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5521" windowWidth="8145" windowHeight="8610" activeTab="0"/>
  </bookViews>
  <sheets>
    <sheet name="T1.6" sheetId="1" r:id="rId1"/>
  </sheets>
  <definedNames>
    <definedName name="_xlnm.Print_Area" localSheetId="0">'T1.6'!$A$1:$L$83</definedName>
  </definedNames>
  <calcPr fullCalcOnLoad="1"/>
</workbook>
</file>

<file path=xl/sharedStrings.xml><?xml version="1.0" encoding="utf-8"?>
<sst xmlns="http://schemas.openxmlformats.org/spreadsheetml/2006/main" count="72" uniqueCount="68">
  <si>
    <t>Total</t>
  </si>
  <si>
    <t>América do Norte</t>
  </si>
  <si>
    <t>Canadá</t>
  </si>
  <si>
    <t>Estados Unidos</t>
  </si>
  <si>
    <t>México</t>
  </si>
  <si>
    <t>Argentina</t>
  </si>
  <si>
    <t>Brasil</t>
  </si>
  <si>
    <t>Colômbia</t>
  </si>
  <si>
    <t>Venezuela</t>
  </si>
  <si>
    <t>Outros</t>
  </si>
  <si>
    <t>Alemanha</t>
  </si>
  <si>
    <t>Holanda</t>
  </si>
  <si>
    <t>Itália</t>
  </si>
  <si>
    <t>Noruega</t>
  </si>
  <si>
    <t>Romênia</t>
  </si>
  <si>
    <t>Reino Unido</t>
  </si>
  <si>
    <t>Azerbaijão</t>
  </si>
  <si>
    <t>Cazaquistão</t>
  </si>
  <si>
    <t>Rússia</t>
  </si>
  <si>
    <t>Ucrânia</t>
  </si>
  <si>
    <t>Uzbequistão</t>
  </si>
  <si>
    <t>Oriente Médio</t>
  </si>
  <si>
    <t>Arábia Saudita</t>
  </si>
  <si>
    <t>Coveite</t>
  </si>
  <si>
    <t>Iêmen</t>
  </si>
  <si>
    <t>Irã</t>
  </si>
  <si>
    <t>Iraque</t>
  </si>
  <si>
    <t>Omã</t>
  </si>
  <si>
    <t>Catar</t>
  </si>
  <si>
    <t>África</t>
  </si>
  <si>
    <t>Argélia</t>
  </si>
  <si>
    <t>Egito</t>
  </si>
  <si>
    <t>Líbia</t>
  </si>
  <si>
    <t>Nigéria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</si>
  <si>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</si>
  <si>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</si>
  <si>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</si>
  <si>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</si>
  <si>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</si>
  <si>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</si>
  <si>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</si>
  <si>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</si>
  <si>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</si>
  <si>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Bolívia</t>
  </si>
  <si>
    <t>Dinamarca</t>
  </si>
  <si>
    <t>Vietnã</t>
  </si>
  <si>
    <t>Turcomenistão</t>
  </si>
  <si>
    <t>Papua Nova Guiné</t>
  </si>
  <si>
    <t>Américas Central e do Sul</t>
  </si>
  <si>
    <t>Ásia-Pacífico</t>
  </si>
  <si>
    <t>Peru</t>
  </si>
  <si>
    <t>Polônia</t>
  </si>
  <si>
    <t>Síria</t>
  </si>
  <si>
    <t>Emirados Árabes Unidos</t>
  </si>
  <si>
    <r>
      <t>Reservas provadas de gás natural (trilhões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</si>
  <si>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Europa e ex-União Soviética</t>
  </si>
  <si>
    <t>Trinidad e Tobago</t>
  </si>
  <si>
    <t>Mianmar</t>
  </si>
  <si>
    <t>Notas: 1. Reservas em 31/12 dos anos de referência.</t>
  </si>
  <si>
    <t xml:space="preserve">               3. Em relação aos dados de reserva do Brasil, ver em Notas Gerais item sobre "Reservas Brasileiras de Petróleo e Gás Natural".</t>
  </si>
  <si>
    <t xml:space="preserve">               2. Dados retificados pela BP.</t>
  </si>
  <si>
    <t>Total Opep</t>
  </si>
  <si>
    <t>Barém</t>
  </si>
  <si>
    <t>Regiões Geográficas, Países e Blocos Econômicos</t>
  </si>
  <si>
    <t>Total não Opep</t>
  </si>
  <si>
    <t>Tabela 1.6 – Reservas provadas de gás natural, segundo Regiões Geográficas, Países e Blocos Econômicos – 2002-2011</t>
  </si>
  <si>
    <t xml:space="preserve"> 11/10
%</t>
  </si>
  <si>
    <r>
      <t>Fontes: BP Statistical Review of World Energy 2012; para o Brasil, ANP/SDP, conforme a Portaria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9/2000. 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</si>
</sst>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0.0%"/>
    <numFmt numFmtId="181" formatCode="_(* #,##0.0_);_(* \(#,##0.0\);_(* &quot;-&quot;??_);_(@_)"/>
    <numFmt numFmtId="182" formatCode="#,##0.0"/>
    <numFmt numFmtId="183" formatCode="#,##0.000"/>
    <numFmt numFmtId="184" formatCode="0.000"/>
    <numFmt numFmtId="185" formatCode="#,##0.0000"/>
    <numFmt numFmtId="186" formatCode="#,##0.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b/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51" applyNumberFormat="1" applyFont="1" applyFill="1" applyBorder="1" applyAlignment="1" applyProtection="1">
      <alignment vertical="center" wrapText="1"/>
      <protection/>
    </xf>
    <xf numFmtId="2" fontId="3" fillId="33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2" fontId="2" fillId="33" borderId="0" xfId="51" applyNumberFormat="1" applyFont="1" applyFill="1" applyBorder="1" applyAlignment="1">
      <alignment vertical="center" wrapText="1"/>
    </xf>
    <xf numFmtId="2" fontId="2" fillId="33" borderId="0" xfId="51" applyNumberFormat="1" applyFont="1" applyFill="1" applyBorder="1" applyAlignment="1" applyProtection="1">
      <alignment horizontal="right" vertical="center" wrapText="1"/>
      <protection/>
    </xf>
    <xf numFmtId="179" fontId="2" fillId="33" borderId="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78" fontId="3" fillId="33" borderId="11" xfId="51" applyNumberFormat="1" applyFont="1" applyFill="1" applyBorder="1" applyAlignment="1" applyProtection="1">
      <alignment horizontal="right" vertical="center" wrapText="1"/>
      <protection/>
    </xf>
    <xf numFmtId="181" fontId="3" fillId="33" borderId="11" xfId="51" applyNumberFormat="1" applyFont="1" applyFill="1" applyBorder="1" applyAlignment="1" applyProtection="1">
      <alignment horizontal="right" vertical="center" wrapText="1"/>
      <protection/>
    </xf>
    <xf numFmtId="4" fontId="3" fillId="33" borderId="11" xfId="51" applyNumberFormat="1" applyFont="1" applyFill="1" applyBorder="1" applyAlignment="1" applyProtection="1">
      <alignment horizontal="right" vertical="center" wrapText="1"/>
      <protection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horizontal="left"/>
    </xf>
    <xf numFmtId="182" fontId="3" fillId="33" borderId="0" xfId="51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/>
    </xf>
    <xf numFmtId="171" fontId="2" fillId="33" borderId="0" xfId="51" applyFont="1" applyFill="1" applyBorder="1" applyAlignment="1">
      <alignment vertical="center"/>
    </xf>
    <xf numFmtId="171" fontId="2" fillId="33" borderId="0" xfId="0" applyNumberFormat="1" applyFont="1" applyFill="1" applyBorder="1" applyAlignment="1">
      <alignment vertical="center"/>
    </xf>
    <xf numFmtId="171" fontId="5" fillId="33" borderId="0" xfId="51" applyFont="1" applyFill="1" applyBorder="1" applyAlignment="1">
      <alignment vertical="center"/>
    </xf>
    <xf numFmtId="2" fontId="5" fillId="33" borderId="0" xfId="51" applyNumberFormat="1" applyFont="1" applyFill="1" applyBorder="1" applyAlignment="1" applyProtection="1">
      <alignment vertical="center" wrapText="1"/>
      <protection/>
    </xf>
    <xf numFmtId="2" fontId="2" fillId="33" borderId="0" xfId="51" applyNumberFormat="1" applyFont="1" applyFill="1" applyBorder="1" applyAlignment="1">
      <alignment vertical="center" wrapText="1"/>
    </xf>
    <xf numFmtId="2" fontId="2" fillId="33" borderId="0" xfId="51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left" vertical="center"/>
    </xf>
    <xf numFmtId="179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51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>
      <alignment vertical="center"/>
    </xf>
    <xf numFmtId="178" fontId="6" fillId="33" borderId="0" xfId="51" applyNumberFormat="1" applyFont="1" applyFill="1" applyBorder="1" applyAlignment="1" applyProtection="1">
      <alignment horizontal="right" vertical="center" wrapText="1"/>
      <protection/>
    </xf>
    <xf numFmtId="181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2" fillId="33" borderId="0" xfId="51" applyFont="1" applyFill="1" applyBorder="1" applyAlignment="1" applyProtection="1">
      <alignment vertical="center" wrapText="1"/>
      <protection/>
    </xf>
    <xf numFmtId="2" fontId="2" fillId="33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171" fontId="2" fillId="33" borderId="0" xfId="51" applyFont="1" applyFill="1" applyBorder="1" applyAlignment="1" applyProtection="1">
      <alignment horizontal="right" vertical="center" wrapText="1"/>
      <protection/>
    </xf>
    <xf numFmtId="180" fontId="2" fillId="33" borderId="0" xfId="49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A3" sqref="A3"/>
    </sheetView>
  </sheetViews>
  <sheetFormatPr defaultColWidth="12.7109375" defaultRowHeight="12.75"/>
  <cols>
    <col min="1" max="1" width="22.7109375" style="1" customWidth="1"/>
    <col min="2" max="11" width="6.140625" style="1" customWidth="1"/>
    <col min="12" max="12" width="6.7109375" style="1" customWidth="1"/>
    <col min="13" max="16384" width="12.7109375" style="1" customWidth="1"/>
  </cols>
  <sheetData>
    <row r="1" spans="1:12" ht="12" customHeight="1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2" ht="12" customHeight="1">
      <c r="A4" s="41" t="s">
        <v>63</v>
      </c>
      <c r="B4" s="45" t="s">
        <v>54</v>
      </c>
      <c r="C4" s="46"/>
      <c r="D4" s="46"/>
      <c r="E4" s="46"/>
      <c r="F4" s="46"/>
      <c r="G4" s="46"/>
      <c r="H4" s="46"/>
      <c r="I4" s="46"/>
      <c r="J4" s="46"/>
      <c r="K4" s="47"/>
      <c r="L4" s="43" t="s">
        <v>66</v>
      </c>
    </row>
    <row r="5" spans="1:12" ht="12" customHeight="1">
      <c r="A5" s="42"/>
      <c r="B5" s="2">
        <v>2002</v>
      </c>
      <c r="C5" s="2">
        <v>2003</v>
      </c>
      <c r="D5" s="2">
        <v>2004</v>
      </c>
      <c r="E5" s="2">
        <v>2005</v>
      </c>
      <c r="F5" s="2">
        <v>2006</v>
      </c>
      <c r="G5" s="2">
        <v>2007</v>
      </c>
      <c r="H5" s="2">
        <v>2008</v>
      </c>
      <c r="I5" s="2">
        <v>2009</v>
      </c>
      <c r="J5" s="2">
        <v>2010</v>
      </c>
      <c r="K5" s="2">
        <v>2011</v>
      </c>
      <c r="L5" s="44"/>
    </row>
    <row r="6" spans="2:11" ht="6.75" customHeight="1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s="6" customFormat="1" ht="9">
      <c r="A7" s="3" t="s">
        <v>0</v>
      </c>
      <c r="B7" s="4">
        <f aca="true" t="shared" si="0" ref="B7:K7">+B9+B14+B24+B41+B54+B61</f>
        <v>169.61626493360382</v>
      </c>
      <c r="C7" s="4">
        <f t="shared" si="0"/>
        <v>171.2830217176815</v>
      </c>
      <c r="D7" s="4">
        <f t="shared" si="0"/>
        <v>171.78469900356131</v>
      </c>
      <c r="E7" s="4">
        <f t="shared" si="0"/>
        <v>172.28283023007668</v>
      </c>
      <c r="F7" s="4">
        <f t="shared" si="0"/>
        <v>173.21110156236665</v>
      </c>
      <c r="G7" s="4">
        <f t="shared" si="0"/>
        <v>176.54379469167895</v>
      </c>
      <c r="H7" s="4">
        <f t="shared" si="0"/>
        <v>185.05622996937007</v>
      </c>
      <c r="I7" s="4">
        <f t="shared" si="0"/>
        <v>187.33192452101486</v>
      </c>
      <c r="J7" s="4">
        <f t="shared" si="0"/>
        <v>196.13130967150192</v>
      </c>
      <c r="K7" s="4">
        <f t="shared" si="0"/>
        <v>208.43617396638712</v>
      </c>
      <c r="L7" s="5">
        <f>((K7/J7)-1)*100</f>
        <v>6.273788879243436</v>
      </c>
      <c r="M7" s="1"/>
    </row>
    <row r="8" spans="1:12" ht="9">
      <c r="A8" s="7"/>
      <c r="B8" s="34"/>
      <c r="C8" s="34"/>
      <c r="D8" s="34"/>
      <c r="E8" s="34"/>
      <c r="F8" s="34"/>
      <c r="G8" s="34"/>
      <c r="H8" s="34"/>
      <c r="I8" s="34"/>
      <c r="J8" s="34"/>
      <c r="K8" s="34"/>
      <c r="L8" s="5"/>
    </row>
    <row r="9" spans="1:13" ht="9">
      <c r="A9" s="3" t="s">
        <v>1</v>
      </c>
      <c r="B9" s="4">
        <f aca="true" t="shared" si="1" ref="B9:H9">SUM(B10:B12)</f>
        <v>7.38172170519829</v>
      </c>
      <c r="C9" s="4">
        <f t="shared" si="1"/>
        <v>7.37713086605072</v>
      </c>
      <c r="D9" s="4">
        <f t="shared" si="1"/>
        <v>7.4703616797924</v>
      </c>
      <c r="E9" s="4">
        <f t="shared" si="1"/>
        <v>7.82809948921204</v>
      </c>
      <c r="F9" s="4">
        <f t="shared" si="1"/>
        <v>8.00493687391281</v>
      </c>
      <c r="G9" s="4">
        <f t="shared" si="1"/>
        <v>8.738475292921061</v>
      </c>
      <c r="H9" s="4">
        <f t="shared" si="1"/>
        <v>9.04112139344216</v>
      </c>
      <c r="I9" s="4">
        <f>SUM(I10:I12)</f>
        <v>9.80372723937035</v>
      </c>
      <c r="J9" s="4">
        <f>SUM(J10:J12)</f>
        <v>10.324731111526491</v>
      </c>
      <c r="K9" s="4">
        <f>SUM(K10:K12)</f>
        <v>10.82629922032355</v>
      </c>
      <c r="L9" s="5">
        <f>((K9/J9)-1)*100</f>
        <v>4.857929018966023</v>
      </c>
      <c r="M9" s="39"/>
    </row>
    <row r="10" spans="1:14" ht="9">
      <c r="A10" s="26" t="s">
        <v>2</v>
      </c>
      <c r="B10" s="24">
        <v>1.66400003433228</v>
      </c>
      <c r="C10" s="24">
        <v>1.60300004482269</v>
      </c>
      <c r="D10" s="24">
        <v>1.60000002384186</v>
      </c>
      <c r="E10" s="24">
        <v>1.63256001472473</v>
      </c>
      <c r="F10" s="24">
        <v>1.63971197605133</v>
      </c>
      <c r="G10" s="24">
        <v>1.63382399082184</v>
      </c>
      <c r="H10" s="24">
        <v>1.75423395633698</v>
      </c>
      <c r="I10" s="24">
        <v>1.72745001316071</v>
      </c>
      <c r="J10" s="24">
        <v>1.78588902950287</v>
      </c>
      <c r="K10" s="24">
        <v>1.98250305652618</v>
      </c>
      <c r="L10" s="35">
        <f>((K10/J10)-1)*100</f>
        <v>11.009308180701494</v>
      </c>
      <c r="M10" s="39"/>
      <c r="N10" s="36"/>
    </row>
    <row r="11" spans="1:14" ht="9">
      <c r="A11" s="26" t="s">
        <v>3</v>
      </c>
      <c r="B11" s="24">
        <v>5.2937216758728</v>
      </c>
      <c r="C11" s="24">
        <v>5.35313081741333</v>
      </c>
      <c r="D11" s="24">
        <v>5.45136165618896</v>
      </c>
      <c r="E11" s="24">
        <v>5.7875394821167</v>
      </c>
      <c r="F11" s="24">
        <v>5.97726249694824</v>
      </c>
      <c r="G11" s="24">
        <v>6.73165130615234</v>
      </c>
      <c r="H11" s="24">
        <v>6.92788743972778</v>
      </c>
      <c r="I11" s="24">
        <v>7.71659660339355</v>
      </c>
      <c r="J11" s="24">
        <v>8.19999980926514</v>
      </c>
      <c r="K11" s="24">
        <v>8.48999977111816</v>
      </c>
      <c r="L11" s="35">
        <f>((K11/J11)-1)*100</f>
        <v>3.536584982908786</v>
      </c>
      <c r="M11" s="39"/>
      <c r="N11" s="36"/>
    </row>
    <row r="12" spans="1:14" ht="9">
      <c r="A12" s="26" t="s">
        <v>4</v>
      </c>
      <c r="B12" s="24">
        <v>0.42399999499321</v>
      </c>
      <c r="C12" s="24">
        <v>0.4210000038147</v>
      </c>
      <c r="D12" s="24">
        <v>0.41899999976158</v>
      </c>
      <c r="E12" s="24">
        <v>0.40799999237061</v>
      </c>
      <c r="F12" s="24">
        <v>0.38796240091324</v>
      </c>
      <c r="G12" s="24">
        <v>0.37299999594688</v>
      </c>
      <c r="H12" s="24">
        <v>0.3589999973774</v>
      </c>
      <c r="I12" s="24">
        <v>0.35968062281609</v>
      </c>
      <c r="J12" s="24">
        <v>0.33884227275848</v>
      </c>
      <c r="K12" s="24">
        <v>0.35379639267921</v>
      </c>
      <c r="L12" s="35">
        <f>((K12/J12)-1)*100</f>
        <v>4.413298198890603</v>
      </c>
      <c r="M12" s="39"/>
      <c r="N12" s="36"/>
    </row>
    <row r="13" spans="1:13" ht="6" customHeight="1">
      <c r="A13" s="7"/>
      <c r="B13" s="23"/>
      <c r="C13" s="23"/>
      <c r="D13" s="8"/>
      <c r="E13" s="8"/>
      <c r="F13" s="8"/>
      <c r="G13" s="8"/>
      <c r="H13" s="8"/>
      <c r="I13" s="8"/>
      <c r="J13" s="8"/>
      <c r="K13" s="8"/>
      <c r="L13" s="5"/>
      <c r="M13" s="39"/>
    </row>
    <row r="14" spans="1:13" ht="9">
      <c r="A14" s="3" t="s">
        <v>48</v>
      </c>
      <c r="B14" s="4">
        <f aca="true" t="shared" si="2" ref="B14:H14">SUM(B15:B22)</f>
        <v>6.97487899847329</v>
      </c>
      <c r="C14" s="4">
        <f t="shared" si="2"/>
        <v>6.819659750908619</v>
      </c>
      <c r="D14" s="4">
        <f t="shared" si="2"/>
        <v>6.956600971519951</v>
      </c>
      <c r="E14" s="4">
        <f t="shared" si="2"/>
        <v>6.84043599641882</v>
      </c>
      <c r="F14" s="4">
        <f t="shared" si="2"/>
        <v>7.24091230309567</v>
      </c>
      <c r="G14" s="4">
        <f t="shared" si="2"/>
        <v>7.36336877825671</v>
      </c>
      <c r="H14" s="4">
        <f t="shared" si="2"/>
        <v>7.409610849572339</v>
      </c>
      <c r="I14" s="4">
        <f>SUM(I15:I22)</f>
        <v>7.456743547460061</v>
      </c>
      <c r="J14" s="4">
        <f>SUM(J15:J22)</f>
        <v>7.46539881755598</v>
      </c>
      <c r="K14" s="4">
        <f>SUM(K15:K22)</f>
        <v>7.58141017029993</v>
      </c>
      <c r="L14" s="5">
        <f>((K14/J14)-1)*100</f>
        <v>1.5539873431963391</v>
      </c>
      <c r="M14" s="39"/>
    </row>
    <row r="15" spans="1:13" ht="9">
      <c r="A15" s="26" t="s">
        <v>5</v>
      </c>
      <c r="B15" s="24">
        <v>0.66399997472763</v>
      </c>
      <c r="C15" s="24">
        <v>0.61199998855591</v>
      </c>
      <c r="D15" s="8">
        <v>0.54199999570847</v>
      </c>
      <c r="E15" s="8">
        <v>0.43900001049042</v>
      </c>
      <c r="F15" s="8">
        <v>0.44600000977516</v>
      </c>
      <c r="G15" s="8">
        <v>0.44197401404381</v>
      </c>
      <c r="H15" s="8">
        <v>0.39852899312973</v>
      </c>
      <c r="I15" s="8">
        <v>0.37867900729179</v>
      </c>
      <c r="J15" s="8">
        <v>0.3587189912796</v>
      </c>
      <c r="K15" s="8">
        <v>0.34051656723022</v>
      </c>
      <c r="L15" s="35">
        <f>((K15/J15)-1)*100</f>
        <v>-5.074285023062053</v>
      </c>
      <c r="M15" s="39"/>
    </row>
    <row r="16" spans="1:13" ht="9">
      <c r="A16" s="26" t="s">
        <v>43</v>
      </c>
      <c r="B16" s="24">
        <v>0.81300002336502</v>
      </c>
      <c r="C16" s="24">
        <v>0.78200000524521</v>
      </c>
      <c r="D16" s="8">
        <v>0.75700002908707</v>
      </c>
      <c r="E16" s="8">
        <v>0.74000000953674</v>
      </c>
      <c r="F16" s="8">
        <v>0.74000000953674</v>
      </c>
      <c r="G16" s="8">
        <v>0.70999997854233</v>
      </c>
      <c r="H16" s="8">
        <v>0.70999997854233</v>
      </c>
      <c r="I16" s="8">
        <v>0.69499999284744</v>
      </c>
      <c r="J16" s="8">
        <v>0.28099998831749</v>
      </c>
      <c r="K16" s="8">
        <v>0.28099998831749</v>
      </c>
      <c r="L16" s="38">
        <f aca="true" t="shared" si="3" ref="L16:L22">((K16/J16)-1)*100</f>
        <v>0</v>
      </c>
      <c r="M16" s="39"/>
    </row>
    <row r="17" spans="1:13" ht="9">
      <c r="A17" s="26" t="s">
        <v>6</v>
      </c>
      <c r="B17" s="24">
        <v>0.24087879061699</v>
      </c>
      <c r="C17" s="24">
        <v>0.24165989458561</v>
      </c>
      <c r="D17" s="24">
        <v>0.32119274139404</v>
      </c>
      <c r="E17" s="24">
        <v>0.30179908871651</v>
      </c>
      <c r="F17" s="24">
        <v>0.34268444776535</v>
      </c>
      <c r="G17" s="24">
        <v>0.35951516032219</v>
      </c>
      <c r="H17" s="24">
        <v>0.35877218842506</v>
      </c>
      <c r="I17" s="24">
        <v>0.36158829927444</v>
      </c>
      <c r="J17" s="24">
        <v>0.41665795445442</v>
      </c>
      <c r="K17" s="24">
        <v>0.45251226425171</v>
      </c>
      <c r="L17" s="35">
        <f t="shared" si="3"/>
        <v>8.605214280437368</v>
      </c>
      <c r="M17" s="39"/>
    </row>
    <row r="18" spans="1:13" ht="9">
      <c r="A18" s="26" t="s">
        <v>7</v>
      </c>
      <c r="B18" s="24">
        <v>0.11999999731779</v>
      </c>
      <c r="C18" s="24">
        <v>0.1140000000596</v>
      </c>
      <c r="D18" s="8">
        <v>0.11900000274181</v>
      </c>
      <c r="E18" s="8">
        <v>0.11299999803305</v>
      </c>
      <c r="F18" s="8">
        <v>0.12300000339746</v>
      </c>
      <c r="G18" s="8">
        <v>0.12495673447847</v>
      </c>
      <c r="H18" s="8">
        <v>0.11199314147234</v>
      </c>
      <c r="I18" s="8">
        <v>0.12414106726646</v>
      </c>
      <c r="J18" s="8">
        <v>0.15299999713898</v>
      </c>
      <c r="K18" s="8">
        <v>0.16296149790287</v>
      </c>
      <c r="L18" s="35">
        <f t="shared" si="3"/>
        <v>6.510784934748282</v>
      </c>
      <c r="M18" s="39"/>
    </row>
    <row r="19" spans="1:13" ht="9">
      <c r="A19" s="26" t="s">
        <v>50</v>
      </c>
      <c r="B19" s="24">
        <v>0.24699999392033</v>
      </c>
      <c r="C19" s="24">
        <v>0.24699999392033</v>
      </c>
      <c r="D19" s="8">
        <v>0.32499998807907</v>
      </c>
      <c r="E19" s="8">
        <v>0.33399999141693</v>
      </c>
      <c r="F19" s="8">
        <v>0.33158004283905</v>
      </c>
      <c r="G19" s="8">
        <v>0.33470517396927</v>
      </c>
      <c r="H19" s="8">
        <v>0.33985882997513</v>
      </c>
      <c r="I19" s="8">
        <v>0.33985882997513</v>
      </c>
      <c r="J19" s="8">
        <v>0.35288459062576</v>
      </c>
      <c r="K19" s="8">
        <v>0.35288459062576</v>
      </c>
      <c r="L19" s="38">
        <f t="shared" si="3"/>
        <v>0</v>
      </c>
      <c r="M19" s="39"/>
    </row>
    <row r="20" spans="1:13" ht="9">
      <c r="A20" s="26" t="s">
        <v>56</v>
      </c>
      <c r="B20" s="24">
        <v>0.58899998664856</v>
      </c>
      <c r="C20" s="24">
        <v>0.53200000524521</v>
      </c>
      <c r="D20" s="8">
        <v>0.53200000524521</v>
      </c>
      <c r="E20" s="8">
        <v>0.52999997138977</v>
      </c>
      <c r="F20" s="8">
        <v>0.47999998927116</v>
      </c>
      <c r="G20" s="8">
        <v>0.48130148649216</v>
      </c>
      <c r="H20" s="8">
        <v>0.43522998690605</v>
      </c>
      <c r="I20" s="8">
        <v>0.40799999237061</v>
      </c>
      <c r="J20" s="8">
        <v>0.38100001215935</v>
      </c>
      <c r="K20" s="8">
        <v>0.40123531222343</v>
      </c>
      <c r="L20" s="35">
        <f t="shared" si="3"/>
        <v>5.311102209523488</v>
      </c>
      <c r="M20" s="39"/>
    </row>
    <row r="21" spans="1:13" s="16" customFormat="1" ht="9">
      <c r="A21" s="26" t="s">
        <v>8</v>
      </c>
      <c r="B21" s="24">
        <v>4.18100023269653</v>
      </c>
      <c r="C21" s="24">
        <v>4.2189998626709</v>
      </c>
      <c r="D21" s="8">
        <v>4.2894082069397</v>
      </c>
      <c r="E21" s="8">
        <v>4.31163692474365</v>
      </c>
      <c r="F21" s="8">
        <v>4.70764780044556</v>
      </c>
      <c r="G21" s="8">
        <v>4.83991622924805</v>
      </c>
      <c r="H21" s="8">
        <v>4.98322772979736</v>
      </c>
      <c r="I21" s="8">
        <v>5.07947635650635</v>
      </c>
      <c r="J21" s="8">
        <v>5.45665693283081</v>
      </c>
      <c r="K21" s="8">
        <v>5.52699995040894</v>
      </c>
      <c r="L21" s="35">
        <f t="shared" si="3"/>
        <v>1.28912296382242</v>
      </c>
      <c r="M21" s="39"/>
    </row>
    <row r="22" spans="1:14" ht="9">
      <c r="A22" s="26" t="s">
        <v>9</v>
      </c>
      <c r="B22" s="24">
        <v>0.11999999918044</v>
      </c>
      <c r="C22" s="24">
        <v>0.07200000062585</v>
      </c>
      <c r="D22" s="8">
        <v>0.07100000232458</v>
      </c>
      <c r="E22" s="8">
        <v>0.07100000209175</v>
      </c>
      <c r="F22" s="8">
        <v>0.07000000006519</v>
      </c>
      <c r="G22" s="8">
        <v>0.07100000116043</v>
      </c>
      <c r="H22" s="8">
        <v>0.07200000132434</v>
      </c>
      <c r="I22" s="8">
        <v>0.07000000192784</v>
      </c>
      <c r="J22" s="8">
        <v>0.06548035074957</v>
      </c>
      <c r="K22" s="8">
        <v>0.06329999933951</v>
      </c>
      <c r="L22" s="35">
        <f t="shared" si="3"/>
        <v>-3.3297796745145214</v>
      </c>
      <c r="M22" s="39"/>
      <c r="N22" s="37"/>
    </row>
    <row r="23" spans="1:13" ht="6.75" customHeight="1">
      <c r="A23" s="26"/>
      <c r="B23" s="24"/>
      <c r="C23" s="24"/>
      <c r="D23" s="8"/>
      <c r="E23" s="8"/>
      <c r="F23" s="8"/>
      <c r="G23" s="8"/>
      <c r="H23" s="8"/>
      <c r="I23" s="8"/>
      <c r="J23" s="8"/>
      <c r="K23" s="8"/>
      <c r="L23" s="5"/>
      <c r="M23" s="39"/>
    </row>
    <row r="24" spans="1:13" ht="9">
      <c r="A24" s="3" t="s">
        <v>55</v>
      </c>
      <c r="B24" s="4">
        <f aca="true" t="shared" si="4" ref="B24:H24">SUM(B25:B39)</f>
        <v>56.73996170295869</v>
      </c>
      <c r="C24" s="4">
        <f t="shared" si="4"/>
        <v>57.776315780472906</v>
      </c>
      <c r="D24" s="4">
        <f t="shared" si="4"/>
        <v>57.37257848365695</v>
      </c>
      <c r="E24" s="4">
        <f t="shared" si="4"/>
        <v>57.259524616063544</v>
      </c>
      <c r="F24" s="4">
        <f t="shared" si="4"/>
        <v>57.05682078248347</v>
      </c>
      <c r="G24" s="4">
        <f t="shared" si="4"/>
        <v>56.98807347251564</v>
      </c>
      <c r="H24" s="4">
        <f t="shared" si="4"/>
        <v>62.320565563510165</v>
      </c>
      <c r="I24" s="4">
        <f>SUM(I25:I39)</f>
        <v>62.97727572440634</v>
      </c>
      <c r="J24" s="4">
        <f>SUM(J25:J39)</f>
        <v>67.99297733203271</v>
      </c>
      <c r="K24" s="4">
        <f>SUM(K25:K39)</f>
        <v>78.68771900946739</v>
      </c>
      <c r="L24" s="5">
        <f>((K24/J24)-1)*100</f>
        <v>15.729185714590255</v>
      </c>
      <c r="M24" s="39"/>
    </row>
    <row r="25" spans="1:13" ht="9" customHeight="1">
      <c r="A25" s="26" t="s">
        <v>10</v>
      </c>
      <c r="B25" s="25">
        <v>0.1881600022316</v>
      </c>
      <c r="C25" s="25">
        <v>0.17387999594212</v>
      </c>
      <c r="D25" s="24">
        <v>0.16102799773216</v>
      </c>
      <c r="E25" s="24">
        <v>0.14968800544739</v>
      </c>
      <c r="F25" s="24">
        <v>0.13036799430847</v>
      </c>
      <c r="G25" s="24">
        <v>0.11566799879074</v>
      </c>
      <c r="H25" s="24">
        <v>0.1005479991436</v>
      </c>
      <c r="I25" s="24">
        <v>0.07803600281477</v>
      </c>
      <c r="J25" s="24">
        <v>0.06879600137472</v>
      </c>
      <c r="K25" s="24">
        <v>0.06216000020504</v>
      </c>
      <c r="L25" s="35">
        <f aca="true" t="shared" si="5" ref="L25:L39">((K25/J25)-1)*100</f>
        <v>-9.645911153374808</v>
      </c>
      <c r="M25" s="39"/>
    </row>
    <row r="26" spans="1:13" ht="9" customHeight="1">
      <c r="A26" s="27" t="s">
        <v>16</v>
      </c>
      <c r="B26" s="25">
        <v>1.23000001907349</v>
      </c>
      <c r="C26" s="25">
        <v>1.23000001907349</v>
      </c>
      <c r="D26" s="24">
        <v>1.23000001907349</v>
      </c>
      <c r="E26" s="24">
        <v>1.23000001907349</v>
      </c>
      <c r="F26" s="24">
        <v>1.23000001907349</v>
      </c>
      <c r="G26" s="24">
        <v>1.23964703083038</v>
      </c>
      <c r="H26" s="24">
        <v>1.31103527545929</v>
      </c>
      <c r="I26" s="24">
        <v>1.26376473903656</v>
      </c>
      <c r="J26" s="24">
        <v>1.27043151855469</v>
      </c>
      <c r="K26" s="24">
        <v>1.27051770687103</v>
      </c>
      <c r="L26" s="35">
        <f t="shared" si="5"/>
        <v>0.006784176485030713</v>
      </c>
      <c r="M26" s="39"/>
    </row>
    <row r="27" spans="1:13" ht="9" customHeight="1">
      <c r="A27" s="27" t="s">
        <v>17</v>
      </c>
      <c r="B27" s="25">
        <v>1.83294117450714</v>
      </c>
      <c r="C27" s="25">
        <v>1.83294117450714</v>
      </c>
      <c r="D27" s="24">
        <v>1.83294117450714</v>
      </c>
      <c r="E27" s="24">
        <v>1.83294117450714</v>
      </c>
      <c r="F27" s="24">
        <v>1.84258818626404</v>
      </c>
      <c r="G27" s="24">
        <v>1.88117647171021</v>
      </c>
      <c r="H27" s="24">
        <v>1.88117647171021</v>
      </c>
      <c r="I27" s="24">
        <v>1.88117647171021</v>
      </c>
      <c r="J27" s="24">
        <v>1.88117647171021</v>
      </c>
      <c r="K27" s="24">
        <v>1.88117647171021</v>
      </c>
      <c r="L27" s="38">
        <f t="shared" si="5"/>
        <v>0</v>
      </c>
      <c r="M27" s="39"/>
    </row>
    <row r="28" spans="1:13" ht="9" customHeight="1">
      <c r="A28" s="26" t="s">
        <v>44</v>
      </c>
      <c r="B28" s="25">
        <v>0.12899999320507</v>
      </c>
      <c r="C28" s="24">
        <v>0.13600000739098</v>
      </c>
      <c r="D28" s="24">
        <v>0.13199999928474</v>
      </c>
      <c r="E28" s="24">
        <v>0.12200000137091</v>
      </c>
      <c r="F28" s="24">
        <v>0.11999999731779</v>
      </c>
      <c r="G28" s="24">
        <v>0.06899999827147</v>
      </c>
      <c r="H28" s="24">
        <v>0.05499999970198</v>
      </c>
      <c r="I28" s="24">
        <v>0.06400000303984</v>
      </c>
      <c r="J28" s="24">
        <v>0.05200000107288</v>
      </c>
      <c r="K28" s="24">
        <v>0.04600000008941</v>
      </c>
      <c r="L28" s="35">
        <f t="shared" si="5"/>
        <v>-11.538463191684878</v>
      </c>
      <c r="M28" s="39"/>
    </row>
    <row r="29" spans="1:13" ht="9" customHeight="1">
      <c r="A29" s="26" t="s">
        <v>11</v>
      </c>
      <c r="B29" s="25">
        <v>1.42626667022705</v>
      </c>
      <c r="C29" s="25">
        <v>1.36377775669098</v>
      </c>
      <c r="D29" s="24">
        <v>1.32746660709381</v>
      </c>
      <c r="E29" s="24">
        <v>1.275111079216</v>
      </c>
      <c r="F29" s="24">
        <v>1.21515560150146</v>
      </c>
      <c r="G29" s="24">
        <v>1.17040002346039</v>
      </c>
      <c r="H29" s="24">
        <v>1.17377781867981</v>
      </c>
      <c r="I29" s="24">
        <v>1.15182220935822</v>
      </c>
      <c r="J29" s="24">
        <v>1.10115551948547</v>
      </c>
      <c r="K29" s="24">
        <v>1.10115551948547</v>
      </c>
      <c r="L29" s="38">
        <f t="shared" si="5"/>
        <v>0</v>
      </c>
      <c r="M29" s="39"/>
    </row>
    <row r="30" spans="1:13" ht="9" customHeight="1">
      <c r="A30" s="26" t="s">
        <v>12</v>
      </c>
      <c r="B30" s="25">
        <v>0.15766666829586</v>
      </c>
      <c r="C30" s="25">
        <v>0.12375000119209</v>
      </c>
      <c r="D30" s="25">
        <v>0.11424691975117</v>
      </c>
      <c r="E30" s="25">
        <v>0.10691724717617</v>
      </c>
      <c r="F30" s="25">
        <v>0.08630141615868</v>
      </c>
      <c r="G30" s="25">
        <v>0.07681758701801</v>
      </c>
      <c r="H30" s="25">
        <v>0.06402733176947</v>
      </c>
      <c r="I30" s="25">
        <v>0.08461612462997</v>
      </c>
      <c r="J30" s="25">
        <v>0.09479112178087</v>
      </c>
      <c r="K30" s="25">
        <v>0.08712504059076</v>
      </c>
      <c r="L30" s="35">
        <f t="shared" si="5"/>
        <v>-8.087340930337117</v>
      </c>
      <c r="M30" s="39"/>
    </row>
    <row r="31" spans="1:13" ht="9" customHeight="1">
      <c r="A31" s="26" t="s">
        <v>13</v>
      </c>
      <c r="B31" s="25">
        <v>2.11700010299683</v>
      </c>
      <c r="C31" s="25">
        <v>2.46099996566772</v>
      </c>
      <c r="D31" s="24">
        <v>2.38599991798401</v>
      </c>
      <c r="E31" s="24">
        <v>2.35800004005432</v>
      </c>
      <c r="F31" s="24">
        <v>2.30200004577637</v>
      </c>
      <c r="G31" s="24">
        <v>2.31299996376038</v>
      </c>
      <c r="H31" s="24">
        <v>2.21499991416931</v>
      </c>
      <c r="I31" s="24">
        <v>2.0460000038147</v>
      </c>
      <c r="J31" s="24">
        <v>2.04200005531311</v>
      </c>
      <c r="K31" s="24">
        <v>2.0699999332428</v>
      </c>
      <c r="L31" s="35">
        <f t="shared" si="5"/>
        <v>1.3711986861526748</v>
      </c>
      <c r="M31" s="39"/>
    </row>
    <row r="32" spans="1:13" ht="9" customHeight="1">
      <c r="A32" s="26" t="s">
        <v>51</v>
      </c>
      <c r="B32" s="25">
        <v>0.11599999666214</v>
      </c>
      <c r="C32" s="25">
        <v>0.10999999940395</v>
      </c>
      <c r="D32" s="24">
        <v>0.1089999973774</v>
      </c>
      <c r="E32" s="24">
        <v>0.1059999987483</v>
      </c>
      <c r="F32" s="24">
        <v>0.11299999803305</v>
      </c>
      <c r="G32" s="24">
        <v>0.10999999940395</v>
      </c>
      <c r="H32" s="24">
        <v>0.1089999973774</v>
      </c>
      <c r="I32" s="24">
        <v>0.11999999731779</v>
      </c>
      <c r="J32" s="24">
        <v>0.12099999934435</v>
      </c>
      <c r="K32" s="24">
        <v>0.12099999934435</v>
      </c>
      <c r="L32" s="38">
        <f t="shared" si="5"/>
        <v>0</v>
      </c>
      <c r="M32" s="39"/>
    </row>
    <row r="33" spans="1:13" ht="9" customHeight="1">
      <c r="A33" s="26" t="s">
        <v>15</v>
      </c>
      <c r="B33" s="25">
        <v>0.99800002574921</v>
      </c>
      <c r="C33" s="25">
        <v>0.90499997138977</v>
      </c>
      <c r="D33" s="24">
        <v>0.82599997520447</v>
      </c>
      <c r="E33" s="24">
        <v>0.48100000619888</v>
      </c>
      <c r="F33" s="24">
        <v>0.41200000047684</v>
      </c>
      <c r="G33" s="24">
        <v>0.34299999475479</v>
      </c>
      <c r="H33" s="24">
        <v>0.29199999570847</v>
      </c>
      <c r="I33" s="24">
        <v>0.25600001215935</v>
      </c>
      <c r="J33" s="24">
        <v>0.20200000703335</v>
      </c>
      <c r="K33" s="24">
        <v>0.20200000703335</v>
      </c>
      <c r="L33" s="38">
        <f t="shared" si="5"/>
        <v>0</v>
      </c>
      <c r="M33" s="39"/>
    </row>
    <row r="34" spans="1:13" ht="9" customHeight="1">
      <c r="A34" s="26" t="s">
        <v>14</v>
      </c>
      <c r="B34" s="25">
        <v>0.31099998950958</v>
      </c>
      <c r="C34" s="25">
        <v>0.30500000715256</v>
      </c>
      <c r="D34" s="24">
        <v>0.29499998688698</v>
      </c>
      <c r="E34" s="24">
        <v>0.62800002098083</v>
      </c>
      <c r="F34" s="24">
        <v>0.62800002098083</v>
      </c>
      <c r="G34" s="24">
        <v>0.62800002098083</v>
      </c>
      <c r="H34" s="24">
        <v>0.61699998378754</v>
      </c>
      <c r="I34" s="24">
        <v>0.60600000619888</v>
      </c>
      <c r="J34" s="24">
        <v>0.59509199857712</v>
      </c>
      <c r="K34" s="24">
        <v>0.1089999973774</v>
      </c>
      <c r="L34" s="35">
        <f t="shared" si="5"/>
        <v>-81.68350479622953</v>
      </c>
      <c r="M34" s="39"/>
    </row>
    <row r="35" spans="1:13" ht="9" customHeight="1">
      <c r="A35" s="26" t="s">
        <v>18</v>
      </c>
      <c r="B35" s="25">
        <v>42.533935546875</v>
      </c>
      <c r="C35" s="25">
        <v>43.4389152526855</v>
      </c>
      <c r="D35" s="24">
        <v>43.2579193115234</v>
      </c>
      <c r="E35" s="24">
        <v>43.2760200500488</v>
      </c>
      <c r="F35" s="24">
        <v>43.2705879211425</v>
      </c>
      <c r="G35" s="24">
        <v>43.3152923583984</v>
      </c>
      <c r="H35" s="24">
        <v>43.3017196655273</v>
      </c>
      <c r="I35" s="24">
        <v>44.3764724731445</v>
      </c>
      <c r="J35" s="24">
        <v>44.3764724731445</v>
      </c>
      <c r="K35" s="24">
        <v>44.5983543395996</v>
      </c>
      <c r="L35" s="35">
        <f t="shared" si="5"/>
        <v>0.4999988824920143</v>
      </c>
      <c r="M35" s="39"/>
    </row>
    <row r="36" spans="1:13" ht="9" customHeight="1">
      <c r="A36" s="26" t="s">
        <v>46</v>
      </c>
      <c r="B36" s="25">
        <v>2.58541178703308</v>
      </c>
      <c r="C36" s="25">
        <v>2.58541178703308</v>
      </c>
      <c r="D36" s="24">
        <v>2.58541178703308</v>
      </c>
      <c r="E36" s="24">
        <v>2.58541178703308</v>
      </c>
      <c r="F36" s="24">
        <v>2.58541178703308</v>
      </c>
      <c r="G36" s="24">
        <v>2.58541178703308</v>
      </c>
      <c r="H36" s="24">
        <v>8.10352897644043</v>
      </c>
      <c r="I36" s="24">
        <v>8.04564666748047</v>
      </c>
      <c r="J36" s="24">
        <v>13.370135307312</v>
      </c>
      <c r="K36" s="24">
        <v>24.3185520172119</v>
      </c>
      <c r="L36" s="35">
        <f t="shared" si="5"/>
        <v>81.88710479176913</v>
      </c>
      <c r="M36" s="39"/>
    </row>
    <row r="37" spans="1:13" ht="9" customHeight="1">
      <c r="A37" s="27" t="s">
        <v>19</v>
      </c>
      <c r="B37" s="25">
        <v>1.00452494621277</v>
      </c>
      <c r="C37" s="25">
        <v>1</v>
      </c>
      <c r="D37" s="24">
        <v>1.00452494621277</v>
      </c>
      <c r="E37" s="24">
        <v>0.99547511339188</v>
      </c>
      <c r="F37" s="24">
        <v>0.99364703893661</v>
      </c>
      <c r="G37" s="24">
        <v>0.99364703893661</v>
      </c>
      <c r="H37" s="24">
        <v>0.97435295581818</v>
      </c>
      <c r="I37" s="24">
        <v>0.95505881309509</v>
      </c>
      <c r="J37" s="24">
        <v>0.93503659963608</v>
      </c>
      <c r="K37" s="24">
        <v>0.93480002880096</v>
      </c>
      <c r="L37" s="35">
        <f t="shared" si="5"/>
        <v>-0.025300703225095145</v>
      </c>
      <c r="M37" s="39"/>
    </row>
    <row r="38" spans="1:13" ht="9" customHeight="1">
      <c r="A38" s="27" t="s">
        <v>20</v>
      </c>
      <c r="B38" s="25">
        <v>1.67420816421509</v>
      </c>
      <c r="C38" s="25">
        <v>1.68325793743134</v>
      </c>
      <c r="D38" s="24">
        <v>1.68325793743134</v>
      </c>
      <c r="E38" s="24">
        <v>1.67420816421509</v>
      </c>
      <c r="F38" s="24">
        <v>1.69305884838104</v>
      </c>
      <c r="G38" s="24">
        <v>1.69305884838104</v>
      </c>
      <c r="H38" s="24">
        <v>1.68341171741486</v>
      </c>
      <c r="I38" s="24">
        <v>1.62263524532318</v>
      </c>
      <c r="J38" s="24">
        <v>1.60237646102905</v>
      </c>
      <c r="K38" s="24">
        <v>1.60237646102905</v>
      </c>
      <c r="L38" s="38">
        <f t="shared" si="5"/>
        <v>0</v>
      </c>
      <c r="M38" s="39"/>
    </row>
    <row r="39" spans="1:13" ht="9" customHeight="1">
      <c r="A39" s="26" t="s">
        <v>9</v>
      </c>
      <c r="B39" s="25">
        <v>0.43584661616478</v>
      </c>
      <c r="C39" s="25">
        <v>0.42738190491218</v>
      </c>
      <c r="D39" s="25">
        <v>0.42778190656099</v>
      </c>
      <c r="E39" s="25">
        <v>0.43875190860126</v>
      </c>
      <c r="F39" s="25">
        <v>0.43470190709922</v>
      </c>
      <c r="G39" s="25">
        <v>0.45395435078535</v>
      </c>
      <c r="H39" s="25">
        <v>0.43898746080231</v>
      </c>
      <c r="I39" s="25">
        <v>0.4260469552828</v>
      </c>
      <c r="J39" s="25">
        <v>0.28051379666431</v>
      </c>
      <c r="K39" s="25">
        <v>0.28350148687605</v>
      </c>
      <c r="L39" s="35">
        <f t="shared" si="5"/>
        <v>1.065077813379478</v>
      </c>
      <c r="M39" s="39"/>
    </row>
    <row r="40" spans="1:13" ht="9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5"/>
      <c r="M40" s="39"/>
    </row>
    <row r="41" spans="1:13" ht="9">
      <c r="A41" s="29" t="s">
        <v>21</v>
      </c>
      <c r="B41" s="30">
        <f aca="true" t="shared" si="6" ref="B41:I41">SUM(B42:B52)</f>
        <v>71.75700137112287</v>
      </c>
      <c r="C41" s="30">
        <f t="shared" si="6"/>
        <v>72.36000033002345</v>
      </c>
      <c r="D41" s="30">
        <f t="shared" si="6"/>
        <v>72.35000031720841</v>
      </c>
      <c r="E41" s="30">
        <f t="shared" si="6"/>
        <v>72.79999950807533</v>
      </c>
      <c r="F41" s="30">
        <f t="shared" si="6"/>
        <v>72.75176124740386</v>
      </c>
      <c r="G41" s="30">
        <f t="shared" si="6"/>
        <v>74.17636203486464</v>
      </c>
      <c r="H41" s="30">
        <f t="shared" si="6"/>
        <v>75.43748060334462</v>
      </c>
      <c r="I41" s="30">
        <f t="shared" si="6"/>
        <v>75.94758519809679</v>
      </c>
      <c r="J41" s="30">
        <f>SUM(J42:J52)</f>
        <v>79.36107279639677</v>
      </c>
      <c r="K41" s="30">
        <f>SUM(K42:K52)</f>
        <v>80.031587618403</v>
      </c>
      <c r="L41" s="5">
        <f>((K41/J41)-1)*100</f>
        <v>0.8448913281785542</v>
      </c>
      <c r="M41" s="39"/>
    </row>
    <row r="42" spans="1:13" s="16" customFormat="1" ht="9">
      <c r="A42" s="27" t="s">
        <v>22</v>
      </c>
      <c r="B42" s="25">
        <v>6.64599990844727</v>
      </c>
      <c r="C42" s="25">
        <v>6.75400018692017</v>
      </c>
      <c r="D42" s="24">
        <v>6.75699996948242</v>
      </c>
      <c r="E42" s="24">
        <v>6.82200002670288</v>
      </c>
      <c r="F42" s="24">
        <v>7.07299995422363</v>
      </c>
      <c r="G42" s="24">
        <v>7.30444478988647</v>
      </c>
      <c r="H42" s="24">
        <v>7.5694055557251</v>
      </c>
      <c r="I42" s="24">
        <v>7.91937351226807</v>
      </c>
      <c r="J42" s="24">
        <v>8.01528263092041</v>
      </c>
      <c r="K42" s="24">
        <v>8.15021228790283</v>
      </c>
      <c r="L42" s="35">
        <f aca="true" t="shared" si="7" ref="L42:L52">((K42/J42)-1)*100</f>
        <v>1.6834048553934222</v>
      </c>
      <c r="M42" s="39"/>
    </row>
    <row r="43" spans="1:13" ht="9">
      <c r="A43" s="27" t="s">
        <v>62</v>
      </c>
      <c r="B43" s="25">
        <v>0.10999999940395</v>
      </c>
      <c r="C43" s="25">
        <v>0.09200000017881</v>
      </c>
      <c r="D43" s="24">
        <v>0.09000000357628</v>
      </c>
      <c r="E43" s="24">
        <v>0.09000000357628</v>
      </c>
      <c r="F43" s="24">
        <v>0.09000000357628</v>
      </c>
      <c r="G43" s="24">
        <v>0.08500000089407</v>
      </c>
      <c r="H43" s="24">
        <v>0.09000000357628</v>
      </c>
      <c r="I43" s="24">
        <v>0.23163183033466</v>
      </c>
      <c r="J43" s="24">
        <v>0.21894589066505</v>
      </c>
      <c r="K43" s="24">
        <v>0.34770259261131</v>
      </c>
      <c r="L43" s="35">
        <f t="shared" si="7"/>
        <v>58.807544437194245</v>
      </c>
      <c r="M43" s="39"/>
    </row>
    <row r="44" spans="1:13" s="16" customFormat="1" ht="9">
      <c r="A44" s="27" t="s">
        <v>28</v>
      </c>
      <c r="B44" s="25">
        <v>25.7830009460449</v>
      </c>
      <c r="C44" s="25">
        <v>25.3430004119873</v>
      </c>
      <c r="D44" s="24">
        <v>25.3610000610351</v>
      </c>
      <c r="E44" s="24">
        <v>25.6359996795654</v>
      </c>
      <c r="F44" s="24">
        <v>25.542760848999</v>
      </c>
      <c r="G44" s="24">
        <v>25.4649181365966</v>
      </c>
      <c r="H44" s="24">
        <v>25.3650741577148</v>
      </c>
      <c r="I44" s="24">
        <v>25.3215789794921</v>
      </c>
      <c r="J44" s="24">
        <v>25.0470752716064</v>
      </c>
      <c r="K44" s="24">
        <v>25.0470752716064</v>
      </c>
      <c r="L44" s="38">
        <f t="shared" si="7"/>
        <v>0</v>
      </c>
      <c r="M44" s="39"/>
    </row>
    <row r="45" spans="1:13" s="16" customFormat="1" ht="9">
      <c r="A45" s="27" t="s">
        <v>23</v>
      </c>
      <c r="B45" s="25">
        <v>1.557000041008</v>
      </c>
      <c r="C45" s="25">
        <v>1.57200002670288</v>
      </c>
      <c r="D45" s="24">
        <v>1.57200002670288</v>
      </c>
      <c r="E45" s="24">
        <v>1.57200002670288</v>
      </c>
      <c r="F45" s="24">
        <v>1.77999997138977</v>
      </c>
      <c r="G45" s="24">
        <v>1.78400003910065</v>
      </c>
      <c r="H45" s="24">
        <v>1.78400003910065</v>
      </c>
      <c r="I45" s="24">
        <v>1.78400003910065</v>
      </c>
      <c r="J45" s="24">
        <v>1.78400003910065</v>
      </c>
      <c r="K45" s="24">
        <v>1.78400003910065</v>
      </c>
      <c r="L45" s="38">
        <f t="shared" si="7"/>
        <v>0</v>
      </c>
      <c r="M45" s="39"/>
    </row>
    <row r="46" spans="1:13" s="16" customFormat="1" ht="9">
      <c r="A46" s="27" t="s">
        <v>53</v>
      </c>
      <c r="B46" s="25">
        <v>6.05399990081787</v>
      </c>
      <c r="C46" s="25">
        <v>6.04699993133545</v>
      </c>
      <c r="D46" s="24">
        <v>6.08300018310547</v>
      </c>
      <c r="E46" s="24">
        <v>6.11499977111816</v>
      </c>
      <c r="F46" s="24">
        <v>6.44099998474121</v>
      </c>
      <c r="G46" s="24">
        <v>6.43699979782104</v>
      </c>
      <c r="H46" s="24">
        <v>6.09000015258789</v>
      </c>
      <c r="I46" s="24">
        <v>6.09000015258789</v>
      </c>
      <c r="J46" s="24">
        <v>6.08990049362183</v>
      </c>
      <c r="K46" s="24">
        <v>6.08985233306885</v>
      </c>
      <c r="L46" s="35">
        <f t="shared" si="7"/>
        <v>-0.0007908265993838981</v>
      </c>
      <c r="M46" s="39"/>
    </row>
    <row r="47" spans="1:13" ht="9">
      <c r="A47" s="27" t="s">
        <v>24</v>
      </c>
      <c r="B47" s="25">
        <v>0.47900000214577</v>
      </c>
      <c r="C47" s="25">
        <v>0.47900000214577</v>
      </c>
      <c r="D47" s="24">
        <v>0.47900000214577</v>
      </c>
      <c r="E47" s="24">
        <v>0.47900000214577</v>
      </c>
      <c r="F47" s="24">
        <v>0.48500001430511</v>
      </c>
      <c r="G47" s="24">
        <v>0.48800000548363</v>
      </c>
      <c r="H47" s="24">
        <v>0.49000000953674</v>
      </c>
      <c r="I47" s="24">
        <v>0.49000000953674</v>
      </c>
      <c r="J47" s="24">
        <v>0.48847839236259</v>
      </c>
      <c r="K47" s="24">
        <v>0.47900000214577</v>
      </c>
      <c r="L47" s="35">
        <f t="shared" si="7"/>
        <v>-1.9403908883208754</v>
      </c>
      <c r="M47" s="39"/>
    </row>
    <row r="48" spans="1:13" s="16" customFormat="1" ht="9">
      <c r="A48" s="27" t="s">
        <v>25</v>
      </c>
      <c r="B48" s="25">
        <v>26.6900005340576</v>
      </c>
      <c r="C48" s="25">
        <v>27.5699996948242</v>
      </c>
      <c r="D48" s="24">
        <v>27.5</v>
      </c>
      <c r="E48" s="24">
        <v>27.579999923706</v>
      </c>
      <c r="F48" s="24">
        <v>26.8500003814697</v>
      </c>
      <c r="G48" s="24">
        <v>28.1299991607666</v>
      </c>
      <c r="H48" s="24">
        <v>29.6100006103515</v>
      </c>
      <c r="I48" s="24">
        <v>29.6100006103515</v>
      </c>
      <c r="J48" s="24">
        <v>33.0900001525878</v>
      </c>
      <c r="K48" s="24">
        <v>33.0900001525878</v>
      </c>
      <c r="L48" s="38">
        <f t="shared" si="7"/>
        <v>0</v>
      </c>
      <c r="M48" s="39"/>
    </row>
    <row r="49" spans="1:13" s="16" customFormat="1" ht="9">
      <c r="A49" s="27" t="s">
        <v>26</v>
      </c>
      <c r="B49" s="25">
        <v>3.19000005722046</v>
      </c>
      <c r="C49" s="25">
        <v>3.17000007629395</v>
      </c>
      <c r="D49" s="24">
        <v>3.17000007629395</v>
      </c>
      <c r="E49" s="24">
        <v>3.17000007629395</v>
      </c>
      <c r="F49" s="24">
        <v>3.17000007629395</v>
      </c>
      <c r="G49" s="24">
        <v>3.17000007629395</v>
      </c>
      <c r="H49" s="24">
        <v>3.17000007629395</v>
      </c>
      <c r="I49" s="24">
        <v>3.17000007629395</v>
      </c>
      <c r="J49" s="24">
        <v>3.1714870929718</v>
      </c>
      <c r="K49" s="24">
        <v>3.58774495124817</v>
      </c>
      <c r="L49" s="35">
        <f t="shared" si="7"/>
        <v>13.125005591188476</v>
      </c>
      <c r="M49" s="39"/>
    </row>
    <row r="50" spans="1:13" ht="9">
      <c r="A50" s="27" t="s">
        <v>27</v>
      </c>
      <c r="B50" s="25">
        <v>0.94599997997284</v>
      </c>
      <c r="C50" s="25">
        <v>0.99000000953674</v>
      </c>
      <c r="D50" s="24">
        <v>0.99500000476837</v>
      </c>
      <c r="E50" s="24">
        <v>0.99500000476837</v>
      </c>
      <c r="F50" s="24">
        <v>0.98000001907349</v>
      </c>
      <c r="G50" s="24">
        <v>0.98000001907349</v>
      </c>
      <c r="H50" s="24">
        <v>0.94999998807907</v>
      </c>
      <c r="I50" s="24">
        <v>0.94999998807907</v>
      </c>
      <c r="J50" s="24">
        <v>0.94999998807907</v>
      </c>
      <c r="K50" s="24">
        <v>0.94999998807907</v>
      </c>
      <c r="L50" s="38">
        <f t="shared" si="7"/>
        <v>0</v>
      </c>
      <c r="M50" s="39"/>
    </row>
    <row r="51" spans="1:13" ht="9">
      <c r="A51" s="27" t="s">
        <v>52</v>
      </c>
      <c r="B51" s="25">
        <v>0.25</v>
      </c>
      <c r="C51" s="25">
        <v>0.28999999165535</v>
      </c>
      <c r="D51" s="24">
        <v>0.28999999165535</v>
      </c>
      <c r="E51" s="24">
        <v>0.28999999165535</v>
      </c>
      <c r="F51" s="24">
        <v>0.28999999165535</v>
      </c>
      <c r="G51" s="24">
        <v>0.28400000929832</v>
      </c>
      <c r="H51" s="24">
        <v>0.27000001072884</v>
      </c>
      <c r="I51" s="24">
        <v>0.28499999642372</v>
      </c>
      <c r="J51" s="24">
        <v>0.28499999642372</v>
      </c>
      <c r="K51" s="24">
        <v>0.28499999642372</v>
      </c>
      <c r="L51" s="38">
        <f t="shared" si="7"/>
        <v>0</v>
      </c>
      <c r="M51" s="39"/>
    </row>
    <row r="52" spans="1:13" ht="9">
      <c r="A52" s="27" t="s">
        <v>9</v>
      </c>
      <c r="B52" s="25">
        <v>0.05200000200421</v>
      </c>
      <c r="C52" s="25">
        <v>0.05299999844283</v>
      </c>
      <c r="D52" s="24">
        <v>0.05299999844283</v>
      </c>
      <c r="E52" s="24">
        <v>0.05100000184029</v>
      </c>
      <c r="F52" s="24">
        <v>0.05000000167638</v>
      </c>
      <c r="G52" s="24">
        <v>0.04899999964982</v>
      </c>
      <c r="H52" s="24">
        <v>0.04899999964982</v>
      </c>
      <c r="I52" s="24">
        <v>0.09600000362843</v>
      </c>
      <c r="J52" s="24">
        <v>0.22090284805745</v>
      </c>
      <c r="K52" s="24">
        <v>0.22100000362843</v>
      </c>
      <c r="L52" s="35">
        <f t="shared" si="7"/>
        <v>0.043981130996884055</v>
      </c>
      <c r="M52" s="39"/>
    </row>
    <row r="53" spans="1:13" ht="9">
      <c r="A53" s="2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5"/>
      <c r="M53" s="39"/>
    </row>
    <row r="54" spans="1:13" ht="9">
      <c r="A54" s="29" t="s">
        <v>29</v>
      </c>
      <c r="B54" s="30">
        <f aca="true" t="shared" si="8" ref="B54:H54">SUM(B55:B59)</f>
        <v>13.759999940404668</v>
      </c>
      <c r="C54" s="30">
        <f t="shared" si="8"/>
        <v>13.856799951056011</v>
      </c>
      <c r="D54" s="30">
        <f t="shared" si="8"/>
        <v>14.19600024656392</v>
      </c>
      <c r="E54" s="30">
        <f t="shared" si="8"/>
        <v>14.0681999141816</v>
      </c>
      <c r="F54" s="30">
        <f t="shared" si="8"/>
        <v>14.37919966340997</v>
      </c>
      <c r="G54" s="30">
        <f t="shared" si="8"/>
        <v>14.62400466040709</v>
      </c>
      <c r="H54" s="30">
        <f t="shared" si="8"/>
        <v>14.66283471905627</v>
      </c>
      <c r="I54" s="30">
        <f>SUM(I55:I59)</f>
        <v>14.720864422852179</v>
      </c>
      <c r="J54" s="30">
        <f>SUM(J55:J59)</f>
        <v>14.523390420945361</v>
      </c>
      <c r="K54" s="30">
        <f>SUM(K55:K59)</f>
        <v>14.531740490579981</v>
      </c>
      <c r="L54" s="5">
        <f aca="true" t="shared" si="9" ref="L54:L59">((K54/J54)-1)*100</f>
        <v>0.057493941790465186</v>
      </c>
      <c r="M54" s="39"/>
    </row>
    <row r="55" spans="1:13" s="16" customFormat="1" ht="9">
      <c r="A55" s="27" t="s">
        <v>30</v>
      </c>
      <c r="B55" s="24">
        <v>4.52299976348877</v>
      </c>
      <c r="C55" s="24">
        <v>4.54500007629395</v>
      </c>
      <c r="D55" s="24">
        <v>4.54500007629395</v>
      </c>
      <c r="E55" s="24">
        <v>4.50419998168945</v>
      </c>
      <c r="F55" s="24">
        <v>4.50419998168945</v>
      </c>
      <c r="G55" s="24">
        <v>4.50400018692017</v>
      </c>
      <c r="H55" s="24">
        <v>4.50400018692017</v>
      </c>
      <c r="I55" s="24">
        <v>4.50400018692017</v>
      </c>
      <c r="J55" s="24">
        <v>4.50400018692017</v>
      </c>
      <c r="K55" s="24">
        <v>4.50400018692017</v>
      </c>
      <c r="L55" s="38">
        <f t="shared" si="9"/>
        <v>0</v>
      </c>
      <c r="M55" s="39"/>
    </row>
    <row r="56" spans="1:13" ht="9">
      <c r="A56" s="27" t="s">
        <v>31</v>
      </c>
      <c r="B56" s="24">
        <v>1.65699994564056</v>
      </c>
      <c r="C56" s="24">
        <v>1.72479999065399</v>
      </c>
      <c r="D56" s="24">
        <v>1.87000000476837</v>
      </c>
      <c r="E56" s="24">
        <v>1.89499998092651</v>
      </c>
      <c r="F56" s="24">
        <v>2.04699993133545</v>
      </c>
      <c r="G56" s="24">
        <v>2.0699999332428</v>
      </c>
      <c r="H56" s="24">
        <v>2.15000009536743</v>
      </c>
      <c r="I56" s="24">
        <v>2.19000005722046</v>
      </c>
      <c r="J56" s="24">
        <v>2.21000003814697</v>
      </c>
      <c r="K56" s="24">
        <v>2.19000005722046</v>
      </c>
      <c r="L56" s="35">
        <f t="shared" si="9"/>
        <v>-0.904976496890908</v>
      </c>
      <c r="M56" s="39"/>
    </row>
    <row r="57" spans="1:13" s="16" customFormat="1" ht="9">
      <c r="A57" s="27" t="s">
        <v>32</v>
      </c>
      <c r="B57" s="24">
        <v>1.50300002098084</v>
      </c>
      <c r="C57" s="24">
        <v>1.49100005626678</v>
      </c>
      <c r="D57" s="24">
        <v>1.49100005626678</v>
      </c>
      <c r="E57" s="24">
        <v>1.31599998474121</v>
      </c>
      <c r="F57" s="24">
        <v>1.41999995708466</v>
      </c>
      <c r="G57" s="24">
        <v>1.53999996185303</v>
      </c>
      <c r="H57" s="24">
        <v>1.53999996185303</v>
      </c>
      <c r="I57" s="24">
        <v>1.54900002479553</v>
      </c>
      <c r="J57" s="24">
        <v>1.49500000476837</v>
      </c>
      <c r="K57" s="24">
        <v>1.49500000476837</v>
      </c>
      <c r="L57" s="38">
        <f t="shared" si="9"/>
        <v>0</v>
      </c>
      <c r="M57" s="39"/>
    </row>
    <row r="58" spans="1:13" s="16" customFormat="1" ht="9">
      <c r="A58" s="27" t="s">
        <v>33</v>
      </c>
      <c r="B58" s="24">
        <v>4.99700021743774</v>
      </c>
      <c r="C58" s="24">
        <v>5.05499982833862</v>
      </c>
      <c r="D58" s="24">
        <v>5.22900009155273</v>
      </c>
      <c r="E58" s="24">
        <v>5.15199995040894</v>
      </c>
      <c r="F58" s="24">
        <v>5.20699977874756</v>
      </c>
      <c r="G58" s="24">
        <v>5.29199981689453</v>
      </c>
      <c r="H58" s="24">
        <v>5.29199981689453</v>
      </c>
      <c r="I58" s="24">
        <v>5.29199981689453</v>
      </c>
      <c r="J58" s="24">
        <v>5.1100001335144</v>
      </c>
      <c r="K58" s="24">
        <v>5.1100001335144</v>
      </c>
      <c r="L58" s="38">
        <f t="shared" si="9"/>
        <v>0</v>
      </c>
      <c r="M58" s="39"/>
    </row>
    <row r="59" spans="1:13" ht="9">
      <c r="A59" s="27" t="s">
        <v>9</v>
      </c>
      <c r="B59" s="24">
        <v>1.07999999285676</v>
      </c>
      <c r="C59" s="24">
        <v>1.04099999950267</v>
      </c>
      <c r="D59" s="24">
        <v>1.06100001768209</v>
      </c>
      <c r="E59" s="24">
        <v>1.20100001641549</v>
      </c>
      <c r="F59" s="24">
        <v>1.20100001455285</v>
      </c>
      <c r="G59" s="24">
        <v>1.21800476149656</v>
      </c>
      <c r="H59" s="24">
        <v>1.17683465802111</v>
      </c>
      <c r="I59" s="24">
        <v>1.18586433702149</v>
      </c>
      <c r="J59" s="24">
        <v>1.20439005759545</v>
      </c>
      <c r="K59" s="24">
        <v>1.23274010815658</v>
      </c>
      <c r="L59" s="35">
        <f t="shared" si="9"/>
        <v>2.3538927760438755</v>
      </c>
      <c r="M59" s="39"/>
    </row>
    <row r="60" spans="1:13" ht="9">
      <c r="A60" s="27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5"/>
      <c r="M60" s="39"/>
    </row>
    <row r="61" spans="1:13" ht="9">
      <c r="A61" s="29" t="s">
        <v>49</v>
      </c>
      <c r="B61" s="30">
        <f aca="true" t="shared" si="10" ref="B61:K61">SUM(B62:B74)</f>
        <v>13.002701215446</v>
      </c>
      <c r="C61" s="30">
        <f t="shared" si="10"/>
        <v>13.09311503916978</v>
      </c>
      <c r="D61" s="30">
        <f t="shared" si="10"/>
        <v>13.43915730481966</v>
      </c>
      <c r="E61" s="30">
        <f t="shared" si="10"/>
        <v>13.48657070612535</v>
      </c>
      <c r="F61" s="30">
        <f t="shared" si="10"/>
        <v>13.777470692060902</v>
      </c>
      <c r="G61" s="30">
        <f t="shared" si="10"/>
        <v>14.653510452713821</v>
      </c>
      <c r="H61" s="30">
        <f t="shared" si="10"/>
        <v>16.184616840444512</v>
      </c>
      <c r="I61" s="30">
        <f t="shared" si="10"/>
        <v>16.425728388829143</v>
      </c>
      <c r="J61" s="30">
        <f t="shared" si="10"/>
        <v>16.463739193044617</v>
      </c>
      <c r="K61" s="30">
        <f t="shared" si="10"/>
        <v>16.77741745731328</v>
      </c>
      <c r="L61" s="5">
        <f>((K61/J61)-1)*100</f>
        <v>1.905267452251569</v>
      </c>
      <c r="M61" s="39"/>
    </row>
    <row r="62" spans="1:13" ht="9">
      <c r="A62" s="27" t="s">
        <v>42</v>
      </c>
      <c r="B62" s="24">
        <v>2.52800011634827</v>
      </c>
      <c r="C62" s="24">
        <v>2.38162088394165</v>
      </c>
      <c r="D62" s="24">
        <v>2.32262110710144</v>
      </c>
      <c r="E62" s="24">
        <v>2.35362100601196</v>
      </c>
      <c r="F62" s="24">
        <v>2.37433791160584</v>
      </c>
      <c r="G62" s="24">
        <v>2.29267144203186</v>
      </c>
      <c r="H62" s="24">
        <v>3.51700496673584</v>
      </c>
      <c r="I62" s="24">
        <v>3.53005504608154</v>
      </c>
      <c r="J62" s="24">
        <v>3.66623711585999</v>
      </c>
      <c r="K62" s="24">
        <v>3.75923705101013</v>
      </c>
      <c r="L62" s="35">
        <f aca="true" t="shared" si="11" ref="L62:L74">((K62/J62)-1)*100</f>
        <v>2.536659037895461</v>
      </c>
      <c r="M62" s="39"/>
    </row>
    <row r="63" spans="1:13" ht="9">
      <c r="A63" s="27" t="s">
        <v>34</v>
      </c>
      <c r="B63" s="24">
        <v>0.34000000357628</v>
      </c>
      <c r="C63" s="24">
        <v>0.43299999833107</v>
      </c>
      <c r="D63" s="24">
        <v>0.42199999094009</v>
      </c>
      <c r="E63" s="24">
        <v>0.40700000524521</v>
      </c>
      <c r="F63" s="24">
        <v>0.38299998641014</v>
      </c>
      <c r="G63" s="24">
        <v>0.3740000128746</v>
      </c>
      <c r="H63" s="24">
        <v>0.34400001168251</v>
      </c>
      <c r="I63" s="24">
        <v>0.36399999260902</v>
      </c>
      <c r="J63" s="24">
        <v>0.35299998521805</v>
      </c>
      <c r="K63" s="24">
        <v>0.35400000214577</v>
      </c>
      <c r="L63" s="35">
        <f t="shared" si="11"/>
        <v>0.28329092623113894</v>
      </c>
      <c r="M63" s="39"/>
    </row>
    <row r="64" spans="1:13" ht="9">
      <c r="A64" s="27" t="s">
        <v>35</v>
      </c>
      <c r="B64" s="24">
        <v>0.34999999403954</v>
      </c>
      <c r="C64" s="24">
        <v>0.34499999880791</v>
      </c>
      <c r="D64" s="24">
        <v>0.34299999475479</v>
      </c>
      <c r="E64" s="24">
        <v>0.34000000357628</v>
      </c>
      <c r="F64" s="24">
        <v>0.33100000023842</v>
      </c>
      <c r="G64" s="24">
        <v>0.34299999475479</v>
      </c>
      <c r="H64" s="24">
        <v>0.32100000977516</v>
      </c>
      <c r="I64" s="24">
        <v>0.30899998545647</v>
      </c>
      <c r="J64" s="24">
        <v>0.30123755335808</v>
      </c>
      <c r="K64" s="24">
        <v>0.28799998760223</v>
      </c>
      <c r="L64" s="35">
        <f t="shared" si="11"/>
        <v>-4.394394260703127</v>
      </c>
      <c r="M64" s="39"/>
    </row>
    <row r="65" spans="1:13" ht="9">
      <c r="A65" s="27" t="s">
        <v>36</v>
      </c>
      <c r="B65" s="24">
        <v>1.26799118518829</v>
      </c>
      <c r="C65" s="24">
        <v>1.33611524105072</v>
      </c>
      <c r="D65" s="24">
        <v>1.44815719127655</v>
      </c>
      <c r="E65" s="24">
        <v>1.53457081317902</v>
      </c>
      <c r="F65" s="24">
        <v>1.68350565433502</v>
      </c>
      <c r="G65" s="24">
        <v>2.25510001182556</v>
      </c>
      <c r="H65" s="24">
        <v>2.45539999008179</v>
      </c>
      <c r="I65" s="24">
        <v>2.75099992752075</v>
      </c>
      <c r="J65" s="24">
        <v>2.85278701782227</v>
      </c>
      <c r="K65" s="24">
        <v>3.05100011825562</v>
      </c>
      <c r="L65" s="35">
        <f t="shared" si="11"/>
        <v>6.948051123166565</v>
      </c>
      <c r="M65" s="39"/>
    </row>
    <row r="66" spans="1:13" ht="9">
      <c r="A66" s="27" t="s">
        <v>37</v>
      </c>
      <c r="B66" s="24">
        <v>0.75071001052856</v>
      </c>
      <c r="C66" s="24">
        <v>0.85399997234344</v>
      </c>
      <c r="D66" s="24">
        <v>0.92299997806549</v>
      </c>
      <c r="E66" s="24">
        <v>1.10099995136261</v>
      </c>
      <c r="F66" s="24">
        <v>1.07500004768372</v>
      </c>
      <c r="G66" s="24">
        <v>1.05499994754791</v>
      </c>
      <c r="H66" s="24">
        <v>1.0900000333786</v>
      </c>
      <c r="I66" s="24">
        <v>1.11526000499725</v>
      </c>
      <c r="J66" s="24">
        <v>1.14856994152069</v>
      </c>
      <c r="K66" s="24">
        <v>1.24091994762421</v>
      </c>
      <c r="L66" s="35">
        <f t="shared" si="11"/>
        <v>8.040433826889991</v>
      </c>
      <c r="M66" s="39"/>
    </row>
    <row r="67" spans="1:13" s="16" customFormat="1" ht="9">
      <c r="A67" s="27" t="s">
        <v>38</v>
      </c>
      <c r="B67" s="24">
        <v>2.55699992179871</v>
      </c>
      <c r="C67" s="24">
        <v>2.55699992179871</v>
      </c>
      <c r="D67" s="24">
        <v>2.76900005340576</v>
      </c>
      <c r="E67" s="24">
        <v>2.4779999256134</v>
      </c>
      <c r="F67" s="24">
        <v>2.63199996948242</v>
      </c>
      <c r="G67" s="24">
        <v>3.00186920166016</v>
      </c>
      <c r="H67" s="24">
        <v>3.18479609489441</v>
      </c>
      <c r="I67" s="24">
        <v>3.03981375694275</v>
      </c>
      <c r="J67" s="24">
        <v>2.96505737304688</v>
      </c>
      <c r="K67" s="24">
        <v>2.96505737304688</v>
      </c>
      <c r="L67" s="38">
        <f t="shared" si="11"/>
        <v>0</v>
      </c>
      <c r="M67" s="39"/>
    </row>
    <row r="68" spans="1:13" ht="9">
      <c r="A68" s="27" t="s">
        <v>39</v>
      </c>
      <c r="B68" s="24">
        <v>2.51999998092651</v>
      </c>
      <c r="C68" s="24">
        <v>2.46399998664856</v>
      </c>
      <c r="D68" s="24">
        <v>2.46399998664856</v>
      </c>
      <c r="E68" s="24">
        <v>2.48000001907349</v>
      </c>
      <c r="F68" s="24">
        <v>2.48000001907349</v>
      </c>
      <c r="G68" s="24">
        <v>2.38236784934998</v>
      </c>
      <c r="H68" s="24">
        <v>2.38074398040771</v>
      </c>
      <c r="I68" s="24">
        <v>2.39698362350464</v>
      </c>
      <c r="J68" s="24">
        <v>2.43547177314758</v>
      </c>
      <c r="K68" s="24">
        <v>2.43547177314758</v>
      </c>
      <c r="L68" s="38">
        <f t="shared" si="11"/>
        <v>0</v>
      </c>
      <c r="M68" s="39"/>
    </row>
    <row r="69" spans="1:13" ht="9">
      <c r="A69" s="10" t="s">
        <v>57</v>
      </c>
      <c r="B69" s="24">
        <v>0.44499999284744</v>
      </c>
      <c r="C69" s="24">
        <v>0.40500000119209</v>
      </c>
      <c r="D69" s="24">
        <v>0.48500001430511</v>
      </c>
      <c r="E69" s="24">
        <v>0.53799998760223</v>
      </c>
      <c r="F69" s="24">
        <v>0.53799998760223</v>
      </c>
      <c r="G69" s="24">
        <v>0.49441221356392</v>
      </c>
      <c r="H69" s="24">
        <v>0.34529566764832</v>
      </c>
      <c r="I69" s="24">
        <v>0.33272299170494</v>
      </c>
      <c r="J69" s="24">
        <v>0.22110116481781</v>
      </c>
      <c r="K69" s="24">
        <v>0.22110116481781</v>
      </c>
      <c r="L69" s="38">
        <f t="shared" si="11"/>
        <v>0</v>
      </c>
      <c r="M69" s="39"/>
    </row>
    <row r="70" spans="1:13" ht="9">
      <c r="A70" s="27" t="s">
        <v>40</v>
      </c>
      <c r="B70" s="24">
        <v>0.75999999046326</v>
      </c>
      <c r="C70" s="24">
        <v>0.79000002145767</v>
      </c>
      <c r="D70" s="24">
        <v>0.79799997806549</v>
      </c>
      <c r="E70" s="24">
        <v>0.85199999809265</v>
      </c>
      <c r="F70" s="24">
        <v>0.84700000286102</v>
      </c>
      <c r="G70" s="24">
        <v>0.85000002384186</v>
      </c>
      <c r="H70" s="24">
        <v>0.84299999475479</v>
      </c>
      <c r="I70" s="24">
        <v>0.81800001859665</v>
      </c>
      <c r="J70" s="24">
        <v>0.81000000238419</v>
      </c>
      <c r="K70" s="24">
        <v>0.7787269949913</v>
      </c>
      <c r="L70" s="35">
        <f t="shared" si="11"/>
        <v>-3.860865098869082</v>
      </c>
      <c r="M70" s="39"/>
    </row>
    <row r="71" spans="1:13" ht="9">
      <c r="A71" s="27" t="s">
        <v>47</v>
      </c>
      <c r="B71" s="24">
        <v>0.42800000309944</v>
      </c>
      <c r="C71" s="24">
        <v>0.42800000309944</v>
      </c>
      <c r="D71" s="24">
        <v>0.42800000309944</v>
      </c>
      <c r="E71" s="24">
        <v>0.42800000309944</v>
      </c>
      <c r="F71" s="24">
        <v>0.43500000238419</v>
      </c>
      <c r="G71" s="24">
        <v>0.43500000238419</v>
      </c>
      <c r="H71" s="24">
        <v>0.44200000166893</v>
      </c>
      <c r="I71" s="24">
        <v>0.44200000166893</v>
      </c>
      <c r="J71" s="24">
        <v>0.44185999035835</v>
      </c>
      <c r="K71" s="24">
        <v>0.44181799888611</v>
      </c>
      <c r="L71" s="35">
        <f>((K71/J71)-1)*100</f>
        <v>-0.009503343402039732</v>
      </c>
      <c r="M71" s="39"/>
    </row>
    <row r="72" spans="1:13" ht="9">
      <c r="A72" s="27" t="s">
        <v>41</v>
      </c>
      <c r="B72" s="24">
        <v>0.44100001454353</v>
      </c>
      <c r="C72" s="24">
        <v>0.41800001263618</v>
      </c>
      <c r="D72" s="24">
        <v>0.35400000214577</v>
      </c>
      <c r="E72" s="24">
        <v>0.30399999022484</v>
      </c>
      <c r="F72" s="24">
        <v>0.33100000023842</v>
      </c>
      <c r="G72" s="24">
        <v>0.31700000166893</v>
      </c>
      <c r="H72" s="24">
        <v>0.34000000357628</v>
      </c>
      <c r="I72" s="24">
        <v>0.31222158670425</v>
      </c>
      <c r="J72" s="24">
        <v>0.29984712600708</v>
      </c>
      <c r="K72" s="24">
        <v>0.28150001168251</v>
      </c>
      <c r="L72" s="35">
        <f t="shared" si="11"/>
        <v>-6.118822804436963</v>
      </c>
      <c r="M72" s="39"/>
    </row>
    <row r="73" spans="1:13" ht="9">
      <c r="A73" s="27" t="s">
        <v>45</v>
      </c>
      <c r="B73" s="24">
        <v>0.23000000417233</v>
      </c>
      <c r="C73" s="24">
        <v>0.21999999880791</v>
      </c>
      <c r="D73" s="24">
        <v>0.21999999880791</v>
      </c>
      <c r="E73" s="24">
        <v>0.21999999880791</v>
      </c>
      <c r="F73" s="24">
        <v>0.21999999880791</v>
      </c>
      <c r="G73" s="24">
        <v>0.47744795680046</v>
      </c>
      <c r="H73" s="24">
        <v>0.55702263116837</v>
      </c>
      <c r="I73" s="24">
        <v>0.68206852674484</v>
      </c>
      <c r="J73" s="24">
        <v>0.61710959672928</v>
      </c>
      <c r="K73" s="24">
        <v>0.61710959672928</v>
      </c>
      <c r="L73" s="38">
        <f>((K73/J73)-1)*100</f>
        <v>0</v>
      </c>
      <c r="M73" s="39"/>
    </row>
    <row r="74" spans="1:13" ht="9">
      <c r="A74" s="27" t="s">
        <v>9</v>
      </c>
      <c r="B74" s="24">
        <v>0.38499999791384</v>
      </c>
      <c r="C74" s="24">
        <v>0.46137899905443</v>
      </c>
      <c r="D74" s="24">
        <v>0.46237900620326</v>
      </c>
      <c r="E74" s="24">
        <v>0.45037900423631</v>
      </c>
      <c r="F74" s="24">
        <v>0.44762711133808</v>
      </c>
      <c r="G74" s="24">
        <v>0.3756417944096</v>
      </c>
      <c r="H74" s="24">
        <v>0.3643534546718</v>
      </c>
      <c r="I74" s="24">
        <v>0.33260292629711</v>
      </c>
      <c r="J74" s="24">
        <v>0.35146055277437</v>
      </c>
      <c r="K74" s="24">
        <v>0.34347543737385</v>
      </c>
      <c r="L74" s="35">
        <f t="shared" si="11"/>
        <v>-2.271980550160424</v>
      </c>
      <c r="M74" s="39"/>
    </row>
    <row r="75" spans="1:13" ht="9">
      <c r="A75" s="2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39"/>
    </row>
    <row r="76" spans="1:13" s="19" customFormat="1" ht="9">
      <c r="A76" s="17" t="s">
        <v>61</v>
      </c>
      <c r="B76" s="15">
        <f aca="true" t="shared" si="12" ref="B76:K76">B21+B42+B44+B45+B46+B48+B49+B55+B57+B58</f>
        <v>85.12400162219998</v>
      </c>
      <c r="C76" s="15">
        <f t="shared" si="12"/>
        <v>85.7660001516342</v>
      </c>
      <c r="D76" s="15">
        <f t="shared" si="12"/>
        <v>85.99740874767298</v>
      </c>
      <c r="E76" s="15">
        <f t="shared" si="12"/>
        <v>86.17883634567252</v>
      </c>
      <c r="F76" s="15">
        <f t="shared" si="12"/>
        <v>86.69560873508448</v>
      </c>
      <c r="G76" s="15">
        <f t="shared" si="12"/>
        <v>88.46627819538108</v>
      </c>
      <c r="H76" s="15">
        <f t="shared" si="12"/>
        <v>89.90770828723896</v>
      </c>
      <c r="I76" s="15">
        <f t="shared" si="12"/>
        <v>90.31942975521073</v>
      </c>
      <c r="J76" s="15">
        <f t="shared" si="12"/>
        <v>93.76340293884263</v>
      </c>
      <c r="K76" s="15">
        <f t="shared" si="12"/>
        <v>94.38488531112657</v>
      </c>
      <c r="L76" s="5">
        <f>((K76/J76)-1)*100</f>
        <v>0.6628197706191497</v>
      </c>
      <c r="M76" s="39"/>
    </row>
    <row r="77" spans="1:13" s="19" customFormat="1" ht="9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5"/>
      <c r="M77" s="39"/>
    </row>
    <row r="78" spans="1:13" s="19" customFormat="1" ht="9">
      <c r="A78" s="17" t="s">
        <v>64</v>
      </c>
      <c r="B78" s="15">
        <f aca="true" t="shared" si="13" ref="B78:K78">B7-B76</f>
        <v>84.49226331140383</v>
      </c>
      <c r="C78" s="15">
        <f t="shared" si="13"/>
        <v>85.51702156604729</v>
      </c>
      <c r="D78" s="15">
        <f t="shared" si="13"/>
        <v>85.78729025588834</v>
      </c>
      <c r="E78" s="15">
        <f t="shared" si="13"/>
        <v>86.10399388440416</v>
      </c>
      <c r="F78" s="15">
        <f t="shared" si="13"/>
        <v>86.51549282728217</v>
      </c>
      <c r="G78" s="15">
        <f t="shared" si="13"/>
        <v>88.07751649629787</v>
      </c>
      <c r="H78" s="15">
        <f t="shared" si="13"/>
        <v>95.1485216821311</v>
      </c>
      <c r="I78" s="15">
        <f t="shared" si="13"/>
        <v>97.01249476580412</v>
      </c>
      <c r="J78" s="15">
        <f t="shared" si="13"/>
        <v>102.36790673265929</v>
      </c>
      <c r="K78" s="15">
        <f t="shared" si="13"/>
        <v>114.05128865526055</v>
      </c>
      <c r="L78" s="5">
        <f>((K78/J78)-1)*100</f>
        <v>11.413129657044951</v>
      </c>
      <c r="M78" s="39"/>
    </row>
    <row r="79" spans="1:12" ht="9">
      <c r="A79" s="11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4"/>
    </row>
    <row r="80" spans="1:12" ht="9.75" customHeight="1">
      <c r="A80" s="28" t="s">
        <v>67</v>
      </c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15"/>
    </row>
    <row r="81" ht="9" customHeight="1">
      <c r="A81" s="1" t="s">
        <v>58</v>
      </c>
    </row>
    <row r="82" ht="9">
      <c r="A82" s="31" t="s">
        <v>60</v>
      </c>
    </row>
    <row r="83" spans="1:11" ht="9">
      <c r="A83" s="1" t="s">
        <v>59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2:11" ht="9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ht="9"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5:8" ht="9">
      <c r="E86" s="20"/>
      <c r="F86" s="20"/>
      <c r="G86" s="20"/>
      <c r="H86" s="20"/>
    </row>
    <row r="87" spans="5:8" ht="9">
      <c r="E87" s="20"/>
      <c r="F87" s="20"/>
      <c r="G87" s="20"/>
      <c r="H87" s="20"/>
    </row>
  </sheetData>
  <sheetProtection/>
  <mergeCells count="4">
    <mergeCell ref="A1:L2"/>
    <mergeCell ref="A4:A5"/>
    <mergeCell ref="L4:L5"/>
    <mergeCell ref="B4:K4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2011-06-15T21:27:48Z</cp:lastPrinted>
  <dcterms:created xsi:type="dcterms:W3CDTF">2001-05-25T15:41:23Z</dcterms:created>
  <dcterms:modified xsi:type="dcterms:W3CDTF">2012-07-02T12:40:06Z</dcterms:modified>
  <cp:category/>
  <cp:version/>
  <cp:contentType/>
  <cp:contentStatus/>
</cp:coreProperties>
</file>