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1976" windowHeight="8676" tabRatio="599" activeTab="0"/>
  </bookViews>
  <sheets>
    <sheet name="T2.16" sheetId="1" r:id="rId1"/>
    <sheet name="PE - 2003" sheetId="2" state="hidden" r:id="rId2"/>
  </sheets>
  <definedNames>
    <definedName name="__123Graph_AGráfico1A" hidden="1">'T2.16'!$D$6:$D$6</definedName>
    <definedName name="__123Graph_BGráfico1A" hidden="1">'T2.16'!#REF!</definedName>
    <definedName name="__123Graph_CGráfico1A" hidden="1">'T2.16'!#REF!</definedName>
    <definedName name="__123Graph_XGráfico1A" hidden="1">'T2.16'!#REF!</definedName>
    <definedName name="_Fill" hidden="1">'T2.16'!#REF!</definedName>
    <definedName name="_xlnm.Print_Area" localSheetId="0">'T2.16'!$A$1:$L$63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<sst xmlns="http://schemas.openxmlformats.org/spreadsheetml/2006/main" count="88" uniqueCount="68">
  <si>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</si>
  <si>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</si>
  <si>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</si>
  <si>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</si>
  <si>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</si>
  <si>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</si>
  <si>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</si>
  <si>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</si>
  <si>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</si>
  <si>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</si>
  <si>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</si>
  <si>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</si>
  <si>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</si>
  <si>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</si>
  <si>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</si>
  <si>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</si>
  <si>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</si>
  <si>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</si>
  <si>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</si>
  <si>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</si>
  <si>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</si>
  <si>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</si>
  <si>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</si>
  <si>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</si>
  <si>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</si>
  <si>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</si>
  <si>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</si>
  <si>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</si>
  <si>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</si>
  <si>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</si>
  <si>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</si>
  <si>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</si>
  <si>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</si>
  <si>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</si>
  <si>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</si>
  <si>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</si>
  <si>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</si>
  <si>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Pojuca (BA)</t>
  </si>
  <si>
    <t>Carmópolis (SE)</t>
  </si>
  <si>
    <t>General Maynard (SE)</t>
  </si>
  <si>
    <t>Japaratuba (SE)</t>
  </si>
  <si>
    <t>Maruim (SE)</t>
  </si>
  <si>
    <t>Rosário do Catete (SE)</t>
  </si>
  <si>
    <t>Santo Amaro das Brotas (SE)</t>
  </si>
  <si>
    <t>Arraial do Cabo (RJ)</t>
  </si>
  <si>
    <t>Casimiro de Abreu (RJ)</t>
  </si>
  <si>
    <t>Alagoas</t>
  </si>
  <si>
    <t>Marechal Deodoro (AL)</t>
  </si>
  <si>
    <t>Pilar (AL)</t>
  </si>
  <si>
    <t>Rio Largo (AL)</t>
  </si>
  <si>
    <t>Satuba (AL)</t>
  </si>
  <si>
    <t>Fonte: ANP/SPG, conforme a Lei n° 9.478/1997 e o Decreto n° 2.705/1998.</t>
  </si>
  <si>
    <t>Aracruz (ES)</t>
  </si>
  <si>
    <t>Fundão (ES)</t>
  </si>
  <si>
    <t>Serra (ES)</t>
  </si>
  <si>
    <t>Vitória (ES)</t>
  </si>
  <si>
    <t>Serra do Mel (RN)</t>
  </si>
  <si>
    <t>Participação especial distribuída (mil R$)</t>
  </si>
  <si>
    <t>Itapemirim (ES)</t>
  </si>
  <si>
    <t>Linhares (ES)</t>
  </si>
  <si>
    <t>Marataízes (ES)</t>
  </si>
  <si>
    <t>Carapebus (RJ)</t>
  </si>
  <si>
    <t>Total</t>
  </si>
  <si>
    <t xml:space="preserve">               2. Foi utilizado regime de caixa na elaboração da tabela.</t>
  </si>
  <si>
    <t>..</t>
  </si>
  <si>
    <t>10/09
%</t>
  </si>
  <si>
    <t>Cairu (BA)</t>
  </si>
  <si>
    <t>Tabela 2.16 – Distribuição da participação especial sobre a produção de petróleo e de gás natural, segundo beneficiários – 2001-2010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</si>
</sst>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16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4">
    <xf numFmtId="180" fontId="0" fillId="0" borderId="0" xfId="0" applyAlignment="1">
      <alignment/>
    </xf>
    <xf numFmtId="4" fontId="6" fillId="33" borderId="0" xfId="0" applyNumberFormat="1" applyFont="1" applyFill="1" applyAlignment="1">
      <alignment vertical="center"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80" fontId="7" fillId="33" borderId="10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7" fillId="33" borderId="0" xfId="0" applyFont="1" applyFill="1" applyBorder="1" applyAlignment="1">
      <alignment horizontal="center" vertical="center" wrapText="1"/>
    </xf>
    <xf numFmtId="18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1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180" fontId="6" fillId="33" borderId="11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4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1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2" xfId="0" applyFont="1" applyFill="1" applyBorder="1" applyAlignment="1">
      <alignment horizontal="center" vertical="center"/>
    </xf>
    <xf numFmtId="171" fontId="12" fillId="33" borderId="0" xfId="64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4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4" applyNumberFormat="1" applyFont="1" applyFill="1" applyBorder="1" applyAlignment="1">
      <alignment horizontal="right" vertical="center"/>
    </xf>
    <xf numFmtId="171" fontId="6" fillId="33" borderId="0" xfId="64" applyFont="1" applyFill="1" applyBorder="1" applyAlignment="1" applyProtection="1">
      <alignment horizontal="right" vertical="center" wrapText="1"/>
      <protection/>
    </xf>
    <xf numFmtId="186" fontId="6" fillId="33" borderId="0" xfId="64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87" fontId="6" fillId="33" borderId="0" xfId="0" applyNumberFormat="1" applyFont="1" applyFill="1" applyBorder="1" applyAlignment="1">
      <alignment vertical="center"/>
    </xf>
    <xf numFmtId="169" fontId="6" fillId="33" borderId="0" xfId="64" applyNumberFormat="1" applyFont="1" applyFill="1" applyBorder="1" applyAlignment="1" applyProtection="1">
      <alignment horizontal="right" vertical="center" wrapText="1"/>
      <protection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0" fontId="13" fillId="33" borderId="0" xfId="0" applyNumberFormat="1" applyFont="1" applyFill="1" applyBorder="1" applyAlignment="1">
      <alignment horizontal="left" indent="1"/>
    </xf>
    <xf numFmtId="0" fontId="15" fillId="33" borderId="0" xfId="51" applyFont="1" applyFill="1" applyBorder="1" applyAlignment="1">
      <alignment horizontal="left" indent="1"/>
      <protection/>
    </xf>
    <xf numFmtId="0" fontId="7" fillId="33" borderId="0" xfId="0" applyNumberFormat="1" applyFont="1" applyFill="1" applyBorder="1" applyAlignment="1">
      <alignment horizontal="left" vertical="center"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12" fillId="33" borderId="0" xfId="64" applyNumberFormat="1" applyFont="1" applyFill="1" applyBorder="1" applyAlignment="1" applyProtection="1">
      <alignment horizontal="right" vertical="center"/>
      <protection/>
    </xf>
    <xf numFmtId="182" fontId="12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12" fillId="33" borderId="0" xfId="64" applyNumberFormat="1" applyFont="1" applyFill="1" applyBorder="1" applyAlignment="1">
      <alignment vertical="center"/>
    </xf>
    <xf numFmtId="182" fontId="12" fillId="33" borderId="0" xfId="64" applyNumberFormat="1" applyFont="1" applyFill="1" applyBorder="1" applyAlignment="1">
      <alignment horizontal="right" vertical="center" wrapText="1"/>
    </xf>
    <xf numFmtId="182" fontId="7" fillId="33" borderId="0" xfId="64" applyNumberFormat="1" applyFont="1" applyFill="1" applyBorder="1" applyAlignment="1">
      <alignment horizontal="right" vertical="center" wrapText="1"/>
    </xf>
    <xf numFmtId="182" fontId="6" fillId="33" borderId="0" xfId="64" applyNumberFormat="1" applyFont="1" applyFill="1" applyBorder="1" applyAlignment="1">
      <alignment horizontal="right" vertical="center" wrapText="1"/>
    </xf>
    <xf numFmtId="37" fontId="7" fillId="33" borderId="0" xfId="64" applyNumberFormat="1" applyFont="1" applyFill="1" applyBorder="1" applyAlignment="1" applyProtection="1">
      <alignment horizontal="right" vertical="center" wrapText="1"/>
      <protection/>
    </xf>
    <xf numFmtId="180" fontId="7" fillId="33" borderId="13" xfId="0" applyFont="1" applyFill="1" applyBorder="1" applyAlignment="1">
      <alignment horizontal="center" vertical="center" wrapText="1"/>
    </xf>
    <xf numFmtId="180" fontId="7" fillId="33" borderId="14" xfId="0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  <xf numFmtId="180" fontId="7" fillId="33" borderId="17" xfId="0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 applyProtection="1">
      <alignment horizontal="center" vertical="center"/>
      <protection/>
    </xf>
    <xf numFmtId="180" fontId="7" fillId="33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2003 PE e Royalties (internet)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7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4.77734375" style="2" customWidth="1"/>
    <col min="2" max="11" width="7.99609375" style="2" customWidth="1"/>
    <col min="12" max="12" width="5.3359375" style="2" customWidth="1"/>
    <col min="13" max="13" width="10.88671875" style="1" customWidth="1"/>
    <col min="14" max="14" width="14.99609375" style="2" customWidth="1"/>
    <col min="15" max="15" width="20.5546875" style="2" customWidth="1"/>
    <col min="16" max="16384" width="10.88671875" style="2" customWidth="1"/>
  </cols>
  <sheetData>
    <row r="1" spans="1:12" ht="12.75" customHeight="1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8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2" ht="12" customHeight="1">
      <c r="A3" s="72" t="s">
        <v>0</v>
      </c>
      <c r="B3" s="69" t="s">
        <v>57</v>
      </c>
      <c r="C3" s="70"/>
      <c r="D3" s="70"/>
      <c r="E3" s="70"/>
      <c r="F3" s="70"/>
      <c r="G3" s="70"/>
      <c r="H3" s="70"/>
      <c r="I3" s="70"/>
      <c r="J3" s="70"/>
      <c r="K3" s="71"/>
      <c r="L3" s="66" t="s">
        <v>65</v>
      </c>
    </row>
    <row r="4" spans="1:12" ht="9.75" customHeight="1">
      <c r="A4" s="73"/>
      <c r="B4" s="5">
        <v>2001</v>
      </c>
      <c r="C4" s="5">
        <v>2002</v>
      </c>
      <c r="D4" s="5">
        <v>2003</v>
      </c>
      <c r="E4" s="31">
        <v>2004</v>
      </c>
      <c r="F4" s="31">
        <v>2005</v>
      </c>
      <c r="G4" s="31">
        <v>2006</v>
      </c>
      <c r="H4" s="31">
        <v>2007</v>
      </c>
      <c r="I4" s="31">
        <v>2008</v>
      </c>
      <c r="J4" s="31">
        <v>2009</v>
      </c>
      <c r="K4" s="31">
        <v>2010</v>
      </c>
      <c r="L4" s="67"/>
    </row>
    <row r="5" spans="1:14" s="10" customFormat="1" ht="8.25">
      <c r="A5" s="6"/>
      <c r="B5" s="32"/>
      <c r="C5" s="32"/>
      <c r="D5" s="32"/>
      <c r="E5" s="32"/>
      <c r="F5" s="32"/>
      <c r="G5" s="32"/>
      <c r="H5" s="32"/>
      <c r="I5" s="32"/>
      <c r="J5" s="32"/>
      <c r="K5" s="32"/>
      <c r="L5" s="8"/>
      <c r="M5" s="9"/>
      <c r="N5" s="7"/>
    </row>
    <row r="6" spans="1:12" s="10" customFormat="1" ht="8.25">
      <c r="A6" s="53" t="s">
        <v>62</v>
      </c>
      <c r="B6" s="55">
        <f aca="true" t="shared" si="0" ref="B6:H6">B8+B18+B56</f>
        <v>1722047.3596400002</v>
      </c>
      <c r="C6" s="55">
        <f t="shared" si="0"/>
        <v>2510181.607</v>
      </c>
      <c r="D6" s="55">
        <f t="shared" si="0"/>
        <v>4997434.59686</v>
      </c>
      <c r="E6" s="55">
        <f t="shared" si="0"/>
        <v>5271976.47601</v>
      </c>
      <c r="F6" s="55">
        <f t="shared" si="0"/>
        <v>6966901.51475</v>
      </c>
      <c r="G6" s="55">
        <f t="shared" si="0"/>
        <v>8839857.31437</v>
      </c>
      <c r="H6" s="55">
        <f t="shared" si="0"/>
        <v>7177533.05948</v>
      </c>
      <c r="I6" s="55">
        <f>SUM(I8,I18,I56)</f>
        <v>11710789.360769998</v>
      </c>
      <c r="J6" s="55">
        <f>SUM(J8,J18,J56)</f>
        <v>8452809.80742</v>
      </c>
      <c r="K6" s="65">
        <v>11670010.926250001</v>
      </c>
      <c r="L6" s="20">
        <f>(($K6/$J6)-1)*100</f>
        <v>38.06073000726806</v>
      </c>
    </row>
    <row r="7" spans="1:12" s="10" customFormat="1" ht="8.25">
      <c r="A7" s="11"/>
      <c r="B7" s="56"/>
      <c r="C7" s="56"/>
      <c r="D7" s="56"/>
      <c r="E7" s="56"/>
      <c r="F7" s="56"/>
      <c r="G7" s="56"/>
      <c r="H7" s="56"/>
      <c r="I7" s="56"/>
      <c r="J7" s="56"/>
      <c r="K7" s="55"/>
      <c r="L7" s="20"/>
    </row>
    <row r="8" spans="1:13" s="10" customFormat="1" ht="8.25">
      <c r="A8" s="11" t="s">
        <v>1</v>
      </c>
      <c r="B8" s="55">
        <f aca="true" t="shared" si="1" ref="B8:H8">SUM(B10:B16)</f>
        <v>688818.9432900001</v>
      </c>
      <c r="C8" s="55">
        <f t="shared" si="1"/>
        <v>1004072.6440000001</v>
      </c>
      <c r="D8" s="55">
        <f t="shared" si="1"/>
        <v>1998973.8388699999</v>
      </c>
      <c r="E8" s="55">
        <f t="shared" si="1"/>
        <v>2108790.8439300004</v>
      </c>
      <c r="F8" s="55">
        <f t="shared" si="1"/>
        <v>2786799.0433</v>
      </c>
      <c r="G8" s="55">
        <f t="shared" si="1"/>
        <v>3535996.3236500006</v>
      </c>
      <c r="H8" s="55">
        <f t="shared" si="1"/>
        <v>2871013.2236599997</v>
      </c>
      <c r="I8" s="55">
        <f>SUM(I10:I16)</f>
        <v>4684315.744279999</v>
      </c>
      <c r="J8" s="55">
        <f>SUM(J10:J16)</f>
        <v>3381123.92296</v>
      </c>
      <c r="K8" s="55">
        <v>4668004.370510001</v>
      </c>
      <c r="L8" s="20">
        <f>(($K8/$J8)-1)*100</f>
        <v>38.06073000789048</v>
      </c>
      <c r="M8" s="48"/>
    </row>
    <row r="9" spans="1:13" s="10" customFormat="1" ht="8.25">
      <c r="A9" s="13"/>
      <c r="B9" s="58"/>
      <c r="C9" s="58"/>
      <c r="D9" s="58"/>
      <c r="E9" s="58"/>
      <c r="F9" s="58"/>
      <c r="G9" s="58"/>
      <c r="H9" s="58"/>
      <c r="I9" s="58"/>
      <c r="J9" s="58"/>
      <c r="K9" s="58"/>
      <c r="L9" s="20"/>
      <c r="M9" s="48"/>
    </row>
    <row r="10" spans="1:13" s="10" customFormat="1" ht="8.25">
      <c r="A10" s="13" t="s">
        <v>46</v>
      </c>
      <c r="B10" s="59">
        <v>0</v>
      </c>
      <c r="C10" s="59">
        <v>0</v>
      </c>
      <c r="D10" s="59">
        <v>0</v>
      </c>
      <c r="E10" s="59">
        <v>0</v>
      </c>
      <c r="F10" s="59">
        <v>1501.39364</v>
      </c>
      <c r="G10" s="59">
        <v>1181.58145</v>
      </c>
      <c r="H10" s="59">
        <v>59.98615</v>
      </c>
      <c r="I10" s="59">
        <v>0</v>
      </c>
      <c r="J10" s="60">
        <v>0</v>
      </c>
      <c r="K10" s="60">
        <v>0</v>
      </c>
      <c r="L10" s="54" t="s">
        <v>64</v>
      </c>
      <c r="M10" s="48"/>
    </row>
    <row r="11" spans="1:13" s="10" customFormat="1" ht="8.25">
      <c r="A11" s="13" t="s">
        <v>2</v>
      </c>
      <c r="B11" s="59">
        <v>4987.15062</v>
      </c>
      <c r="C11" s="59">
        <v>6374.779</v>
      </c>
      <c r="D11" s="59">
        <v>21764.882980000002</v>
      </c>
      <c r="E11" s="59">
        <v>26908.03143</v>
      </c>
      <c r="F11" s="59">
        <v>33705.666269999994</v>
      </c>
      <c r="G11" s="59">
        <v>29248.31202</v>
      </c>
      <c r="H11" s="59">
        <v>24650.07647</v>
      </c>
      <c r="I11" s="59">
        <v>31461.3871</v>
      </c>
      <c r="J11" s="60">
        <v>22433.57203</v>
      </c>
      <c r="K11" s="60">
        <v>30032.071880000003</v>
      </c>
      <c r="L11" s="20">
        <f aca="true" t="shared" si="2" ref="L11:L16">(($K11/$J11)-1)*100</f>
        <v>33.871109958943094</v>
      </c>
      <c r="M11" s="48"/>
    </row>
    <row r="12" spans="1:13" s="10" customFormat="1" ht="8.25">
      <c r="A12" s="13" t="s">
        <v>35</v>
      </c>
      <c r="B12" s="59">
        <v>0</v>
      </c>
      <c r="C12" s="59">
        <v>0</v>
      </c>
      <c r="D12" s="59">
        <v>0</v>
      </c>
      <c r="E12" s="59">
        <v>4356.13272</v>
      </c>
      <c r="F12" s="59">
        <v>3547.5406000000003</v>
      </c>
      <c r="G12" s="59">
        <v>3542.21267</v>
      </c>
      <c r="H12" s="59">
        <v>2272.3744500000003</v>
      </c>
      <c r="I12" s="59">
        <v>1270.9318500000002</v>
      </c>
      <c r="J12" s="60">
        <v>236.02590999999998</v>
      </c>
      <c r="K12" s="60">
        <v>5065.859049999999</v>
      </c>
      <c r="L12" s="20">
        <f t="shared" si="2"/>
        <v>2046.3148050144152</v>
      </c>
      <c r="M12" s="48"/>
    </row>
    <row r="13" spans="1:13" s="10" customFormat="1" ht="8.25">
      <c r="A13" s="13" t="s">
        <v>15</v>
      </c>
      <c r="B13" s="59">
        <v>97.445</v>
      </c>
      <c r="C13" s="59">
        <v>2067.847</v>
      </c>
      <c r="D13" s="59">
        <v>8379.87631</v>
      </c>
      <c r="E13" s="59">
        <v>11272.74302</v>
      </c>
      <c r="F13" s="59">
        <v>13844.09366</v>
      </c>
      <c r="G13" s="59">
        <v>15884.86115</v>
      </c>
      <c r="H13" s="59">
        <v>21059.11825</v>
      </c>
      <c r="I13" s="59">
        <v>161261.01952</v>
      </c>
      <c r="J13" s="60">
        <v>168716.03583</v>
      </c>
      <c r="K13" s="60">
        <v>235934.84382</v>
      </c>
      <c r="L13" s="20">
        <f t="shared" si="2"/>
        <v>39.841386540002844</v>
      </c>
      <c r="M13" s="48"/>
    </row>
    <row r="14" spans="1:13" s="10" customFormat="1" ht="8.25">
      <c r="A14" s="13" t="s">
        <v>3</v>
      </c>
      <c r="B14" s="59">
        <v>682945.84767</v>
      </c>
      <c r="C14" s="59">
        <v>995630.018</v>
      </c>
      <c r="D14" s="59">
        <v>1961296.96198</v>
      </c>
      <c r="E14" s="59">
        <v>2044674.13727</v>
      </c>
      <c r="F14" s="59">
        <v>2700240.4554000003</v>
      </c>
      <c r="G14" s="59">
        <v>3453866.6248000003</v>
      </c>
      <c r="H14" s="59">
        <v>2798617.58713</v>
      </c>
      <c r="I14" s="59">
        <v>4454353.754609999</v>
      </c>
      <c r="J14" s="60">
        <v>3175451.27389</v>
      </c>
      <c r="K14" s="60">
        <v>4380337.92243</v>
      </c>
      <c r="L14" s="20">
        <f t="shared" si="2"/>
        <v>37.943792696399555</v>
      </c>
      <c r="M14" s="48"/>
    </row>
    <row r="15" spans="1:13" s="10" customFormat="1" ht="8.25">
      <c r="A15" s="13" t="s">
        <v>14</v>
      </c>
      <c r="B15" s="59">
        <v>788.5</v>
      </c>
      <c r="C15" s="59">
        <v>0</v>
      </c>
      <c r="D15" s="59">
        <v>7532.1176</v>
      </c>
      <c r="E15" s="59">
        <v>21527.19716</v>
      </c>
      <c r="F15" s="59">
        <v>25969.23751</v>
      </c>
      <c r="G15" s="59">
        <v>21719.60772</v>
      </c>
      <c r="H15" s="59">
        <v>14150.70017</v>
      </c>
      <c r="I15" s="59">
        <v>21298.53877</v>
      </c>
      <c r="J15" s="60">
        <v>9166.23091</v>
      </c>
      <c r="K15" s="60">
        <v>8691.40881</v>
      </c>
      <c r="L15" s="20">
        <f t="shared" si="2"/>
        <v>-5.180123702556816</v>
      </c>
      <c r="M15" s="48"/>
    </row>
    <row r="16" spans="1:13" s="10" customFormat="1" ht="8.25">
      <c r="A16" s="13" t="s">
        <v>36</v>
      </c>
      <c r="B16" s="59">
        <v>0</v>
      </c>
      <c r="C16" s="59">
        <v>0</v>
      </c>
      <c r="D16" s="59">
        <v>0</v>
      </c>
      <c r="E16" s="59">
        <v>52.60233</v>
      </c>
      <c r="F16" s="59">
        <v>7990.656220000001</v>
      </c>
      <c r="G16" s="59">
        <v>10553.12384</v>
      </c>
      <c r="H16" s="59">
        <v>10203.381039999998</v>
      </c>
      <c r="I16" s="59">
        <v>14670.11243</v>
      </c>
      <c r="J16" s="60">
        <v>5120.784390000001</v>
      </c>
      <c r="K16" s="60">
        <v>7942.264520000001</v>
      </c>
      <c r="L16" s="20">
        <f t="shared" si="2"/>
        <v>55.098592620104434</v>
      </c>
      <c r="M16" s="48"/>
    </row>
    <row r="17" spans="1:13" s="10" customFormat="1" ht="8.25">
      <c r="A17" s="1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0"/>
      <c r="M17" s="48"/>
    </row>
    <row r="18" spans="1:13" s="10" customFormat="1" ht="9" customHeight="1">
      <c r="A18" s="11" t="s">
        <v>4</v>
      </c>
      <c r="B18" s="55">
        <f aca="true" t="shared" si="3" ref="B18:G18">SUM(B20:B52)</f>
        <v>172204.73606</v>
      </c>
      <c r="C18" s="55">
        <f t="shared" si="3"/>
        <v>251018.15699999998</v>
      </c>
      <c r="D18" s="55">
        <f t="shared" si="3"/>
        <v>499743.45956000005</v>
      </c>
      <c r="E18" s="55">
        <f t="shared" si="3"/>
        <v>527197.07752</v>
      </c>
      <c r="F18" s="55">
        <f t="shared" si="3"/>
        <v>696603.6680899999</v>
      </c>
      <c r="G18" s="55">
        <f t="shared" si="3"/>
        <v>883865.5863500002</v>
      </c>
      <c r="H18" s="55">
        <f>SUM(H20:H54)</f>
        <v>717753.3060599999</v>
      </c>
      <c r="I18" s="55">
        <f>SUM(I20:I54)</f>
        <v>1171078.9360999998</v>
      </c>
      <c r="J18" s="55">
        <f>SUM(J20:J54)</f>
        <v>845280.98075</v>
      </c>
      <c r="K18" s="55">
        <v>1167001.09262</v>
      </c>
      <c r="L18" s="20">
        <f>(($K18/$J18)-1)*100</f>
        <v>38.06073000536987</v>
      </c>
      <c r="M18" s="48"/>
    </row>
    <row r="19" spans="1:13" s="10" customFormat="1" ht="8.25">
      <c r="A19" s="1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20"/>
      <c r="M19" s="48"/>
    </row>
    <row r="20" spans="1:15" s="10" customFormat="1" ht="11.25">
      <c r="A20" s="13" t="s">
        <v>47</v>
      </c>
      <c r="B20" s="59">
        <v>0</v>
      </c>
      <c r="C20" s="59">
        <v>0</v>
      </c>
      <c r="D20" s="59">
        <v>0</v>
      </c>
      <c r="E20" s="59">
        <v>0</v>
      </c>
      <c r="F20" s="59">
        <v>84.87385</v>
      </c>
      <c r="G20" s="59">
        <v>56.25438</v>
      </c>
      <c r="H20" s="59">
        <v>1.9236300000000002</v>
      </c>
      <c r="I20" s="59">
        <v>0</v>
      </c>
      <c r="J20" s="60">
        <v>0</v>
      </c>
      <c r="K20" s="60">
        <v>0</v>
      </c>
      <c r="L20" s="54" t="s">
        <v>64</v>
      </c>
      <c r="N20" s="13"/>
      <c r="O20" s="51"/>
    </row>
    <row r="21" spans="1:15" s="10" customFormat="1" ht="11.25">
      <c r="A21" s="13" t="s">
        <v>48</v>
      </c>
      <c r="B21" s="59">
        <v>0</v>
      </c>
      <c r="C21" s="59">
        <v>0</v>
      </c>
      <c r="D21" s="59">
        <v>0</v>
      </c>
      <c r="E21" s="59">
        <v>0</v>
      </c>
      <c r="F21" s="59">
        <v>243.17141</v>
      </c>
      <c r="G21" s="59">
        <v>204.45791</v>
      </c>
      <c r="H21" s="59">
        <v>10.38772</v>
      </c>
      <c r="I21" s="59">
        <v>0</v>
      </c>
      <c r="J21" s="60">
        <v>0</v>
      </c>
      <c r="K21" s="60">
        <v>0</v>
      </c>
      <c r="L21" s="54" t="s">
        <v>64</v>
      </c>
      <c r="N21" s="13"/>
      <c r="O21" s="51"/>
    </row>
    <row r="22" spans="1:15" s="10" customFormat="1" ht="11.25">
      <c r="A22" s="13" t="s">
        <v>49</v>
      </c>
      <c r="B22" s="59">
        <v>0</v>
      </c>
      <c r="C22" s="59">
        <v>0</v>
      </c>
      <c r="D22" s="59">
        <v>0</v>
      </c>
      <c r="E22" s="59">
        <v>0</v>
      </c>
      <c r="F22" s="59">
        <v>13.30824</v>
      </c>
      <c r="G22" s="59">
        <v>10.025049999999998</v>
      </c>
      <c r="H22" s="59">
        <v>0.48797</v>
      </c>
      <c r="I22" s="59">
        <v>0</v>
      </c>
      <c r="J22" s="60">
        <v>0</v>
      </c>
      <c r="K22" s="60">
        <v>0</v>
      </c>
      <c r="L22" s="54" t="s">
        <v>64</v>
      </c>
      <c r="N22" s="13"/>
      <c r="O22" s="52"/>
    </row>
    <row r="23" spans="1:15" s="10" customFormat="1" ht="11.25">
      <c r="A23" s="13" t="s">
        <v>50</v>
      </c>
      <c r="B23" s="59">
        <v>0</v>
      </c>
      <c r="C23" s="59">
        <v>0</v>
      </c>
      <c r="D23" s="59">
        <v>0</v>
      </c>
      <c r="E23" s="59">
        <v>0</v>
      </c>
      <c r="F23" s="59">
        <v>33.99483</v>
      </c>
      <c r="G23" s="59">
        <v>24.65793</v>
      </c>
      <c r="H23" s="59">
        <v>2.1971999999999996</v>
      </c>
      <c r="I23" s="59">
        <v>0</v>
      </c>
      <c r="J23" s="60">
        <v>0</v>
      </c>
      <c r="K23" s="60">
        <v>0</v>
      </c>
      <c r="L23" s="45">
        <v>0</v>
      </c>
      <c r="N23" s="13"/>
      <c r="O23" s="51"/>
    </row>
    <row r="24" spans="1:15" s="10" customFormat="1" ht="11.25">
      <c r="A24" s="13" t="s">
        <v>10</v>
      </c>
      <c r="B24" s="59">
        <v>1246.78765</v>
      </c>
      <c r="C24" s="59">
        <v>1593.694</v>
      </c>
      <c r="D24" s="59">
        <v>5441.220740000001</v>
      </c>
      <c r="E24" s="59">
        <v>6727.00785</v>
      </c>
      <c r="F24" s="59">
        <v>8426.41655</v>
      </c>
      <c r="G24" s="59">
        <v>7312.07799</v>
      </c>
      <c r="H24" s="59">
        <v>6162.5190999999995</v>
      </c>
      <c r="I24" s="59">
        <v>7865.34675</v>
      </c>
      <c r="J24" s="60">
        <v>5608.393</v>
      </c>
      <c r="K24" s="60">
        <v>7508.01797</v>
      </c>
      <c r="L24" s="20">
        <f>(($K24/$J24)-1)*100</f>
        <v>33.87111013796644</v>
      </c>
      <c r="N24" s="13"/>
      <c r="O24" s="52"/>
    </row>
    <row r="25" spans="1:15" s="10" customFormat="1" ht="11.25">
      <c r="A25" s="13" t="s">
        <v>66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1252.06075</v>
      </c>
      <c r="L25" s="20">
        <v>100</v>
      </c>
      <c r="N25" s="13"/>
      <c r="O25" s="52"/>
    </row>
    <row r="26" spans="1:15" s="10" customFormat="1" ht="11.25">
      <c r="A26" s="13" t="s">
        <v>37</v>
      </c>
      <c r="B26" s="59">
        <v>0</v>
      </c>
      <c r="C26" s="59">
        <v>0</v>
      </c>
      <c r="D26" s="59">
        <v>0</v>
      </c>
      <c r="E26" s="59">
        <v>1089.03316</v>
      </c>
      <c r="F26" s="59">
        <v>886.88514</v>
      </c>
      <c r="G26" s="59">
        <v>885.55316</v>
      </c>
      <c r="H26" s="59">
        <v>568.0935999999999</v>
      </c>
      <c r="I26" s="59">
        <v>317.73295</v>
      </c>
      <c r="J26" s="60">
        <v>59.00645</v>
      </c>
      <c r="K26" s="60">
        <v>14.40401</v>
      </c>
      <c r="L26" s="20">
        <f>(($K26/$J26)-1)*100</f>
        <v>-75.589092378884</v>
      </c>
      <c r="N26" s="13"/>
      <c r="O26" s="52"/>
    </row>
    <row r="27" spans="1:15" s="10" customFormat="1" ht="11.25">
      <c r="A27" s="13" t="s">
        <v>52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554.8554</v>
      </c>
      <c r="J27" s="60">
        <v>0.011879999999999998</v>
      </c>
      <c r="K27" s="60">
        <v>2939.01146</v>
      </c>
      <c r="L27" s="54" t="s">
        <v>64</v>
      </c>
      <c r="N27" s="2"/>
      <c r="O27" s="52"/>
    </row>
    <row r="28" spans="1:15" s="10" customFormat="1" ht="11.25">
      <c r="A28" s="13" t="s">
        <v>53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91.93574</v>
      </c>
      <c r="J28" s="60">
        <v>0.00197</v>
      </c>
      <c r="K28" s="60">
        <v>486.97405999999995</v>
      </c>
      <c r="L28" s="54" t="s">
        <v>64</v>
      </c>
      <c r="N28" s="13"/>
      <c r="O28" s="51"/>
    </row>
    <row r="29" spans="1:15" s="10" customFormat="1" ht="11.25">
      <c r="A29" s="13" t="s">
        <v>58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884.6025699999999</v>
      </c>
      <c r="I29" s="59">
        <v>2500.33723</v>
      </c>
      <c r="J29" s="60">
        <v>431.94097999999997</v>
      </c>
      <c r="K29" s="60">
        <v>1921.6845700000001</v>
      </c>
      <c r="L29" s="20">
        <f>(($K29/$J29)-1)*100</f>
        <v>344.8951729470077</v>
      </c>
      <c r="N29" s="13"/>
      <c r="O29" s="52"/>
    </row>
    <row r="30" spans="1:15" s="10" customFormat="1" ht="11.25">
      <c r="A30" s="13" t="s">
        <v>22</v>
      </c>
      <c r="B30" s="59">
        <v>0</v>
      </c>
      <c r="C30" s="59">
        <v>516.962</v>
      </c>
      <c r="D30" s="59">
        <v>1239.63989</v>
      </c>
      <c r="E30" s="59">
        <v>240.14449</v>
      </c>
      <c r="F30" s="59">
        <v>45.29878</v>
      </c>
      <c r="G30" s="59">
        <v>66.32244</v>
      </c>
      <c r="H30" s="59">
        <v>101.11364</v>
      </c>
      <c r="I30" s="59">
        <v>0</v>
      </c>
      <c r="J30" s="60">
        <v>0</v>
      </c>
      <c r="K30" s="60">
        <v>0</v>
      </c>
      <c r="L30" s="54" t="s">
        <v>64</v>
      </c>
      <c r="N30" s="13"/>
      <c r="O30" s="51"/>
    </row>
    <row r="31" spans="1:15" s="10" customFormat="1" ht="11.25">
      <c r="A31" s="13" t="s">
        <v>59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1151.6362000000001</v>
      </c>
      <c r="J31" s="60">
        <v>529.2747800000001</v>
      </c>
      <c r="K31" s="60">
        <v>0.16083</v>
      </c>
      <c r="L31" s="20">
        <f>(($K31/$J31)-1)*100</f>
        <v>-99.96961313743307</v>
      </c>
      <c r="N31" s="13"/>
      <c r="O31" s="51"/>
    </row>
    <row r="32" spans="1:15" s="10" customFormat="1" ht="11.25">
      <c r="A32" s="13" t="s">
        <v>60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126.2772</v>
      </c>
      <c r="I32" s="59">
        <v>356.92335</v>
      </c>
      <c r="J32" s="60">
        <v>61.659279999999995</v>
      </c>
      <c r="K32" s="60">
        <v>274.84429</v>
      </c>
      <c r="L32" s="20">
        <f>(($K32/$J32)-1)*100</f>
        <v>345.7468364859272</v>
      </c>
      <c r="N32" s="13"/>
      <c r="O32" s="51"/>
    </row>
    <row r="33" spans="1:15" s="10" customFormat="1" ht="11.25">
      <c r="A33" s="13" t="s">
        <v>18</v>
      </c>
      <c r="B33" s="59">
        <v>24.361279999999997</v>
      </c>
      <c r="C33" s="59">
        <v>0</v>
      </c>
      <c r="D33" s="59">
        <v>855.32915</v>
      </c>
      <c r="E33" s="59">
        <v>2578.04124</v>
      </c>
      <c r="F33" s="59">
        <v>3415.7246099999998</v>
      </c>
      <c r="G33" s="59">
        <v>3904.89282</v>
      </c>
      <c r="H33" s="59">
        <v>4152.78611</v>
      </c>
      <c r="I33" s="59">
        <v>35405.33634</v>
      </c>
      <c r="J33" s="60">
        <v>41156.11461</v>
      </c>
      <c r="K33" s="60">
        <v>52014.4035</v>
      </c>
      <c r="L33" s="20">
        <f>(($K33/$J33)-1)*100</f>
        <v>26.383172932854283</v>
      </c>
      <c r="N33" s="13"/>
      <c r="O33" s="51"/>
    </row>
    <row r="34" spans="1:14" s="10" customFormat="1" ht="8.25">
      <c r="A34" s="13" t="s">
        <v>54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234.01244</v>
      </c>
      <c r="J34" s="60">
        <v>0.00501</v>
      </c>
      <c r="K34" s="60">
        <v>1239.53951</v>
      </c>
      <c r="L34" s="54" t="s">
        <v>64</v>
      </c>
      <c r="N34" s="13"/>
    </row>
    <row r="35" spans="1:15" s="10" customFormat="1" ht="11.25">
      <c r="A35" s="13" t="s">
        <v>55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20.21802</v>
      </c>
      <c r="J35" s="60">
        <v>0.00043</v>
      </c>
      <c r="K35" s="60">
        <v>107.09276000000001</v>
      </c>
      <c r="L35" s="54" t="s">
        <v>64</v>
      </c>
      <c r="N35" s="13"/>
      <c r="O35" s="51"/>
    </row>
    <row r="36" spans="1:15" s="10" customFormat="1" ht="11.25">
      <c r="A36" s="13" t="s">
        <v>21</v>
      </c>
      <c r="B36" s="59">
        <v>0.022760000000000002</v>
      </c>
      <c r="C36" s="59">
        <v>817.973</v>
      </c>
      <c r="D36" s="59">
        <v>3522.75632</v>
      </c>
      <c r="E36" s="59">
        <v>3495.71823</v>
      </c>
      <c r="F36" s="59">
        <v>6203.84894</v>
      </c>
      <c r="G36" s="59">
        <v>8791.28555</v>
      </c>
      <c r="H36" s="59">
        <v>7029.236059999999</v>
      </c>
      <c r="I36" s="59">
        <v>9135.543059999998</v>
      </c>
      <c r="J36" s="60">
        <v>4476.85305</v>
      </c>
      <c r="K36" s="60">
        <v>9647.733970000001</v>
      </c>
      <c r="L36" s="20">
        <f aca="true" t="shared" si="4" ref="L36:L54">(($K36/$J36)-1)*100</f>
        <v>115.5025832264028</v>
      </c>
      <c r="N36" s="13"/>
      <c r="O36" s="51"/>
    </row>
    <row r="37" spans="1:15" s="10" customFormat="1" ht="11.25">
      <c r="A37" s="13" t="s">
        <v>44</v>
      </c>
      <c r="B37" s="59">
        <v>0</v>
      </c>
      <c r="C37" s="59">
        <v>0</v>
      </c>
      <c r="D37" s="59">
        <v>0</v>
      </c>
      <c r="E37" s="59">
        <v>2.5885</v>
      </c>
      <c r="F37" s="59">
        <v>0</v>
      </c>
      <c r="G37" s="59">
        <v>0</v>
      </c>
      <c r="H37" s="59">
        <v>135.10652</v>
      </c>
      <c r="I37" s="59">
        <v>918.77975</v>
      </c>
      <c r="J37" s="60">
        <v>240.60495</v>
      </c>
      <c r="K37" s="60">
        <v>126.23499</v>
      </c>
      <c r="L37" s="20">
        <f t="shared" si="4"/>
        <v>-47.53433376994114</v>
      </c>
      <c r="N37" s="13"/>
      <c r="O37" s="52"/>
    </row>
    <row r="38" spans="1:15" s="10" customFormat="1" ht="11.25">
      <c r="A38" s="13" t="s">
        <v>17</v>
      </c>
      <c r="B38" s="59">
        <v>0.16094</v>
      </c>
      <c r="C38" s="59">
        <v>5157.027</v>
      </c>
      <c r="D38" s="59">
        <v>21797.515190000002</v>
      </c>
      <c r="E38" s="59">
        <v>22322.79228</v>
      </c>
      <c r="F38" s="59">
        <v>44403.32016</v>
      </c>
      <c r="G38" s="59">
        <v>82141.27257</v>
      </c>
      <c r="H38" s="59">
        <v>61246.464049999995</v>
      </c>
      <c r="I38" s="59">
        <v>56621.34220000001</v>
      </c>
      <c r="J38" s="60">
        <v>29300.12585</v>
      </c>
      <c r="K38" s="60">
        <v>64603.189040000005</v>
      </c>
      <c r="L38" s="20">
        <f t="shared" si="4"/>
        <v>120.4877527514101</v>
      </c>
      <c r="N38" s="13"/>
      <c r="O38" s="51"/>
    </row>
    <row r="39" spans="1:14" s="10" customFormat="1" ht="8.25">
      <c r="A39" s="13" t="s">
        <v>5</v>
      </c>
      <c r="B39" s="59">
        <v>88549.70426</v>
      </c>
      <c r="C39" s="59">
        <v>128734.941</v>
      </c>
      <c r="D39" s="59">
        <v>253489.47889</v>
      </c>
      <c r="E39" s="59">
        <v>266550.33399</v>
      </c>
      <c r="F39" s="59">
        <v>351336.82013</v>
      </c>
      <c r="G39" s="59">
        <v>444084.73196000006</v>
      </c>
      <c r="H39" s="59">
        <v>378438.29550999997</v>
      </c>
      <c r="I39" s="59">
        <v>621148.2533800001</v>
      </c>
      <c r="J39" s="60">
        <v>457925.72023</v>
      </c>
      <c r="K39" s="60">
        <v>615409.95126</v>
      </c>
      <c r="L39" s="20">
        <f t="shared" si="4"/>
        <v>34.39078087837066</v>
      </c>
      <c r="N39" s="13"/>
    </row>
    <row r="40" spans="1:16" ht="11.25">
      <c r="A40" s="2" t="s">
        <v>61</v>
      </c>
      <c r="B40" s="59">
        <v>660.1690600000001</v>
      </c>
      <c r="C40" s="59">
        <v>993.069</v>
      </c>
      <c r="D40" s="59">
        <v>1670.94909</v>
      </c>
      <c r="E40" s="59">
        <v>2026.2685800000002</v>
      </c>
      <c r="F40" s="59">
        <v>2491.93004</v>
      </c>
      <c r="G40" s="59">
        <v>1840.8177</v>
      </c>
      <c r="H40" s="59">
        <v>1901.55572</v>
      </c>
      <c r="I40" s="59">
        <v>1812.79917</v>
      </c>
      <c r="J40" s="60">
        <v>760.81386</v>
      </c>
      <c r="K40" s="60">
        <v>1900.7701549920957</v>
      </c>
      <c r="L40" s="20">
        <f t="shared" si="4"/>
        <v>149.83379705938793</v>
      </c>
      <c r="N40" s="13"/>
      <c r="O40" s="51"/>
      <c r="P40" s="10"/>
    </row>
    <row r="41" spans="1:15" s="10" customFormat="1" ht="11.25">
      <c r="A41" s="13" t="s">
        <v>45</v>
      </c>
      <c r="B41" s="59">
        <v>0</v>
      </c>
      <c r="C41" s="59">
        <v>1216.887</v>
      </c>
      <c r="D41" s="59">
        <v>4826.36583</v>
      </c>
      <c r="E41" s="59">
        <v>4792.91967</v>
      </c>
      <c r="F41" s="59">
        <v>13125.49144</v>
      </c>
      <c r="G41" s="59">
        <v>29820.7338</v>
      </c>
      <c r="H41" s="59">
        <v>21803.850059999997</v>
      </c>
      <c r="I41" s="59">
        <v>26546.17495</v>
      </c>
      <c r="J41" s="60">
        <v>14863.180069999999</v>
      </c>
      <c r="K41" s="60">
        <v>22745.024196535094</v>
      </c>
      <c r="L41" s="20">
        <f t="shared" si="4"/>
        <v>53.02932541632792</v>
      </c>
      <c r="N41" s="13"/>
      <c r="O41" s="51"/>
    </row>
    <row r="42" spans="1:14" s="10" customFormat="1" ht="8.25">
      <c r="A42" s="13" t="s">
        <v>7</v>
      </c>
      <c r="B42" s="59">
        <v>30503.045980000003</v>
      </c>
      <c r="C42" s="59">
        <v>41058.101</v>
      </c>
      <c r="D42" s="59">
        <v>72301.13716</v>
      </c>
      <c r="E42" s="59">
        <v>73121.18736</v>
      </c>
      <c r="F42" s="59">
        <v>84070.52571</v>
      </c>
      <c r="G42" s="59">
        <v>92874.90565999999</v>
      </c>
      <c r="H42" s="59">
        <v>59562.579840000006</v>
      </c>
      <c r="I42" s="59">
        <v>98728.26254000001</v>
      </c>
      <c r="J42" s="60">
        <v>60988.193620000005</v>
      </c>
      <c r="K42" s="60">
        <v>91307.64439602853</v>
      </c>
      <c r="L42" s="20">
        <f t="shared" si="4"/>
        <v>49.713639602019285</v>
      </c>
      <c r="N42" s="13"/>
    </row>
    <row r="43" spans="1:15" s="10" customFormat="1" ht="11.25">
      <c r="A43" s="13" t="s">
        <v>8</v>
      </c>
      <c r="B43" s="59">
        <v>6668.43983</v>
      </c>
      <c r="C43" s="59">
        <v>9226.872</v>
      </c>
      <c r="D43" s="59">
        <v>16504.449679999998</v>
      </c>
      <c r="E43" s="59">
        <v>17840.139629999998</v>
      </c>
      <c r="F43" s="59">
        <v>22124.26078</v>
      </c>
      <c r="G43" s="59">
        <v>17409.46998</v>
      </c>
      <c r="H43" s="59">
        <v>45246.69143</v>
      </c>
      <c r="I43" s="59">
        <v>50398.78391</v>
      </c>
      <c r="J43" s="60">
        <v>25869.6353</v>
      </c>
      <c r="K43" s="60">
        <v>19976.523189999996</v>
      </c>
      <c r="L43" s="20">
        <f t="shared" si="4"/>
        <v>-22.780035519093712</v>
      </c>
      <c r="N43" s="13"/>
      <c r="O43" s="51"/>
    </row>
    <row r="44" spans="1:15" s="10" customFormat="1" ht="11.25">
      <c r="A44" s="13" t="s">
        <v>9</v>
      </c>
      <c r="B44" s="59">
        <v>44266.69036</v>
      </c>
      <c r="C44" s="59">
        <v>61702.631</v>
      </c>
      <c r="D44" s="59">
        <v>114414.89497</v>
      </c>
      <c r="E44" s="59">
        <v>115601.18600999999</v>
      </c>
      <c r="F44" s="59">
        <v>144128.88988</v>
      </c>
      <c r="G44" s="59">
        <v>178300.87178</v>
      </c>
      <c r="H44" s="59">
        <v>117690.76999</v>
      </c>
      <c r="I44" s="59">
        <v>179879.60895</v>
      </c>
      <c r="J44" s="60">
        <v>113986.7107</v>
      </c>
      <c r="K44" s="60">
        <v>164556.56180244428</v>
      </c>
      <c r="L44" s="20">
        <f t="shared" si="4"/>
        <v>44.364690227388316</v>
      </c>
      <c r="N44" s="13"/>
      <c r="O44" s="51"/>
    </row>
    <row r="45" spans="1:15" s="10" customFormat="1" ht="11.25">
      <c r="A45" s="13" t="s">
        <v>16</v>
      </c>
      <c r="B45" s="59">
        <v>88.22875</v>
      </c>
      <c r="C45" s="59">
        <v>0</v>
      </c>
      <c r="D45" s="59">
        <v>1796.69327</v>
      </c>
      <c r="E45" s="59">
        <v>5415.3998</v>
      </c>
      <c r="F45" s="59">
        <v>7175.026539999999</v>
      </c>
      <c r="G45" s="59">
        <v>8202.56691</v>
      </c>
      <c r="H45" s="59">
        <v>6599.84742</v>
      </c>
      <c r="I45" s="59">
        <v>68398.89051</v>
      </c>
      <c r="J45" s="60">
        <v>85450.98075</v>
      </c>
      <c r="K45" s="60">
        <v>104810.84758</v>
      </c>
      <c r="L45" s="20">
        <f t="shared" si="4"/>
        <v>22.656108402828366</v>
      </c>
      <c r="N45" s="13"/>
      <c r="O45" s="52"/>
    </row>
    <row r="46" spans="1:15" s="10" customFormat="1" ht="11.25">
      <c r="A46" s="13" t="s">
        <v>19</v>
      </c>
      <c r="B46" s="59">
        <v>43.828660000000006</v>
      </c>
      <c r="C46" s="59">
        <v>0</v>
      </c>
      <c r="D46" s="59">
        <v>390.17471</v>
      </c>
      <c r="E46" s="59">
        <v>740.61373</v>
      </c>
      <c r="F46" s="59">
        <v>950.91534</v>
      </c>
      <c r="G46" s="59">
        <v>831.04331</v>
      </c>
      <c r="H46" s="59">
        <v>696.61217</v>
      </c>
      <c r="I46" s="59">
        <v>967.82001</v>
      </c>
      <c r="J46" s="60">
        <v>365.2278</v>
      </c>
      <c r="K46" s="60">
        <v>410.03414000000004</v>
      </c>
      <c r="L46" s="20">
        <f t="shared" si="4"/>
        <v>12.268052979537703</v>
      </c>
      <c r="N46" s="13"/>
      <c r="O46" s="52"/>
    </row>
    <row r="47" spans="1:14" s="10" customFormat="1" ht="8.25">
      <c r="A47" s="13" t="s">
        <v>20</v>
      </c>
      <c r="B47" s="59">
        <v>153.29653</v>
      </c>
      <c r="C47" s="59">
        <v>0</v>
      </c>
      <c r="D47" s="59">
        <v>1492.85467</v>
      </c>
      <c r="E47" s="59">
        <v>4641.18552</v>
      </c>
      <c r="F47" s="59">
        <v>5541.394</v>
      </c>
      <c r="G47" s="59">
        <v>4598.85857</v>
      </c>
      <c r="H47" s="59">
        <v>2841.0628500000003</v>
      </c>
      <c r="I47" s="59">
        <v>4351.75182</v>
      </c>
      <c r="J47" s="60">
        <v>1923.5212999999999</v>
      </c>
      <c r="K47" s="60">
        <v>1758.57125</v>
      </c>
      <c r="L47" s="20">
        <f t="shared" si="4"/>
        <v>-8.575421026010988</v>
      </c>
      <c r="N47" s="13"/>
    </row>
    <row r="48" spans="1:15" s="10" customFormat="1" ht="11.25">
      <c r="A48" s="13" t="s">
        <v>56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5.06298</v>
      </c>
      <c r="J48" s="60">
        <v>2.80861</v>
      </c>
      <c r="K48" s="60">
        <v>4.2468</v>
      </c>
      <c r="L48" s="20">
        <f t="shared" si="4"/>
        <v>51.20646868023686</v>
      </c>
      <c r="N48" s="13"/>
      <c r="O48" s="51"/>
    </row>
    <row r="49" spans="1:15" s="10" customFormat="1" ht="11.25">
      <c r="A49" s="13" t="s">
        <v>38</v>
      </c>
      <c r="B49" s="59">
        <v>0</v>
      </c>
      <c r="C49" s="59">
        <v>0</v>
      </c>
      <c r="D49" s="59">
        <v>0</v>
      </c>
      <c r="E49" s="59">
        <v>5.282850000000001</v>
      </c>
      <c r="F49" s="59">
        <v>830.26198</v>
      </c>
      <c r="G49" s="59">
        <v>1114.14608</v>
      </c>
      <c r="H49" s="59">
        <v>1160.2813500000002</v>
      </c>
      <c r="I49" s="59">
        <v>1675.87598</v>
      </c>
      <c r="J49" s="60">
        <v>585.70348</v>
      </c>
      <c r="K49" s="60">
        <v>913.07442</v>
      </c>
      <c r="L49" s="20">
        <f t="shared" si="4"/>
        <v>55.893630681518225</v>
      </c>
      <c r="N49" s="13"/>
      <c r="O49" s="51"/>
    </row>
    <row r="50" spans="1:15" s="10" customFormat="1" ht="11.25">
      <c r="A50" s="13" t="s">
        <v>39</v>
      </c>
      <c r="B50" s="59">
        <v>0</v>
      </c>
      <c r="C50" s="59">
        <v>0</v>
      </c>
      <c r="D50" s="59">
        <v>0</v>
      </c>
      <c r="E50" s="59">
        <v>0.023</v>
      </c>
      <c r="F50" s="59">
        <v>4.379659999999999</v>
      </c>
      <c r="G50" s="59">
        <v>6.66952</v>
      </c>
      <c r="H50" s="59">
        <v>6.90425</v>
      </c>
      <c r="I50" s="59">
        <v>9.25543</v>
      </c>
      <c r="J50" s="60">
        <v>2.09157</v>
      </c>
      <c r="K50" s="60">
        <v>3.5916300000000003</v>
      </c>
      <c r="L50" s="20">
        <f t="shared" si="4"/>
        <v>71.7193304551127</v>
      </c>
      <c r="N50" s="13"/>
      <c r="O50" s="52"/>
    </row>
    <row r="51" spans="1:14" s="10" customFormat="1" ht="8.25">
      <c r="A51" s="13" t="s">
        <v>40</v>
      </c>
      <c r="B51" s="59">
        <v>0</v>
      </c>
      <c r="C51" s="59">
        <v>0</v>
      </c>
      <c r="D51" s="59">
        <v>0</v>
      </c>
      <c r="E51" s="59">
        <v>7.013649999999999</v>
      </c>
      <c r="F51" s="59">
        <v>1038.23522</v>
      </c>
      <c r="G51" s="59">
        <v>1351.9628500000001</v>
      </c>
      <c r="H51" s="59">
        <v>1232.42151</v>
      </c>
      <c r="I51" s="59">
        <v>1736.1876499999998</v>
      </c>
      <c r="J51" s="60">
        <v>619.02493</v>
      </c>
      <c r="K51" s="60">
        <v>951.79224</v>
      </c>
      <c r="L51" s="20">
        <f t="shared" si="4"/>
        <v>53.75668957306774</v>
      </c>
      <c r="N51" s="13"/>
    </row>
    <row r="52" spans="1:15" s="10" customFormat="1" ht="11.25">
      <c r="A52" s="13" t="s">
        <v>41</v>
      </c>
      <c r="B52" s="59">
        <v>0</v>
      </c>
      <c r="C52" s="59">
        <v>0</v>
      </c>
      <c r="D52" s="59">
        <v>0</v>
      </c>
      <c r="E52" s="59">
        <v>0.19798</v>
      </c>
      <c r="F52" s="59">
        <v>28.694860000000002</v>
      </c>
      <c r="G52" s="59">
        <v>32.00843</v>
      </c>
      <c r="H52" s="59">
        <v>29.31821</v>
      </c>
      <c r="I52" s="59">
        <v>47.06922</v>
      </c>
      <c r="J52" s="60">
        <v>14.993139999999999</v>
      </c>
      <c r="K52" s="60">
        <v>27.69386</v>
      </c>
      <c r="L52" s="20">
        <f t="shared" si="4"/>
        <v>84.71020746821549</v>
      </c>
      <c r="N52" s="13"/>
      <c r="O52" s="51"/>
    </row>
    <row r="53" spans="1:15" s="10" customFormat="1" ht="11.25">
      <c r="A53" s="13" t="s">
        <v>42</v>
      </c>
      <c r="B53" s="59">
        <v>0</v>
      </c>
      <c r="C53" s="59">
        <v>0</v>
      </c>
      <c r="D53" s="59">
        <v>0</v>
      </c>
      <c r="E53" s="59">
        <v>0.5149600000000001</v>
      </c>
      <c r="F53" s="59">
        <v>78.96418</v>
      </c>
      <c r="G53" s="59">
        <v>111.91033</v>
      </c>
      <c r="H53" s="59">
        <v>97.19549</v>
      </c>
      <c r="I53" s="59">
        <v>159.87515</v>
      </c>
      <c r="J53" s="60">
        <v>46.60006</v>
      </c>
      <c r="K53" s="60">
        <v>71.28284</v>
      </c>
      <c r="L53" s="20">
        <f t="shared" si="4"/>
        <v>52.96727085759117</v>
      </c>
      <c r="N53" s="13"/>
      <c r="O53" s="51"/>
    </row>
    <row r="54" spans="1:15" s="10" customFormat="1" ht="11.25">
      <c r="A54" s="13" t="s">
        <v>43</v>
      </c>
      <c r="B54" s="59">
        <v>0</v>
      </c>
      <c r="C54" s="59">
        <v>0</v>
      </c>
      <c r="D54" s="59">
        <v>0</v>
      </c>
      <c r="E54" s="59">
        <v>0.1181</v>
      </c>
      <c r="F54" s="59">
        <v>17.128049999999998</v>
      </c>
      <c r="G54" s="59">
        <v>21.583759999999998</v>
      </c>
      <c r="H54" s="59">
        <v>24.72489</v>
      </c>
      <c r="I54" s="59">
        <v>39.26502</v>
      </c>
      <c r="J54" s="60">
        <v>11.78309</v>
      </c>
      <c r="K54" s="60">
        <v>18.13115</v>
      </c>
      <c r="L54" s="20">
        <f t="shared" si="4"/>
        <v>53.87432328871291</v>
      </c>
      <c r="N54" s="13"/>
      <c r="O54" s="51"/>
    </row>
    <row r="55" spans="1:13" s="10" customFormat="1" ht="8.25">
      <c r="A55" s="1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20"/>
      <c r="M55" s="48"/>
    </row>
    <row r="56" spans="1:13" s="10" customFormat="1" ht="8.25">
      <c r="A56" s="14" t="s">
        <v>11</v>
      </c>
      <c r="B56" s="63">
        <f aca="true" t="shared" si="5" ref="B56:H56">SUM(B58:B59)</f>
        <v>861023.68029</v>
      </c>
      <c r="C56" s="63">
        <f t="shared" si="5"/>
        <v>1255090.806</v>
      </c>
      <c r="D56" s="63">
        <f t="shared" si="5"/>
        <v>2498717.29843</v>
      </c>
      <c r="E56" s="63">
        <f t="shared" si="5"/>
        <v>2635988.55456</v>
      </c>
      <c r="F56" s="63">
        <f t="shared" si="5"/>
        <v>3483498.8033600003</v>
      </c>
      <c r="G56" s="63">
        <f t="shared" si="5"/>
        <v>4419995.40437</v>
      </c>
      <c r="H56" s="63">
        <f t="shared" si="5"/>
        <v>3588766.5297600003</v>
      </c>
      <c r="I56" s="63">
        <f>SUM(I58:I59)</f>
        <v>5855394.68039</v>
      </c>
      <c r="J56" s="63">
        <f>SUM(J58:J59)</f>
        <v>4226404.903709999</v>
      </c>
      <c r="K56" s="63">
        <v>5835005.463119999</v>
      </c>
      <c r="L56" s="20">
        <f>(($K56/$J56)-1)*100</f>
        <v>38.060730007149736</v>
      </c>
      <c r="M56" s="48"/>
    </row>
    <row r="57" spans="1:13" s="10" customFormat="1" ht="8.25">
      <c r="A57" s="1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20"/>
      <c r="M57" s="48"/>
    </row>
    <row r="58" spans="1:13" s="10" customFormat="1" ht="8.25">
      <c r="A58" s="13" t="s">
        <v>13</v>
      </c>
      <c r="B58" s="59">
        <v>688818.94423</v>
      </c>
      <c r="C58" s="59">
        <v>1004072.645</v>
      </c>
      <c r="D58" s="59">
        <v>1998973.8388699999</v>
      </c>
      <c r="E58" s="59">
        <v>2108790.84395</v>
      </c>
      <c r="F58" s="59">
        <v>2786799.0433</v>
      </c>
      <c r="G58" s="59">
        <v>3535996.32375</v>
      </c>
      <c r="H58" s="59">
        <v>2871013.2237600004</v>
      </c>
      <c r="I58" s="59">
        <v>4684315.74431</v>
      </c>
      <c r="J58" s="64">
        <v>3381123.922949999</v>
      </c>
      <c r="K58" s="64">
        <v>4668004.370519999</v>
      </c>
      <c r="L58" s="20">
        <f>(($K58/$J58)-1)*100</f>
        <v>38.060730008594575</v>
      </c>
      <c r="M58" s="48"/>
    </row>
    <row r="59" spans="1:13" s="10" customFormat="1" ht="8.25">
      <c r="A59" s="15" t="s">
        <v>12</v>
      </c>
      <c r="B59" s="59">
        <v>172204.73606</v>
      </c>
      <c r="C59" s="59">
        <v>251018.161</v>
      </c>
      <c r="D59" s="59">
        <v>499743.45955999993</v>
      </c>
      <c r="E59" s="59">
        <v>527197.7106100001</v>
      </c>
      <c r="F59" s="59">
        <v>696699.76006</v>
      </c>
      <c r="G59" s="59">
        <v>883999.08062</v>
      </c>
      <c r="H59" s="59">
        <v>717753.306</v>
      </c>
      <c r="I59" s="59">
        <v>1171078.93608</v>
      </c>
      <c r="J59" s="64">
        <v>845280.98076</v>
      </c>
      <c r="K59" s="64">
        <v>1167001.0925999999</v>
      </c>
      <c r="L59" s="20">
        <f>(($K59/$J59)-1)*100</f>
        <v>38.060730001370466</v>
      </c>
      <c r="M59" s="48"/>
    </row>
    <row r="60" spans="1:13" s="10" customFormat="1" ht="8.25">
      <c r="A60" s="16"/>
      <c r="B60" s="16"/>
      <c r="C60" s="16"/>
      <c r="D60" s="16"/>
      <c r="E60" s="17"/>
      <c r="F60" s="17"/>
      <c r="G60" s="17"/>
      <c r="H60" s="17"/>
      <c r="I60" s="17"/>
      <c r="J60" s="17"/>
      <c r="K60" s="17"/>
      <c r="L60" s="18"/>
      <c r="M60" s="12"/>
    </row>
    <row r="61" spans="1:13" s="10" customFormat="1" ht="9.75" customHeight="1">
      <c r="A61" s="13" t="s">
        <v>51</v>
      </c>
      <c r="B61" s="13"/>
      <c r="C61" s="13"/>
      <c r="D61" s="13"/>
      <c r="E61" s="19"/>
      <c r="F61" s="19"/>
      <c r="G61" s="19"/>
      <c r="H61" s="19"/>
      <c r="I61" s="19"/>
      <c r="J61" s="19"/>
      <c r="K61" s="19"/>
      <c r="M61" s="12"/>
    </row>
    <row r="62" spans="1:13" s="10" customFormat="1" ht="10.5" customHeight="1">
      <c r="A62" s="15" t="s">
        <v>24</v>
      </c>
      <c r="B62" s="15"/>
      <c r="C62" s="15"/>
      <c r="D62" s="15"/>
      <c r="M62" s="12"/>
    </row>
    <row r="63" spans="1:13" s="10" customFormat="1" ht="10.5" customHeight="1">
      <c r="A63" s="10" t="s">
        <v>63</v>
      </c>
      <c r="M63" s="12"/>
    </row>
    <row r="65" spans="1:12" ht="8.25">
      <c r="A65" s="1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20"/>
    </row>
    <row r="66" spans="1:12" ht="8.25">
      <c r="A66" s="11"/>
      <c r="B66" s="34"/>
      <c r="C66" s="34"/>
      <c r="D66" s="34"/>
      <c r="E66" s="34"/>
      <c r="F66" s="34"/>
      <c r="G66" s="34"/>
      <c r="H66" s="46"/>
      <c r="I66" s="46"/>
      <c r="J66" s="46"/>
      <c r="K66" s="46"/>
      <c r="L66" s="20"/>
    </row>
    <row r="67" spans="1:12" ht="8.25">
      <c r="A67" s="1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20"/>
    </row>
    <row r="68" spans="1:12" ht="8.25">
      <c r="A68" s="13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20"/>
    </row>
    <row r="69" spans="1:12" ht="8.25">
      <c r="A69" s="13"/>
      <c r="B69" s="37"/>
      <c r="C69" s="37"/>
      <c r="D69" s="37"/>
      <c r="E69" s="37"/>
      <c r="F69" s="37"/>
      <c r="G69" s="38"/>
      <c r="H69" s="38"/>
      <c r="I69" s="38"/>
      <c r="J69" s="38"/>
      <c r="K69" s="38"/>
      <c r="L69" s="50"/>
    </row>
    <row r="70" spans="1:12" ht="8.25">
      <c r="A70" s="13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20"/>
    </row>
    <row r="71" spans="1:12" ht="8.25">
      <c r="A71" s="13"/>
      <c r="B71" s="37"/>
      <c r="C71" s="37"/>
      <c r="D71" s="37"/>
      <c r="E71" s="37"/>
      <c r="F71" s="38"/>
      <c r="G71" s="38"/>
      <c r="H71" s="38"/>
      <c r="I71" s="38"/>
      <c r="J71" s="38"/>
      <c r="K71" s="38"/>
      <c r="L71" s="20"/>
    </row>
    <row r="72" spans="1:12" ht="8.25">
      <c r="A72" s="13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20"/>
    </row>
    <row r="73" spans="1:12" ht="8.25">
      <c r="A73" s="13"/>
      <c r="B73" s="37"/>
      <c r="C73" s="39"/>
      <c r="D73" s="39"/>
      <c r="E73" s="39"/>
      <c r="F73" s="39"/>
      <c r="G73" s="39"/>
      <c r="H73" s="38"/>
      <c r="I73" s="38"/>
      <c r="J73" s="38"/>
      <c r="K73" s="38"/>
      <c r="L73" s="20"/>
    </row>
    <row r="74" spans="1:12" ht="8.25">
      <c r="A74" s="13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0"/>
    </row>
    <row r="75" spans="1:12" ht="8.25">
      <c r="A75" s="13"/>
      <c r="B75" s="37"/>
      <c r="C75" s="37"/>
      <c r="D75" s="37"/>
      <c r="E75" s="37"/>
      <c r="F75" s="38"/>
      <c r="G75" s="38"/>
      <c r="H75" s="38"/>
      <c r="I75" s="38"/>
      <c r="J75" s="38"/>
      <c r="K75" s="38"/>
      <c r="L75" s="20"/>
    </row>
    <row r="76" spans="1:12" ht="8.25">
      <c r="A76" s="11"/>
      <c r="B76" s="35"/>
      <c r="C76" s="40"/>
      <c r="D76" s="40"/>
      <c r="E76" s="40"/>
      <c r="F76" s="40"/>
      <c r="G76" s="40"/>
      <c r="H76" s="47"/>
      <c r="I76" s="47"/>
      <c r="J76" s="47"/>
      <c r="K76" s="47"/>
      <c r="L76" s="20"/>
    </row>
    <row r="77" spans="1:12" ht="8.25">
      <c r="A77" s="11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20"/>
    </row>
    <row r="78" spans="1:12" ht="8.25">
      <c r="A78" s="13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20"/>
    </row>
    <row r="79" spans="1:12" ht="8.25">
      <c r="A79" s="13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20"/>
    </row>
    <row r="80" spans="1:12" ht="8.25">
      <c r="A80" s="13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0"/>
    </row>
    <row r="81" spans="1:12" ht="8.25">
      <c r="A81" s="13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20"/>
    </row>
    <row r="82" spans="1:12" ht="8.25">
      <c r="A82" s="13"/>
      <c r="B82" s="37"/>
      <c r="C82" s="37"/>
      <c r="D82" s="37"/>
      <c r="E82" s="37"/>
      <c r="F82" s="37"/>
      <c r="G82" s="38"/>
      <c r="H82" s="38"/>
      <c r="I82" s="38"/>
      <c r="J82" s="38"/>
      <c r="K82" s="38"/>
      <c r="L82" s="20"/>
    </row>
    <row r="83" spans="1:12" ht="8.25">
      <c r="A83" s="13"/>
      <c r="B83" s="37"/>
      <c r="C83" s="37"/>
      <c r="D83" s="37"/>
      <c r="E83" s="37"/>
      <c r="F83" s="37"/>
      <c r="G83" s="38"/>
      <c r="H83" s="38"/>
      <c r="I83" s="38"/>
      <c r="J83" s="38"/>
      <c r="K83" s="38"/>
      <c r="L83" s="20"/>
    </row>
    <row r="84" spans="1:12" ht="8.25">
      <c r="A84" s="13"/>
      <c r="B84" s="37"/>
      <c r="C84" s="37"/>
      <c r="D84" s="37"/>
      <c r="E84" s="37"/>
      <c r="F84" s="37"/>
      <c r="G84" s="38"/>
      <c r="H84" s="38"/>
      <c r="I84" s="38"/>
      <c r="J84" s="38"/>
      <c r="K84" s="38"/>
      <c r="L84" s="20"/>
    </row>
    <row r="85" spans="1:12" ht="8.25">
      <c r="A85" s="13"/>
      <c r="B85" s="37"/>
      <c r="C85" s="37"/>
      <c r="D85" s="37"/>
      <c r="E85" s="37"/>
      <c r="F85" s="37"/>
      <c r="G85" s="37"/>
      <c r="H85" s="37"/>
      <c r="I85" s="37"/>
      <c r="J85" s="38"/>
      <c r="K85" s="38"/>
      <c r="L85" s="20"/>
    </row>
    <row r="86" spans="1:12" ht="8.25">
      <c r="A86" s="13"/>
      <c r="B86" s="37"/>
      <c r="C86" s="37"/>
      <c r="D86" s="37"/>
      <c r="E86" s="37"/>
      <c r="F86" s="37"/>
      <c r="G86" s="37"/>
      <c r="H86" s="37"/>
      <c r="I86" s="37"/>
      <c r="J86" s="38"/>
      <c r="K86" s="38"/>
      <c r="L86" s="20"/>
    </row>
    <row r="87" spans="1:12" ht="8.25">
      <c r="A87" s="13"/>
      <c r="B87" s="37"/>
      <c r="C87" s="37"/>
      <c r="D87" s="37"/>
      <c r="E87" s="37"/>
      <c r="F87" s="37"/>
      <c r="G87" s="38"/>
      <c r="H87" s="38"/>
      <c r="I87" s="38"/>
      <c r="J87" s="38"/>
      <c r="K87" s="38"/>
      <c r="L87" s="20"/>
    </row>
    <row r="88" spans="1:12" ht="8.25">
      <c r="A88" s="13"/>
      <c r="B88" s="37"/>
      <c r="C88" s="37"/>
      <c r="D88" s="37"/>
      <c r="E88" s="37"/>
      <c r="F88" s="38"/>
      <c r="G88" s="38"/>
      <c r="H88" s="38"/>
      <c r="I88" s="38"/>
      <c r="J88" s="38"/>
      <c r="K88" s="38"/>
      <c r="L88" s="20"/>
    </row>
    <row r="89" spans="1:12" ht="8.25">
      <c r="A89" s="13"/>
      <c r="B89" s="37"/>
      <c r="C89" s="37"/>
      <c r="D89" s="37"/>
      <c r="E89" s="37"/>
      <c r="F89" s="37"/>
      <c r="G89" s="37"/>
      <c r="H89" s="37"/>
      <c r="I89" s="37"/>
      <c r="J89" s="38"/>
      <c r="K89" s="38"/>
      <c r="L89" s="20"/>
    </row>
    <row r="90" spans="1:12" ht="8.25">
      <c r="A90" s="13"/>
      <c r="B90" s="37"/>
      <c r="C90" s="37"/>
      <c r="D90" s="37"/>
      <c r="E90" s="37"/>
      <c r="F90" s="38"/>
      <c r="G90" s="38"/>
      <c r="H90" s="38"/>
      <c r="I90" s="38"/>
      <c r="J90" s="38"/>
      <c r="K90" s="38"/>
      <c r="L90" s="20"/>
    </row>
    <row r="91" spans="1:12" ht="8.25">
      <c r="A91" s="13"/>
      <c r="B91" s="37"/>
      <c r="C91" s="37"/>
      <c r="D91" s="37"/>
      <c r="E91" s="37"/>
      <c r="F91" s="38"/>
      <c r="G91" s="38"/>
      <c r="H91" s="38"/>
      <c r="I91" s="38"/>
      <c r="J91" s="38"/>
      <c r="K91" s="38"/>
      <c r="L91" s="20"/>
    </row>
    <row r="92" spans="1:12" ht="8.25">
      <c r="A92" s="13"/>
      <c r="B92" s="37"/>
      <c r="C92" s="37"/>
      <c r="D92" s="37"/>
      <c r="E92" s="37"/>
      <c r="F92" s="37"/>
      <c r="G92" s="37"/>
      <c r="H92" s="37"/>
      <c r="I92" s="37"/>
      <c r="J92" s="38"/>
      <c r="K92" s="38"/>
      <c r="L92" s="20"/>
    </row>
    <row r="93" spans="1:12" ht="8.25">
      <c r="A93" s="13"/>
      <c r="B93" s="37"/>
      <c r="C93" s="37"/>
      <c r="D93" s="37"/>
      <c r="E93" s="37"/>
      <c r="F93" s="37"/>
      <c r="G93" s="37"/>
      <c r="H93" s="37"/>
      <c r="I93" s="37"/>
      <c r="J93" s="38"/>
      <c r="K93" s="38"/>
      <c r="L93" s="20"/>
    </row>
    <row r="94" spans="1:12" ht="8.25">
      <c r="A94" s="13"/>
      <c r="B94" s="37"/>
      <c r="C94" s="37"/>
      <c r="D94" s="37"/>
      <c r="E94" s="37"/>
      <c r="F94" s="38"/>
      <c r="G94" s="38"/>
      <c r="H94" s="38"/>
      <c r="I94" s="38"/>
      <c r="J94" s="38"/>
      <c r="K94" s="38"/>
      <c r="L94" s="20"/>
    </row>
    <row r="95" spans="1:12" ht="8.25">
      <c r="A95" s="13"/>
      <c r="B95" s="37"/>
      <c r="C95" s="37"/>
      <c r="D95" s="37"/>
      <c r="E95" s="37"/>
      <c r="F95" s="38"/>
      <c r="G95" s="45"/>
      <c r="H95" s="45"/>
      <c r="I95" s="38"/>
      <c r="J95" s="38"/>
      <c r="K95" s="38"/>
      <c r="L95" s="20"/>
    </row>
    <row r="96" spans="1:12" ht="8.25">
      <c r="A96" s="13"/>
      <c r="B96" s="37"/>
      <c r="C96" s="37"/>
      <c r="D96" s="37"/>
      <c r="E96" s="37"/>
      <c r="F96" s="38"/>
      <c r="G96" s="38"/>
      <c r="H96" s="38"/>
      <c r="I96" s="38"/>
      <c r="J96" s="38"/>
      <c r="K96" s="38"/>
      <c r="L96" s="20"/>
    </row>
    <row r="97" spans="1:12" ht="8.25">
      <c r="A97" s="13"/>
      <c r="B97" s="37"/>
      <c r="C97" s="37"/>
      <c r="D97" s="37"/>
      <c r="E97" s="37"/>
      <c r="F97" s="38"/>
      <c r="G97" s="38"/>
      <c r="H97" s="38"/>
      <c r="I97" s="38"/>
      <c r="J97" s="38"/>
      <c r="K97" s="38"/>
      <c r="L97" s="20"/>
    </row>
    <row r="98" spans="2:12" ht="8.25">
      <c r="B98" s="41"/>
      <c r="C98" s="41"/>
      <c r="D98" s="41"/>
      <c r="E98" s="38"/>
      <c r="F98" s="38"/>
      <c r="G98" s="38"/>
      <c r="H98" s="38"/>
      <c r="I98" s="38"/>
      <c r="J98" s="38"/>
      <c r="K98" s="38"/>
      <c r="L98" s="20"/>
    </row>
    <row r="99" spans="1:12" ht="8.25">
      <c r="A99" s="1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20"/>
    </row>
    <row r="100" spans="1:12" ht="8.25">
      <c r="A100" s="13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20"/>
    </row>
    <row r="101" spans="1:12" ht="8.25">
      <c r="A101" s="13"/>
      <c r="B101" s="37"/>
      <c r="C101" s="37"/>
      <c r="D101" s="37"/>
      <c r="E101" s="37"/>
      <c r="F101" s="38"/>
      <c r="G101" s="45"/>
      <c r="H101" s="45"/>
      <c r="I101" s="49"/>
      <c r="J101" s="49"/>
      <c r="K101" s="49"/>
      <c r="L101" s="20"/>
    </row>
    <row r="102" spans="1:12" ht="8.25">
      <c r="A102" s="13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20"/>
    </row>
    <row r="103" spans="1:12" ht="8.25">
      <c r="A103" s="13"/>
      <c r="B103" s="37"/>
      <c r="C103" s="39"/>
      <c r="D103" s="39"/>
      <c r="E103" s="38"/>
      <c r="F103" s="38"/>
      <c r="G103" s="38"/>
      <c r="H103" s="38"/>
      <c r="I103" s="38"/>
      <c r="J103" s="38"/>
      <c r="K103" s="38"/>
      <c r="L103" s="20"/>
    </row>
    <row r="104" spans="1:12" ht="8.25">
      <c r="A104" s="13"/>
      <c r="B104" s="37"/>
      <c r="C104" s="39"/>
      <c r="D104" s="39"/>
      <c r="E104" s="38"/>
      <c r="F104" s="38"/>
      <c r="G104" s="38"/>
      <c r="H104" s="38"/>
      <c r="I104" s="38"/>
      <c r="J104" s="38"/>
      <c r="K104" s="38"/>
      <c r="L104" s="20"/>
    </row>
    <row r="105" spans="1:12" ht="8.25">
      <c r="A105" s="13"/>
      <c r="B105" s="37"/>
      <c r="C105" s="39"/>
      <c r="D105" s="39"/>
      <c r="E105" s="38"/>
      <c r="F105" s="38"/>
      <c r="G105" s="38"/>
      <c r="H105" s="38"/>
      <c r="I105" s="38"/>
      <c r="J105" s="38"/>
      <c r="K105" s="38"/>
      <c r="L105" s="20"/>
    </row>
    <row r="106" spans="1:12" ht="8.25">
      <c r="A106" s="13"/>
      <c r="B106" s="37"/>
      <c r="C106" s="37"/>
      <c r="D106" s="37"/>
      <c r="E106" s="37"/>
      <c r="F106" s="37"/>
      <c r="G106" s="37"/>
      <c r="H106" s="37"/>
      <c r="I106" s="37"/>
      <c r="J106" s="38"/>
      <c r="K106" s="38"/>
      <c r="L106" s="20"/>
    </row>
    <row r="107" spans="1:12" ht="8.25">
      <c r="A107" s="13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20"/>
    </row>
    <row r="108" spans="1:12" ht="8.25">
      <c r="A108" s="13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0"/>
    </row>
    <row r="109" spans="1:12" ht="8.25">
      <c r="A109" s="13"/>
      <c r="B109" s="37"/>
      <c r="C109" s="39"/>
      <c r="D109" s="39"/>
      <c r="E109" s="38"/>
      <c r="F109" s="38"/>
      <c r="G109" s="38"/>
      <c r="H109" s="38"/>
      <c r="I109" s="38"/>
      <c r="J109" s="38"/>
      <c r="K109" s="38"/>
      <c r="L109" s="20"/>
    </row>
    <row r="110" spans="1:12" ht="8.25">
      <c r="A110" s="13"/>
      <c r="B110" s="37"/>
      <c r="C110" s="39"/>
      <c r="D110" s="39"/>
      <c r="E110" s="38"/>
      <c r="F110" s="38"/>
      <c r="G110" s="38"/>
      <c r="H110" s="38"/>
      <c r="I110" s="38"/>
      <c r="J110" s="38"/>
      <c r="K110" s="38"/>
      <c r="L110" s="20"/>
    </row>
    <row r="111" spans="1:12" ht="8.25">
      <c r="A111" s="13"/>
      <c r="B111" s="37"/>
      <c r="C111" s="39"/>
      <c r="D111" s="39"/>
      <c r="E111" s="38"/>
      <c r="F111" s="38"/>
      <c r="G111" s="38"/>
      <c r="H111" s="38"/>
      <c r="I111" s="38"/>
      <c r="J111" s="38"/>
      <c r="K111" s="38"/>
      <c r="L111" s="20"/>
    </row>
    <row r="112" spans="1:12" ht="8.25">
      <c r="A112" s="13"/>
      <c r="B112" s="37"/>
      <c r="C112" s="39"/>
      <c r="D112" s="39"/>
      <c r="E112" s="38"/>
      <c r="F112" s="38"/>
      <c r="G112" s="38"/>
      <c r="H112" s="38"/>
      <c r="I112" s="38"/>
      <c r="J112" s="38"/>
      <c r="K112" s="38"/>
      <c r="L112" s="20"/>
    </row>
    <row r="113" spans="1:12" ht="8.25">
      <c r="A113" s="13"/>
      <c r="B113" s="35"/>
      <c r="C113" s="42"/>
      <c r="D113" s="42"/>
      <c r="E113" s="42"/>
      <c r="F113" s="42"/>
      <c r="G113" s="42"/>
      <c r="H113" s="42"/>
      <c r="I113" s="42"/>
      <c r="J113" s="42"/>
      <c r="K113" s="42"/>
      <c r="L113" s="20"/>
    </row>
    <row r="114" spans="1:12" ht="8.25">
      <c r="A114" s="1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20"/>
    </row>
    <row r="115" spans="1:12" ht="8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20"/>
    </row>
    <row r="116" spans="1:12" ht="8.25">
      <c r="A116" s="13"/>
      <c r="B116" s="37"/>
      <c r="C116" s="39"/>
      <c r="D116" s="39"/>
      <c r="E116" s="39"/>
      <c r="F116" s="39"/>
      <c r="G116" s="39"/>
      <c r="H116" s="39"/>
      <c r="I116" s="39"/>
      <c r="J116" s="39"/>
      <c r="K116" s="39"/>
      <c r="L116" s="20"/>
    </row>
    <row r="117" spans="1:12" ht="8.25">
      <c r="A117" s="15"/>
      <c r="B117" s="44"/>
      <c r="C117" s="39"/>
      <c r="D117" s="39"/>
      <c r="E117" s="39"/>
      <c r="F117" s="39"/>
      <c r="G117" s="39"/>
      <c r="H117" s="39"/>
      <c r="I117" s="39"/>
      <c r="J117" s="39"/>
      <c r="K117" s="39"/>
      <c r="L117" s="20"/>
    </row>
  </sheetData>
  <sheetProtection/>
  <mergeCells count="4">
    <mergeCell ref="L3:L4"/>
    <mergeCell ref="A1:L1"/>
    <mergeCell ref="B3:K3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21" customWidth="1"/>
    <col min="2" max="2" width="11.10546875" style="21" bestFit="1" customWidth="1"/>
    <col min="3" max="3" width="24.10546875" style="21" customWidth="1"/>
    <col min="4" max="16384" width="6.21484375" style="21" customWidth="1"/>
  </cols>
  <sheetData>
    <row r="2" ht="9.75">
      <c r="B2" s="22" t="s">
        <v>25</v>
      </c>
    </row>
    <row r="3" ht="9.75">
      <c r="B3" s="22"/>
    </row>
    <row r="4" spans="1:2" ht="9.75">
      <c r="A4" s="23" t="s">
        <v>26</v>
      </c>
      <c r="B4" s="24">
        <v>499743459.5599998</v>
      </c>
    </row>
    <row r="5" spans="1:2" ht="9.75">
      <c r="A5" s="13" t="s">
        <v>21</v>
      </c>
      <c r="B5" s="25">
        <v>3522756.32</v>
      </c>
    </row>
    <row r="6" spans="1:2" ht="9.75">
      <c r="A6" s="13" t="s">
        <v>17</v>
      </c>
      <c r="B6" s="25">
        <v>21797515.19</v>
      </c>
    </row>
    <row r="7" spans="1:2" ht="9.75">
      <c r="A7" s="13" t="s">
        <v>5</v>
      </c>
      <c r="B7" s="25">
        <v>253489478.89</v>
      </c>
    </row>
    <row r="8" spans="1:2" ht="9.75">
      <c r="A8" s="13" t="s">
        <v>6</v>
      </c>
      <c r="B8" s="25">
        <v>1670949.09</v>
      </c>
    </row>
    <row r="9" spans="1:2" ht="9.75">
      <c r="A9" s="13" t="s">
        <v>23</v>
      </c>
      <c r="B9" s="25">
        <v>4826365.83</v>
      </c>
    </row>
    <row r="10" spans="1:2" ht="9.75">
      <c r="A10" s="13" t="s">
        <v>7</v>
      </c>
      <c r="B10" s="25">
        <v>72301137.16</v>
      </c>
    </row>
    <row r="11" spans="1:2" ht="9.75">
      <c r="A11" s="13" t="s">
        <v>8</v>
      </c>
      <c r="B11" s="25">
        <v>16504449.68</v>
      </c>
    </row>
    <row r="12" spans="1:2" ht="9.75">
      <c r="A12" s="13" t="s">
        <v>9</v>
      </c>
      <c r="B12" s="25">
        <v>114414894.97</v>
      </c>
    </row>
    <row r="13" spans="1:2" ht="9.75">
      <c r="A13" s="2" t="s">
        <v>22</v>
      </c>
      <c r="B13" s="25">
        <v>1239639.89</v>
      </c>
    </row>
    <row r="14" spans="1:2" ht="9.75">
      <c r="A14" s="13" t="s">
        <v>10</v>
      </c>
      <c r="B14" s="25">
        <v>5441220.74</v>
      </c>
    </row>
    <row r="15" spans="1:2" ht="9.75">
      <c r="A15" s="13" t="s">
        <v>18</v>
      </c>
      <c r="B15" s="25">
        <v>855329.15</v>
      </c>
    </row>
    <row r="16" spans="1:2" ht="9.75">
      <c r="A16" s="13" t="s">
        <v>16</v>
      </c>
      <c r="B16" s="25">
        <v>1796693.27</v>
      </c>
    </row>
    <row r="17" spans="1:2" ht="9.75">
      <c r="A17" s="13" t="s">
        <v>19</v>
      </c>
      <c r="B17" s="25">
        <v>390174.71</v>
      </c>
    </row>
    <row r="18" spans="1:2" ht="9.75">
      <c r="A18" s="13" t="s">
        <v>20</v>
      </c>
      <c r="B18" s="25">
        <v>1492854.67</v>
      </c>
    </row>
    <row r="19" ht="9.75">
      <c r="B19" s="25"/>
    </row>
    <row r="20" spans="1:2" ht="9.75">
      <c r="A20" s="26" t="s">
        <v>27</v>
      </c>
      <c r="B20" s="24">
        <v>1998973838.87</v>
      </c>
    </row>
    <row r="21" spans="1:2" ht="9.75">
      <c r="A21" s="27" t="s">
        <v>28</v>
      </c>
      <c r="B21" s="25">
        <v>1961296961.98</v>
      </c>
    </row>
    <row r="22" spans="1:2" ht="9.75">
      <c r="A22" s="27" t="s">
        <v>29</v>
      </c>
      <c r="B22" s="25">
        <v>8379876.3100000005</v>
      </c>
    </row>
    <row r="23" spans="1:2" ht="9.75">
      <c r="A23" s="27" t="s">
        <v>30</v>
      </c>
      <c r="B23" s="25">
        <v>21764882.98</v>
      </c>
    </row>
    <row r="24" spans="1:2" ht="9.75">
      <c r="A24" s="27" t="s">
        <v>31</v>
      </c>
      <c r="B24" s="25">
        <v>7532117.6</v>
      </c>
    </row>
    <row r="25" ht="9.75">
      <c r="B25" s="25"/>
    </row>
    <row r="26" spans="1:2" ht="9.75">
      <c r="A26" s="27" t="s">
        <v>32</v>
      </c>
      <c r="B26" s="25">
        <v>1998973838.87</v>
      </c>
    </row>
    <row r="27" spans="1:2" ht="9.75">
      <c r="A27" s="28" t="s">
        <v>33</v>
      </c>
      <c r="B27" s="25">
        <v>499743459.55999994</v>
      </c>
    </row>
    <row r="28" ht="9.75">
      <c r="B28" s="25"/>
    </row>
    <row r="29" spans="1:2" ht="9.75">
      <c r="A29" s="29" t="s">
        <v>34</v>
      </c>
      <c r="B29" s="30">
        <v>4997434596.860001</v>
      </c>
    </row>
    <row r="32" ht="9.75">
      <c r="B32" s="2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2009-08-06T10:33:24Z</cp:lastPrinted>
  <dcterms:created xsi:type="dcterms:W3CDTF">1998-02-13T16:16:03Z</dcterms:created>
  <dcterms:modified xsi:type="dcterms:W3CDTF">2021-09-27T19:07:46Z</dcterms:modified>
  <cp:category/>
  <cp:version/>
  <cp:contentType/>
  <cp:contentStatus/>
</cp:coreProperties>
</file>