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3996" windowWidth="11880" windowHeight="2988" tabRatio="620" activeTab="0"/>
  </bookViews>
  <sheets>
    <sheet name="T2.12" sheetId="1" r:id="rId1"/>
    <sheet name="Gráfico 23" sheetId="2" state="hidden" r:id="rId2"/>
  </sheets>
  <definedNames>
    <definedName name="_Fill" localSheetId="0" hidden="1">'T2.12'!$B$10:$B$10</definedName>
    <definedName name="_Fill" hidden="1">#REF!</definedName>
    <definedName name="_xlnm.Print_Area" localSheetId="0">'T2.12'!$A$1:$M$40</definedName>
    <definedName name="wrn.AE201." localSheetId="0" hidden="1">{#N/A,#N/A,FALSE,"Prod Nac GN";#N/A,#N/A,FALSE,"Prod Nac GN";#N/A,#N/A,FALSE,"Base Dados mil m3";#N/A,#N/A,FALSE,"Prod Ter Est 3D";#N/A,#N/A,FALSE,"Prod Ter 3D";#N/A,#N/A,FALSE,"Prod Mar 3D"}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<sst xmlns="http://schemas.openxmlformats.org/spreadsheetml/2006/main" count="48" uniqueCount="27">
  <si>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</si>
  <si>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</si>
  <si>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</si>
  <si>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</si>
  <si>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</si>
  <si>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Associado</t>
  </si>
  <si>
    <t>Não-associado</t>
  </si>
  <si>
    <t>Tipo</t>
  </si>
  <si>
    <t>Não-asssociado</t>
  </si>
  <si>
    <t>Unidades da Federação</t>
  </si>
  <si>
    <t>Total</t>
  </si>
  <si>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</si>
  <si>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</si>
  <si>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</si>
  <si>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</si>
  <si>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</si>
  <si>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</si>
  <si>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</si>
  <si>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</si>
  <si>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</si>
  <si>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São Paulo</t>
  </si>
  <si>
    <t>Paraná</t>
  </si>
  <si>
    <t>08/07
%</t>
  </si>
  <si>
    <t>Nota: O valor total da produção inclui os volumes de reinjeção, queimas, perdas e consumo próprio.</t>
  </si>
  <si>
    <t xml:space="preserve">Fontes: ANP/SDP, conforme o Decreto n° 2.705/1998. </t>
  </si>
  <si>
    <t>Tabela 2.12 - Produção de gás natural associado e não-associado, segundo Unidades da Federação - 1999-2008</t>
  </si>
  <si>
    <r>
      <t>Produção de gás natural (milhões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</si>
</sst>
</file>

<file path=xl/styles.xml><?xml version="1.0" encoding="utf-8"?>
<styleSheet xmlns="http://schemas.openxmlformats.org/spreadsheetml/2006/main">
  <numFmts count="4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0.0"/>
    <numFmt numFmtId="199" formatCode="_(* #,##0.00000_);_(* \(#,##0.00000\);_(* &quot;-&quot;??_);_(@_)"/>
    <numFmt numFmtId="200" formatCode="0.0000"/>
    <numFmt numFmtId="201" formatCode="0.000"/>
  </numFmts>
  <fonts count="59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b/>
      <sz val="7"/>
      <color indexed="10"/>
      <name val="Helvetica Neue"/>
      <family val="2"/>
    </font>
    <font>
      <vertAlign val="superscript"/>
      <sz val="7"/>
      <name val="Helvetica Neue"/>
      <family val="2"/>
    </font>
    <font>
      <sz val="12"/>
      <name val="Helvetica Neue"/>
      <family val="2"/>
    </font>
    <font>
      <sz val="7"/>
      <color indexed="10"/>
      <name val="Helvetica Neue"/>
      <family val="0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7.1"/>
      <color indexed="8"/>
      <name val="Arial"/>
      <family val="0"/>
    </font>
    <font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name val="Calibri"/>
      <family val="0"/>
    </font>
    <font>
      <b/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Helvetica Neu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50" fillId="21" borderId="5" applyNumberFormat="0" applyAlignment="0" applyProtection="0"/>
    <xf numFmtId="16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33" borderId="0" xfId="0" applyFont="1" applyFill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3" fontId="11" fillId="33" borderId="0" xfId="0" applyNumberFormat="1" applyFont="1" applyFill="1" applyAlignment="1">
      <alignment vertical="center"/>
    </xf>
    <xf numFmtId="0" fontId="12" fillId="34" borderId="1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193" fontId="14" fillId="33" borderId="0" xfId="6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/>
    </xf>
    <xf numFmtId="193" fontId="12" fillId="33" borderId="0" xfId="60" applyNumberFormat="1" applyFont="1" applyFill="1" applyBorder="1" applyAlignment="1">
      <alignment horizontal="right" vertical="center"/>
    </xf>
    <xf numFmtId="193" fontId="11" fillId="33" borderId="0" xfId="60" applyNumberFormat="1" applyFont="1" applyFill="1" applyBorder="1" applyAlignment="1">
      <alignment horizontal="center" vertical="center"/>
    </xf>
    <xf numFmtId="4" fontId="11" fillId="33" borderId="0" xfId="60" applyNumberFormat="1" applyFont="1" applyFill="1" applyBorder="1" applyAlignment="1" applyProtection="1">
      <alignment horizontal="right" vertical="center" wrapText="1"/>
      <protection/>
    </xf>
    <xf numFmtId="193" fontId="12" fillId="33" borderId="0" xfId="60" applyNumberFormat="1" applyFont="1" applyFill="1" applyBorder="1" applyAlignment="1">
      <alignment horizontal="center" vertical="center"/>
    </xf>
    <xf numFmtId="193" fontId="11" fillId="33" borderId="0" xfId="60" applyNumberFormat="1" applyFont="1" applyFill="1" applyAlignment="1">
      <alignment vertical="center"/>
    </xf>
    <xf numFmtId="0" fontId="15" fillId="33" borderId="0" xfId="0" applyFont="1" applyFill="1" applyBorder="1" applyAlignment="1">
      <alignment horizontal="left" vertical="center"/>
    </xf>
    <xf numFmtId="37" fontId="11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>
      <alignment horizontal="justify" vertical="center" wrapText="1"/>
    </xf>
    <xf numFmtId="1" fontId="11" fillId="33" borderId="0" xfId="0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/>
    </xf>
    <xf numFmtId="193" fontId="12" fillId="33" borderId="0" xfId="60" applyNumberFormat="1" applyFont="1" applyFill="1" applyBorder="1" applyAlignment="1">
      <alignment horizontal="center" vertical="center"/>
    </xf>
    <xf numFmtId="193" fontId="12" fillId="33" borderId="0" xfId="6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vertical="center"/>
    </xf>
    <xf numFmtId="37" fontId="11" fillId="33" borderId="0" xfId="0" applyNumberFormat="1" applyFont="1" applyFill="1" applyBorder="1" applyAlignment="1" applyProtection="1">
      <alignment vertical="center"/>
      <protection/>
    </xf>
    <xf numFmtId="0" fontId="16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17" fillId="33" borderId="0" xfId="0" applyFont="1" applyFill="1" applyAlignment="1">
      <alignment horizontal="centerContinuous" vertical="center"/>
    </xf>
    <xf numFmtId="0" fontId="14" fillId="33" borderId="0" xfId="0" applyFont="1" applyFill="1" applyAlignment="1">
      <alignment horizontal="center" vertical="center"/>
    </xf>
    <xf numFmtId="193" fontId="17" fillId="33" borderId="0" xfId="60" applyNumberFormat="1" applyFont="1" applyFill="1" applyBorder="1" applyAlignment="1">
      <alignment horizontal="center" vertical="center"/>
    </xf>
    <xf numFmtId="171" fontId="11" fillId="33" borderId="0" xfId="60" applyFont="1" applyFill="1" applyBorder="1" applyAlignment="1">
      <alignment horizontal="center" vertical="center"/>
    </xf>
    <xf numFmtId="195" fontId="11" fillId="33" borderId="0" xfId="60" applyNumberFormat="1" applyFont="1" applyFill="1" applyBorder="1" applyAlignment="1">
      <alignment horizontal="center" vertical="center"/>
    </xf>
    <xf numFmtId="199" fontId="11" fillId="33" borderId="0" xfId="6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2" fontId="11" fillId="33" borderId="0" xfId="60" applyNumberFormat="1" applyFont="1" applyFill="1" applyBorder="1" applyAlignment="1">
      <alignment horizontal="center" vertical="center"/>
    </xf>
    <xf numFmtId="2" fontId="12" fillId="33" borderId="0" xfId="60" applyNumberFormat="1" applyFont="1" applyFill="1" applyBorder="1" applyAlignment="1">
      <alignment horizontal="center" vertical="center"/>
    </xf>
    <xf numFmtId="3" fontId="12" fillId="33" borderId="0" xfId="60" applyNumberFormat="1" applyFont="1" applyFill="1" applyBorder="1" applyAlignment="1">
      <alignment horizontal="center" vertical="center"/>
    </xf>
    <xf numFmtId="193" fontId="11" fillId="33" borderId="0" xfId="60" applyNumberFormat="1" applyFont="1" applyFill="1" applyBorder="1" applyAlignment="1">
      <alignment horizontal="right" vertical="center"/>
    </xf>
    <xf numFmtId="193" fontId="11" fillId="33" borderId="0" xfId="60" applyNumberFormat="1" applyFont="1" applyFill="1" applyBorder="1" applyAlignment="1">
      <alignment horizontal="right" vertical="center"/>
    </xf>
    <xf numFmtId="3" fontId="11" fillId="33" borderId="0" xfId="60" applyNumberFormat="1" applyFont="1" applyFill="1" applyBorder="1" applyAlignment="1">
      <alignment horizontal="right" vertical="center"/>
    </xf>
    <xf numFmtId="193" fontId="11" fillId="33" borderId="0" xfId="60" applyNumberFormat="1" applyFont="1" applyFill="1" applyBorder="1" applyAlignment="1">
      <alignment vertical="center"/>
    </xf>
    <xf numFmtId="171" fontId="11" fillId="33" borderId="0" xfId="60" applyFont="1" applyFill="1" applyBorder="1" applyAlignment="1">
      <alignment horizontal="right" vertical="center"/>
    </xf>
    <xf numFmtId="193" fontId="11" fillId="33" borderId="0" xfId="0" applyNumberFormat="1" applyFont="1" applyFill="1" applyBorder="1" applyAlignment="1">
      <alignment vertical="center"/>
    </xf>
    <xf numFmtId="194" fontId="11" fillId="33" borderId="0" xfId="0" applyNumberFormat="1" applyFont="1" applyFill="1" applyAlignment="1">
      <alignment vertical="center"/>
    </xf>
    <xf numFmtId="194" fontId="11" fillId="33" borderId="0" xfId="60" applyNumberFormat="1" applyFont="1" applyFill="1" applyAlignment="1">
      <alignment vertical="center"/>
    </xf>
    <xf numFmtId="194" fontId="58" fillId="33" borderId="0" xfId="0" applyNumberFormat="1" applyFont="1" applyFill="1" applyAlignment="1">
      <alignment vertical="center"/>
    </xf>
    <xf numFmtId="0" fontId="12" fillId="33" borderId="0" xfId="0" applyFont="1" applyFill="1" applyBorder="1" applyAlignment="1">
      <alignment horizontal="center" vertical="center" wrapText="1"/>
    </xf>
    <xf numFmtId="4" fontId="12" fillId="33" borderId="0" xfId="60" applyNumberFormat="1" applyFont="1" applyFill="1" applyBorder="1" applyAlignment="1" applyProtection="1">
      <alignment horizontal="right" vertical="center" wrapText="1"/>
      <protection/>
    </xf>
    <xf numFmtId="0" fontId="12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171" fontId="11" fillId="33" borderId="0" xfId="60" applyFont="1" applyFill="1" applyBorder="1" applyAlignment="1" applyProtection="1">
      <alignment vertical="center"/>
      <protection/>
    </xf>
    <xf numFmtId="171" fontId="16" fillId="33" borderId="0" xfId="0" applyNumberFormat="1" applyFont="1" applyFill="1" applyAlignment="1">
      <alignment vertical="center"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375"/>
          <c:w val="0.841"/>
          <c:h val="0.8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15501586"/>
        <c:axId val="5296547"/>
      </c:barChart>
      <c:catAx>
        <c:axId val="15501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6547"/>
        <c:crosses val="autoZero"/>
        <c:auto val="1"/>
        <c:lblOffset val="100"/>
        <c:tickLblSkip val="1"/>
        <c:noMultiLvlLbl val="0"/>
      </c:catAx>
      <c:valAx>
        <c:axId val="5296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5015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325"/>
          <c:y val="0.35475"/>
          <c:w val="0.08"/>
          <c:h val="0.1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345"/>
          <c:w val="0.8372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47668924"/>
        <c:axId val="26367133"/>
      </c:barChart>
      <c:catAx>
        <c:axId val="47668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367133"/>
        <c:crosses val="autoZero"/>
        <c:auto val="1"/>
        <c:lblOffset val="100"/>
        <c:tickLblSkip val="1"/>
        <c:noMultiLvlLbl val="0"/>
      </c:catAx>
      <c:valAx>
        <c:axId val="26367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3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6689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175"/>
          <c:y val="0.367"/>
          <c:w val="0.083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0</xdr:rowOff>
    </xdr:from>
    <xdr:to>
      <xdr:col>8</xdr:col>
      <xdr:colOff>752475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1450" y="2200275"/>
        <a:ext cx="6057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243</xdr:col>
      <xdr:colOff>0</xdr:colOff>
      <xdr:row>12</xdr:row>
      <xdr:rowOff>0</xdr:rowOff>
    </xdr:from>
    <xdr:to>
      <xdr:col>250</xdr:col>
      <xdr:colOff>695325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184546875" y="2647950"/>
        <a:ext cx="6029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X44"/>
  <sheetViews>
    <sheetView showGridLines="0" tabSelected="1" zoomScalePageLayoutView="0" workbookViewId="0" topLeftCell="A1">
      <selection activeCell="A2" sqref="A2"/>
    </sheetView>
  </sheetViews>
  <sheetFormatPr defaultColWidth="9.10546875" defaultRowHeight="15"/>
  <cols>
    <col min="1" max="1" width="10.77734375" style="23" customWidth="1"/>
    <col min="2" max="2" width="9.4453125" style="23" customWidth="1"/>
    <col min="3" max="6" width="5.3359375" style="23" customWidth="1"/>
    <col min="7" max="7" width="5.6640625" style="23" customWidth="1"/>
    <col min="8" max="8" width="5.3359375" style="23" customWidth="1"/>
    <col min="9" max="10" width="5.3359375" style="29" customWidth="1"/>
    <col min="11" max="11" width="5.77734375" style="29" bestFit="1" customWidth="1"/>
    <col min="12" max="12" width="5.77734375" style="29" customWidth="1"/>
    <col min="13" max="13" width="5.3359375" style="23" customWidth="1"/>
    <col min="14" max="15" width="6.3359375" style="23" customWidth="1"/>
    <col min="16" max="47" width="11.88671875" style="23" customWidth="1"/>
    <col min="48" max="51" width="11.99609375" style="23" customWidth="1"/>
    <col min="52" max="52" width="2.6640625" style="23" customWidth="1"/>
    <col min="53" max="61" width="9.5546875" style="23" bestFit="1" customWidth="1"/>
    <col min="62" max="16384" width="9.10546875" style="23" customWidth="1"/>
  </cols>
  <sheetData>
    <row r="1" spans="1:13" s="3" customFormat="1" ht="12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50" s="7" customFormat="1" ht="8.25">
      <c r="A2" s="4"/>
      <c r="B2" s="5"/>
      <c r="C2" s="5"/>
      <c r="D2" s="5"/>
      <c r="E2" s="5"/>
      <c r="F2" s="5"/>
      <c r="G2" s="5"/>
      <c r="H2" s="5"/>
      <c r="I2" s="24"/>
      <c r="J2" s="24"/>
      <c r="K2" s="24"/>
      <c r="L2" s="24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s="7" customFormat="1" ht="10.5" customHeight="1">
      <c r="A3" s="60" t="s">
        <v>9</v>
      </c>
      <c r="B3" s="62" t="s">
        <v>7</v>
      </c>
      <c r="C3" s="63" t="s">
        <v>26</v>
      </c>
      <c r="D3" s="64"/>
      <c r="E3" s="64"/>
      <c r="F3" s="64"/>
      <c r="G3" s="64"/>
      <c r="H3" s="64"/>
      <c r="I3" s="64"/>
      <c r="J3" s="64"/>
      <c r="K3" s="64"/>
      <c r="L3" s="65"/>
      <c r="M3" s="58" t="s">
        <v>22</v>
      </c>
      <c r="AX3" s="8"/>
    </row>
    <row r="4" spans="1:50" s="7" customFormat="1" ht="10.5" customHeight="1">
      <c r="A4" s="61"/>
      <c r="B4" s="62"/>
      <c r="C4" s="9">
        <v>1999</v>
      </c>
      <c r="D4" s="9">
        <v>2000</v>
      </c>
      <c r="E4" s="9">
        <v>2001</v>
      </c>
      <c r="F4" s="9">
        <v>2002</v>
      </c>
      <c r="G4" s="9">
        <v>2003</v>
      </c>
      <c r="H4" s="9">
        <v>2004</v>
      </c>
      <c r="I4" s="9">
        <v>2005</v>
      </c>
      <c r="J4" s="9">
        <v>2006</v>
      </c>
      <c r="K4" s="9">
        <v>2007</v>
      </c>
      <c r="L4" s="9">
        <v>2008</v>
      </c>
      <c r="M4" s="59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s="7" customFormat="1" ht="8.25">
      <c r="A5" s="50"/>
      <c r="B5" s="10"/>
      <c r="C5" s="11"/>
      <c r="D5" s="11"/>
      <c r="E5" s="33"/>
      <c r="F5" s="33"/>
      <c r="G5" s="33"/>
      <c r="H5" s="33"/>
      <c r="I5" s="33"/>
      <c r="J5" s="33"/>
      <c r="K5" s="33"/>
      <c r="L5" s="33"/>
      <c r="M5" s="10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13" s="7" customFormat="1" ht="8.25">
      <c r="A6" s="12" t="s">
        <v>10</v>
      </c>
      <c r="B6" s="12"/>
      <c r="C6" s="13">
        <f aca="true" t="shared" si="0" ref="C6:L6">C8+C9</f>
        <v>11854.8778206</v>
      </c>
      <c r="D6" s="13">
        <f t="shared" si="0"/>
        <v>13283.027999999998</v>
      </c>
      <c r="E6" s="13">
        <f t="shared" si="0"/>
        <v>13998.797770000001</v>
      </c>
      <c r="F6" s="13">
        <f t="shared" si="0"/>
        <v>15525.15414</v>
      </c>
      <c r="G6" s="13">
        <f t="shared" si="0"/>
        <v>15792.064470000001</v>
      </c>
      <c r="H6" s="13">
        <f t="shared" si="0"/>
        <v>16971.15540202</v>
      </c>
      <c r="I6" s="13">
        <f t="shared" si="0"/>
        <v>17699.13383</v>
      </c>
      <c r="J6" s="13">
        <f t="shared" si="0"/>
        <v>17706.15722532999</v>
      </c>
      <c r="K6" s="13">
        <f t="shared" si="0"/>
        <v>18151.64974503998</v>
      </c>
      <c r="L6" s="13">
        <f t="shared" si="0"/>
        <v>21592.66506420401</v>
      </c>
      <c r="M6" s="51">
        <f>((L6/K6)-1)*100</f>
        <v>18.95703898817409</v>
      </c>
    </row>
    <row r="7" spans="1:13" s="7" customFormat="1" ht="8.25">
      <c r="A7" s="12"/>
      <c r="B7" s="12"/>
      <c r="C7" s="14"/>
      <c r="D7" s="14"/>
      <c r="E7" s="34"/>
      <c r="F7" s="36"/>
      <c r="G7" s="36"/>
      <c r="H7" s="36"/>
      <c r="I7" s="35"/>
      <c r="J7" s="35"/>
      <c r="K7" s="38"/>
      <c r="L7" s="38"/>
      <c r="M7" s="51"/>
    </row>
    <row r="8" spans="1:13" s="7" customFormat="1" ht="8.25">
      <c r="A8" s="12" t="s">
        <v>11</v>
      </c>
      <c r="B8" s="12" t="s">
        <v>5</v>
      </c>
      <c r="C8" s="13">
        <f aca="true" t="shared" si="1" ref="C8:J8">C11+C14+C17+C20+C23+C26+C29+C32+C37</f>
        <v>9300.8968206</v>
      </c>
      <c r="D8" s="13">
        <f t="shared" si="1"/>
        <v>10775.443</v>
      </c>
      <c r="E8" s="13">
        <f t="shared" si="1"/>
        <v>11130.89477</v>
      </c>
      <c r="F8" s="13">
        <f t="shared" si="1"/>
        <v>12091.25014</v>
      </c>
      <c r="G8" s="13">
        <f t="shared" si="1"/>
        <v>12134.68647</v>
      </c>
      <c r="H8" s="13">
        <f t="shared" si="1"/>
        <v>12980.692402019999</v>
      </c>
      <c r="I8" s="13">
        <f t="shared" si="1"/>
        <v>13778.47483</v>
      </c>
      <c r="J8" s="13">
        <f t="shared" si="1"/>
        <v>13661.481171929992</v>
      </c>
      <c r="K8" s="13">
        <f>K11+K14+K17+K20+K23+K26+K29+K32+K37</f>
        <v>13506.256934579988</v>
      </c>
      <c r="L8" s="13">
        <f>L11+L14+L17+L20+L23+L26+L29+L32+L37</f>
        <v>14518.27046870401</v>
      </c>
      <c r="M8" s="51">
        <f>((L8/K8)-1)*100</f>
        <v>7.492923753974878</v>
      </c>
    </row>
    <row r="9" spans="1:13" s="7" customFormat="1" ht="8.25">
      <c r="A9" s="4"/>
      <c r="B9" s="12" t="s">
        <v>6</v>
      </c>
      <c r="C9" s="13">
        <f aca="true" t="shared" si="2" ref="C9:L9">C12+C15+C18+C21+C24+C27+C30+C33+C35</f>
        <v>2553.981</v>
      </c>
      <c r="D9" s="13">
        <f t="shared" si="2"/>
        <v>2507.585</v>
      </c>
      <c r="E9" s="13">
        <f t="shared" si="2"/>
        <v>2867.903</v>
      </c>
      <c r="F9" s="13">
        <f t="shared" si="2"/>
        <v>3433.9040000000005</v>
      </c>
      <c r="G9" s="26">
        <f t="shared" si="2"/>
        <v>3657.3779999999997</v>
      </c>
      <c r="H9" s="26">
        <f t="shared" si="2"/>
        <v>3990.4629999999997</v>
      </c>
      <c r="I9" s="26">
        <f t="shared" si="2"/>
        <v>3920.659</v>
      </c>
      <c r="J9" s="26">
        <f t="shared" si="2"/>
        <v>4044.6760533999973</v>
      </c>
      <c r="K9" s="26">
        <f t="shared" si="2"/>
        <v>4645.392810459993</v>
      </c>
      <c r="L9" s="26">
        <f t="shared" si="2"/>
        <v>7074.394595500001</v>
      </c>
      <c r="M9" s="51">
        <f>((L9/K9)-1)*100</f>
        <v>52.28840453643973</v>
      </c>
    </row>
    <row r="10" spans="1:13" s="7" customFormat="1" ht="8.25">
      <c r="A10" s="4"/>
      <c r="B10" s="4"/>
      <c r="C10" s="16"/>
      <c r="D10" s="16"/>
      <c r="E10" s="16"/>
      <c r="F10" s="16"/>
      <c r="G10" s="25"/>
      <c r="H10" s="25"/>
      <c r="I10" s="25"/>
      <c r="J10" s="25"/>
      <c r="K10" s="39"/>
      <c r="L10" s="39"/>
      <c r="M10" s="51"/>
    </row>
    <row r="11" spans="1:15" s="7" customFormat="1" ht="8.25">
      <c r="A11" s="4" t="s">
        <v>12</v>
      </c>
      <c r="B11" s="4" t="s">
        <v>5</v>
      </c>
      <c r="C11" s="41">
        <v>734.154</v>
      </c>
      <c r="D11" s="41">
        <v>2000.2</v>
      </c>
      <c r="E11" s="41">
        <v>2388.36</v>
      </c>
      <c r="F11" s="42">
        <v>2717.676</v>
      </c>
      <c r="G11" s="42">
        <v>2941.549</v>
      </c>
      <c r="H11" s="42">
        <v>3561.671</v>
      </c>
      <c r="I11" s="42">
        <v>3533.38886</v>
      </c>
      <c r="J11" s="42">
        <v>3366.886671649997</v>
      </c>
      <c r="K11" s="43">
        <v>3523.1609485899976</v>
      </c>
      <c r="L11" s="44">
        <v>3698.5580141899995</v>
      </c>
      <c r="M11" s="15">
        <f>((L11/K11)-1)*100</f>
        <v>4.97840059422201</v>
      </c>
      <c r="O11" s="47"/>
    </row>
    <row r="12" spans="1:15" s="7" customFormat="1" ht="8.25">
      <c r="A12" s="4"/>
      <c r="B12" s="4" t="s">
        <v>6</v>
      </c>
      <c r="C12" s="41">
        <v>0</v>
      </c>
      <c r="D12" s="41">
        <v>0</v>
      </c>
      <c r="E12" s="41">
        <v>38.97</v>
      </c>
      <c r="F12" s="42">
        <v>25.507</v>
      </c>
      <c r="G12" s="42">
        <v>51.009</v>
      </c>
      <c r="H12" s="42">
        <v>59.091</v>
      </c>
      <c r="I12" s="42">
        <v>33.898</v>
      </c>
      <c r="J12" s="42">
        <v>9.39644134999999</v>
      </c>
      <c r="K12" s="43">
        <v>22.949391409999986</v>
      </c>
      <c r="L12" s="44">
        <v>34.06619791</v>
      </c>
      <c r="M12" s="15">
        <f aca="true" t="shared" si="3" ref="M12:M37">((L12/K12)-1)*100</f>
        <v>48.44052855866132</v>
      </c>
      <c r="O12" s="47"/>
    </row>
    <row r="13" spans="1:15" s="7" customFormat="1" ht="8.25">
      <c r="A13" s="4"/>
      <c r="B13" s="4"/>
      <c r="C13" s="41"/>
      <c r="D13" s="41"/>
      <c r="E13" s="41"/>
      <c r="F13" s="42"/>
      <c r="G13" s="42"/>
      <c r="H13" s="42"/>
      <c r="I13" s="42"/>
      <c r="J13" s="42"/>
      <c r="K13" s="40"/>
      <c r="L13" s="40"/>
      <c r="M13" s="15"/>
      <c r="O13" s="47"/>
    </row>
    <row r="14" spans="1:15" s="7" customFormat="1" ht="8.25">
      <c r="A14" s="4" t="s">
        <v>13</v>
      </c>
      <c r="B14" s="4" t="s">
        <v>5</v>
      </c>
      <c r="C14" s="41">
        <v>123.322</v>
      </c>
      <c r="D14" s="41">
        <v>95.485</v>
      </c>
      <c r="E14" s="41">
        <v>92.11919999999999</v>
      </c>
      <c r="F14" s="42">
        <v>110.241</v>
      </c>
      <c r="G14" s="42">
        <v>100.129</v>
      </c>
      <c r="H14" s="42">
        <v>126.091</v>
      </c>
      <c r="I14" s="42">
        <v>111.111</v>
      </c>
      <c r="J14" s="42">
        <v>99.38414962999985</v>
      </c>
      <c r="K14" s="43">
        <v>78.01567517999985</v>
      </c>
      <c r="L14" s="43">
        <v>66.3297109</v>
      </c>
      <c r="M14" s="15">
        <f t="shared" si="3"/>
        <v>-14.978995250682225</v>
      </c>
      <c r="N14" s="17"/>
      <c r="O14" s="47"/>
    </row>
    <row r="15" spans="1:15" s="7" customFormat="1" ht="8.25">
      <c r="A15" s="4"/>
      <c r="B15" s="4" t="s">
        <v>6</v>
      </c>
      <c r="C15" s="41">
        <v>0</v>
      </c>
      <c r="D15" s="41">
        <v>4.605</v>
      </c>
      <c r="E15" s="41">
        <v>0.847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5">
        <v>0</v>
      </c>
      <c r="L15" s="45">
        <v>0</v>
      </c>
      <c r="M15" s="15"/>
      <c r="N15" s="17"/>
      <c r="O15" s="48"/>
    </row>
    <row r="16" spans="1:15" s="7" customFormat="1" ht="8.25">
      <c r="A16" s="4"/>
      <c r="B16" s="4"/>
      <c r="C16" s="41"/>
      <c r="D16" s="41"/>
      <c r="E16" s="41"/>
      <c r="F16" s="42"/>
      <c r="G16" s="42"/>
      <c r="H16" s="42"/>
      <c r="I16" s="42"/>
      <c r="J16" s="42"/>
      <c r="K16" s="40"/>
      <c r="L16" s="40"/>
      <c r="M16" s="15"/>
      <c r="N16" s="17"/>
      <c r="O16" s="48"/>
    </row>
    <row r="17" spans="1:15" s="7" customFormat="1" ht="8.25">
      <c r="A17" s="4" t="s">
        <v>14</v>
      </c>
      <c r="B17" s="4" t="s">
        <v>5</v>
      </c>
      <c r="C17" s="41">
        <v>1046.123197</v>
      </c>
      <c r="D17" s="41">
        <v>1192.122</v>
      </c>
      <c r="E17" s="41">
        <v>1069.524</v>
      </c>
      <c r="F17" s="42">
        <v>926.904</v>
      </c>
      <c r="G17" s="42">
        <v>795.987</v>
      </c>
      <c r="H17" s="42">
        <v>740.084</v>
      </c>
      <c r="I17" s="42">
        <v>768.657</v>
      </c>
      <c r="J17" s="42">
        <v>715.510885709998</v>
      </c>
      <c r="K17" s="43">
        <v>590.061087270001</v>
      </c>
      <c r="L17" s="46">
        <v>541.44246452</v>
      </c>
      <c r="M17" s="15">
        <f t="shared" si="3"/>
        <v>-8.239591425176297</v>
      </c>
      <c r="N17" s="17"/>
      <c r="O17" s="49"/>
    </row>
    <row r="18" spans="1:15" s="7" customFormat="1" ht="8.25">
      <c r="A18" s="4"/>
      <c r="B18" s="4" t="s">
        <v>6</v>
      </c>
      <c r="C18" s="41">
        <v>3.802</v>
      </c>
      <c r="D18" s="41">
        <v>73.126</v>
      </c>
      <c r="E18" s="41">
        <v>128.136</v>
      </c>
      <c r="F18" s="42">
        <v>433.39</v>
      </c>
      <c r="G18" s="42">
        <v>472.917</v>
      </c>
      <c r="H18" s="42">
        <v>625.494</v>
      </c>
      <c r="I18" s="42">
        <v>547.874</v>
      </c>
      <c r="J18" s="42">
        <v>465.1416266599996</v>
      </c>
      <c r="K18" s="43">
        <v>488.86068672999886</v>
      </c>
      <c r="L18" s="43">
        <v>386.12922555999995</v>
      </c>
      <c r="M18" s="15">
        <f t="shared" si="3"/>
        <v>-21.01446566652192</v>
      </c>
      <c r="N18" s="17"/>
      <c r="O18" s="48"/>
    </row>
    <row r="19" spans="1:15" s="7" customFormat="1" ht="8.25">
      <c r="A19" s="4"/>
      <c r="B19" s="4"/>
      <c r="C19" s="41"/>
      <c r="D19" s="41"/>
      <c r="E19" s="41"/>
      <c r="F19" s="42"/>
      <c r="G19" s="42"/>
      <c r="H19" s="42"/>
      <c r="I19" s="42"/>
      <c r="J19" s="42"/>
      <c r="K19" s="40"/>
      <c r="L19" s="40"/>
      <c r="M19" s="15"/>
      <c r="N19" s="17"/>
      <c r="O19" s="48"/>
    </row>
    <row r="20" spans="1:15" s="7" customFormat="1" ht="8.25">
      <c r="A20" s="4" t="s">
        <v>15</v>
      </c>
      <c r="B20" s="4" t="s">
        <v>5</v>
      </c>
      <c r="C20" s="41">
        <v>281.856</v>
      </c>
      <c r="D20" s="41">
        <v>268.897</v>
      </c>
      <c r="E20" s="41">
        <v>270.06544</v>
      </c>
      <c r="F20" s="42">
        <v>278.11693</v>
      </c>
      <c r="G20" s="42">
        <v>365.86311</v>
      </c>
      <c r="H20" s="42">
        <v>409.0919100000001</v>
      </c>
      <c r="I20" s="42">
        <v>368.8768</v>
      </c>
      <c r="J20" s="42">
        <v>249.46488881999966</v>
      </c>
      <c r="K20" s="43">
        <v>218.60718432000144</v>
      </c>
      <c r="L20" s="21">
        <v>218.3219552125586</v>
      </c>
      <c r="M20" s="15">
        <f t="shared" si="3"/>
        <v>-0.13047563296241238</v>
      </c>
      <c r="O20" s="49"/>
    </row>
    <row r="21" spans="1:15" s="7" customFormat="1" ht="8.25">
      <c r="A21" s="4"/>
      <c r="B21" s="4" t="s">
        <v>6</v>
      </c>
      <c r="C21" s="41">
        <v>468.155</v>
      </c>
      <c r="D21" s="41">
        <v>469.441</v>
      </c>
      <c r="E21" s="41">
        <v>492.856</v>
      </c>
      <c r="F21" s="42">
        <v>503.639</v>
      </c>
      <c r="G21" s="42">
        <v>552.064</v>
      </c>
      <c r="H21" s="42">
        <v>778.072</v>
      </c>
      <c r="I21" s="42">
        <v>799.696</v>
      </c>
      <c r="J21" s="42">
        <v>773.2435529999993</v>
      </c>
      <c r="K21" s="43">
        <v>687.7508956799985</v>
      </c>
      <c r="L21" s="43">
        <v>595.634472</v>
      </c>
      <c r="M21" s="15">
        <f t="shared" si="3"/>
        <v>-13.393864589434013</v>
      </c>
      <c r="N21" s="17"/>
      <c r="O21" s="48"/>
    </row>
    <row r="22" spans="1:15" s="7" customFormat="1" ht="8.25">
      <c r="A22" s="4"/>
      <c r="B22" s="4"/>
      <c r="C22" s="41"/>
      <c r="D22" s="41"/>
      <c r="E22" s="41"/>
      <c r="F22" s="42"/>
      <c r="G22" s="42"/>
      <c r="H22" s="42"/>
      <c r="I22" s="42"/>
      <c r="J22" s="42"/>
      <c r="K22" s="40"/>
      <c r="L22" s="40"/>
      <c r="M22" s="15"/>
      <c r="O22" s="47"/>
    </row>
    <row r="23" spans="1:15" s="7" customFormat="1" ht="8.25">
      <c r="A23" s="4" t="s">
        <v>16</v>
      </c>
      <c r="B23" s="4" t="s">
        <v>5</v>
      </c>
      <c r="C23" s="41">
        <v>708.7426210000001</v>
      </c>
      <c r="D23" s="41">
        <v>665.935</v>
      </c>
      <c r="E23" s="41">
        <v>615.443</v>
      </c>
      <c r="F23" s="42">
        <v>506.964</v>
      </c>
      <c r="G23" s="42">
        <v>480.53978</v>
      </c>
      <c r="H23" s="42">
        <v>420.07323699999995</v>
      </c>
      <c r="I23" s="42">
        <v>304.198963</v>
      </c>
      <c r="J23" s="42">
        <v>300.0571394899992</v>
      </c>
      <c r="K23" s="43">
        <v>292.2866290000001</v>
      </c>
      <c r="L23" s="43">
        <v>590.13739623</v>
      </c>
      <c r="M23" s="15">
        <f t="shared" si="3"/>
        <v>101.90365814852234</v>
      </c>
      <c r="O23" s="49"/>
    </row>
    <row r="24" spans="1:15" s="7" customFormat="1" ht="8.25">
      <c r="A24" s="4"/>
      <c r="B24" s="4" t="s">
        <v>6</v>
      </c>
      <c r="C24" s="41">
        <v>156.982</v>
      </c>
      <c r="D24" s="41">
        <v>207.782</v>
      </c>
      <c r="E24" s="41">
        <v>196.418</v>
      </c>
      <c r="F24" s="42">
        <v>294.483</v>
      </c>
      <c r="G24" s="42">
        <v>251.973</v>
      </c>
      <c r="H24" s="42">
        <v>257.352</v>
      </c>
      <c r="I24" s="42">
        <v>313.476</v>
      </c>
      <c r="J24" s="42">
        <v>309.318608</v>
      </c>
      <c r="K24" s="43">
        <v>254.7733009999999</v>
      </c>
      <c r="L24" s="43">
        <v>267.65067030000006</v>
      </c>
      <c r="M24" s="15">
        <f t="shared" si="3"/>
        <v>5.054442223520184</v>
      </c>
      <c r="O24" s="47"/>
    </row>
    <row r="25" spans="1:15" s="7" customFormat="1" ht="8.25">
      <c r="A25" s="4"/>
      <c r="B25" s="4"/>
      <c r="C25" s="41"/>
      <c r="D25" s="41"/>
      <c r="E25" s="41"/>
      <c r="F25" s="42"/>
      <c r="G25" s="42"/>
      <c r="H25" s="42"/>
      <c r="I25" s="42"/>
      <c r="J25" s="42"/>
      <c r="K25" s="40"/>
      <c r="L25" s="40"/>
      <c r="M25" s="15"/>
      <c r="O25" s="47"/>
    </row>
    <row r="26" spans="1:15" s="7" customFormat="1" ht="8.25">
      <c r="A26" s="4" t="s">
        <v>17</v>
      </c>
      <c r="B26" s="4" t="s">
        <v>5</v>
      </c>
      <c r="C26" s="41">
        <v>850.0139742999997</v>
      </c>
      <c r="D26" s="41">
        <v>744.354</v>
      </c>
      <c r="E26" s="41">
        <v>763.04313</v>
      </c>
      <c r="F26" s="42">
        <v>673.3422099999999</v>
      </c>
      <c r="G26" s="42">
        <v>630.55051</v>
      </c>
      <c r="H26" s="42">
        <v>826.23209</v>
      </c>
      <c r="I26" s="42">
        <v>641.56883</v>
      </c>
      <c r="J26" s="42">
        <v>475.655731629999</v>
      </c>
      <c r="K26" s="43">
        <v>478.2878125199985</v>
      </c>
      <c r="L26" s="43">
        <v>494.34583426145105</v>
      </c>
      <c r="M26" s="15">
        <f t="shared" si="3"/>
        <v>3.3573972242458394</v>
      </c>
      <c r="O26" s="47"/>
    </row>
    <row r="27" spans="1:15" s="7" customFormat="1" ht="8.25">
      <c r="A27" s="4"/>
      <c r="B27" s="4" t="s">
        <v>6</v>
      </c>
      <c r="C27" s="41">
        <v>1010.263</v>
      </c>
      <c r="D27" s="41">
        <v>1151.564</v>
      </c>
      <c r="E27" s="41">
        <v>1203.508</v>
      </c>
      <c r="F27" s="42">
        <v>1343.478</v>
      </c>
      <c r="G27" s="42">
        <v>1535.32</v>
      </c>
      <c r="H27" s="42">
        <v>1430.378</v>
      </c>
      <c r="I27" s="42">
        <v>1342.719</v>
      </c>
      <c r="J27" s="42">
        <v>1418.7701817899988</v>
      </c>
      <c r="K27" s="43">
        <v>2168.002352339997</v>
      </c>
      <c r="L27" s="43">
        <v>2870.5966005</v>
      </c>
      <c r="M27" s="15">
        <f t="shared" si="3"/>
        <v>32.40744860823928</v>
      </c>
      <c r="O27" s="47"/>
    </row>
    <row r="28" spans="1:15" s="7" customFormat="1" ht="8.25">
      <c r="A28" s="4"/>
      <c r="B28" s="4"/>
      <c r="C28" s="41"/>
      <c r="D28" s="41"/>
      <c r="E28" s="41"/>
      <c r="F28" s="42"/>
      <c r="G28" s="42"/>
      <c r="H28" s="42"/>
      <c r="I28" s="42"/>
      <c r="J28" s="42"/>
      <c r="K28" s="40"/>
      <c r="L28" s="40"/>
      <c r="M28" s="15"/>
      <c r="O28" s="47"/>
    </row>
    <row r="29" spans="1:15" s="7" customFormat="1" ht="8.25">
      <c r="A29" s="4" t="s">
        <v>18</v>
      </c>
      <c r="B29" s="4" t="s">
        <v>5</v>
      </c>
      <c r="C29" s="41">
        <v>120.68002829999999</v>
      </c>
      <c r="D29" s="41">
        <v>102.594</v>
      </c>
      <c r="E29" s="41">
        <v>88.658</v>
      </c>
      <c r="F29" s="42">
        <v>112.951</v>
      </c>
      <c r="G29" s="42">
        <v>147.114</v>
      </c>
      <c r="H29" s="42">
        <v>107.115</v>
      </c>
      <c r="I29" s="42">
        <v>115.96419999999999</v>
      </c>
      <c r="J29" s="42">
        <v>472.23801779999917</v>
      </c>
      <c r="K29" s="43">
        <v>602.8508897000008</v>
      </c>
      <c r="L29" s="43">
        <v>437.26953711000004</v>
      </c>
      <c r="M29" s="15">
        <f t="shared" si="3"/>
        <v>-27.466386036586876</v>
      </c>
      <c r="O29" s="47"/>
    </row>
    <row r="30" spans="1:15" s="7" customFormat="1" ht="8.25">
      <c r="A30" s="4"/>
      <c r="B30" s="4" t="s">
        <v>6</v>
      </c>
      <c r="C30" s="41">
        <v>185.125</v>
      </c>
      <c r="D30" s="41">
        <v>214.588</v>
      </c>
      <c r="E30" s="41">
        <v>300.29</v>
      </c>
      <c r="F30" s="42">
        <v>308.545</v>
      </c>
      <c r="G30" s="42">
        <v>362.269</v>
      </c>
      <c r="H30" s="42">
        <v>402.713</v>
      </c>
      <c r="I30" s="42">
        <v>403.098</v>
      </c>
      <c r="J30" s="42">
        <v>437.4499496000009</v>
      </c>
      <c r="K30" s="43">
        <v>362.5141102999992</v>
      </c>
      <c r="L30" s="43">
        <v>2364.8688268299998</v>
      </c>
      <c r="M30" s="15">
        <f t="shared" si="3"/>
        <v>552.3522146139218</v>
      </c>
      <c r="O30" s="47"/>
    </row>
    <row r="31" spans="1:15" s="7" customFormat="1" ht="8.25">
      <c r="A31" s="4"/>
      <c r="B31" s="4"/>
      <c r="C31" s="41"/>
      <c r="D31" s="41"/>
      <c r="E31" s="41"/>
      <c r="F31" s="42"/>
      <c r="G31" s="42"/>
      <c r="H31" s="42"/>
      <c r="I31" s="42"/>
      <c r="J31" s="45"/>
      <c r="K31" s="40"/>
      <c r="L31" s="40"/>
      <c r="M31" s="15"/>
      <c r="O31" s="47"/>
    </row>
    <row r="32" spans="1:15" s="7" customFormat="1" ht="8.25">
      <c r="A32" s="4" t="s">
        <v>19</v>
      </c>
      <c r="B32" s="4" t="s">
        <v>5</v>
      </c>
      <c r="C32" s="41">
        <v>5357.578</v>
      </c>
      <c r="D32" s="41">
        <v>5658.65</v>
      </c>
      <c r="E32" s="41">
        <v>5805.428</v>
      </c>
      <c r="F32" s="42">
        <v>6755.668</v>
      </c>
      <c r="G32" s="42">
        <v>6616.55907</v>
      </c>
      <c r="H32" s="42">
        <v>6725.11316502</v>
      </c>
      <c r="I32" s="42">
        <v>7866.998177</v>
      </c>
      <c r="J32" s="42">
        <v>7943.3296872</v>
      </c>
      <c r="K32" s="43">
        <v>7688.656483999988</v>
      </c>
      <c r="L32" s="44">
        <v>8449.93073938</v>
      </c>
      <c r="M32" s="15">
        <f t="shared" si="3"/>
        <v>9.901265025485472</v>
      </c>
      <c r="O32" s="47"/>
    </row>
    <row r="33" spans="1:15" s="7" customFormat="1" ht="8.25">
      <c r="A33" s="4"/>
      <c r="B33" s="4" t="s">
        <v>8</v>
      </c>
      <c r="C33" s="41">
        <v>170.678</v>
      </c>
      <c r="D33" s="41">
        <v>62.381</v>
      </c>
      <c r="E33" s="41">
        <v>162.899</v>
      </c>
      <c r="F33" s="42">
        <v>130.676</v>
      </c>
      <c r="G33" s="42">
        <v>43.595</v>
      </c>
      <c r="H33" s="42">
        <v>53.964</v>
      </c>
      <c r="I33" s="42">
        <v>100.185</v>
      </c>
      <c r="J33" s="42">
        <v>274.34608799999967</v>
      </c>
      <c r="K33" s="43">
        <v>336.4379889999993</v>
      </c>
      <c r="L33" s="44">
        <v>313.3947438000001</v>
      </c>
      <c r="M33" s="15">
        <f t="shared" si="3"/>
        <v>-6.849180518671827</v>
      </c>
      <c r="O33" s="47"/>
    </row>
    <row r="34" spans="1:15" s="7" customFormat="1" ht="8.25">
      <c r="A34" s="4"/>
      <c r="B34" s="4"/>
      <c r="C34" s="41"/>
      <c r="D34" s="41"/>
      <c r="E34" s="41"/>
      <c r="F34" s="42"/>
      <c r="G34" s="42"/>
      <c r="H34" s="42"/>
      <c r="I34" s="42"/>
      <c r="J34" s="42">
        <f>SUM(J32:J33)</f>
        <v>8217.6757752</v>
      </c>
      <c r="K34" s="43"/>
      <c r="L34" s="43"/>
      <c r="M34" s="15"/>
      <c r="O34" s="47"/>
    </row>
    <row r="35" spans="1:15" s="7" customFormat="1" ht="8.25">
      <c r="A35" s="4" t="s">
        <v>20</v>
      </c>
      <c r="B35" s="4" t="s">
        <v>6</v>
      </c>
      <c r="C35" s="41">
        <v>558.976</v>
      </c>
      <c r="D35" s="41">
        <v>324.098</v>
      </c>
      <c r="E35" s="41">
        <v>343.979</v>
      </c>
      <c r="F35" s="42">
        <v>394.186</v>
      </c>
      <c r="G35" s="42">
        <v>388.231</v>
      </c>
      <c r="H35" s="42">
        <v>383.399</v>
      </c>
      <c r="I35" s="42">
        <v>379.713</v>
      </c>
      <c r="J35" s="42">
        <v>357.0096049999993</v>
      </c>
      <c r="K35" s="43">
        <v>324.10408399999994</v>
      </c>
      <c r="L35" s="44">
        <v>242.05385859999998</v>
      </c>
      <c r="M35" s="15">
        <f t="shared" si="3"/>
        <v>-25.316010951592936</v>
      </c>
      <c r="O35" s="47"/>
    </row>
    <row r="36" spans="1:15" s="7" customFormat="1" ht="8.25">
      <c r="A36" s="4"/>
      <c r="B36" s="4"/>
      <c r="C36" s="41"/>
      <c r="D36" s="41"/>
      <c r="E36" s="41"/>
      <c r="F36" s="42"/>
      <c r="G36" s="42"/>
      <c r="H36" s="42"/>
      <c r="I36" s="42"/>
      <c r="J36" s="42"/>
      <c r="K36" s="43"/>
      <c r="L36" s="43"/>
      <c r="M36" s="15"/>
      <c r="O36" s="47"/>
    </row>
    <row r="37" spans="1:15" s="7" customFormat="1" ht="8.25">
      <c r="A37" s="4" t="s">
        <v>21</v>
      </c>
      <c r="B37" s="4" t="s">
        <v>5</v>
      </c>
      <c r="C37" s="41">
        <v>78.427</v>
      </c>
      <c r="D37" s="41">
        <v>47.206</v>
      </c>
      <c r="E37" s="41">
        <v>38.254</v>
      </c>
      <c r="F37" s="42">
        <v>9.387</v>
      </c>
      <c r="G37" s="42">
        <v>56.395</v>
      </c>
      <c r="H37" s="42">
        <v>65.221</v>
      </c>
      <c r="I37" s="42">
        <v>67.711</v>
      </c>
      <c r="J37" s="42">
        <v>38.953999999999944</v>
      </c>
      <c r="K37" s="43">
        <v>34.330223999999966</v>
      </c>
      <c r="L37" s="44">
        <v>21.9348169</v>
      </c>
      <c r="M37" s="15">
        <f t="shared" si="3"/>
        <v>-36.10639738325033</v>
      </c>
      <c r="O37" s="47"/>
    </row>
    <row r="38" spans="1:13" s="7" customFormat="1" ht="8.25">
      <c r="A38" s="52"/>
      <c r="B38" s="52"/>
      <c r="C38" s="53"/>
      <c r="D38" s="53"/>
      <c r="E38" s="53"/>
      <c r="F38" s="53"/>
      <c r="G38" s="53"/>
      <c r="H38" s="54"/>
      <c r="I38" s="55"/>
      <c r="J38" s="55"/>
      <c r="K38" s="55"/>
      <c r="L38" s="55"/>
      <c r="M38" s="53"/>
    </row>
    <row r="39" spans="1:12" s="7" customFormat="1" ht="10.5" customHeight="1">
      <c r="A39" s="37" t="s">
        <v>24</v>
      </c>
      <c r="B39" s="31"/>
      <c r="C39" s="32"/>
      <c r="D39" s="32"/>
      <c r="E39" s="32"/>
      <c r="F39" s="32"/>
      <c r="G39" s="32"/>
      <c r="H39" s="32"/>
      <c r="I39" s="27"/>
      <c r="J39" s="27"/>
      <c r="K39" s="27"/>
      <c r="L39" s="27"/>
    </row>
    <row r="40" spans="1:13" s="7" customFormat="1" ht="10.5" customHeight="1">
      <c r="A40" s="37" t="s">
        <v>23</v>
      </c>
      <c r="B40" s="32"/>
      <c r="C40" s="32"/>
      <c r="D40" s="32"/>
      <c r="E40" s="32"/>
      <c r="F40" s="32"/>
      <c r="G40" s="32"/>
      <c r="H40" s="32"/>
      <c r="I40" s="27"/>
      <c r="J40" s="27"/>
      <c r="K40" s="27"/>
      <c r="L40" s="27"/>
      <c r="M40" s="15"/>
    </row>
    <row r="41" spans="1:48" s="5" customFormat="1" ht="9">
      <c r="A41" s="18"/>
      <c r="B41" s="19"/>
      <c r="C41" s="19"/>
      <c r="D41" s="19"/>
      <c r="E41" s="19"/>
      <c r="F41" s="19"/>
      <c r="G41" s="19"/>
      <c r="H41" s="19"/>
      <c r="I41" s="28"/>
      <c r="J41" s="28"/>
      <c r="K41" s="28"/>
      <c r="L41" s="28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5" t="e">
        <f>SUM(#REF!,#REF!,#REF!,#REF!)</f>
        <v>#REF!</v>
      </c>
      <c r="AC41" s="5" t="e">
        <f>SUM(#REF!,#REF!,#REF!,#REF!)</f>
        <v>#REF!</v>
      </c>
      <c r="AD41" s="5" t="e">
        <f>SUM(#REF!,#REF!,#REF!,#REF!)</f>
        <v>#REF!</v>
      </c>
      <c r="AE41" s="5" t="e">
        <f>SUM(#REF!,#REF!,#REF!,#REF!)</f>
        <v>#REF!</v>
      </c>
      <c r="AF41" s="5" t="e">
        <f>SUM(#REF!,#REF!,#REF!,#REF!)</f>
        <v>#REF!</v>
      </c>
      <c r="AG41" s="5" t="e">
        <f>SUM(#REF!,#REF!,#REF!,#REF!)</f>
        <v>#REF!</v>
      </c>
      <c r="AH41" s="5" t="e">
        <f>SUM(#REF!,#REF!,#REF!,#REF!)</f>
        <v>#REF!</v>
      </c>
      <c r="AI41" s="5" t="e">
        <f>SUM(#REF!,#REF!,#REF!,#REF!)</f>
        <v>#REF!</v>
      </c>
      <c r="AJ41" s="5" t="e">
        <f>SUM(#REF!,#REF!,#REF!,#REF!)</f>
        <v>#REF!</v>
      </c>
      <c r="AK41" s="5" t="e">
        <f>SUM(#REF!,#REF!,#REF!,#REF!)</f>
        <v>#REF!</v>
      </c>
      <c r="AL41" s="5" t="e">
        <f>SUM(#REF!,#REF!,#REF!,#REF!)</f>
        <v>#REF!</v>
      </c>
      <c r="AM41" s="5" t="e">
        <f>SUM(#REF!,#REF!,#REF!,#REF!)</f>
        <v>#REF!</v>
      </c>
      <c r="AN41" s="5" t="e">
        <f>SUM(#REF!,#REF!,#REF!,#REF!)</f>
        <v>#REF!</v>
      </c>
      <c r="AO41" s="5" t="e">
        <f>SUM(#REF!,#REF!,#REF!,#REF!)</f>
        <v>#REF!</v>
      </c>
      <c r="AP41" s="5" t="e">
        <f>SUM(#REF!,#REF!,#REF!,#REF!)</f>
        <v>#REF!</v>
      </c>
      <c r="AQ41" s="5" t="e">
        <f>SUM(#REF!,#REF!,#REF!,#REF!)</f>
        <v>#REF!</v>
      </c>
      <c r="AR41" s="5" t="e">
        <f>SUM(#REF!,#REF!,#REF!,#REF!)</f>
        <v>#REF!</v>
      </c>
      <c r="AS41" s="5" t="e">
        <f>SUM(#REF!,#REF!,#REF!,#REF!)</f>
        <v>#REF!</v>
      </c>
      <c r="AT41" s="21" t="e">
        <f>+AS41-AR41</f>
        <v>#REF!</v>
      </c>
      <c r="AU41" s="21"/>
      <c r="AV41" s="21"/>
    </row>
    <row r="42" spans="1:45" s="5" customFormat="1" ht="9">
      <c r="A42" s="22"/>
      <c r="B42" s="19"/>
      <c r="C42" s="19"/>
      <c r="D42" s="19"/>
      <c r="E42" s="19"/>
      <c r="F42" s="19"/>
      <c r="G42" s="19"/>
      <c r="H42" s="19"/>
      <c r="I42" s="28"/>
      <c r="J42" s="56"/>
      <c r="K42" s="28"/>
      <c r="L42" s="28"/>
      <c r="AD42" s="5" t="e">
        <f>SUM(#REF!)</f>
        <v>#REF!</v>
      </c>
      <c r="AE42" s="5" t="e">
        <f>SUM(#REF!)</f>
        <v>#REF!</v>
      </c>
      <c r="AF42" s="5" t="e">
        <f>SUM(#REF!)</f>
        <v>#REF!</v>
      </c>
      <c r="AG42" s="5" t="e">
        <f>SUM(#REF!)</f>
        <v>#REF!</v>
      </c>
      <c r="AH42" s="5" t="e">
        <f>SUM(#REF!)</f>
        <v>#REF!</v>
      </c>
      <c r="AI42" s="5" t="e">
        <f>SUM(#REF!)</f>
        <v>#REF!</v>
      </c>
      <c r="AJ42" s="5" t="e">
        <f>SUM(#REF!)</f>
        <v>#REF!</v>
      </c>
      <c r="AK42" s="5" t="e">
        <f>SUM(#REF!)</f>
        <v>#REF!</v>
      </c>
      <c r="AL42" s="5" t="e">
        <f>SUM(#REF!)</f>
        <v>#REF!</v>
      </c>
      <c r="AM42" s="5" t="e">
        <f>SUM(#REF!)</f>
        <v>#REF!</v>
      </c>
      <c r="AN42" s="5" t="e">
        <f>SUM(#REF!)</f>
        <v>#REF!</v>
      </c>
      <c r="AO42" s="5" t="e">
        <f>SUM(#REF!)</f>
        <v>#REF!</v>
      </c>
      <c r="AP42" s="5" t="e">
        <f>SUM(#REF!)</f>
        <v>#REF!</v>
      </c>
      <c r="AQ42" s="5" t="e">
        <f>SUM(#REF!)</f>
        <v>#REF!</v>
      </c>
      <c r="AR42" s="5" t="e">
        <f>SUM(#REF!)</f>
        <v>#REF!</v>
      </c>
      <c r="AS42" s="5" t="e">
        <f>SUM(#REF!)</f>
        <v>#REF!</v>
      </c>
    </row>
    <row r="44" ht="15">
      <c r="J44" s="57"/>
    </row>
  </sheetData>
  <sheetProtection/>
  <mergeCells count="4">
    <mergeCell ref="M3:M4"/>
    <mergeCell ref="A3:A4"/>
    <mergeCell ref="B3:B4"/>
    <mergeCell ref="C3:L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7.25">
      <c r="B4" s="67" t="s">
        <v>4</v>
      </c>
      <c r="C4" s="67"/>
      <c r="D4" s="67"/>
      <c r="E4" s="67"/>
      <c r="F4" s="67"/>
      <c r="G4" s="67"/>
      <c r="H4" s="67"/>
      <c r="I4" s="67"/>
    </row>
    <row r="6" spans="2:10" ht="20.25">
      <c r="B6" s="66" t="s">
        <v>1</v>
      </c>
      <c r="C6" s="66"/>
      <c r="D6" s="66"/>
      <c r="E6" s="66"/>
      <c r="F6" s="66"/>
      <c r="G6" s="66"/>
      <c r="H6" s="66"/>
      <c r="I6" s="66"/>
      <c r="J6" s="1"/>
    </row>
    <row r="7" spans="2:10" ht="20.25">
      <c r="B7" s="66" t="s">
        <v>2</v>
      </c>
      <c r="C7" s="66"/>
      <c r="D7" s="66"/>
      <c r="E7" s="66"/>
      <c r="F7" s="66"/>
      <c r="G7" s="66"/>
      <c r="H7" s="66"/>
      <c r="I7" s="66"/>
      <c r="J7" s="1"/>
    </row>
    <row r="8" spans="244:251" ht="20.25">
      <c r="IJ8" s="66" t="s">
        <v>1</v>
      </c>
      <c r="IK8" s="66"/>
      <c r="IL8" s="66"/>
      <c r="IM8" s="66"/>
      <c r="IN8" s="66"/>
      <c r="IO8" s="66"/>
      <c r="IP8" s="66"/>
      <c r="IQ8" s="66"/>
    </row>
    <row r="9" spans="2:251" ht="20.25">
      <c r="B9" s="66" t="s">
        <v>0</v>
      </c>
      <c r="C9" s="66"/>
      <c r="D9" s="66"/>
      <c r="E9" s="66"/>
      <c r="F9" s="66"/>
      <c r="G9" s="66"/>
      <c r="H9" s="66"/>
      <c r="I9" s="66"/>
      <c r="J9" s="1"/>
      <c r="IJ9" s="66" t="s">
        <v>2</v>
      </c>
      <c r="IK9" s="66"/>
      <c r="IL9" s="66"/>
      <c r="IM9" s="66"/>
      <c r="IN9" s="66"/>
      <c r="IO9" s="66"/>
      <c r="IP9" s="66"/>
      <c r="IQ9" s="66"/>
    </row>
    <row r="11" spans="244:251" ht="20.25">
      <c r="IJ11" s="66" t="s">
        <v>0</v>
      </c>
      <c r="IK11" s="66"/>
      <c r="IL11" s="66"/>
      <c r="IM11" s="66"/>
      <c r="IN11" s="66"/>
      <c r="IO11" s="66"/>
      <c r="IP11" s="66"/>
      <c r="IQ11" s="66"/>
    </row>
    <row r="26" ht="15">
      <c r="B26" s="2" t="s">
        <v>3</v>
      </c>
    </row>
    <row r="28" ht="15">
      <c r="IJ28" s="2" t="s">
        <v>3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</dc:creator>
  <cp:keywords/>
  <dc:description/>
  <cp:lastModifiedBy>sissi</cp:lastModifiedBy>
  <cp:lastPrinted>2008-06-19T20:56:06Z</cp:lastPrinted>
  <dcterms:created xsi:type="dcterms:W3CDTF">1998-02-13T16:43:15Z</dcterms:created>
  <dcterms:modified xsi:type="dcterms:W3CDTF">2021-09-17T16:11:32Z</dcterms:modified>
  <cp:category/>
  <cp:version/>
  <cp:contentType/>
  <cp:contentStatus/>
</cp:coreProperties>
</file>