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396" windowWidth="11952" windowHeight="3036" tabRatio="726" activeTab="0"/>
  </bookViews>
  <sheets>
    <sheet name="T4.2" sheetId="1" r:id="rId1"/>
  </sheets>
  <definedNames>
    <definedName name="_xlnm.Print_Area" localSheetId="0">'T4.2'!$A$1:$L$43</definedName>
  </definedNames>
  <calcPr fullCalcOnLoad="1"/>
</workbook>
</file>

<file path=xl/sharedStrings.xml><?xml version="1.0" encoding="utf-8"?>
<sst xmlns="http://schemas.openxmlformats.org/spreadsheetml/2006/main" count="36" uniqueCount="34">
  <si>
    <t>-</t>
  </si>
  <si>
    <t>Total</t>
  </si>
  <si>
    <r>
      <t>Região Norte</t>
    </r>
  </si>
  <si>
    <t xml:space="preserve">Pará </t>
  </si>
  <si>
    <t>Região Nordeste</t>
  </si>
  <si>
    <t>Maranhão</t>
  </si>
  <si>
    <t>Piauí</t>
  </si>
  <si>
    <t>Rio Grande do Norte</t>
  </si>
  <si>
    <t xml:space="preserve">Paraíba </t>
  </si>
  <si>
    <t>Pernambuco</t>
  </si>
  <si>
    <t>Alagoas</t>
  </si>
  <si>
    <t>Sergipe</t>
  </si>
  <si>
    <t xml:space="preserve">Bahia </t>
  </si>
  <si>
    <t>Região Sudeste</t>
  </si>
  <si>
    <t xml:space="preserve">Minas Gerais </t>
  </si>
  <si>
    <t>Rio de Janeiro</t>
  </si>
  <si>
    <t>São Paulo</t>
  </si>
  <si>
    <t>Região Sul</t>
  </si>
  <si>
    <t>Paraná</t>
  </si>
  <si>
    <t>Região Centro-Oeste</t>
  </si>
  <si>
    <t xml:space="preserve">Mato Grosso do Sul </t>
  </si>
  <si>
    <t>Mato Grosso</t>
  </si>
  <si>
    <t>Goiás</t>
  </si>
  <si>
    <t>Grandes Regiões e Unidades da Federação</t>
  </si>
  <si>
    <t>Amazonas</t>
  </si>
  <si>
    <t>Espírito Santo</t>
  </si>
  <si>
    <t>Nota: Estão relacionadas apenas as Unidades da Federação onde houve produção de álcool etílico anidro no período especificado.</t>
  </si>
  <si>
    <r>
      <t>Produção de álcool etílico anidro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</si>
  <si>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..</t>
  </si>
  <si>
    <t>Tocantins</t>
  </si>
  <si>
    <t>07/06
%</t>
  </si>
  <si>
    <t>Tabela 4.2 - Produção de álcool etílico anidro, segundo Grandes Regiões e Unidades da Federação - 1998-2007</t>
  </si>
  <si>
    <t xml:space="preserve">Fonte: MAPA/SPAE/DAA. </t>
  </si>
  <si>
    <t>--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</si>
</sst>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#,##0.0"/>
    <numFmt numFmtId="192" formatCode="#,##0.000"/>
    <numFmt numFmtId="193" formatCode="#,##0.0000"/>
    <numFmt numFmtId="194" formatCode="0.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7"/>
      <name val="Arial"/>
      <family val="2"/>
    </font>
    <font>
      <b/>
      <sz val="9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name val="Helvetica Neue"/>
      <family val="2"/>
    </font>
    <font>
      <sz val="7"/>
      <color indexed="61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vertical="center"/>
    </xf>
    <xf numFmtId="2" fontId="8" fillId="33" borderId="0" xfId="0" applyNumberFormat="1" applyFont="1" applyFill="1" applyBorder="1" applyAlignment="1">
      <alignment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left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 quotePrefix="1">
      <alignment horizontal="center" vertical="center"/>
    </xf>
    <xf numFmtId="2" fontId="6" fillId="33" borderId="0" xfId="0" applyNumberFormat="1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center" wrapText="1"/>
    </xf>
    <xf numFmtId="4" fontId="6" fillId="33" borderId="0" xfId="60" applyNumberFormat="1" applyFont="1" applyFill="1" applyBorder="1" applyAlignment="1" applyProtection="1">
      <alignment horizontal="right" vertical="center" wrapText="1"/>
      <protection/>
    </xf>
    <xf numFmtId="4" fontId="8" fillId="33" borderId="0" xfId="0" applyNumberFormat="1" applyFont="1" applyFill="1" applyBorder="1" applyAlignment="1">
      <alignment vertical="center" wrapText="1"/>
    </xf>
    <xf numFmtId="4" fontId="8" fillId="33" borderId="0" xfId="0" applyNumberFormat="1" applyFont="1" applyFill="1" applyBorder="1" applyAlignment="1" quotePrefix="1">
      <alignment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171" fontId="6" fillId="33" borderId="0" xfId="60" applyFont="1" applyFill="1" applyBorder="1" applyAlignment="1">
      <alignment horizontal="right" vertical="center" wrapText="1"/>
    </xf>
    <xf numFmtId="2" fontId="8" fillId="33" borderId="0" xfId="0" applyNumberFormat="1" applyFont="1" applyFill="1" applyBorder="1" applyAlignment="1">
      <alignment horizontal="right" vertical="center"/>
    </xf>
    <xf numFmtId="4" fontId="8" fillId="33" borderId="0" xfId="60" applyNumberFormat="1" applyFont="1" applyFill="1" applyBorder="1" applyAlignment="1">
      <alignment horizontal="right" vertical="center" wrapText="1"/>
    </xf>
    <xf numFmtId="4" fontId="8" fillId="33" borderId="0" xfId="60" applyNumberFormat="1" applyFont="1" applyFill="1" applyBorder="1" applyAlignment="1">
      <alignment horizontal="right" vertical="center"/>
    </xf>
    <xf numFmtId="171" fontId="8" fillId="33" borderId="0" xfId="60" applyFont="1" applyFill="1" applyBorder="1" applyAlignment="1">
      <alignment horizontal="right" vertical="center"/>
    </xf>
    <xf numFmtId="4" fontId="8" fillId="33" borderId="0" xfId="60" applyNumberFormat="1" applyFont="1" applyFill="1" applyBorder="1" applyAlignment="1" applyProtection="1">
      <alignment horizontal="right" vertical="center" wrapText="1"/>
      <protection/>
    </xf>
    <xf numFmtId="171" fontId="6" fillId="33" borderId="0" xfId="60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2" fontId="8" fillId="33" borderId="12" xfId="0" applyNumberFormat="1" applyFont="1" applyFill="1" applyBorder="1" applyAlignment="1">
      <alignment horizontal="left" vertical="center"/>
    </xf>
    <xf numFmtId="2" fontId="8" fillId="33" borderId="12" xfId="0" applyNumberFormat="1" applyFont="1" applyFill="1" applyBorder="1" applyAlignment="1">
      <alignment horizontal="right" vertical="center"/>
    </xf>
    <xf numFmtId="2" fontId="9" fillId="33" borderId="0" xfId="0" applyNumberFormat="1" applyFont="1" applyFill="1" applyBorder="1" applyAlignment="1">
      <alignment horizontal="left" vertical="center"/>
    </xf>
    <xf numFmtId="2" fontId="10" fillId="33" borderId="0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Border="1" applyAlignment="1">
      <alignment vertical="center" wrapText="1"/>
    </xf>
    <xf numFmtId="2" fontId="11" fillId="33" borderId="0" xfId="0" applyNumberFormat="1" applyFont="1" applyFill="1" applyBorder="1" applyAlignment="1">
      <alignment horizontal="right" vertical="center"/>
    </xf>
    <xf numFmtId="2" fontId="11" fillId="33" borderId="0" xfId="0" applyNumberFormat="1" applyFont="1" applyFill="1" applyBorder="1" applyAlignment="1">
      <alignment vertical="center"/>
    </xf>
    <xf numFmtId="187" fontId="8" fillId="33" borderId="0" xfId="60" applyNumberFormat="1" applyFont="1" applyFill="1" applyBorder="1" applyAlignment="1">
      <alignment vertical="center"/>
    </xf>
    <xf numFmtId="187" fontId="8" fillId="33" borderId="0" xfId="60" applyNumberFormat="1" applyFont="1" applyFill="1" applyBorder="1" applyAlignment="1">
      <alignment horizontal="right" vertical="center"/>
    </xf>
    <xf numFmtId="171" fontId="8" fillId="33" borderId="0" xfId="60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 horizontal="left" vertical="center"/>
    </xf>
    <xf numFmtId="171" fontId="8" fillId="33" borderId="0" xfId="60" applyFont="1" applyFill="1" applyBorder="1" applyAlignment="1">
      <alignment horizontal="right" vertical="center" wrapText="1"/>
    </xf>
    <xf numFmtId="193" fontId="8" fillId="33" borderId="0" xfId="0" applyNumberFormat="1" applyFont="1" applyFill="1" applyBorder="1" applyAlignment="1" quotePrefix="1">
      <alignment vertical="center" wrapText="1"/>
    </xf>
    <xf numFmtId="193" fontId="8" fillId="33" borderId="0" xfId="0" applyNumberFormat="1" applyFont="1" applyFill="1" applyBorder="1" applyAlignment="1">
      <alignment vertical="center" wrapText="1"/>
    </xf>
    <xf numFmtId="194" fontId="8" fillId="33" borderId="0" xfId="0" applyNumberFormat="1" applyFont="1" applyFill="1" applyBorder="1" applyAlignment="1">
      <alignment vertical="center"/>
    </xf>
    <xf numFmtId="4" fontId="8" fillId="33" borderId="0" xfId="60" applyNumberFormat="1" applyFont="1" applyFill="1" applyBorder="1" applyAlignment="1" applyProtection="1" quotePrefix="1">
      <alignment horizontal="right" vertical="center" wrapText="1"/>
      <protection/>
    </xf>
    <xf numFmtId="2" fontId="6" fillId="34" borderId="13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5" borderId="16" xfId="0" applyNumberFormat="1" applyFont="1" applyFill="1" applyBorder="1" applyAlignment="1">
      <alignment horizontal="center" vertical="center" wrapText="1"/>
    </xf>
    <xf numFmtId="2" fontId="6" fillId="35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111</xdr:col>
      <xdr:colOff>9525</xdr:colOff>
      <xdr:row>2</xdr:row>
      <xdr:rowOff>0</xdr:rowOff>
    </xdr:from>
    <xdr:to>
      <xdr:col>114</xdr:col>
      <xdr:colOff>295275</xdr:colOff>
      <xdr:row>9</xdr:row>
      <xdr:rowOff>114300</xdr:rowOff>
    </xdr:to>
    <xdr:pic>
      <xdr:nvPicPr>
        <xdr:cNvPr id="1" name="Figur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33825" y="266700"/>
          <a:ext cx="257175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110</xdr:col>
      <xdr:colOff>9525</xdr:colOff>
      <xdr:row>34</xdr:row>
      <xdr:rowOff>0</xdr:rowOff>
    </xdr:from>
    <xdr:to>
      <xdr:col>113</xdr:col>
      <xdr:colOff>295275</xdr:colOff>
      <xdr:row>41</xdr:row>
      <xdr:rowOff>114300</xdr:rowOff>
    </xdr:to>
    <xdr:pic>
      <xdr:nvPicPr>
        <xdr:cNvPr id="2" name="Figur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1825" y="3752850"/>
          <a:ext cx="257175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6.140625" style="6" customWidth="1"/>
    <col min="2" max="9" width="8.140625" style="3" bestFit="1" customWidth="1"/>
    <col min="10" max="11" width="8.140625" style="3" customWidth="1"/>
    <col min="12" max="12" width="6.28125" style="3" customWidth="1"/>
    <col min="13" max="13" width="5.28125" style="3" customWidth="1"/>
    <col min="14" max="16" width="9.421875" style="3" bestFit="1" customWidth="1"/>
    <col min="17" max="17" width="8.421875" style="3" customWidth="1"/>
    <col min="18" max="20" width="5.28125" style="3" customWidth="1"/>
    <col min="21" max="16384" width="11.421875" style="3" customWidth="1"/>
  </cols>
  <sheetData>
    <row r="1" spans="1:13" s="2" customFormat="1" ht="12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</row>
    <row r="2" spans="1:13" s="2" customFormat="1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2" ht="9" customHeight="1">
      <c r="A3" s="42" t="s">
        <v>23</v>
      </c>
      <c r="B3" s="44" t="s">
        <v>27</v>
      </c>
      <c r="C3" s="45"/>
      <c r="D3" s="45"/>
      <c r="E3" s="45"/>
      <c r="F3" s="45"/>
      <c r="G3" s="45"/>
      <c r="H3" s="45"/>
      <c r="I3" s="45"/>
      <c r="J3" s="45"/>
      <c r="K3" s="45"/>
      <c r="L3" s="39" t="s">
        <v>30</v>
      </c>
    </row>
    <row r="4" spans="1:12" ht="9" customHeight="1">
      <c r="A4" s="43"/>
      <c r="B4" s="4">
        <v>1998</v>
      </c>
      <c r="C4" s="4">
        <v>1999</v>
      </c>
      <c r="D4" s="4">
        <v>2000</v>
      </c>
      <c r="E4" s="5">
        <v>2001</v>
      </c>
      <c r="F4" s="5">
        <v>2002</v>
      </c>
      <c r="G4" s="5">
        <v>2003</v>
      </c>
      <c r="H4" s="5">
        <v>2004</v>
      </c>
      <c r="I4" s="4">
        <v>2005</v>
      </c>
      <c r="J4" s="4">
        <v>2006</v>
      </c>
      <c r="K4" s="4">
        <v>2007</v>
      </c>
      <c r="L4" s="40"/>
    </row>
    <row r="5" spans="2:12" ht="9.75">
      <c r="B5" s="8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7" ht="9.75">
      <c r="A6" s="9" t="s">
        <v>1</v>
      </c>
      <c r="B6" s="10">
        <f aca="true" t="shared" si="0" ref="B6:J6">B8+B14+B25+B32+B36</f>
        <v>5683.817000000001</v>
      </c>
      <c r="C6" s="10">
        <f t="shared" si="0"/>
        <v>6169.357999999999</v>
      </c>
      <c r="D6" s="10">
        <f t="shared" si="0"/>
        <v>5644.187000000001</v>
      </c>
      <c r="E6" s="10">
        <f t="shared" si="0"/>
        <v>6480.831999999999</v>
      </c>
      <c r="F6" s="10">
        <f t="shared" si="0"/>
        <v>7039.995999999999</v>
      </c>
      <c r="G6" s="10">
        <f t="shared" si="0"/>
        <v>8831.666</v>
      </c>
      <c r="H6" s="10">
        <f t="shared" si="0"/>
        <v>7858.781</v>
      </c>
      <c r="I6" s="10">
        <f t="shared" si="0"/>
        <v>8207.739000000001</v>
      </c>
      <c r="J6" s="10">
        <f t="shared" si="0"/>
        <v>7912.887</v>
      </c>
      <c r="K6" s="10">
        <f>K8+K14+K25+K32+K36</f>
        <v>8254.242</v>
      </c>
      <c r="L6" s="11">
        <f>((K6/J6)-1)*100</f>
        <v>4.313912229506123</v>
      </c>
      <c r="M6" s="37"/>
      <c r="N6" s="27"/>
      <c r="O6" s="27"/>
      <c r="P6" s="27"/>
      <c r="Q6" s="27"/>
    </row>
    <row r="7" spans="2:17" ht="9.75">
      <c r="B7" s="13"/>
      <c r="C7" s="13"/>
      <c r="D7" s="13"/>
      <c r="E7" s="13"/>
      <c r="F7" s="13"/>
      <c r="G7" s="13"/>
      <c r="H7" s="13"/>
      <c r="I7" s="13"/>
      <c r="J7" s="35"/>
      <c r="K7" s="35"/>
      <c r="L7" s="14"/>
      <c r="M7" s="37"/>
      <c r="N7" s="30"/>
      <c r="O7" s="30"/>
      <c r="P7" s="30"/>
      <c r="Q7" s="30"/>
    </row>
    <row r="8" spans="1:17" s="16" customFormat="1" ht="9.75">
      <c r="A8" s="9" t="s">
        <v>2</v>
      </c>
      <c r="B8" s="15">
        <f aca="true" t="shared" si="1" ref="B8:I8">SUM(B10:B12)</f>
        <v>7.415</v>
      </c>
      <c r="C8" s="15">
        <f t="shared" si="1"/>
        <v>14.16</v>
      </c>
      <c r="D8" s="15">
        <f t="shared" si="1"/>
        <v>11.22</v>
      </c>
      <c r="E8" s="15">
        <f t="shared" si="1"/>
        <v>15.982999999999999</v>
      </c>
      <c r="F8" s="15">
        <f t="shared" si="1"/>
        <v>16.677</v>
      </c>
      <c r="G8" s="15">
        <f t="shared" si="1"/>
        <v>30.696</v>
      </c>
      <c r="H8" s="15">
        <f t="shared" si="1"/>
        <v>38.294</v>
      </c>
      <c r="I8" s="15">
        <f t="shared" si="1"/>
        <v>33.902</v>
      </c>
      <c r="J8" s="15">
        <f>SUM(J10:J12)</f>
        <v>56.791</v>
      </c>
      <c r="K8" s="15">
        <f>SUM(K10:K12)</f>
        <v>29.749</v>
      </c>
      <c r="L8" s="11">
        <f>((K8/J8)-1)*100</f>
        <v>-47.61669982919828</v>
      </c>
      <c r="M8" s="37"/>
      <c r="N8" s="27"/>
      <c r="O8" s="27"/>
      <c r="P8" s="27"/>
      <c r="Q8" s="27"/>
    </row>
    <row r="9" spans="1:17" ht="9.7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37"/>
      <c r="N9" s="30"/>
      <c r="O9" s="30"/>
      <c r="P9" s="30"/>
      <c r="Q9" s="30"/>
    </row>
    <row r="10" spans="1:17" ht="9.75">
      <c r="A10" s="6" t="s">
        <v>24</v>
      </c>
      <c r="B10" s="17" t="s">
        <v>0</v>
      </c>
      <c r="C10" s="17" t="s">
        <v>0</v>
      </c>
      <c r="D10" s="17" t="s">
        <v>0</v>
      </c>
      <c r="E10" s="18">
        <v>0.963</v>
      </c>
      <c r="F10" s="19">
        <v>0</v>
      </c>
      <c r="G10" s="19">
        <v>0</v>
      </c>
      <c r="H10" s="31">
        <v>0</v>
      </c>
      <c r="I10" s="31">
        <v>0</v>
      </c>
      <c r="J10" s="31">
        <v>0</v>
      </c>
      <c r="K10" s="31">
        <v>0</v>
      </c>
      <c r="L10" s="14" t="s">
        <v>28</v>
      </c>
      <c r="M10" s="37"/>
      <c r="N10" s="30"/>
      <c r="O10" s="30"/>
      <c r="P10" s="30"/>
      <c r="Q10" s="30"/>
    </row>
    <row r="11" spans="1:17" s="16" customFormat="1" ht="8.25">
      <c r="A11" s="6" t="s">
        <v>3</v>
      </c>
      <c r="B11" s="18">
        <v>7.415</v>
      </c>
      <c r="C11" s="18">
        <v>14.16</v>
      </c>
      <c r="D11" s="18">
        <v>11.22</v>
      </c>
      <c r="E11" s="18">
        <v>15.02</v>
      </c>
      <c r="F11" s="18">
        <v>16.677</v>
      </c>
      <c r="G11" s="18">
        <v>30.696</v>
      </c>
      <c r="H11" s="32">
        <v>38.294</v>
      </c>
      <c r="I11" s="32">
        <v>29.794</v>
      </c>
      <c r="J11" s="32">
        <v>47.349</v>
      </c>
      <c r="K11" s="32">
        <v>29.749</v>
      </c>
      <c r="L11" s="20">
        <f>((K11/J11)-1)*100</f>
        <v>-37.170795581744066</v>
      </c>
      <c r="M11" s="37"/>
      <c r="N11" s="30"/>
      <c r="O11" s="30"/>
      <c r="P11" s="30"/>
      <c r="Q11" s="30"/>
    </row>
    <row r="12" spans="1:17" s="16" customFormat="1" ht="8.25">
      <c r="A12" s="6" t="s">
        <v>29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">
        <v>4.108</v>
      </c>
      <c r="J12" s="32">
        <v>9.442</v>
      </c>
      <c r="K12" s="32">
        <v>0</v>
      </c>
      <c r="L12" s="38" t="s">
        <v>33</v>
      </c>
      <c r="M12" s="37"/>
      <c r="N12" s="30"/>
      <c r="O12" s="30"/>
      <c r="P12" s="30"/>
      <c r="Q12" s="30"/>
    </row>
    <row r="13" spans="2:17" ht="8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4"/>
      <c r="M13" s="37"/>
      <c r="N13" s="30"/>
      <c r="O13" s="30"/>
      <c r="P13" s="30"/>
      <c r="Q13" s="30"/>
    </row>
    <row r="14" spans="1:17" ht="8.25">
      <c r="A14" s="9" t="s">
        <v>4</v>
      </c>
      <c r="B14" s="21">
        <f aca="true" t="shared" si="2" ref="B14:I14">SUM(B16:B23)</f>
        <v>872.144</v>
      </c>
      <c r="C14" s="21">
        <f t="shared" si="2"/>
        <v>710.4069999999999</v>
      </c>
      <c r="D14" s="21">
        <f t="shared" si="2"/>
        <v>850.684</v>
      </c>
      <c r="E14" s="21">
        <f t="shared" si="2"/>
        <v>761.6030000000001</v>
      </c>
      <c r="F14" s="10">
        <f t="shared" si="2"/>
        <v>755.1260000000001</v>
      </c>
      <c r="G14" s="10">
        <f t="shared" si="2"/>
        <v>767.6120000000001</v>
      </c>
      <c r="H14" s="10">
        <f t="shared" si="2"/>
        <v>814.4029999999999</v>
      </c>
      <c r="I14" s="10">
        <f t="shared" si="2"/>
        <v>919.756</v>
      </c>
      <c r="J14" s="10">
        <f>SUM(J16:J23)</f>
        <v>861.154</v>
      </c>
      <c r="K14" s="10">
        <f>SUM(K16:K23)</f>
        <v>914.123</v>
      </c>
      <c r="L14" s="11">
        <f>((K14/J14)-1)*100</f>
        <v>6.150932353562788</v>
      </c>
      <c r="M14" s="37"/>
      <c r="N14" s="27"/>
      <c r="O14" s="27"/>
      <c r="P14" s="27"/>
      <c r="Q14" s="27"/>
    </row>
    <row r="15" spans="1:17" ht="8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2"/>
      <c r="M15" s="37"/>
      <c r="N15" s="30"/>
      <c r="O15" s="30"/>
      <c r="P15" s="30"/>
      <c r="Q15" s="30"/>
    </row>
    <row r="16" spans="1:17" s="16" customFormat="1" ht="8.25">
      <c r="A16" s="3" t="s">
        <v>5</v>
      </c>
      <c r="B16" s="18">
        <v>42.749</v>
      </c>
      <c r="C16" s="18">
        <v>42.686</v>
      </c>
      <c r="D16" s="18">
        <v>38.918</v>
      </c>
      <c r="E16" s="18">
        <v>65.714</v>
      </c>
      <c r="F16" s="18">
        <v>77.355</v>
      </c>
      <c r="G16" s="18">
        <v>84.256</v>
      </c>
      <c r="H16" s="18">
        <v>87.19</v>
      </c>
      <c r="I16" s="18">
        <v>37.84</v>
      </c>
      <c r="J16" s="18">
        <v>93.297</v>
      </c>
      <c r="K16" s="18">
        <v>142.142</v>
      </c>
      <c r="L16" s="20">
        <f aca="true" t="shared" si="3" ref="L16:L23">((K16/J16)-1)*100</f>
        <v>52.3543093561422</v>
      </c>
      <c r="M16" s="37"/>
      <c r="N16" s="30"/>
      <c r="O16" s="30"/>
      <c r="P16" s="30"/>
      <c r="Q16" s="30"/>
    </row>
    <row r="17" spans="1:17" s="16" customFormat="1" ht="8.25">
      <c r="A17" s="3" t="s">
        <v>6</v>
      </c>
      <c r="B17" s="18">
        <v>9.068</v>
      </c>
      <c r="C17" s="18">
        <v>6.482</v>
      </c>
      <c r="D17" s="18">
        <v>8.426</v>
      </c>
      <c r="E17" s="18">
        <v>5.507</v>
      </c>
      <c r="F17" s="18">
        <v>11.229</v>
      </c>
      <c r="G17" s="18">
        <v>18.026</v>
      </c>
      <c r="H17" s="18">
        <v>15.126</v>
      </c>
      <c r="I17" s="18">
        <v>14.096</v>
      </c>
      <c r="J17" s="18">
        <v>51.703</v>
      </c>
      <c r="K17" s="18">
        <v>26.644</v>
      </c>
      <c r="L17" s="20">
        <f t="shared" si="3"/>
        <v>-48.46720693189951</v>
      </c>
      <c r="M17" s="37"/>
      <c r="N17" s="30"/>
      <c r="O17" s="30"/>
      <c r="P17" s="30"/>
      <c r="Q17" s="30"/>
    </row>
    <row r="18" spans="1:17" ht="8.25">
      <c r="A18" s="6" t="s">
        <v>7</v>
      </c>
      <c r="B18" s="18">
        <v>44.969</v>
      </c>
      <c r="C18" s="18">
        <v>36.979</v>
      </c>
      <c r="D18" s="18">
        <v>31.599</v>
      </c>
      <c r="E18" s="18">
        <v>17.823</v>
      </c>
      <c r="F18" s="18">
        <v>67.086</v>
      </c>
      <c r="G18" s="18">
        <v>53.757</v>
      </c>
      <c r="H18" s="18">
        <v>26.769</v>
      </c>
      <c r="I18" s="18">
        <v>60.217</v>
      </c>
      <c r="J18" s="18">
        <v>66.965</v>
      </c>
      <c r="K18" s="18">
        <v>20.162</v>
      </c>
      <c r="L18" s="20">
        <f t="shared" si="3"/>
        <v>-69.89173448816545</v>
      </c>
      <c r="M18" s="37"/>
      <c r="N18" s="30"/>
      <c r="O18" s="30"/>
      <c r="P18" s="30"/>
      <c r="Q18" s="30"/>
    </row>
    <row r="19" spans="1:17" ht="8.25">
      <c r="A19" s="6" t="s">
        <v>8</v>
      </c>
      <c r="B19" s="18">
        <v>139.78</v>
      </c>
      <c r="C19" s="18">
        <v>94.459</v>
      </c>
      <c r="D19" s="18">
        <v>118.975</v>
      </c>
      <c r="E19" s="18">
        <v>101.354</v>
      </c>
      <c r="F19" s="18">
        <v>83.826</v>
      </c>
      <c r="G19" s="18">
        <v>135.928</v>
      </c>
      <c r="H19" s="18">
        <v>85.14</v>
      </c>
      <c r="I19" s="18">
        <v>181.79</v>
      </c>
      <c r="J19" s="18">
        <v>108.468</v>
      </c>
      <c r="K19" s="18">
        <v>150.626</v>
      </c>
      <c r="L19" s="20">
        <f t="shared" si="3"/>
        <v>38.86676254747945</v>
      </c>
      <c r="M19" s="37"/>
      <c r="N19" s="30"/>
      <c r="O19" s="30"/>
      <c r="P19" s="30"/>
      <c r="Q19" s="30"/>
    </row>
    <row r="20" spans="1:17" ht="8.25">
      <c r="A20" s="6" t="s">
        <v>9</v>
      </c>
      <c r="B20" s="18">
        <v>234.579</v>
      </c>
      <c r="C20" s="18">
        <v>181.587</v>
      </c>
      <c r="D20" s="18">
        <v>144.97</v>
      </c>
      <c r="E20" s="18">
        <v>161.544</v>
      </c>
      <c r="F20" s="18">
        <v>148.205</v>
      </c>
      <c r="G20" s="18">
        <v>173.927</v>
      </c>
      <c r="H20" s="18">
        <v>245.357</v>
      </c>
      <c r="I20" s="18">
        <v>251.961</v>
      </c>
      <c r="J20" s="18">
        <v>199.672</v>
      </c>
      <c r="K20" s="18">
        <v>183.323</v>
      </c>
      <c r="L20" s="20">
        <f t="shared" si="3"/>
        <v>-8.187928202251694</v>
      </c>
      <c r="M20" s="37"/>
      <c r="N20" s="30"/>
      <c r="O20" s="30"/>
      <c r="P20" s="30"/>
      <c r="Q20" s="30"/>
    </row>
    <row r="21" spans="1:17" ht="8.25">
      <c r="A21" s="6" t="s">
        <v>10</v>
      </c>
      <c r="B21" s="18">
        <v>345.802</v>
      </c>
      <c r="C21" s="18">
        <v>294.098</v>
      </c>
      <c r="D21" s="18">
        <v>450.719</v>
      </c>
      <c r="E21" s="18">
        <v>350.68</v>
      </c>
      <c r="F21" s="18">
        <v>294.324</v>
      </c>
      <c r="G21" s="18">
        <v>238.731</v>
      </c>
      <c r="H21" s="18">
        <v>281.785</v>
      </c>
      <c r="I21" s="18">
        <v>259.231</v>
      </c>
      <c r="J21" s="18">
        <v>243.418</v>
      </c>
      <c r="K21" s="18">
        <v>282.205</v>
      </c>
      <c r="L21" s="20">
        <f t="shared" si="3"/>
        <v>15.934318743889108</v>
      </c>
      <c r="M21" s="37"/>
      <c r="N21" s="30"/>
      <c r="O21" s="30"/>
      <c r="P21" s="30"/>
      <c r="Q21" s="30"/>
    </row>
    <row r="22" spans="1:17" ht="8.25">
      <c r="A22" s="6" t="s">
        <v>11</v>
      </c>
      <c r="B22" s="18">
        <v>35.732</v>
      </c>
      <c r="C22" s="18">
        <v>23.399</v>
      </c>
      <c r="D22" s="18">
        <v>18.623</v>
      </c>
      <c r="E22" s="18">
        <v>27.094</v>
      </c>
      <c r="F22" s="18">
        <v>30.324</v>
      </c>
      <c r="G22" s="18">
        <v>32.027</v>
      </c>
      <c r="H22" s="18">
        <v>28.693</v>
      </c>
      <c r="I22" s="18">
        <v>28.588</v>
      </c>
      <c r="J22" s="18">
        <v>32.307</v>
      </c>
      <c r="K22" s="18">
        <v>23.03</v>
      </c>
      <c r="L22" s="20">
        <f t="shared" si="3"/>
        <v>-28.71513913393382</v>
      </c>
      <c r="M22" s="37"/>
      <c r="N22" s="30"/>
      <c r="O22" s="30"/>
      <c r="P22" s="30"/>
      <c r="Q22" s="30"/>
    </row>
    <row r="23" spans="1:17" ht="8.25">
      <c r="A23" s="6" t="s">
        <v>12</v>
      </c>
      <c r="B23" s="18">
        <v>19.465</v>
      </c>
      <c r="C23" s="18">
        <v>30.717</v>
      </c>
      <c r="D23" s="18">
        <v>38.454</v>
      </c>
      <c r="E23" s="18">
        <v>31.887</v>
      </c>
      <c r="F23" s="18">
        <v>42.777</v>
      </c>
      <c r="G23" s="18">
        <v>30.96</v>
      </c>
      <c r="H23" s="18">
        <v>44.343</v>
      </c>
      <c r="I23" s="18">
        <v>86.033</v>
      </c>
      <c r="J23" s="18">
        <v>65.324</v>
      </c>
      <c r="K23" s="18">
        <v>85.991</v>
      </c>
      <c r="L23" s="20">
        <f t="shared" si="3"/>
        <v>31.63768293429674</v>
      </c>
      <c r="M23" s="37"/>
      <c r="N23" s="30"/>
      <c r="O23" s="30"/>
      <c r="P23" s="30"/>
      <c r="Q23" s="30"/>
    </row>
    <row r="24" spans="2:17" ht="8.25">
      <c r="B24" s="12"/>
      <c r="C24" s="12"/>
      <c r="D24" s="12"/>
      <c r="E24" s="12"/>
      <c r="F24" s="12"/>
      <c r="G24" s="12"/>
      <c r="H24" s="12"/>
      <c r="I24" s="12"/>
      <c r="J24" s="36"/>
      <c r="K24" s="36"/>
      <c r="L24" s="14"/>
      <c r="M24" s="37"/>
      <c r="N24" s="30"/>
      <c r="O24" s="30"/>
      <c r="P24" s="30"/>
      <c r="Q24" s="30"/>
    </row>
    <row r="25" spans="1:17" ht="8.25">
      <c r="A25" s="9" t="s">
        <v>13</v>
      </c>
      <c r="B25" s="21">
        <f aca="true" t="shared" si="4" ref="B25:J25">SUM(B27:B30)</f>
        <v>3830.558</v>
      </c>
      <c r="C25" s="21">
        <f t="shared" si="4"/>
        <v>4312.82</v>
      </c>
      <c r="D25" s="21">
        <f t="shared" si="4"/>
        <v>4017.0640000000003</v>
      </c>
      <c r="E25" s="21">
        <f t="shared" si="4"/>
        <v>4651.9039999999995</v>
      </c>
      <c r="F25" s="10">
        <f t="shared" si="4"/>
        <v>5110.784</v>
      </c>
      <c r="G25" s="10">
        <f t="shared" si="4"/>
        <v>6465.963</v>
      </c>
      <c r="H25" s="10">
        <f t="shared" si="4"/>
        <v>5668.732</v>
      </c>
      <c r="I25" s="10">
        <f t="shared" si="4"/>
        <v>6039.073</v>
      </c>
      <c r="J25" s="10">
        <f t="shared" si="4"/>
        <v>5601.113</v>
      </c>
      <c r="K25" s="10">
        <f>SUM(K27:K30)</f>
        <v>5906.442</v>
      </c>
      <c r="L25" s="11">
        <f>((K25/J25)-1)*100</f>
        <v>5.45122014142545</v>
      </c>
      <c r="M25" s="37"/>
      <c r="N25" s="27"/>
      <c r="O25" s="27"/>
      <c r="P25" s="27"/>
      <c r="Q25" s="27"/>
    </row>
    <row r="26" spans="1:17" ht="8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37"/>
      <c r="N26" s="30"/>
      <c r="O26" s="30"/>
      <c r="P26" s="30"/>
      <c r="Q26" s="30"/>
    </row>
    <row r="27" spans="1:17" ht="8.25">
      <c r="A27" s="6" t="s">
        <v>14</v>
      </c>
      <c r="B27" s="18">
        <v>322.275</v>
      </c>
      <c r="C27" s="18">
        <v>381.313</v>
      </c>
      <c r="D27" s="18">
        <v>279.921</v>
      </c>
      <c r="E27" s="18">
        <v>328.716</v>
      </c>
      <c r="F27" s="18">
        <v>297.271</v>
      </c>
      <c r="G27" s="18">
        <v>384.962</v>
      </c>
      <c r="H27" s="18">
        <v>328.932</v>
      </c>
      <c r="I27" s="18">
        <v>392.921</v>
      </c>
      <c r="J27" s="18">
        <v>579.4</v>
      </c>
      <c r="K27" s="18">
        <v>622.988</v>
      </c>
      <c r="L27" s="20">
        <f>((K27/J27)-1)*100</f>
        <v>7.522954780807756</v>
      </c>
      <c r="M27" s="37"/>
      <c r="N27" s="30"/>
      <c r="O27" s="30"/>
      <c r="P27" s="30"/>
      <c r="Q27" s="30"/>
    </row>
    <row r="28" spans="1:17" ht="8.25">
      <c r="A28" s="6" t="s">
        <v>25</v>
      </c>
      <c r="B28" s="18">
        <v>89.933</v>
      </c>
      <c r="C28" s="18">
        <v>84.346</v>
      </c>
      <c r="D28" s="18">
        <v>101.692</v>
      </c>
      <c r="E28" s="18">
        <v>74.006</v>
      </c>
      <c r="F28" s="18">
        <v>92.505</v>
      </c>
      <c r="G28" s="18">
        <v>103.216</v>
      </c>
      <c r="H28" s="18">
        <v>121.161</v>
      </c>
      <c r="I28" s="18">
        <v>171.117</v>
      </c>
      <c r="J28" s="18">
        <v>111.984</v>
      </c>
      <c r="K28" s="18">
        <v>193.067</v>
      </c>
      <c r="L28" s="20">
        <f>((K28/J28)-1)*100</f>
        <v>72.40587941134449</v>
      </c>
      <c r="M28" s="37"/>
      <c r="N28" s="30"/>
      <c r="O28" s="30"/>
      <c r="P28" s="30"/>
      <c r="Q28" s="30"/>
    </row>
    <row r="29" spans="1:17" ht="8.25">
      <c r="A29" s="6" t="s">
        <v>15</v>
      </c>
      <c r="B29" s="18">
        <v>45.85</v>
      </c>
      <c r="C29" s="18">
        <v>70.799</v>
      </c>
      <c r="D29" s="18">
        <v>52.999</v>
      </c>
      <c r="E29" s="18">
        <v>24.04</v>
      </c>
      <c r="F29" s="18">
        <v>44.407</v>
      </c>
      <c r="G29" s="18">
        <v>39.572</v>
      </c>
      <c r="H29" s="18">
        <v>59.601</v>
      </c>
      <c r="I29" s="18">
        <v>80.214</v>
      </c>
      <c r="J29" s="18">
        <v>30.714</v>
      </c>
      <c r="K29" s="18">
        <v>26.954</v>
      </c>
      <c r="L29" s="20">
        <f>((K29/J29)-1)*100</f>
        <v>-12.241974343947382</v>
      </c>
      <c r="M29" s="37"/>
      <c r="N29" s="30"/>
      <c r="O29" s="30"/>
      <c r="P29" s="30"/>
      <c r="Q29" s="30"/>
    </row>
    <row r="30" spans="1:17" ht="8.25">
      <c r="A30" s="6" t="s">
        <v>16</v>
      </c>
      <c r="B30" s="18">
        <v>3372.5</v>
      </c>
      <c r="C30" s="18">
        <v>3776.362</v>
      </c>
      <c r="D30" s="18">
        <v>3582.452</v>
      </c>
      <c r="E30" s="18">
        <v>4225.142</v>
      </c>
      <c r="F30" s="18">
        <v>4676.601</v>
      </c>
      <c r="G30" s="18">
        <v>5938.213</v>
      </c>
      <c r="H30" s="18">
        <v>5159.038</v>
      </c>
      <c r="I30" s="18">
        <v>5394.821</v>
      </c>
      <c r="J30" s="18">
        <v>4879.015</v>
      </c>
      <c r="K30" s="18">
        <v>5063.433</v>
      </c>
      <c r="L30" s="20">
        <f>((K30/J30)-1)*100</f>
        <v>3.779820312091675</v>
      </c>
      <c r="M30" s="37"/>
      <c r="N30" s="30"/>
      <c r="O30" s="30"/>
      <c r="P30" s="30"/>
      <c r="Q30" s="30"/>
    </row>
    <row r="31" spans="2:17" ht="8.25">
      <c r="B31" s="12"/>
      <c r="C31" s="12"/>
      <c r="D31" s="12"/>
      <c r="E31" s="12"/>
      <c r="F31" s="12"/>
      <c r="G31" s="12"/>
      <c r="H31" s="12"/>
      <c r="I31" s="12"/>
      <c r="J31" s="36"/>
      <c r="K31" s="36"/>
      <c r="L31" s="14"/>
      <c r="M31" s="37"/>
      <c r="N31" s="30"/>
      <c r="O31" s="30"/>
      <c r="P31" s="30"/>
      <c r="Q31" s="30"/>
    </row>
    <row r="32" spans="1:17" ht="8.25">
      <c r="A32" s="9" t="s">
        <v>17</v>
      </c>
      <c r="B32" s="21">
        <f aca="true" t="shared" si="5" ref="B32:J32">B34</f>
        <v>342.867</v>
      </c>
      <c r="C32" s="21">
        <f t="shared" si="5"/>
        <v>474.048</v>
      </c>
      <c r="D32" s="21">
        <f t="shared" si="5"/>
        <v>214.783</v>
      </c>
      <c r="E32" s="21">
        <f t="shared" si="5"/>
        <v>355.775</v>
      </c>
      <c r="F32" s="10">
        <f t="shared" si="5"/>
        <v>396.62</v>
      </c>
      <c r="G32" s="10">
        <f t="shared" si="5"/>
        <v>479.96</v>
      </c>
      <c r="H32" s="10">
        <f t="shared" si="5"/>
        <v>417.669</v>
      </c>
      <c r="I32" s="10">
        <f t="shared" si="5"/>
        <v>339.377</v>
      </c>
      <c r="J32" s="10">
        <f t="shared" si="5"/>
        <v>443.427</v>
      </c>
      <c r="K32" s="10">
        <f>K34</f>
        <v>359.44</v>
      </c>
      <c r="L32" s="11">
        <f>((K32/J32)-1)*100</f>
        <v>-18.940434389426</v>
      </c>
      <c r="M32" s="37"/>
      <c r="N32" s="27"/>
      <c r="O32" s="27"/>
      <c r="P32" s="27"/>
      <c r="Q32" s="27"/>
    </row>
    <row r="33" spans="1:17" ht="8.2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22"/>
      <c r="M33" s="37"/>
      <c r="N33" s="30"/>
      <c r="O33" s="30"/>
      <c r="P33" s="30"/>
      <c r="Q33" s="30"/>
    </row>
    <row r="34" spans="1:17" ht="8.25">
      <c r="A34" s="6" t="s">
        <v>18</v>
      </c>
      <c r="B34" s="18">
        <v>342.867</v>
      </c>
      <c r="C34" s="18">
        <v>474.048</v>
      </c>
      <c r="D34" s="18">
        <v>214.783</v>
      </c>
      <c r="E34" s="18">
        <v>355.775</v>
      </c>
      <c r="F34" s="18">
        <v>396.62</v>
      </c>
      <c r="G34" s="18">
        <v>479.96</v>
      </c>
      <c r="H34" s="18">
        <v>417.669</v>
      </c>
      <c r="I34" s="18">
        <v>339.377</v>
      </c>
      <c r="J34" s="18">
        <v>443.427</v>
      </c>
      <c r="K34" s="18">
        <v>359.44</v>
      </c>
      <c r="L34" s="20">
        <f>((K34/J34)-1)*100</f>
        <v>-18.940434389426</v>
      </c>
      <c r="M34" s="37"/>
      <c r="N34" s="30"/>
      <c r="O34" s="30"/>
      <c r="P34" s="30"/>
      <c r="Q34" s="30"/>
    </row>
    <row r="35" spans="2:17" ht="9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4"/>
      <c r="M35" s="37"/>
      <c r="N35" s="30"/>
      <c r="O35" s="30"/>
      <c r="P35" s="30"/>
      <c r="Q35" s="30"/>
    </row>
    <row r="36" spans="1:17" ht="9.75">
      <c r="A36" s="9" t="s">
        <v>19</v>
      </c>
      <c r="B36" s="10">
        <f aca="true" t="shared" si="6" ref="B36:J36">SUM(B38:B40)</f>
        <v>630.8330000000001</v>
      </c>
      <c r="C36" s="10">
        <f t="shared" si="6"/>
        <v>657.923</v>
      </c>
      <c r="D36" s="10">
        <f t="shared" si="6"/>
        <v>550.436</v>
      </c>
      <c r="E36" s="10">
        <f t="shared" si="6"/>
        <v>695.567</v>
      </c>
      <c r="F36" s="10">
        <f t="shared" si="6"/>
        <v>760.789</v>
      </c>
      <c r="G36" s="10">
        <f t="shared" si="6"/>
        <v>1087.435</v>
      </c>
      <c r="H36" s="10">
        <f t="shared" si="6"/>
        <v>919.683</v>
      </c>
      <c r="I36" s="10">
        <f t="shared" si="6"/>
        <v>875.631</v>
      </c>
      <c r="J36" s="10">
        <f t="shared" si="6"/>
        <v>950.402</v>
      </c>
      <c r="K36" s="10">
        <f>SUM(K38:K40)</f>
        <v>1044.488</v>
      </c>
      <c r="L36" s="11">
        <f>((K36/J36)-1)*100</f>
        <v>9.899600379628826</v>
      </c>
      <c r="M36" s="37"/>
      <c r="N36" s="27"/>
      <c r="O36" s="27"/>
      <c r="P36" s="27"/>
      <c r="Q36" s="27"/>
    </row>
    <row r="37" spans="1:17" ht="9.7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22"/>
      <c r="M37" s="37"/>
      <c r="N37" s="30"/>
      <c r="O37" s="30"/>
      <c r="P37" s="30"/>
      <c r="Q37" s="30"/>
    </row>
    <row r="38" spans="1:17" ht="9.75">
      <c r="A38" s="6" t="s">
        <v>20</v>
      </c>
      <c r="B38" s="18">
        <v>134.483</v>
      </c>
      <c r="C38" s="18">
        <v>174.164</v>
      </c>
      <c r="D38" s="18">
        <v>152.595</v>
      </c>
      <c r="E38" s="18">
        <v>215.983</v>
      </c>
      <c r="F38" s="18">
        <v>211.063</v>
      </c>
      <c r="G38" s="18">
        <v>219.674</v>
      </c>
      <c r="H38" s="18">
        <v>173.619</v>
      </c>
      <c r="I38" s="18">
        <v>218.087</v>
      </c>
      <c r="J38" s="18">
        <v>207.153</v>
      </c>
      <c r="K38" s="18">
        <v>214.21</v>
      </c>
      <c r="L38" s="20">
        <f>((K38/J38)-1)*100</f>
        <v>3.4066607772998747</v>
      </c>
      <c r="M38" s="37"/>
      <c r="N38" s="30"/>
      <c r="O38" s="30"/>
      <c r="P38" s="30"/>
      <c r="Q38" s="30"/>
    </row>
    <row r="39" spans="1:17" ht="9.75">
      <c r="A39" s="6" t="s">
        <v>21</v>
      </c>
      <c r="B39" s="18">
        <v>289.749</v>
      </c>
      <c r="C39" s="18">
        <v>335.316</v>
      </c>
      <c r="D39" s="18">
        <v>268.615</v>
      </c>
      <c r="E39" s="18">
        <v>276.007</v>
      </c>
      <c r="F39" s="18">
        <v>323.526</v>
      </c>
      <c r="G39" s="18">
        <v>482.297</v>
      </c>
      <c r="H39" s="18">
        <v>428.457</v>
      </c>
      <c r="I39" s="18">
        <v>287.768</v>
      </c>
      <c r="J39" s="18">
        <v>325.918</v>
      </c>
      <c r="K39" s="18">
        <v>377.41</v>
      </c>
      <c r="L39" s="20">
        <f>((K39/J39)-1)*100</f>
        <v>15.799066022741926</v>
      </c>
      <c r="M39" s="37"/>
      <c r="N39" s="30"/>
      <c r="O39" s="30"/>
      <c r="P39" s="30"/>
      <c r="Q39" s="30"/>
    </row>
    <row r="40" spans="1:17" ht="9.75">
      <c r="A40" s="6" t="s">
        <v>22</v>
      </c>
      <c r="B40" s="18">
        <v>206.601</v>
      </c>
      <c r="C40" s="18">
        <v>148.443</v>
      </c>
      <c r="D40" s="18">
        <v>129.226</v>
      </c>
      <c r="E40" s="18">
        <v>203.577</v>
      </c>
      <c r="F40" s="18">
        <v>226.2</v>
      </c>
      <c r="G40" s="18">
        <v>385.464</v>
      </c>
      <c r="H40" s="18">
        <v>317.607</v>
      </c>
      <c r="I40" s="18">
        <v>369.776</v>
      </c>
      <c r="J40" s="18">
        <v>417.331</v>
      </c>
      <c r="K40" s="18">
        <v>452.868</v>
      </c>
      <c r="L40" s="20">
        <f>((K40/J40)-1)*100</f>
        <v>8.515303200576984</v>
      </c>
      <c r="M40" s="37"/>
      <c r="N40" s="30"/>
      <c r="O40" s="30"/>
      <c r="P40" s="30"/>
      <c r="Q40" s="30"/>
    </row>
    <row r="41" spans="1:12" ht="9.7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9.75">
      <c r="A42" s="33" t="s">
        <v>32</v>
      </c>
      <c r="B42" s="28"/>
      <c r="C42" s="28"/>
      <c r="D42" s="28"/>
      <c r="E42" s="28"/>
      <c r="F42" s="28"/>
      <c r="G42" s="28"/>
      <c r="H42" s="16"/>
      <c r="I42" s="16"/>
      <c r="J42" s="16"/>
      <c r="K42" s="16"/>
      <c r="L42" s="16"/>
    </row>
    <row r="43" spans="1:7" ht="8.25">
      <c r="A43" s="33" t="s">
        <v>26</v>
      </c>
      <c r="B43" s="29"/>
      <c r="C43" s="29"/>
      <c r="D43" s="29"/>
      <c r="E43" s="29"/>
      <c r="F43" s="29"/>
      <c r="G43" s="29"/>
    </row>
    <row r="44" ht="8.25">
      <c r="A44" s="25"/>
    </row>
    <row r="45" ht="9">
      <c r="A45" s="26"/>
    </row>
    <row r="46" ht="9">
      <c r="A46" s="26"/>
    </row>
  </sheetData>
  <sheetProtection/>
  <mergeCells count="4">
    <mergeCell ref="L3:L4"/>
    <mergeCell ref="A1:L1"/>
    <mergeCell ref="A3:A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2005-02-16T19:40:32Z</cp:lastPrinted>
  <dcterms:created xsi:type="dcterms:W3CDTF">1999-01-13T17:46:29Z</dcterms:created>
  <dcterms:modified xsi:type="dcterms:W3CDTF">2021-09-14T20:15:35Z</dcterms:modified>
  <cp:category/>
  <cp:version/>
  <cp:contentType/>
  <cp:contentStatus/>
</cp:coreProperties>
</file>