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1976" windowHeight="8676" tabRatio="599" activeTab="0"/>
  </bookViews>
  <sheets>
    <sheet name="T2.16" sheetId="1" r:id="rId1"/>
    <sheet name="PE - 2003" sheetId="2" state="hidden" r:id="rId2"/>
  </sheets>
  <definedNames>
    <definedName name="__123Graph_AGráfico1A" hidden="1">'T2.16'!$D$6:$D$6</definedName>
    <definedName name="__123Graph_BGráfico1A" hidden="1">'T2.16'!#REF!</definedName>
    <definedName name="__123Graph_CGráfico1A" hidden="1">'T2.16'!#REF!</definedName>
    <definedName name="__123Graph_XGráfico1A" hidden="1">'T2.16'!#REF!</definedName>
    <definedName name="_Fill" hidden="1">'T2.16'!#REF!</definedName>
    <definedName name="_xlnm.Print_Area" localSheetId="0">'T2.16'!$A$1:$J$56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<sst xmlns="http://schemas.openxmlformats.org/spreadsheetml/2006/main" count="171" uniqueCount="61">
  <si>
    <t>Beneficiários</t>
  </si>
  <si>
    <t>Total</t>
  </si>
  <si>
    <t>Unidades da Federação</t>
  </si>
  <si>
    <t>Amazonas</t>
  </si>
  <si>
    <t>Rio de Janeiro</t>
  </si>
  <si>
    <t xml:space="preserve">Municípios  </t>
  </si>
  <si>
    <t>Campos dos Goytacazes (RJ)</t>
  </si>
  <si>
    <t>Carapebus  (RJ)</t>
  </si>
  <si>
    <t>Macaé (RJ)</t>
  </si>
  <si>
    <t>Quissamã (RJ)</t>
  </si>
  <si>
    <t>Rio das Ostras (RJ)</t>
  </si>
  <si>
    <t>Coari (AM)</t>
  </si>
  <si>
    <t>União</t>
  </si>
  <si>
    <t>Ministério do Meio Ambiente</t>
  </si>
  <si>
    <t>Ministério de Minas e Energia</t>
  </si>
  <si>
    <t>Participação especial distribuída (R$)</t>
  </si>
  <si>
    <t>Rio Grande do Norte</t>
  </si>
  <si>
    <t>Espírito Santo</t>
  </si>
  <si>
    <t>São João da Barra (RJ)</t>
  </si>
  <si>
    <t>Cabo Frio (RJ)</t>
  </si>
  <si>
    <t>Presidente Kennedy (ES)</t>
  </si>
  <si>
    <t>Areia Branca (RN)</t>
  </si>
  <si>
    <t>Mossoró (RN)</t>
  </si>
  <si>
    <t>Armação dos Búzios (RJ)</t>
  </si>
  <si>
    <t>-</t>
  </si>
  <si>
    <t>Jaguaré (ES)</t>
  </si>
  <si>
    <t>Casemiro de Abreu (RJ)</t>
  </si>
  <si>
    <t>Notas: 1. Reais em valores correntes.</t>
  </si>
  <si>
    <t>TOTAL</t>
  </si>
  <si>
    <t>MUNICÍPIOS</t>
  </si>
  <si>
    <t>ESTADOS</t>
  </si>
  <si>
    <t>RJ</t>
  </si>
  <si>
    <t>ES</t>
  </si>
  <si>
    <t>AM</t>
  </si>
  <si>
    <t>RN</t>
  </si>
  <si>
    <t>MME</t>
  </si>
  <si>
    <t>MMA</t>
  </si>
  <si>
    <t>TOTAL BRASIL</t>
  </si>
  <si>
    <t>Bahia</t>
  </si>
  <si>
    <t>Sergipe</t>
  </si>
  <si>
    <t>Pojuca (BA)</t>
  </si>
  <si>
    <t>Carmópolis (SE)</t>
  </si>
  <si>
    <t>General Maynard (SE)</t>
  </si>
  <si>
    <t>Japaratuba (SE)</t>
  </si>
  <si>
    <t>Maruim (SE)</t>
  </si>
  <si>
    <t>Rosário do Catete (SE)</t>
  </si>
  <si>
    <t>Santo Amaro das Brotas (SE)</t>
  </si>
  <si>
    <t>Arraial do Cabo (RJ)</t>
  </si>
  <si>
    <t>Casimiro de Abreu (RJ)</t>
  </si>
  <si>
    <t>Alagoas</t>
  </si>
  <si>
    <t>Marechal Deodoro (AL)</t>
  </si>
  <si>
    <t>Pilar (AL)</t>
  </si>
  <si>
    <t>Rio Largo (AL)</t>
  </si>
  <si>
    <t>Satuba (AL)</t>
  </si>
  <si>
    <t>07/06
%</t>
  </si>
  <si>
    <t>Itapemirim(ES)</t>
  </si>
  <si>
    <t>Marataízes(ES)</t>
  </si>
  <si>
    <t>Tabela 2.16 - Distribuição da participação especial sobre a produção de petróleo e de gás natural, segundo beneficiários - 2000-2007</t>
  </si>
  <si>
    <t>--</t>
  </si>
  <si>
    <t xml:space="preserve">            2. Foi utilizado regime de caixa na elaboração da tabela.</t>
  </si>
  <si>
    <t>Fonte: ANP/SPG, conforme a Lei n° 9.478/1997 e o Decreto n° 2.705/1998.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</si>
</sst>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General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#,##0.000"/>
    <numFmt numFmtId="187" formatCode="0.000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4">
    <xf numFmtId="180" fontId="0" fillId="0" borderId="0" xfId="0" applyAlignment="1">
      <alignment/>
    </xf>
    <xf numFmtId="4" fontId="6" fillId="33" borderId="0" xfId="0" applyNumberFormat="1" applyFont="1" applyFill="1" applyAlignment="1">
      <alignment vertical="center"/>
    </xf>
    <xf numFmtId="180" fontId="6" fillId="33" borderId="0" xfId="0" applyFont="1" applyFill="1" applyAlignment="1">
      <alignment vertical="center"/>
    </xf>
    <xf numFmtId="180" fontId="7" fillId="33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1" xfId="0" applyNumberFormat="1" applyFont="1" applyFill="1" applyBorder="1" applyAlignment="1" applyProtection="1">
      <alignment horizontal="center" vertical="center"/>
      <protection/>
    </xf>
    <xf numFmtId="180" fontId="7" fillId="33" borderId="12" xfId="0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0" fontId="7" fillId="33" borderId="0" xfId="0" applyFont="1" applyFill="1" applyBorder="1" applyAlignment="1">
      <alignment horizontal="center" vertical="center" wrapText="1"/>
    </xf>
    <xf numFmtId="18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 wrapText="1"/>
    </xf>
    <xf numFmtId="180" fontId="6" fillId="33" borderId="0" xfId="0" applyFont="1" applyFill="1" applyBorder="1" applyAlignment="1">
      <alignment vertical="center"/>
    </xf>
    <xf numFmtId="180" fontId="7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63" applyNumberFormat="1" applyFont="1" applyFill="1" applyBorder="1" applyAlignment="1">
      <alignment horizontal="right" vertical="center"/>
    </xf>
    <xf numFmtId="180" fontId="7" fillId="33" borderId="0" xfId="0" applyFont="1" applyFill="1" applyBorder="1" applyAlignment="1">
      <alignment horizontal="left" vertical="center"/>
    </xf>
    <xf numFmtId="180" fontId="6" fillId="33" borderId="0" xfId="0" applyFont="1" applyFill="1" applyBorder="1" applyAlignment="1">
      <alignment horizontal="left" vertical="center"/>
    </xf>
    <xf numFmtId="180" fontId="6" fillId="33" borderId="13" xfId="0" applyNumberFormat="1" applyFont="1" applyFill="1" applyBorder="1" applyAlignment="1" applyProtection="1">
      <alignment horizontal="left" vertical="center"/>
      <protection/>
    </xf>
    <xf numFmtId="3" fontId="6" fillId="33" borderId="13" xfId="0" applyNumberFormat="1" applyFont="1" applyFill="1" applyBorder="1" applyAlignment="1" applyProtection="1">
      <alignment horizontal="right" vertical="center"/>
      <protection/>
    </xf>
    <xf numFmtId="180" fontId="6" fillId="33" borderId="13" xfId="0" applyFont="1" applyFill="1" applyBorder="1" applyAlignment="1">
      <alignment vertical="center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63" applyNumberFormat="1" applyFont="1" applyFill="1" applyBorder="1" applyAlignment="1">
      <alignment horizontal="right" vertical="center"/>
    </xf>
    <xf numFmtId="0" fontId="10" fillId="0" borderId="0" xfId="50">
      <alignment/>
      <protection/>
    </xf>
    <xf numFmtId="0" fontId="10" fillId="0" borderId="0" xfId="50" applyAlignment="1">
      <alignment horizontal="center"/>
      <protection/>
    </xf>
    <xf numFmtId="0" fontId="10" fillId="34" borderId="0" xfId="50" applyFill="1">
      <alignment/>
      <protection/>
    </xf>
    <xf numFmtId="171" fontId="10" fillId="0" borderId="13" xfId="50" applyNumberFormat="1" applyBorder="1">
      <alignment/>
      <protection/>
    </xf>
    <xf numFmtId="171" fontId="10" fillId="0" borderId="0" xfId="50" applyNumberFormat="1">
      <alignment/>
      <protection/>
    </xf>
    <xf numFmtId="0" fontId="10" fillId="34" borderId="0" xfId="50" applyFont="1" applyFill="1" applyBorder="1">
      <alignment/>
      <protection/>
    </xf>
    <xf numFmtId="0" fontId="10" fillId="35" borderId="0" xfId="50" applyFont="1" applyFill="1" applyBorder="1" applyAlignment="1">
      <alignment horizontal="center"/>
      <protection/>
    </xf>
    <xf numFmtId="0" fontId="10" fillId="36" borderId="0" xfId="50" applyFont="1" applyFill="1" applyBorder="1" applyAlignment="1">
      <alignment horizontal="center"/>
      <protection/>
    </xf>
    <xf numFmtId="0" fontId="10" fillId="37" borderId="0" xfId="50" applyFill="1" applyAlignment="1">
      <alignment horizontal="center"/>
      <protection/>
    </xf>
    <xf numFmtId="171" fontId="11" fillId="37" borderId="0" xfId="50" applyNumberFormat="1" applyFont="1" applyFill="1">
      <alignment/>
      <protection/>
    </xf>
    <xf numFmtId="180" fontId="7" fillId="33" borderId="14" xfId="0" applyNumberFormat="1" applyFont="1" applyFill="1" applyBorder="1" applyAlignment="1" applyProtection="1">
      <alignment horizontal="center" vertical="center"/>
      <protection/>
    </xf>
    <xf numFmtId="180" fontId="7" fillId="33" borderId="14" xfId="0" applyFont="1" applyFill="1" applyBorder="1" applyAlignment="1">
      <alignment horizontal="center" vertical="center"/>
    </xf>
    <xf numFmtId="171" fontId="12" fillId="33" borderId="0" xfId="63" applyFont="1" applyFill="1" applyBorder="1" applyAlignment="1" applyProtection="1">
      <alignment horizontal="center" vertical="center"/>
      <protection/>
    </xf>
    <xf numFmtId="171" fontId="12" fillId="33" borderId="0" xfId="63" applyFont="1" applyFill="1" applyBorder="1" applyAlignment="1">
      <alignment horizontal="center" vertical="center" wrapText="1"/>
    </xf>
    <xf numFmtId="180" fontId="12" fillId="33" borderId="0" xfId="0" applyFont="1" applyFill="1" applyAlignment="1">
      <alignment vertical="center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3" applyNumberFormat="1" applyFont="1" applyFill="1" applyBorder="1" applyAlignment="1" applyProtection="1">
      <alignment horizontal="right" vertical="center"/>
      <protection/>
    </xf>
    <xf numFmtId="3" fontId="12" fillId="33" borderId="0" xfId="63" applyNumberFormat="1" applyFont="1" applyFill="1" applyBorder="1" applyAlignment="1" applyProtection="1">
      <alignment horizontal="right" vertical="center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3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3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3" fontId="12" fillId="33" borderId="0" xfId="63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6" fillId="33" borderId="0" xfId="63" applyNumberFormat="1" applyFont="1" applyFill="1" applyBorder="1" applyAlignment="1">
      <alignment horizontal="right" vertical="center"/>
    </xf>
    <xf numFmtId="171" fontId="6" fillId="33" borderId="0" xfId="63" applyFont="1" applyFill="1" applyBorder="1" applyAlignment="1" applyProtection="1">
      <alignment horizontal="right" vertical="center" wrapText="1"/>
      <protection/>
    </xf>
    <xf numFmtId="186" fontId="6" fillId="33" borderId="0" xfId="63" applyNumberFormat="1" applyFont="1" applyFill="1" applyBorder="1" applyAlignment="1" applyProtection="1">
      <alignment horizontal="right" vertical="center"/>
      <protection/>
    </xf>
    <xf numFmtId="186" fontId="12" fillId="33" borderId="0" xfId="0" applyNumberFormat="1" applyFont="1" applyFill="1" applyBorder="1" applyAlignment="1">
      <alignment vertical="center"/>
    </xf>
    <xf numFmtId="4" fontId="6" fillId="33" borderId="0" xfId="63" applyNumberFormat="1" applyFont="1" applyFill="1" applyBorder="1" applyAlignment="1" quotePrefix="1">
      <alignment horizontal="right" vertical="center"/>
    </xf>
    <xf numFmtId="187" fontId="6" fillId="33" borderId="0" xfId="0" applyNumberFormat="1" applyFont="1" applyFill="1" applyBorder="1" applyAlignment="1">
      <alignment vertical="center"/>
    </xf>
    <xf numFmtId="169" fontId="6" fillId="33" borderId="0" xfId="63" applyNumberFormat="1" applyFont="1" applyFill="1" applyBorder="1" applyAlignment="1" applyProtection="1">
      <alignment horizontal="right" vertical="center" wrapText="1"/>
      <protection/>
    </xf>
    <xf numFmtId="180" fontId="7" fillId="33" borderId="15" xfId="0" applyFont="1" applyFill="1" applyBorder="1" applyAlignment="1">
      <alignment horizontal="center" vertical="center" wrapText="1"/>
    </xf>
    <xf numFmtId="180" fontId="7" fillId="33" borderId="16" xfId="0" applyFont="1" applyFill="1" applyBorder="1" applyAlignment="1">
      <alignment horizontal="center" vertical="center" wrapText="1"/>
    </xf>
    <xf numFmtId="180" fontId="5" fillId="33" borderId="0" xfId="0" applyFont="1" applyFill="1" applyBorder="1" applyAlignment="1">
      <alignment horizontal="left" vertical="center" wrapText="1"/>
    </xf>
    <xf numFmtId="180" fontId="7" fillId="33" borderId="12" xfId="0" applyFont="1" applyFill="1" applyBorder="1" applyAlignment="1">
      <alignment horizontal="center" vertical="center" wrapText="1"/>
    </xf>
    <xf numFmtId="180" fontId="7" fillId="33" borderId="17" xfId="0" applyFont="1" applyFill="1" applyBorder="1" applyAlignment="1">
      <alignment horizontal="center" vertical="center" wrapText="1"/>
    </xf>
    <xf numFmtId="180" fontId="0" fillId="0" borderId="17" xfId="0" applyBorder="1" applyAlignment="1">
      <alignment horizontal="center" vertical="center" wrapText="1"/>
    </xf>
    <xf numFmtId="180" fontId="0" fillId="0" borderId="18" xfId="0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2003 PE e Royalties (internet)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0"/>
  <sheetViews>
    <sheetView showGridLines="0" tabSelected="1" zoomScalePageLayoutView="0" workbookViewId="0" topLeftCell="A1">
      <selection activeCell="A2" sqref="A2"/>
    </sheetView>
  </sheetViews>
  <sheetFormatPr defaultColWidth="10.88671875" defaultRowHeight="15"/>
  <cols>
    <col min="1" max="1" width="14.77734375" style="2" customWidth="1"/>
    <col min="2" max="9" width="8.3359375" style="2" customWidth="1"/>
    <col min="10" max="10" width="5.3359375" style="2" customWidth="1"/>
    <col min="11" max="11" width="10.88671875" style="1" customWidth="1"/>
    <col min="12" max="16384" width="10.88671875" style="2" customWidth="1"/>
  </cols>
  <sheetData>
    <row r="1" spans="1:10" ht="12.75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8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</row>
    <row r="3" spans="1:10" ht="12" customHeight="1">
      <c r="A3" s="5" t="s">
        <v>0</v>
      </c>
      <c r="B3" s="60" t="s">
        <v>15</v>
      </c>
      <c r="C3" s="61"/>
      <c r="D3" s="61"/>
      <c r="E3" s="61"/>
      <c r="F3" s="61"/>
      <c r="G3" s="62"/>
      <c r="H3" s="62"/>
      <c r="I3" s="63"/>
      <c r="J3" s="57" t="s">
        <v>54</v>
      </c>
    </row>
    <row r="4" spans="1:10" ht="9.75" customHeight="1">
      <c r="A4" s="6"/>
      <c r="B4" s="34">
        <v>2000</v>
      </c>
      <c r="C4" s="7">
        <v>2001</v>
      </c>
      <c r="D4" s="7">
        <v>2002</v>
      </c>
      <c r="E4" s="7">
        <v>2003</v>
      </c>
      <c r="F4" s="35">
        <v>2004</v>
      </c>
      <c r="G4" s="35">
        <v>2005</v>
      </c>
      <c r="H4" s="35">
        <v>2006</v>
      </c>
      <c r="I4" s="35">
        <v>2007</v>
      </c>
      <c r="J4" s="58"/>
    </row>
    <row r="5" spans="1:12" s="12" customFormat="1" ht="8.25">
      <c r="A5" s="8"/>
      <c r="B5" s="36"/>
      <c r="C5" s="37"/>
      <c r="D5" s="37"/>
      <c r="E5" s="37"/>
      <c r="F5" s="37"/>
      <c r="G5" s="37"/>
      <c r="H5" s="37"/>
      <c r="I5" s="37"/>
      <c r="J5" s="10"/>
      <c r="K5" s="11"/>
      <c r="L5" s="9"/>
    </row>
    <row r="6" spans="1:10" s="12" customFormat="1" ht="8.25">
      <c r="A6" s="13" t="s">
        <v>1</v>
      </c>
      <c r="B6" s="39">
        <f aca="true" t="shared" si="0" ref="B6:I6">B8+B18+B49</f>
        <v>1038738082.8800001</v>
      </c>
      <c r="C6" s="39">
        <f t="shared" si="0"/>
        <v>1722047359.64</v>
      </c>
      <c r="D6" s="39">
        <f t="shared" si="0"/>
        <v>2510181607</v>
      </c>
      <c r="E6" s="39">
        <f t="shared" si="0"/>
        <v>4997434596.86</v>
      </c>
      <c r="F6" s="39">
        <f t="shared" si="0"/>
        <v>5271976476.01</v>
      </c>
      <c r="G6" s="39">
        <f t="shared" si="0"/>
        <v>6966901514.75</v>
      </c>
      <c r="H6" s="39">
        <f t="shared" si="0"/>
        <v>8839857314.369999</v>
      </c>
      <c r="I6" s="39">
        <f t="shared" si="0"/>
        <v>7177533059.4800005</v>
      </c>
      <c r="J6" s="23">
        <f>((I6/H6)-1)*100</f>
        <v>-18.8048765469069</v>
      </c>
    </row>
    <row r="7" spans="1:10" s="12" customFormat="1" ht="8.25">
      <c r="A7" s="13"/>
      <c r="B7" s="40"/>
      <c r="C7" s="40"/>
      <c r="D7" s="40"/>
      <c r="E7" s="40"/>
      <c r="F7" s="40"/>
      <c r="G7" s="40"/>
      <c r="H7" s="52"/>
      <c r="I7" s="52"/>
      <c r="J7" s="23"/>
    </row>
    <row r="8" spans="1:11" s="12" customFormat="1" ht="8.25">
      <c r="A8" s="13" t="s">
        <v>2</v>
      </c>
      <c r="B8" s="39">
        <f aca="true" t="shared" si="1" ref="B8:I8">SUM(B10:B16)</f>
        <v>415495233.2</v>
      </c>
      <c r="C8" s="39">
        <f t="shared" si="1"/>
        <v>688818943.2900001</v>
      </c>
      <c r="D8" s="39">
        <f t="shared" si="1"/>
        <v>1004072644</v>
      </c>
      <c r="E8" s="39">
        <f t="shared" si="1"/>
        <v>1998973838.87</v>
      </c>
      <c r="F8" s="39">
        <f t="shared" si="1"/>
        <v>2108790843.93</v>
      </c>
      <c r="G8" s="39">
        <f t="shared" si="1"/>
        <v>2786799043.3</v>
      </c>
      <c r="H8" s="39">
        <f t="shared" si="1"/>
        <v>3535996323.65</v>
      </c>
      <c r="I8" s="39">
        <f t="shared" si="1"/>
        <v>2871013223.6600003</v>
      </c>
      <c r="J8" s="23">
        <f aca="true" t="shared" si="2" ref="J8:J47">((I8/H8)-1)*100</f>
        <v>-18.806102697063242</v>
      </c>
      <c r="K8" s="55"/>
    </row>
    <row r="9" spans="1:11" s="12" customFormat="1" ht="8.25">
      <c r="A9" s="15"/>
      <c r="B9" s="41"/>
      <c r="C9" s="42"/>
      <c r="D9" s="42"/>
      <c r="E9" s="42"/>
      <c r="F9" s="42"/>
      <c r="G9" s="42"/>
      <c r="H9" s="42"/>
      <c r="I9" s="42"/>
      <c r="J9" s="23"/>
      <c r="K9" s="55"/>
    </row>
    <row r="10" spans="1:11" s="12" customFormat="1" ht="8.25">
      <c r="A10" s="15" t="s">
        <v>49</v>
      </c>
      <c r="B10" s="43" t="s">
        <v>24</v>
      </c>
      <c r="C10" s="43" t="s">
        <v>24</v>
      </c>
      <c r="D10" s="43" t="s">
        <v>24</v>
      </c>
      <c r="E10" s="43" t="s">
        <v>24</v>
      </c>
      <c r="F10" s="43" t="s">
        <v>24</v>
      </c>
      <c r="G10" s="44">
        <v>1501393.64</v>
      </c>
      <c r="H10" s="44">
        <v>1181581.45</v>
      </c>
      <c r="I10" s="44">
        <v>59986.15</v>
      </c>
      <c r="J10" s="16">
        <f t="shared" si="2"/>
        <v>-94.92323191092751</v>
      </c>
      <c r="K10" s="55"/>
    </row>
    <row r="11" spans="1:11" s="12" customFormat="1" ht="8.25">
      <c r="A11" s="15" t="s">
        <v>3</v>
      </c>
      <c r="B11" s="43">
        <v>5.24</v>
      </c>
      <c r="C11" s="44">
        <v>4987150.62</v>
      </c>
      <c r="D11" s="44">
        <v>6374779</v>
      </c>
      <c r="E11" s="44">
        <v>21764882.98</v>
      </c>
      <c r="F11" s="44">
        <v>26908031.43</v>
      </c>
      <c r="G11" s="44">
        <v>33705666.269999996</v>
      </c>
      <c r="H11" s="44">
        <v>29248312.02</v>
      </c>
      <c r="I11" s="44">
        <v>24650076.47</v>
      </c>
      <c r="J11" s="16">
        <f t="shared" si="2"/>
        <v>-15.721370678949697</v>
      </c>
      <c r="K11" s="55"/>
    </row>
    <row r="12" spans="1:11" s="12" customFormat="1" ht="8.25">
      <c r="A12" s="15" t="s">
        <v>38</v>
      </c>
      <c r="B12" s="43" t="s">
        <v>24</v>
      </c>
      <c r="C12" s="43" t="s">
        <v>24</v>
      </c>
      <c r="D12" s="43" t="s">
        <v>24</v>
      </c>
      <c r="E12" s="43" t="s">
        <v>24</v>
      </c>
      <c r="F12" s="44">
        <v>4356132.72</v>
      </c>
      <c r="G12" s="44">
        <v>3547540.6</v>
      </c>
      <c r="H12" s="44">
        <v>3542212.67</v>
      </c>
      <c r="I12" s="44">
        <v>2272374.45</v>
      </c>
      <c r="J12" s="16">
        <f t="shared" si="2"/>
        <v>-35.84872898102981</v>
      </c>
      <c r="K12" s="55"/>
    </row>
    <row r="13" spans="1:11" s="12" customFormat="1" ht="8.25">
      <c r="A13" s="15" t="s">
        <v>17</v>
      </c>
      <c r="B13" s="43" t="s">
        <v>24</v>
      </c>
      <c r="C13" s="44">
        <v>97445</v>
      </c>
      <c r="D13" s="44">
        <v>2067847</v>
      </c>
      <c r="E13" s="44">
        <v>8379876.3100000005</v>
      </c>
      <c r="F13" s="44">
        <v>11272743.02</v>
      </c>
      <c r="G13" s="44">
        <v>13844093.66</v>
      </c>
      <c r="H13" s="44">
        <v>15884861.15</v>
      </c>
      <c r="I13" s="44">
        <v>21059118.25</v>
      </c>
      <c r="J13" s="16">
        <f t="shared" si="2"/>
        <v>32.57351166711331</v>
      </c>
      <c r="K13" s="55"/>
    </row>
    <row r="14" spans="1:11" s="12" customFormat="1" ht="8.25">
      <c r="A14" s="15" t="s">
        <v>4</v>
      </c>
      <c r="B14" s="43">
        <v>415495227.96</v>
      </c>
      <c r="C14" s="45">
        <v>682945847.6700001</v>
      </c>
      <c r="D14" s="45">
        <v>995630018</v>
      </c>
      <c r="E14" s="45">
        <v>1961296961.98</v>
      </c>
      <c r="F14" s="45">
        <v>2044674137.27</v>
      </c>
      <c r="G14" s="45">
        <v>2700240455.4</v>
      </c>
      <c r="H14" s="44">
        <v>3453866624.8</v>
      </c>
      <c r="I14" s="44">
        <v>2798617587.13</v>
      </c>
      <c r="J14" s="16">
        <f t="shared" si="2"/>
        <v>-18.97146325700817</v>
      </c>
      <c r="K14" s="55"/>
    </row>
    <row r="15" spans="1:11" s="12" customFormat="1" ht="8.25">
      <c r="A15" s="15" t="s">
        <v>16</v>
      </c>
      <c r="B15" s="43" t="s">
        <v>24</v>
      </c>
      <c r="C15" s="44">
        <v>788500</v>
      </c>
      <c r="D15" s="44" t="s">
        <v>24</v>
      </c>
      <c r="E15" s="44">
        <v>7532117.6</v>
      </c>
      <c r="F15" s="44">
        <v>21527197.16</v>
      </c>
      <c r="G15" s="44">
        <v>25969237.509999998</v>
      </c>
      <c r="H15" s="44">
        <v>21719607.72</v>
      </c>
      <c r="I15" s="44">
        <v>14150700.17</v>
      </c>
      <c r="J15" s="16">
        <f t="shared" si="2"/>
        <v>-34.84827004048672</v>
      </c>
      <c r="K15" s="55"/>
    </row>
    <row r="16" spans="1:11" s="12" customFormat="1" ht="8.25">
      <c r="A16" s="15" t="s">
        <v>39</v>
      </c>
      <c r="B16" s="43" t="s">
        <v>24</v>
      </c>
      <c r="C16" s="43" t="s">
        <v>24</v>
      </c>
      <c r="D16" s="43" t="s">
        <v>24</v>
      </c>
      <c r="E16" s="43" t="s">
        <v>24</v>
      </c>
      <c r="F16" s="44">
        <v>52602.33</v>
      </c>
      <c r="G16" s="44">
        <v>7990656.220000001</v>
      </c>
      <c r="H16" s="44">
        <v>10553123.84</v>
      </c>
      <c r="I16" s="44">
        <v>10203381.04</v>
      </c>
      <c r="J16" s="16">
        <f t="shared" si="2"/>
        <v>-3.3141163251998784</v>
      </c>
      <c r="K16" s="55"/>
    </row>
    <row r="17" spans="1:11" s="12" customFormat="1" ht="8.25">
      <c r="A17" s="13"/>
      <c r="B17" s="41"/>
      <c r="C17" s="46"/>
      <c r="D17" s="46"/>
      <c r="E17" s="46"/>
      <c r="F17" s="46"/>
      <c r="G17" s="46"/>
      <c r="H17" s="53"/>
      <c r="I17" s="53"/>
      <c r="J17" s="16"/>
      <c r="K17" s="55"/>
    </row>
    <row r="18" spans="1:11" s="12" customFormat="1" ht="8.25">
      <c r="A18" s="13" t="s">
        <v>5</v>
      </c>
      <c r="B18" s="39">
        <f aca="true" t="shared" si="3" ref="B18:H18">SUM(B20:B45)</f>
        <v>103873808.17000002</v>
      </c>
      <c r="C18" s="39">
        <f t="shared" si="3"/>
        <v>172204736.06</v>
      </c>
      <c r="D18" s="39">
        <f t="shared" si="3"/>
        <v>251018157</v>
      </c>
      <c r="E18" s="39">
        <f t="shared" si="3"/>
        <v>499743459.55999994</v>
      </c>
      <c r="F18" s="39">
        <f t="shared" si="3"/>
        <v>527197077.52000004</v>
      </c>
      <c r="G18" s="39">
        <f t="shared" si="3"/>
        <v>696603668.09</v>
      </c>
      <c r="H18" s="39">
        <f t="shared" si="3"/>
        <v>883865586.3499999</v>
      </c>
      <c r="I18" s="39">
        <f>SUM(I20:I47)</f>
        <v>717753306.06</v>
      </c>
      <c r="J18" s="23">
        <f t="shared" si="2"/>
        <v>-18.793839567391135</v>
      </c>
      <c r="K18" s="55"/>
    </row>
    <row r="19" spans="1:11" s="12" customFormat="1" ht="8.25">
      <c r="A19" s="15"/>
      <c r="B19" s="43"/>
      <c r="C19" s="43"/>
      <c r="D19" s="43"/>
      <c r="E19" s="43"/>
      <c r="F19" s="43"/>
      <c r="G19" s="43"/>
      <c r="H19" s="43"/>
      <c r="I19" s="43"/>
      <c r="J19" s="23"/>
      <c r="K19" s="55"/>
    </row>
    <row r="20" spans="1:11" s="12" customFormat="1" ht="8.25">
      <c r="A20" s="15" t="s">
        <v>50</v>
      </c>
      <c r="B20" s="43" t="s">
        <v>24</v>
      </c>
      <c r="C20" s="44" t="s">
        <v>24</v>
      </c>
      <c r="D20" s="44" t="s">
        <v>24</v>
      </c>
      <c r="E20" s="44" t="s">
        <v>24</v>
      </c>
      <c r="F20" s="44" t="s">
        <v>24</v>
      </c>
      <c r="G20" s="44">
        <v>84873.85</v>
      </c>
      <c r="H20" s="44">
        <v>56254.38</v>
      </c>
      <c r="I20" s="44">
        <v>1923.63</v>
      </c>
      <c r="J20" s="16">
        <f t="shared" si="2"/>
        <v>-96.58047959998848</v>
      </c>
      <c r="K20" s="55"/>
    </row>
    <row r="21" spans="1:11" s="12" customFormat="1" ht="8.25">
      <c r="A21" s="15" t="s">
        <v>51</v>
      </c>
      <c r="B21" s="43" t="s">
        <v>24</v>
      </c>
      <c r="C21" s="44" t="s">
        <v>24</v>
      </c>
      <c r="D21" s="44" t="s">
        <v>24</v>
      </c>
      <c r="E21" s="44" t="s">
        <v>24</v>
      </c>
      <c r="F21" s="44" t="s">
        <v>24</v>
      </c>
      <c r="G21" s="44">
        <v>243171.41</v>
      </c>
      <c r="H21" s="44">
        <v>204457.91</v>
      </c>
      <c r="I21" s="44">
        <v>10387.72</v>
      </c>
      <c r="J21" s="16">
        <f t="shared" si="2"/>
        <v>-94.9193846303134</v>
      </c>
      <c r="K21" s="55"/>
    </row>
    <row r="22" spans="1:11" s="12" customFormat="1" ht="8.25">
      <c r="A22" s="15" t="s">
        <v>52</v>
      </c>
      <c r="B22" s="43" t="s">
        <v>24</v>
      </c>
      <c r="C22" s="44" t="s">
        <v>24</v>
      </c>
      <c r="D22" s="44" t="s">
        <v>24</v>
      </c>
      <c r="E22" s="44" t="s">
        <v>24</v>
      </c>
      <c r="F22" s="44" t="s">
        <v>24</v>
      </c>
      <c r="G22" s="44">
        <v>13308.24</v>
      </c>
      <c r="H22" s="44">
        <v>10025.05</v>
      </c>
      <c r="I22" s="44">
        <v>487.97</v>
      </c>
      <c r="J22" s="16">
        <f t="shared" si="2"/>
        <v>-95.13249310477254</v>
      </c>
      <c r="K22" s="55"/>
    </row>
    <row r="23" spans="1:11" s="12" customFormat="1" ht="8.25">
      <c r="A23" s="15" t="s">
        <v>53</v>
      </c>
      <c r="B23" s="43" t="s">
        <v>24</v>
      </c>
      <c r="C23" s="43" t="s">
        <v>24</v>
      </c>
      <c r="D23" s="43" t="s">
        <v>24</v>
      </c>
      <c r="E23" s="43" t="s">
        <v>24</v>
      </c>
      <c r="F23" s="43" t="s">
        <v>24</v>
      </c>
      <c r="G23" s="44">
        <v>33994.83</v>
      </c>
      <c r="H23" s="44">
        <v>24657.93</v>
      </c>
      <c r="I23" s="44">
        <v>2197.2</v>
      </c>
      <c r="J23" s="16">
        <f t="shared" si="2"/>
        <v>-91.08927635044792</v>
      </c>
      <c r="K23" s="55"/>
    </row>
    <row r="24" spans="1:11" s="12" customFormat="1" ht="8.25">
      <c r="A24" s="15" t="s">
        <v>11</v>
      </c>
      <c r="B24" s="43">
        <v>1.31</v>
      </c>
      <c r="C24" s="43">
        <v>1246787.65</v>
      </c>
      <c r="D24" s="43">
        <v>1593694</v>
      </c>
      <c r="E24" s="43">
        <v>5441220.74</v>
      </c>
      <c r="F24" s="43">
        <v>6727007.85</v>
      </c>
      <c r="G24" s="44">
        <v>8426416.55</v>
      </c>
      <c r="H24" s="44">
        <v>7312077.99</v>
      </c>
      <c r="I24" s="44">
        <v>6162519.1</v>
      </c>
      <c r="J24" s="16">
        <f t="shared" si="2"/>
        <v>-15.721370745390539</v>
      </c>
      <c r="K24" s="55"/>
    </row>
    <row r="25" spans="1:11" s="12" customFormat="1" ht="8.25">
      <c r="A25" s="15" t="s">
        <v>40</v>
      </c>
      <c r="B25" s="43" t="s">
        <v>24</v>
      </c>
      <c r="C25" s="43" t="s">
        <v>24</v>
      </c>
      <c r="D25" s="43" t="s">
        <v>24</v>
      </c>
      <c r="E25" s="43" t="s">
        <v>24</v>
      </c>
      <c r="F25" s="43">
        <v>1089033.16</v>
      </c>
      <c r="G25" s="44">
        <v>886885.14</v>
      </c>
      <c r="H25" s="44">
        <v>885553.16</v>
      </c>
      <c r="I25" s="44">
        <v>568093.6</v>
      </c>
      <c r="J25" s="16">
        <f t="shared" si="2"/>
        <v>-35.84872984926169</v>
      </c>
      <c r="K25" s="55"/>
    </row>
    <row r="26" spans="1:11" s="12" customFormat="1" ht="8.25">
      <c r="A26" s="15" t="s">
        <v>55</v>
      </c>
      <c r="B26" s="43" t="s">
        <v>24</v>
      </c>
      <c r="C26" s="43" t="s">
        <v>24</v>
      </c>
      <c r="D26" s="43" t="s">
        <v>24</v>
      </c>
      <c r="E26" s="43" t="s">
        <v>24</v>
      </c>
      <c r="F26" s="43" t="s">
        <v>24</v>
      </c>
      <c r="G26" s="44" t="s">
        <v>24</v>
      </c>
      <c r="H26" s="44" t="s">
        <v>24</v>
      </c>
      <c r="I26" s="44">
        <v>884602.57</v>
      </c>
      <c r="J26" s="54" t="s">
        <v>58</v>
      </c>
      <c r="K26" s="55"/>
    </row>
    <row r="27" spans="1:11" s="12" customFormat="1" ht="8.25">
      <c r="A27" s="15" t="s">
        <v>25</v>
      </c>
      <c r="B27" s="43" t="s">
        <v>24</v>
      </c>
      <c r="C27" s="43" t="s">
        <v>24</v>
      </c>
      <c r="D27" s="43">
        <v>516962</v>
      </c>
      <c r="E27" s="43">
        <v>1239639.89</v>
      </c>
      <c r="F27" s="44">
        <v>240144.49</v>
      </c>
      <c r="G27" s="44">
        <v>45298.78</v>
      </c>
      <c r="H27" s="44">
        <v>66322.44</v>
      </c>
      <c r="I27" s="44">
        <v>101113.64</v>
      </c>
      <c r="J27" s="16">
        <f t="shared" si="2"/>
        <v>52.457659881029706</v>
      </c>
      <c r="K27" s="55"/>
    </row>
    <row r="28" spans="1:11" s="12" customFormat="1" ht="8.25">
      <c r="A28" s="15" t="s">
        <v>56</v>
      </c>
      <c r="B28" s="43" t="s">
        <v>24</v>
      </c>
      <c r="C28" s="43" t="s">
        <v>24</v>
      </c>
      <c r="D28" s="43" t="s">
        <v>24</v>
      </c>
      <c r="E28" s="43" t="s">
        <v>24</v>
      </c>
      <c r="F28" s="44" t="s">
        <v>24</v>
      </c>
      <c r="G28" s="44" t="s">
        <v>24</v>
      </c>
      <c r="H28" s="44" t="s">
        <v>24</v>
      </c>
      <c r="I28" s="44">
        <v>126277.2</v>
      </c>
      <c r="J28" s="54" t="s">
        <v>58</v>
      </c>
      <c r="K28" s="55"/>
    </row>
    <row r="29" spans="1:11" s="12" customFormat="1" ht="8.25">
      <c r="A29" s="15" t="s">
        <v>20</v>
      </c>
      <c r="B29" s="43" t="s">
        <v>24</v>
      </c>
      <c r="C29" s="43">
        <v>24361.28</v>
      </c>
      <c r="D29" s="43" t="s">
        <v>24</v>
      </c>
      <c r="E29" s="43">
        <v>855329.15</v>
      </c>
      <c r="F29" s="44">
        <v>2578041.24</v>
      </c>
      <c r="G29" s="44">
        <v>3415724.61</v>
      </c>
      <c r="H29" s="44">
        <v>3904892.82</v>
      </c>
      <c r="I29" s="44">
        <v>4152786.11</v>
      </c>
      <c r="J29" s="16">
        <f t="shared" si="2"/>
        <v>6.348273856079878</v>
      </c>
      <c r="K29" s="55"/>
    </row>
    <row r="30" spans="1:11" s="12" customFormat="1" ht="8.25">
      <c r="A30" s="15" t="s">
        <v>23</v>
      </c>
      <c r="B30" s="43" t="s">
        <v>24</v>
      </c>
      <c r="C30" s="43">
        <v>22.76</v>
      </c>
      <c r="D30" s="43">
        <v>817973</v>
      </c>
      <c r="E30" s="43">
        <v>3522756.32</v>
      </c>
      <c r="F30" s="44">
        <v>3495718.23</v>
      </c>
      <c r="G30" s="44">
        <v>6203848.9399999995</v>
      </c>
      <c r="H30" s="44">
        <v>8791285.55</v>
      </c>
      <c r="I30" s="44">
        <v>7029236.06</v>
      </c>
      <c r="J30" s="16">
        <f t="shared" si="2"/>
        <v>-20.04313794584912</v>
      </c>
      <c r="K30" s="55"/>
    </row>
    <row r="31" spans="1:11" s="12" customFormat="1" ht="8.25">
      <c r="A31" s="15" t="s">
        <v>47</v>
      </c>
      <c r="B31" s="43" t="s">
        <v>24</v>
      </c>
      <c r="C31" s="43" t="s">
        <v>24</v>
      </c>
      <c r="D31" s="43" t="s">
        <v>24</v>
      </c>
      <c r="E31" s="43" t="s">
        <v>24</v>
      </c>
      <c r="F31" s="44">
        <v>2588.5</v>
      </c>
      <c r="G31" s="51">
        <v>0</v>
      </c>
      <c r="H31" s="51">
        <v>0</v>
      </c>
      <c r="I31" s="44">
        <v>135106.52</v>
      </c>
      <c r="J31" s="54" t="s">
        <v>58</v>
      </c>
      <c r="K31" s="55"/>
    </row>
    <row r="32" spans="1:11" s="12" customFormat="1" ht="8.25">
      <c r="A32" s="15" t="s">
        <v>19</v>
      </c>
      <c r="B32" s="43" t="s">
        <v>24</v>
      </c>
      <c r="C32" s="43">
        <v>160.94</v>
      </c>
      <c r="D32" s="43">
        <v>5157027</v>
      </c>
      <c r="E32" s="43">
        <v>21797515.19</v>
      </c>
      <c r="F32" s="44">
        <v>22322792.28</v>
      </c>
      <c r="G32" s="44">
        <v>44403320.160000004</v>
      </c>
      <c r="H32" s="44">
        <v>82141272.57000001</v>
      </c>
      <c r="I32" s="44">
        <v>61246464.05</v>
      </c>
      <c r="J32" s="16">
        <f t="shared" si="2"/>
        <v>-25.437648902010444</v>
      </c>
      <c r="K32" s="55"/>
    </row>
    <row r="33" spans="1:11" s="12" customFormat="1" ht="8.25">
      <c r="A33" s="15" t="s">
        <v>6</v>
      </c>
      <c r="B33" s="43">
        <v>54743190.34</v>
      </c>
      <c r="C33" s="43">
        <v>88549704.26</v>
      </c>
      <c r="D33" s="43">
        <v>128734941</v>
      </c>
      <c r="E33" s="43">
        <v>253489478.89</v>
      </c>
      <c r="F33" s="44">
        <v>266550333.99</v>
      </c>
      <c r="G33" s="44">
        <v>351336820.13</v>
      </c>
      <c r="H33" s="44">
        <v>444084731.96000004</v>
      </c>
      <c r="I33" s="44">
        <v>378438295.51</v>
      </c>
      <c r="J33" s="16">
        <f t="shared" si="2"/>
        <v>-14.782412392397449</v>
      </c>
      <c r="K33" s="55"/>
    </row>
    <row r="34" spans="1:11" ht="8.25">
      <c r="A34" s="2" t="s">
        <v>7</v>
      </c>
      <c r="B34" s="47">
        <v>591201.57</v>
      </c>
      <c r="C34" s="47">
        <v>660169.06</v>
      </c>
      <c r="D34" s="47">
        <v>993069</v>
      </c>
      <c r="E34" s="44">
        <v>1670949.09</v>
      </c>
      <c r="F34" s="44">
        <v>2026268.58</v>
      </c>
      <c r="G34" s="44">
        <v>2491930.04</v>
      </c>
      <c r="H34" s="44">
        <v>1840817.7</v>
      </c>
      <c r="I34" s="44">
        <v>1901555.72</v>
      </c>
      <c r="J34" s="16">
        <f t="shared" si="2"/>
        <v>3.299513037059554</v>
      </c>
      <c r="K34" s="55"/>
    </row>
    <row r="35" spans="1:11" s="12" customFormat="1" ht="8.25">
      <c r="A35" s="15" t="s">
        <v>48</v>
      </c>
      <c r="B35" s="43" t="s">
        <v>24</v>
      </c>
      <c r="C35" s="44" t="s">
        <v>24</v>
      </c>
      <c r="D35" s="44">
        <v>1216887</v>
      </c>
      <c r="E35" s="44">
        <v>4826365.83</v>
      </c>
      <c r="F35" s="44">
        <v>4792919.67</v>
      </c>
      <c r="G35" s="44">
        <v>13125491.44</v>
      </c>
      <c r="H35" s="44">
        <v>29820733.8</v>
      </c>
      <c r="I35" s="44">
        <v>21803850.06</v>
      </c>
      <c r="J35" s="16">
        <f t="shared" si="2"/>
        <v>-26.88358976599027</v>
      </c>
      <c r="K35" s="55"/>
    </row>
    <row r="36" spans="1:11" s="12" customFormat="1" ht="8.25">
      <c r="A36" s="15" t="s">
        <v>8</v>
      </c>
      <c r="B36" s="43">
        <v>17365853.42</v>
      </c>
      <c r="C36" s="44">
        <v>30503045.980000004</v>
      </c>
      <c r="D36" s="44">
        <v>41058101</v>
      </c>
      <c r="E36" s="44">
        <v>72301137.16</v>
      </c>
      <c r="F36" s="44">
        <v>73121187.36</v>
      </c>
      <c r="G36" s="44">
        <v>84070525.71000001</v>
      </c>
      <c r="H36" s="44">
        <v>92874905.66</v>
      </c>
      <c r="I36" s="44">
        <v>59562579.84</v>
      </c>
      <c r="J36" s="16">
        <f t="shared" si="2"/>
        <v>-35.867951179354115</v>
      </c>
      <c r="K36" s="55"/>
    </row>
    <row r="37" spans="1:11" s="12" customFormat="1" ht="8.25">
      <c r="A37" s="15" t="s">
        <v>9</v>
      </c>
      <c r="B37" s="43">
        <v>5971791.95</v>
      </c>
      <c r="C37" s="43">
        <v>6668439.83</v>
      </c>
      <c r="D37" s="43">
        <v>9226872</v>
      </c>
      <c r="E37" s="43">
        <v>16504449.68</v>
      </c>
      <c r="F37" s="44">
        <v>17840139.63</v>
      </c>
      <c r="G37" s="51">
        <v>22124260.78</v>
      </c>
      <c r="H37" s="51">
        <v>17409469.98</v>
      </c>
      <c r="I37" s="56">
        <v>45246691.43</v>
      </c>
      <c r="J37" s="16">
        <f t="shared" si="2"/>
        <v>159.89700710004038</v>
      </c>
      <c r="K37" s="55"/>
    </row>
    <row r="38" spans="1:11" s="12" customFormat="1" ht="8.25">
      <c r="A38" s="15" t="s">
        <v>10</v>
      </c>
      <c r="B38" s="43">
        <v>25201769.58</v>
      </c>
      <c r="C38" s="44">
        <v>44266690.36</v>
      </c>
      <c r="D38" s="44">
        <v>61702631</v>
      </c>
      <c r="E38" s="44">
        <v>114414894.97</v>
      </c>
      <c r="F38" s="44">
        <v>115601186.00999999</v>
      </c>
      <c r="G38" s="44">
        <v>144128889.88</v>
      </c>
      <c r="H38" s="44">
        <v>178300871.78</v>
      </c>
      <c r="I38" s="44">
        <v>117690769.99</v>
      </c>
      <c r="J38" s="16">
        <f t="shared" si="2"/>
        <v>-33.99316065307014</v>
      </c>
      <c r="K38" s="55"/>
    </row>
    <row r="39" spans="1:11" s="12" customFormat="1" ht="8.25">
      <c r="A39" s="15" t="s">
        <v>18</v>
      </c>
      <c r="B39" s="43" t="s">
        <v>24</v>
      </c>
      <c r="C39" s="45">
        <v>88228.75</v>
      </c>
      <c r="D39" s="45" t="s">
        <v>24</v>
      </c>
      <c r="E39" s="44">
        <v>1796693.27</v>
      </c>
      <c r="F39" s="44">
        <v>5415399.8</v>
      </c>
      <c r="G39" s="44">
        <v>7175026.539999999</v>
      </c>
      <c r="H39" s="44">
        <v>8202566.91</v>
      </c>
      <c r="I39" s="44">
        <v>6599847.42</v>
      </c>
      <c r="J39" s="16">
        <f t="shared" si="2"/>
        <v>-19.539243112373473</v>
      </c>
      <c r="K39" s="55"/>
    </row>
    <row r="40" spans="1:11" s="12" customFormat="1" ht="8.25">
      <c r="A40" s="15" t="s">
        <v>21</v>
      </c>
      <c r="B40" s="43" t="s">
        <v>24</v>
      </c>
      <c r="C40" s="45">
        <v>43828.66</v>
      </c>
      <c r="D40" s="45" t="s">
        <v>24</v>
      </c>
      <c r="E40" s="44">
        <v>390174.71</v>
      </c>
      <c r="F40" s="44">
        <v>740613.73</v>
      </c>
      <c r="G40" s="44">
        <v>950915.34</v>
      </c>
      <c r="H40" s="44">
        <v>831043.31</v>
      </c>
      <c r="I40" s="44">
        <v>696612.17</v>
      </c>
      <c r="J40" s="16">
        <f t="shared" si="2"/>
        <v>-16.176189421463484</v>
      </c>
      <c r="K40" s="55"/>
    </row>
    <row r="41" spans="1:11" s="12" customFormat="1" ht="8.25">
      <c r="A41" s="15" t="s">
        <v>22</v>
      </c>
      <c r="B41" s="43" t="s">
        <v>24</v>
      </c>
      <c r="C41" s="45">
        <v>153296.53</v>
      </c>
      <c r="D41" s="45" t="s">
        <v>24</v>
      </c>
      <c r="E41" s="44">
        <v>1492854.67</v>
      </c>
      <c r="F41" s="44">
        <v>4641185.52</v>
      </c>
      <c r="G41" s="44">
        <v>5541394</v>
      </c>
      <c r="H41" s="44">
        <v>4598858.57</v>
      </c>
      <c r="I41" s="44">
        <v>2841062.85</v>
      </c>
      <c r="J41" s="16">
        <f t="shared" si="2"/>
        <v>-38.22243483343303</v>
      </c>
      <c r="K41" s="55"/>
    </row>
    <row r="42" spans="1:11" s="12" customFormat="1" ht="8.25">
      <c r="A42" s="15" t="s">
        <v>41</v>
      </c>
      <c r="B42" s="43" t="s">
        <v>24</v>
      </c>
      <c r="C42" s="44" t="s">
        <v>24</v>
      </c>
      <c r="D42" s="44" t="s">
        <v>24</v>
      </c>
      <c r="E42" s="44" t="s">
        <v>24</v>
      </c>
      <c r="F42" s="44">
        <v>5282.85</v>
      </c>
      <c r="G42" s="44">
        <v>830261.98</v>
      </c>
      <c r="H42" s="44">
        <v>1114146.08</v>
      </c>
      <c r="I42" s="44">
        <v>1160281.35</v>
      </c>
      <c r="J42" s="16">
        <f t="shared" si="2"/>
        <v>4.140863646892701</v>
      </c>
      <c r="K42" s="55"/>
    </row>
    <row r="43" spans="1:11" s="12" customFormat="1" ht="8.25">
      <c r="A43" s="15" t="s">
        <v>42</v>
      </c>
      <c r="B43" s="43" t="s">
        <v>24</v>
      </c>
      <c r="C43" s="44" t="s">
        <v>24</v>
      </c>
      <c r="D43" s="44" t="s">
        <v>24</v>
      </c>
      <c r="E43" s="44" t="s">
        <v>24</v>
      </c>
      <c r="F43" s="44">
        <v>23</v>
      </c>
      <c r="G43" s="44">
        <v>4379.66</v>
      </c>
      <c r="H43" s="44">
        <v>6669.52</v>
      </c>
      <c r="I43" s="44">
        <v>6904.25</v>
      </c>
      <c r="J43" s="16">
        <f t="shared" si="2"/>
        <v>3.5194436781057714</v>
      </c>
      <c r="K43" s="55"/>
    </row>
    <row r="44" spans="1:11" s="12" customFormat="1" ht="8.25">
      <c r="A44" s="15" t="s">
        <v>43</v>
      </c>
      <c r="B44" s="43" t="s">
        <v>24</v>
      </c>
      <c r="C44" s="45" t="s">
        <v>24</v>
      </c>
      <c r="D44" s="45" t="s">
        <v>24</v>
      </c>
      <c r="E44" s="44" t="s">
        <v>24</v>
      </c>
      <c r="F44" s="44">
        <v>7013.65</v>
      </c>
      <c r="G44" s="44">
        <v>1038235.22</v>
      </c>
      <c r="H44" s="44">
        <v>1351962.85</v>
      </c>
      <c r="I44" s="44">
        <v>1232421.51</v>
      </c>
      <c r="J44" s="16">
        <f t="shared" si="2"/>
        <v>-8.842058049154245</v>
      </c>
      <c r="K44" s="55"/>
    </row>
    <row r="45" spans="1:11" s="12" customFormat="1" ht="8.25">
      <c r="A45" s="15" t="s">
        <v>44</v>
      </c>
      <c r="B45" s="43" t="s">
        <v>24</v>
      </c>
      <c r="C45" s="45" t="s">
        <v>24</v>
      </c>
      <c r="D45" s="45" t="s">
        <v>24</v>
      </c>
      <c r="E45" s="44" t="s">
        <v>24</v>
      </c>
      <c r="F45" s="44">
        <v>197.98</v>
      </c>
      <c r="G45" s="44">
        <v>28694.86</v>
      </c>
      <c r="H45" s="44">
        <v>32008.43</v>
      </c>
      <c r="I45" s="44">
        <v>29318.21</v>
      </c>
      <c r="J45" s="16">
        <f t="shared" si="2"/>
        <v>-8.404723380684409</v>
      </c>
      <c r="K45" s="55"/>
    </row>
    <row r="46" spans="1:11" s="12" customFormat="1" ht="8.25">
      <c r="A46" s="15" t="s">
        <v>45</v>
      </c>
      <c r="B46" s="43" t="s">
        <v>24</v>
      </c>
      <c r="C46" s="45" t="s">
        <v>24</v>
      </c>
      <c r="D46" s="45" t="s">
        <v>24</v>
      </c>
      <c r="E46" s="44" t="s">
        <v>24</v>
      </c>
      <c r="F46" s="44">
        <v>514.96</v>
      </c>
      <c r="G46" s="44">
        <v>78964.18</v>
      </c>
      <c r="H46" s="44">
        <v>111910.33</v>
      </c>
      <c r="I46" s="44">
        <v>97195.49</v>
      </c>
      <c r="J46" s="16">
        <f t="shared" si="2"/>
        <v>-13.148777239777598</v>
      </c>
      <c r="K46" s="55"/>
    </row>
    <row r="47" spans="1:11" s="12" customFormat="1" ht="8.25">
      <c r="A47" s="15" t="s">
        <v>46</v>
      </c>
      <c r="B47" s="43" t="s">
        <v>24</v>
      </c>
      <c r="C47" s="45" t="s">
        <v>24</v>
      </c>
      <c r="D47" s="45" t="s">
        <v>24</v>
      </c>
      <c r="E47" s="44" t="s">
        <v>24</v>
      </c>
      <c r="F47" s="44">
        <v>118.1</v>
      </c>
      <c r="G47" s="44">
        <v>17128.05</v>
      </c>
      <c r="H47" s="44">
        <v>21583.76</v>
      </c>
      <c r="I47" s="44">
        <v>24724.89</v>
      </c>
      <c r="J47" s="16">
        <f t="shared" si="2"/>
        <v>14.55321037669064</v>
      </c>
      <c r="K47" s="55"/>
    </row>
    <row r="48" spans="1:11" s="12" customFormat="1" ht="8.25">
      <c r="A48" s="15"/>
      <c r="B48" s="41"/>
      <c r="C48" s="48"/>
      <c r="D48" s="48"/>
      <c r="E48" s="48"/>
      <c r="F48" s="48"/>
      <c r="G48" s="48"/>
      <c r="H48" s="48"/>
      <c r="I48" s="48"/>
      <c r="J48" s="16"/>
      <c r="K48" s="55"/>
    </row>
    <row r="49" spans="1:11" s="12" customFormat="1" ht="8.25">
      <c r="A49" s="17" t="s">
        <v>12</v>
      </c>
      <c r="B49" s="49">
        <f aca="true" t="shared" si="4" ref="B49:I49">SUM(B51:B52)</f>
        <v>519369041.51000005</v>
      </c>
      <c r="C49" s="49">
        <f t="shared" si="4"/>
        <v>861023680.29</v>
      </c>
      <c r="D49" s="49">
        <f t="shared" si="4"/>
        <v>1255090806</v>
      </c>
      <c r="E49" s="49">
        <f t="shared" si="4"/>
        <v>2498717298.43</v>
      </c>
      <c r="F49" s="49">
        <f t="shared" si="4"/>
        <v>2635988554.56</v>
      </c>
      <c r="G49" s="49">
        <f t="shared" si="4"/>
        <v>3483498803.36</v>
      </c>
      <c r="H49" s="49">
        <f t="shared" si="4"/>
        <v>4419995404.37</v>
      </c>
      <c r="I49" s="49">
        <f t="shared" si="4"/>
        <v>3588766529.76</v>
      </c>
      <c r="J49" s="23">
        <f>((I49/G49)-1)*100</f>
        <v>3.0218964421191874</v>
      </c>
      <c r="K49" s="55"/>
    </row>
    <row r="50" spans="1:11" s="12" customFormat="1" ht="8.25">
      <c r="A50" s="15"/>
      <c r="B50" s="41"/>
      <c r="C50" s="41"/>
      <c r="D50" s="41"/>
      <c r="E50" s="41"/>
      <c r="F50" s="41"/>
      <c r="G50" s="41"/>
      <c r="H50" s="41"/>
      <c r="I50" s="41"/>
      <c r="J50" s="16"/>
      <c r="K50" s="55"/>
    </row>
    <row r="51" spans="1:11" s="12" customFormat="1" ht="8.25">
      <c r="A51" s="15" t="s">
        <v>14</v>
      </c>
      <c r="B51" s="43">
        <v>415495233.22</v>
      </c>
      <c r="C51" s="45">
        <v>688818944.23</v>
      </c>
      <c r="D51" s="45">
        <v>1004072645</v>
      </c>
      <c r="E51" s="45">
        <v>1998973838.87</v>
      </c>
      <c r="F51" s="45">
        <v>2108790843.95</v>
      </c>
      <c r="G51" s="45">
        <v>2786799043.3</v>
      </c>
      <c r="H51" s="45">
        <v>3535996323.75</v>
      </c>
      <c r="I51" s="45">
        <v>2871013223.76</v>
      </c>
      <c r="J51" s="16">
        <f>((I51/H51)-1)*100</f>
        <v>-18.80610269653139</v>
      </c>
      <c r="K51" s="55"/>
    </row>
    <row r="52" spans="1:11" s="12" customFormat="1" ht="8.25">
      <c r="A52" s="18" t="s">
        <v>13</v>
      </c>
      <c r="B52" s="50">
        <v>103873808.29</v>
      </c>
      <c r="C52" s="45">
        <v>172204736.06</v>
      </c>
      <c r="D52" s="45">
        <v>251018161</v>
      </c>
      <c r="E52" s="45">
        <v>499743459.55999994</v>
      </c>
      <c r="F52" s="45">
        <v>527197710.61</v>
      </c>
      <c r="G52" s="45">
        <v>696699760.06</v>
      </c>
      <c r="H52" s="45">
        <v>883999080.62</v>
      </c>
      <c r="I52" s="45">
        <v>717753306</v>
      </c>
      <c r="J52" s="16">
        <f>((I52/H52)-1)*100</f>
        <v>-18.8061026605822</v>
      </c>
      <c r="K52" s="55"/>
    </row>
    <row r="53" spans="1:11" s="12" customFormat="1" ht="8.25">
      <c r="A53" s="19"/>
      <c r="B53" s="19"/>
      <c r="C53" s="19"/>
      <c r="D53" s="19"/>
      <c r="E53" s="20"/>
      <c r="F53" s="20"/>
      <c r="G53" s="20"/>
      <c r="H53" s="20"/>
      <c r="I53" s="20"/>
      <c r="J53" s="21"/>
      <c r="K53" s="14"/>
    </row>
    <row r="54" spans="1:11" s="12" customFormat="1" ht="9.75" customHeight="1">
      <c r="A54" s="15" t="s">
        <v>60</v>
      </c>
      <c r="B54" s="15"/>
      <c r="C54" s="15"/>
      <c r="D54" s="15"/>
      <c r="E54" s="22"/>
      <c r="F54" s="22"/>
      <c r="G54" s="22"/>
      <c r="H54" s="22"/>
      <c r="I54" s="22"/>
      <c r="K54" s="14"/>
    </row>
    <row r="55" spans="1:11" s="12" customFormat="1" ht="10.5" customHeight="1">
      <c r="A55" s="18" t="s">
        <v>27</v>
      </c>
      <c r="B55" s="18"/>
      <c r="C55" s="18"/>
      <c r="D55" s="18"/>
      <c r="K55" s="14"/>
    </row>
    <row r="56" spans="1:11" s="12" customFormat="1" ht="10.5" customHeight="1">
      <c r="A56" s="12" t="s">
        <v>59</v>
      </c>
      <c r="K56" s="14"/>
    </row>
    <row r="58" ht="8.25">
      <c r="A58" s="38"/>
    </row>
    <row r="59" ht="8.25">
      <c r="A59" s="38"/>
    </row>
    <row r="60" ht="8.25">
      <c r="A60" s="38"/>
    </row>
  </sheetData>
  <sheetProtection/>
  <mergeCells count="3">
    <mergeCell ref="J3:J4"/>
    <mergeCell ref="A1:J1"/>
    <mergeCell ref="B3:I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A16" sqref="A16"/>
    </sheetView>
  </sheetViews>
  <sheetFormatPr defaultColWidth="6.21484375" defaultRowHeight="15"/>
  <cols>
    <col min="1" max="1" width="22.77734375" style="24" customWidth="1"/>
    <col min="2" max="2" width="11.10546875" style="24" bestFit="1" customWidth="1"/>
    <col min="3" max="3" width="24.10546875" style="24" customWidth="1"/>
    <col min="4" max="16384" width="6.21484375" style="24" customWidth="1"/>
  </cols>
  <sheetData>
    <row r="2" ht="9.75">
      <c r="B2" s="25" t="s">
        <v>28</v>
      </c>
    </row>
    <row r="3" ht="9.75">
      <c r="B3" s="25"/>
    </row>
    <row r="4" spans="1:2" ht="9.75">
      <c r="A4" s="26" t="s">
        <v>29</v>
      </c>
      <c r="B4" s="27">
        <v>499743459.5599998</v>
      </c>
    </row>
    <row r="5" spans="1:2" ht="9.75">
      <c r="A5" s="15" t="s">
        <v>23</v>
      </c>
      <c r="B5" s="28">
        <v>3522756.32</v>
      </c>
    </row>
    <row r="6" spans="1:2" ht="9.75">
      <c r="A6" s="15" t="s">
        <v>19</v>
      </c>
      <c r="B6" s="28">
        <v>21797515.19</v>
      </c>
    </row>
    <row r="7" spans="1:2" ht="9.75">
      <c r="A7" s="15" t="s">
        <v>6</v>
      </c>
      <c r="B7" s="28">
        <v>253489478.89</v>
      </c>
    </row>
    <row r="8" spans="1:2" ht="9.75">
      <c r="A8" s="15" t="s">
        <v>7</v>
      </c>
      <c r="B8" s="28">
        <v>1670949.09</v>
      </c>
    </row>
    <row r="9" spans="1:2" ht="9.75">
      <c r="A9" s="15" t="s">
        <v>26</v>
      </c>
      <c r="B9" s="28">
        <v>4826365.83</v>
      </c>
    </row>
    <row r="10" spans="1:2" ht="9.75">
      <c r="A10" s="15" t="s">
        <v>8</v>
      </c>
      <c r="B10" s="28">
        <v>72301137.16</v>
      </c>
    </row>
    <row r="11" spans="1:2" ht="9.75">
      <c r="A11" s="15" t="s">
        <v>9</v>
      </c>
      <c r="B11" s="28">
        <v>16504449.68</v>
      </c>
    </row>
    <row r="12" spans="1:2" ht="9.75">
      <c r="A12" s="15" t="s">
        <v>10</v>
      </c>
      <c r="B12" s="28">
        <v>114414894.97</v>
      </c>
    </row>
    <row r="13" spans="1:2" ht="9.75">
      <c r="A13" s="2" t="s">
        <v>25</v>
      </c>
      <c r="B13" s="28">
        <v>1239639.89</v>
      </c>
    </row>
    <row r="14" spans="1:2" ht="9.75">
      <c r="A14" s="15" t="s">
        <v>11</v>
      </c>
      <c r="B14" s="28">
        <v>5441220.74</v>
      </c>
    </row>
    <row r="15" spans="1:2" ht="9.75">
      <c r="A15" s="15" t="s">
        <v>20</v>
      </c>
      <c r="B15" s="28">
        <v>855329.15</v>
      </c>
    </row>
    <row r="16" spans="1:2" ht="9.75">
      <c r="A16" s="15" t="s">
        <v>18</v>
      </c>
      <c r="B16" s="28">
        <v>1796693.27</v>
      </c>
    </row>
    <row r="17" spans="1:2" ht="9.75">
      <c r="A17" s="15" t="s">
        <v>21</v>
      </c>
      <c r="B17" s="28">
        <v>390174.71</v>
      </c>
    </row>
    <row r="18" spans="1:2" ht="9.75">
      <c r="A18" s="15" t="s">
        <v>22</v>
      </c>
      <c r="B18" s="28">
        <v>1492854.67</v>
      </c>
    </row>
    <row r="19" ht="9.75">
      <c r="B19" s="28"/>
    </row>
    <row r="20" spans="1:2" ht="9.75">
      <c r="A20" s="29" t="s">
        <v>30</v>
      </c>
      <c r="B20" s="27">
        <v>1998973838.87</v>
      </c>
    </row>
    <row r="21" spans="1:2" ht="9.75">
      <c r="A21" s="30" t="s">
        <v>31</v>
      </c>
      <c r="B21" s="28">
        <v>1961296961.98</v>
      </c>
    </row>
    <row r="22" spans="1:2" ht="9.75">
      <c r="A22" s="30" t="s">
        <v>32</v>
      </c>
      <c r="B22" s="28">
        <v>8379876.3100000005</v>
      </c>
    </row>
    <row r="23" spans="1:2" ht="9.75">
      <c r="A23" s="30" t="s">
        <v>33</v>
      </c>
      <c r="B23" s="28">
        <v>21764882.98</v>
      </c>
    </row>
    <row r="24" spans="1:2" ht="9.75">
      <c r="A24" s="30" t="s">
        <v>34</v>
      </c>
      <c r="B24" s="28">
        <v>7532117.6</v>
      </c>
    </row>
    <row r="25" ht="9.75">
      <c r="B25" s="28"/>
    </row>
    <row r="26" spans="1:2" ht="9.75">
      <c r="A26" s="30" t="s">
        <v>35</v>
      </c>
      <c r="B26" s="28">
        <v>1998973838.87</v>
      </c>
    </row>
    <row r="27" spans="1:2" ht="9.75">
      <c r="A27" s="31" t="s">
        <v>36</v>
      </c>
      <c r="B27" s="28">
        <v>499743459.55999994</v>
      </c>
    </row>
    <row r="28" ht="9.75">
      <c r="B28" s="28"/>
    </row>
    <row r="29" spans="1:2" ht="9.75">
      <c r="A29" s="32" t="s">
        <v>37</v>
      </c>
      <c r="B29" s="33">
        <v>4997434596.860001</v>
      </c>
    </row>
    <row r="32" ht="9.75">
      <c r="B32" s="2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2008-06-30T17:16:05Z</cp:lastPrinted>
  <dcterms:created xsi:type="dcterms:W3CDTF">1998-02-13T16:16:03Z</dcterms:created>
  <dcterms:modified xsi:type="dcterms:W3CDTF">2021-09-15T14:42:18Z</dcterms:modified>
  <cp:category/>
  <cp:version/>
  <cp:contentType/>
  <cp:contentStatus/>
</cp:coreProperties>
</file>