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05" windowHeight="3180" activeTab="0"/>
  </bookViews>
  <sheets>
    <sheet name="T1.6" sheetId="1" r:id="rId1"/>
  </sheets>
  <definedNames>
    <definedName name="_Fill" hidden="1">#REF!</definedName>
    <definedName name="_xlnm.Print_Area" localSheetId="0">'T1.6'!$A$1:$L$85</definedName>
  </definedNames>
  <calcPr fullCalcOnLoad="1"/>
</workbook>
</file>

<file path=xl/sharedStrings.xml><?xml version="1.0" encoding="utf-8"?>
<sst xmlns="http://schemas.openxmlformats.org/spreadsheetml/2006/main" count="69" uniqueCount="65">
  <si>
    <t>Regiões geográficas, países e blocos econômicos</t>
  </si>
  <si>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</si>
  <si>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</si>
  <si>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</si>
  <si>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</si>
  <si>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</si>
  <si>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</si>
  <si>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</si>
  <si>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</si>
  <si>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</si>
  <si>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</si>
  <si>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</si>
  <si>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</si>
  <si>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</si>
  <si>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</si>
  <si>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</si>
  <si>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</si>
  <si>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</si>
  <si>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</si>
  <si>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</si>
  <si>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</si>
  <si>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</si>
  <si>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</si>
  <si>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</si>
  <si>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</si>
  <si>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</si>
  <si>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</si>
  <si>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</si>
  <si>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</si>
  <si>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</si>
  <si>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</si>
  <si>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</si>
  <si>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</si>
  <si>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</si>
  <si>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</si>
  <si>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</si>
  <si>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</si>
  <si>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</si>
  <si>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</si>
  <si>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</si>
  <si>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</si>
  <si>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</si>
  <si>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</si>
  <si>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</si>
  <si>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</si>
  <si>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</si>
  <si>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</si>
  <si>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</si>
  <si>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</si>
  <si>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</si>
  <si>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</si>
  <si>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</si>
  <si>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t>Nova Zelândia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</si>
  <si>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</si>
  <si>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Total OPEP</t>
  </si>
  <si>
    <t>Total não-OPEP</t>
  </si>
  <si>
    <t>Europa e ex-União Soviética</t>
  </si>
  <si>
    <t>Mianmar</t>
  </si>
  <si>
    <t>Notas: 1. Não inclui queima, perda e reinjeção.</t>
  </si>
  <si>
    <t xml:space="preserve">               2. Dados retificados pela BP Amoco.</t>
  </si>
  <si>
    <t>e Petrobras/SERPLAN, para os anos anteriores.</t>
  </si>
  <si>
    <t>Vietnã</t>
  </si>
  <si>
    <t>05/04
%</t>
  </si>
  <si>
    <t>Tabela 1.6 - Produção de gás natural, segundo regiões geográficas, países e blocos econômicos - 1996-2005</t>
  </si>
  <si>
    <t xml:space="preserve">Fontes: BP Amoco Statistical Review of World Energy 2006, exceto para o Brasil; para o Brasil, ANP/SDP, conforme o Decreto n.º 2.705/98 para os anos de 1999 a 2005, 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</si>
</sst>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.0"/>
    <numFmt numFmtId="183" formatCode="_(* #,##0.0_);_(* \(#,##0.0\);_(* &quot;-&quot;??_);_(@_)"/>
    <numFmt numFmtId="184" formatCode="_(* #,##0.0_);_(* \(#,##0.0\);_(* &quot;-&quot;?_);_(@_)"/>
    <numFmt numFmtId="185" formatCode="_(* #,##0_);_(* \(#,##0\);_(* &quot;-&quot;??_);_(@_)"/>
    <numFmt numFmtId="186" formatCode="0.0%"/>
    <numFmt numFmtId="187" formatCode="General_)"/>
    <numFmt numFmtId="188" formatCode="#,##0.0_);\(#,##0.0\)"/>
    <numFmt numFmtId="189" formatCode="#,##0.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0"/>
    <numFmt numFmtId="194" formatCode="0.00000"/>
    <numFmt numFmtId="195" formatCode="0.0000"/>
    <numFmt numFmtId="196" formatCode="0.000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89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/>
    </xf>
    <xf numFmtId="2" fontId="7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>
      <alignment horizontal="right" vertical="center" wrapText="1"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2" fontId="6" fillId="2" borderId="0" xfId="18" applyNumberFormat="1" applyFont="1" applyFill="1" applyBorder="1" applyAlignment="1" applyProtection="1">
      <alignment horizontal="right" vertical="center" wrapText="1"/>
      <protection/>
    </xf>
    <xf numFmtId="182" fontId="6" fillId="2" borderId="0" xfId="0" applyNumberFormat="1" applyFont="1" applyFill="1" applyBorder="1" applyAlignment="1">
      <alignment horizontal="left"/>
    </xf>
    <xf numFmtId="2" fontId="6" fillId="2" borderId="0" xfId="18" applyNumberFormat="1" applyFont="1" applyFill="1" applyBorder="1" applyAlignment="1">
      <alignment horizontal="right" vertical="center" wrapText="1"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10" fontId="6" fillId="2" borderId="0" xfId="17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86" fontId="10" fillId="2" borderId="0" xfId="17" applyNumberFormat="1" applyFont="1" applyFill="1" applyBorder="1" applyAlignment="1">
      <alignment/>
    </xf>
    <xf numFmtId="186" fontId="6" fillId="2" borderId="0" xfId="17" applyNumberFormat="1" applyFont="1" applyFill="1" applyBorder="1" applyAlignment="1">
      <alignment/>
    </xf>
    <xf numFmtId="186" fontId="6" fillId="2" borderId="0" xfId="17" applyNumberFormat="1" applyFont="1" applyFill="1" applyBorder="1" applyAlignment="1">
      <alignment vertical="center"/>
    </xf>
    <xf numFmtId="186" fontId="9" fillId="2" borderId="0" xfId="17" applyNumberFormat="1" applyFont="1" applyFill="1" applyBorder="1" applyAlignment="1">
      <alignment/>
    </xf>
    <xf numFmtId="43" fontId="9" fillId="2" borderId="0" xfId="18" applyFont="1" applyFill="1" applyBorder="1" applyAlignment="1" applyProtection="1">
      <alignment horizontal="right" vertical="center" wrapText="1"/>
      <protection/>
    </xf>
    <xf numFmtId="183" fontId="9" fillId="2" borderId="0" xfId="18" applyNumberFormat="1" applyFont="1" applyFill="1" applyBorder="1" applyAlignment="1">
      <alignment horizontal="center"/>
    </xf>
    <xf numFmtId="189" fontId="9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>
      <alignment horizontal="right" vertical="center" wrapText="1"/>
    </xf>
    <xf numFmtId="189" fontId="6" fillId="2" borderId="0" xfId="18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horizontal="left"/>
    </xf>
    <xf numFmtId="182" fontId="6" fillId="2" borderId="0" xfId="0" applyNumberFormat="1" applyFont="1" applyFill="1" applyBorder="1" applyAlignment="1">
      <alignment horizontal="left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 horizontal="left"/>
    </xf>
    <xf numFmtId="189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182" fontId="7" fillId="2" borderId="0" xfId="0" applyNumberFormat="1" applyFont="1" applyFill="1" applyBorder="1" applyAlignment="1">
      <alignment horizontal="left"/>
    </xf>
    <xf numFmtId="189" fontId="7" fillId="2" borderId="0" xfId="18" applyNumberFormat="1" applyFont="1" applyFill="1" applyBorder="1" applyAlignment="1">
      <alignment horizontal="right" vertical="center" wrapText="1"/>
    </xf>
    <xf numFmtId="37" fontId="6" fillId="2" borderId="3" xfId="0" applyNumberFormat="1" applyFont="1" applyFill="1" applyBorder="1" applyAlignment="1" applyProtection="1">
      <alignment horizontal="left"/>
      <protection/>
    </xf>
    <xf numFmtId="37" fontId="6" fillId="2" borderId="3" xfId="0" applyNumberFormat="1" applyFont="1" applyFill="1" applyBorder="1" applyAlignment="1" applyProtection="1">
      <alignment horizontal="center"/>
      <protection/>
    </xf>
    <xf numFmtId="3" fontId="6" fillId="2" borderId="3" xfId="0" applyNumberFormat="1" applyFont="1" applyFill="1" applyBorder="1" applyAlignment="1">
      <alignment horizontal="center"/>
    </xf>
    <xf numFmtId="10" fontId="6" fillId="2" borderId="3" xfId="17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182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2" fontId="9" fillId="2" borderId="0" xfId="18" applyNumberFormat="1" applyFont="1" applyFill="1" applyBorder="1" applyAlignment="1" applyProtection="1">
      <alignment horizontal="right" vertical="center" wrapText="1"/>
      <protection/>
    </xf>
    <xf numFmtId="0" fontId="11" fillId="2" borderId="0" xfId="0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 horizontal="center"/>
      <protection/>
    </xf>
    <xf numFmtId="3" fontId="9" fillId="2" borderId="0" xfId="0" applyNumberFormat="1" applyFont="1" applyFill="1" applyBorder="1" applyAlignment="1">
      <alignment horizontal="center"/>
    </xf>
    <xf numFmtId="10" fontId="9" fillId="2" borderId="0" xfId="17" applyNumberFormat="1" applyFont="1" applyFill="1" applyBorder="1" applyAlignment="1">
      <alignment horizontal="center"/>
    </xf>
    <xf numFmtId="37" fontId="9" fillId="2" borderId="0" xfId="0" applyNumberFormat="1" applyFont="1" applyFill="1" applyBorder="1" applyAlignment="1" applyProtection="1">
      <alignment/>
      <protection/>
    </xf>
    <xf numFmtId="3" fontId="9" fillId="2" borderId="0" xfId="0" applyNumberFormat="1" applyFont="1" applyFill="1" applyBorder="1" applyAlignment="1">
      <alignment/>
    </xf>
    <xf numFmtId="10" fontId="9" fillId="2" borderId="0" xfId="17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186" fontId="9" fillId="2" borderId="0" xfId="17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selection activeCell="A2" sqref="A2"/>
    </sheetView>
  </sheetViews>
  <sheetFormatPr defaultColWidth="8.88671875" defaultRowHeight="15"/>
  <cols>
    <col min="1" max="1" width="20.4453125" style="7" customWidth="1"/>
    <col min="2" max="9" width="5.3359375" style="1" customWidth="1"/>
    <col min="10" max="11" width="5.3359375" style="21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" customHeight="1">
      <c r="A3" s="65" t="s">
        <v>0</v>
      </c>
      <c r="B3" s="67" t="s">
        <v>53</v>
      </c>
      <c r="C3" s="68"/>
      <c r="D3" s="68"/>
      <c r="E3" s="68"/>
      <c r="F3" s="68"/>
      <c r="G3" s="68"/>
      <c r="H3" s="68"/>
      <c r="I3" s="68"/>
      <c r="J3" s="68"/>
      <c r="K3" s="69"/>
      <c r="L3" s="70" t="s">
        <v>62</v>
      </c>
      <c r="M3" s="4"/>
    </row>
    <row r="4" spans="1:12" s="3" customFormat="1" ht="9">
      <c r="A4" s="66"/>
      <c r="B4" s="5">
        <v>1996</v>
      </c>
      <c r="C4" s="5">
        <v>1997</v>
      </c>
      <c r="D4" s="5">
        <v>1998</v>
      </c>
      <c r="E4" s="5">
        <v>1999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6">
        <v>2005</v>
      </c>
      <c r="L4" s="71"/>
    </row>
    <row r="5" spans="2:12" ht="9">
      <c r="B5" s="31"/>
      <c r="C5" s="31"/>
      <c r="D5" s="31"/>
      <c r="E5" s="31"/>
      <c r="F5" s="31"/>
      <c r="G5" s="31"/>
      <c r="H5" s="31"/>
      <c r="I5" s="31"/>
      <c r="J5" s="31"/>
      <c r="K5" s="31"/>
      <c r="L5" s="8"/>
    </row>
    <row r="6" spans="1:15" s="12" customFormat="1" ht="9">
      <c r="A6" s="9" t="s">
        <v>2</v>
      </c>
      <c r="B6" s="10">
        <f aca="true" t="shared" si="0" ref="B6:H6">B8+B14+B24+B42+B54+B62</f>
        <v>2236.216953</v>
      </c>
      <c r="C6" s="10">
        <f t="shared" si="0"/>
        <v>2240.0412370000004</v>
      </c>
      <c r="D6" s="10">
        <f t="shared" si="0"/>
        <v>2291.0504039999996</v>
      </c>
      <c r="E6" s="10">
        <f t="shared" si="0"/>
        <v>2353.1796281</v>
      </c>
      <c r="F6" s="10">
        <f t="shared" si="0"/>
        <v>2433.3836692236996</v>
      </c>
      <c r="G6" s="10">
        <f t="shared" si="0"/>
        <v>2492.6507301218003</v>
      </c>
      <c r="H6" s="10">
        <f t="shared" si="0"/>
        <v>2533.405860554499</v>
      </c>
      <c r="I6" s="10">
        <f>I8+I14+I24+I42+I54+I62</f>
        <v>2624.075014854</v>
      </c>
      <c r="J6" s="10">
        <f>J8+J14+J24+J42+J54+J62</f>
        <v>2705.0863220943997</v>
      </c>
      <c r="K6" s="10">
        <f>K8+K14+K24+K42+K54+K62</f>
        <v>2763.9391014754997</v>
      </c>
      <c r="L6" s="11">
        <f>((K6/J6)-1)*100</f>
        <v>2.1756340601926993</v>
      </c>
      <c r="M6" s="23"/>
      <c r="N6" s="9"/>
      <c r="O6" s="13"/>
    </row>
    <row r="7" spans="2:15" ht="9">
      <c r="B7" s="30"/>
      <c r="C7" s="30"/>
      <c r="D7" s="30"/>
      <c r="E7" s="30"/>
      <c r="F7" s="30"/>
      <c r="G7" s="30"/>
      <c r="H7" s="30"/>
      <c r="I7" s="30"/>
      <c r="J7" s="30"/>
      <c r="K7" s="30"/>
      <c r="L7" s="16"/>
      <c r="N7" s="7"/>
      <c r="O7" s="17"/>
    </row>
    <row r="8" spans="1:15" s="12" customFormat="1" ht="9">
      <c r="A8" s="9" t="s">
        <v>3</v>
      </c>
      <c r="B8" s="10">
        <f aca="true" t="shared" si="1" ref="B8:I8">SUM(B10:B12)</f>
        <v>733.3000000000001</v>
      </c>
      <c r="C8" s="10">
        <f t="shared" si="1"/>
        <v>740.6000000000001</v>
      </c>
      <c r="D8" s="10">
        <f t="shared" si="1"/>
        <v>754.8</v>
      </c>
      <c r="E8" s="10">
        <f t="shared" si="1"/>
        <v>756.2</v>
      </c>
      <c r="F8" s="10">
        <f t="shared" si="1"/>
        <v>769.5999999999999</v>
      </c>
      <c r="G8" s="10">
        <f t="shared" si="1"/>
        <v>787.8999999999999</v>
      </c>
      <c r="H8" s="10">
        <f t="shared" si="1"/>
        <v>767.3999999999999</v>
      </c>
      <c r="I8" s="10">
        <f t="shared" si="1"/>
        <v>770.4999999999999</v>
      </c>
      <c r="J8" s="10">
        <f>SUM(J10:J12)</f>
        <v>760.4</v>
      </c>
      <c r="K8" s="10">
        <f>SUM(K10:K12)</f>
        <v>750.7</v>
      </c>
      <c r="L8" s="11">
        <f>((K8/J8)-1)*100</f>
        <v>-1.275644397685416</v>
      </c>
      <c r="N8" s="9"/>
      <c r="O8" s="13"/>
    </row>
    <row r="9" spans="9:15" ht="9">
      <c r="I9" s="21"/>
      <c r="N9" s="7"/>
      <c r="O9" s="17"/>
    </row>
    <row r="10" spans="1:15" s="12" customFormat="1" ht="9">
      <c r="A10" s="35" t="s">
        <v>5</v>
      </c>
      <c r="B10" s="15">
        <v>163.6</v>
      </c>
      <c r="C10" s="15">
        <v>165.8</v>
      </c>
      <c r="D10" s="15">
        <v>171.3</v>
      </c>
      <c r="E10" s="15">
        <v>177.4</v>
      </c>
      <c r="F10" s="33">
        <v>183.2</v>
      </c>
      <c r="G10" s="33">
        <v>186.8</v>
      </c>
      <c r="H10" s="33">
        <v>187.8</v>
      </c>
      <c r="I10" s="33">
        <v>182.7</v>
      </c>
      <c r="J10" s="33">
        <v>183.6</v>
      </c>
      <c r="K10" s="33">
        <v>185.5</v>
      </c>
      <c r="L10" s="37">
        <f>((K10/J10)-1)*100</f>
        <v>1.0348583877995754</v>
      </c>
      <c r="N10" s="18"/>
      <c r="O10" s="17"/>
    </row>
    <row r="11" spans="1:15" ht="9">
      <c r="A11" s="35" t="s">
        <v>4</v>
      </c>
      <c r="B11" s="15">
        <v>541.7</v>
      </c>
      <c r="C11" s="15">
        <v>543.1</v>
      </c>
      <c r="D11" s="15">
        <v>549.2</v>
      </c>
      <c r="E11" s="15">
        <v>541.6</v>
      </c>
      <c r="F11" s="34">
        <v>550.6</v>
      </c>
      <c r="G11" s="33">
        <v>565.8</v>
      </c>
      <c r="H11" s="33">
        <v>544.3</v>
      </c>
      <c r="I11" s="33">
        <v>551.4</v>
      </c>
      <c r="J11" s="33">
        <v>539.4</v>
      </c>
      <c r="K11" s="33">
        <v>525.7</v>
      </c>
      <c r="L11" s="37">
        <f>((K11/J11)-1)*100</f>
        <v>-2.5398591027066986</v>
      </c>
      <c r="N11" s="7"/>
      <c r="O11" s="19"/>
    </row>
    <row r="12" spans="1:16" ht="9">
      <c r="A12" s="36" t="s">
        <v>6</v>
      </c>
      <c r="B12" s="15">
        <v>28</v>
      </c>
      <c r="C12" s="15">
        <v>31.7</v>
      </c>
      <c r="D12" s="14">
        <v>34.3</v>
      </c>
      <c r="E12" s="14">
        <v>37.2</v>
      </c>
      <c r="F12" s="34">
        <v>35.8</v>
      </c>
      <c r="G12" s="34">
        <v>35.3</v>
      </c>
      <c r="H12" s="33">
        <v>35.3</v>
      </c>
      <c r="I12" s="33">
        <v>36.4</v>
      </c>
      <c r="J12" s="33">
        <v>37.4</v>
      </c>
      <c r="K12" s="33">
        <v>39.5</v>
      </c>
      <c r="L12" s="37">
        <f>((K12/J12)-1)*100</f>
        <v>5.614973262032086</v>
      </c>
      <c r="N12" s="7"/>
      <c r="O12" s="19"/>
      <c r="P12" s="12"/>
    </row>
    <row r="13" spans="2:15" ht="9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6"/>
      <c r="N13" s="18"/>
      <c r="O13" s="17"/>
    </row>
    <row r="14" spans="1:16" ht="9">
      <c r="A14" s="9" t="s">
        <v>47</v>
      </c>
      <c r="B14" s="10">
        <f aca="true" t="shared" si="2" ref="B14:G14">SUM(B16:B22)</f>
        <v>81.916953</v>
      </c>
      <c r="C14" s="10">
        <f t="shared" si="2"/>
        <v>83.141237</v>
      </c>
      <c r="D14" s="10">
        <f t="shared" si="2"/>
        <v>88.95040399999999</v>
      </c>
      <c r="E14" s="10">
        <f t="shared" si="2"/>
        <v>91.2796281</v>
      </c>
      <c r="F14" s="10">
        <f t="shared" si="2"/>
        <v>98.88366922370001</v>
      </c>
      <c r="G14" s="10">
        <f t="shared" si="2"/>
        <v>103.3507301218</v>
      </c>
      <c r="H14" s="10">
        <f>SUM(H16:H22)</f>
        <v>105.2058605545</v>
      </c>
      <c r="I14" s="10">
        <f>SUM(I16:I22)</f>
        <v>116.47501485400001</v>
      </c>
      <c r="J14" s="10">
        <f>SUM(J16:J22)</f>
        <v>130.6863220944</v>
      </c>
      <c r="K14" s="10">
        <f>SUM(K16:K22)</f>
        <v>136.4391014755</v>
      </c>
      <c r="L14" s="11">
        <f>((K14/J14)-1)*100</f>
        <v>4.4019751179044775</v>
      </c>
      <c r="N14" s="18"/>
      <c r="O14" s="17"/>
      <c r="P14" s="12"/>
    </row>
    <row r="15" spans="2:15" ht="9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  <c r="N15" s="18"/>
      <c r="O15" s="17"/>
    </row>
    <row r="16" spans="1:16" ht="9">
      <c r="A16" s="36" t="s">
        <v>7</v>
      </c>
      <c r="B16" s="33">
        <v>28.9</v>
      </c>
      <c r="C16" s="33">
        <v>27.4</v>
      </c>
      <c r="D16" s="34">
        <v>29.6</v>
      </c>
      <c r="E16" s="34">
        <v>34.6</v>
      </c>
      <c r="F16" s="34">
        <v>37.4</v>
      </c>
      <c r="G16" s="34">
        <v>37.1</v>
      </c>
      <c r="H16" s="34">
        <v>36.1</v>
      </c>
      <c r="I16" s="34">
        <v>41</v>
      </c>
      <c r="J16" s="34">
        <v>44.9</v>
      </c>
      <c r="K16" s="34">
        <v>45.6</v>
      </c>
      <c r="L16" s="37">
        <f aca="true" t="shared" si="3" ref="L16:L22">((K16/J16)-1)*100</f>
        <v>1.5590200445434466</v>
      </c>
      <c r="N16" s="18"/>
      <c r="O16" s="17"/>
      <c r="P16" s="12"/>
    </row>
    <row r="17" spans="1:15" ht="9">
      <c r="A17" s="36" t="s">
        <v>39</v>
      </c>
      <c r="B17" s="34">
        <v>3.2</v>
      </c>
      <c r="C17" s="34">
        <v>2.7</v>
      </c>
      <c r="D17" s="34">
        <v>2.8</v>
      </c>
      <c r="E17" s="34">
        <v>2.3</v>
      </c>
      <c r="F17" s="34">
        <v>3.2</v>
      </c>
      <c r="G17" s="34">
        <v>4.7</v>
      </c>
      <c r="H17" s="34">
        <v>4.9</v>
      </c>
      <c r="I17" s="34">
        <v>6.4</v>
      </c>
      <c r="J17" s="34">
        <v>8.5</v>
      </c>
      <c r="K17" s="34">
        <v>10.4</v>
      </c>
      <c r="L17" s="37">
        <f t="shared" si="3"/>
        <v>22.352941176470598</v>
      </c>
      <c r="N17" s="18"/>
      <c r="O17" s="17"/>
    </row>
    <row r="18" spans="1:16" s="51" customFormat="1" ht="9">
      <c r="A18" s="36" t="s">
        <v>38</v>
      </c>
      <c r="B18" s="34">
        <v>6.016952999999999</v>
      </c>
      <c r="C18" s="34">
        <v>6.541237000000001</v>
      </c>
      <c r="D18" s="34">
        <v>6.850403999999998</v>
      </c>
      <c r="E18" s="34">
        <v>7.979628100000002</v>
      </c>
      <c r="F18" s="34">
        <v>8.1836692237</v>
      </c>
      <c r="G18" s="34">
        <v>8.3507301218</v>
      </c>
      <c r="H18" s="34">
        <v>10.0058605545</v>
      </c>
      <c r="I18" s="34">
        <v>10.875014854</v>
      </c>
      <c r="J18" s="34">
        <v>11.8863220944</v>
      </c>
      <c r="K18" s="34">
        <v>12.2391014755</v>
      </c>
      <c r="L18" s="37">
        <f t="shared" si="3"/>
        <v>2.9679439804698227</v>
      </c>
      <c r="N18" s="50"/>
      <c r="O18" s="52"/>
      <c r="P18" s="53"/>
    </row>
    <row r="19" spans="1:16" ht="9">
      <c r="A19" s="36" t="s">
        <v>40</v>
      </c>
      <c r="B19" s="34">
        <v>4.7</v>
      </c>
      <c r="C19" s="34">
        <v>5.9</v>
      </c>
      <c r="D19" s="34">
        <v>6.3</v>
      </c>
      <c r="E19" s="34">
        <v>5.2</v>
      </c>
      <c r="F19" s="34">
        <v>5.9</v>
      </c>
      <c r="G19" s="34">
        <v>6.1</v>
      </c>
      <c r="H19" s="34">
        <v>6.2</v>
      </c>
      <c r="I19" s="34">
        <v>6.1</v>
      </c>
      <c r="J19" s="34">
        <v>6.4</v>
      </c>
      <c r="K19" s="34">
        <v>6.8</v>
      </c>
      <c r="L19" s="37">
        <f t="shared" si="3"/>
        <v>6.25</v>
      </c>
      <c r="N19" s="18"/>
      <c r="O19" s="17"/>
      <c r="P19" s="12"/>
    </row>
    <row r="20" spans="1:15" ht="9">
      <c r="A20" s="36" t="s">
        <v>48</v>
      </c>
      <c r="B20" s="34">
        <v>7.1</v>
      </c>
      <c r="C20" s="34">
        <v>7.4</v>
      </c>
      <c r="D20" s="34">
        <v>8.6</v>
      </c>
      <c r="E20" s="34">
        <v>11.7</v>
      </c>
      <c r="F20" s="34">
        <v>14.1</v>
      </c>
      <c r="G20" s="34">
        <v>15.2</v>
      </c>
      <c r="H20" s="34">
        <v>17.3</v>
      </c>
      <c r="I20" s="34">
        <v>24.7</v>
      </c>
      <c r="J20" s="34">
        <v>28.1</v>
      </c>
      <c r="K20" s="34">
        <v>29</v>
      </c>
      <c r="L20" s="37">
        <f t="shared" si="3"/>
        <v>3.2028469750889688</v>
      </c>
      <c r="N20" s="18"/>
      <c r="O20" s="17"/>
    </row>
    <row r="21" spans="1:24" s="24" customFormat="1" ht="9">
      <c r="A21" s="36" t="s">
        <v>8</v>
      </c>
      <c r="B21" s="34">
        <v>29.7</v>
      </c>
      <c r="C21" s="34">
        <v>30.8</v>
      </c>
      <c r="D21" s="34">
        <v>32.3</v>
      </c>
      <c r="E21" s="34">
        <v>27.4</v>
      </c>
      <c r="F21" s="34">
        <v>27.9</v>
      </c>
      <c r="G21" s="34">
        <v>29.6</v>
      </c>
      <c r="H21" s="34">
        <v>28.4</v>
      </c>
      <c r="I21" s="34">
        <v>25.2</v>
      </c>
      <c r="J21" s="34">
        <v>28.1</v>
      </c>
      <c r="K21" s="34">
        <v>28.9</v>
      </c>
      <c r="L21" s="37">
        <f t="shared" si="3"/>
        <v>2.8469750889679624</v>
      </c>
      <c r="M21" s="12"/>
      <c r="N21" s="18"/>
      <c r="O21" s="17"/>
      <c r="P21" s="12"/>
      <c r="Q21" s="12"/>
      <c r="R21" s="12"/>
      <c r="S21" s="12"/>
      <c r="T21" s="12"/>
      <c r="U21" s="12"/>
      <c r="V21" s="12"/>
      <c r="W21" s="12"/>
      <c r="X21" s="12"/>
    </row>
    <row r="22" spans="1:16" s="12" customFormat="1" ht="9">
      <c r="A22" s="36" t="s">
        <v>9</v>
      </c>
      <c r="B22" s="34">
        <v>2.3</v>
      </c>
      <c r="C22" s="34">
        <v>2.4</v>
      </c>
      <c r="D22" s="34">
        <v>2.5</v>
      </c>
      <c r="E22" s="34">
        <v>2.1</v>
      </c>
      <c r="F22" s="34">
        <v>2.2</v>
      </c>
      <c r="G22" s="34">
        <v>2.3</v>
      </c>
      <c r="H22" s="34">
        <v>2.3</v>
      </c>
      <c r="I22" s="34">
        <v>2.2</v>
      </c>
      <c r="J22" s="34">
        <v>2.8</v>
      </c>
      <c r="K22" s="34">
        <v>3.5</v>
      </c>
      <c r="L22" s="37">
        <f t="shared" si="3"/>
        <v>25</v>
      </c>
      <c r="N22" s="18"/>
      <c r="O22" s="17"/>
      <c r="P22" s="1"/>
    </row>
    <row r="23" spans="1:16" ht="9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6"/>
      <c r="N23" s="18"/>
      <c r="O23" s="17"/>
      <c r="P23" s="12"/>
    </row>
    <row r="24" spans="1:15" ht="9">
      <c r="A24" s="9" t="s">
        <v>56</v>
      </c>
      <c r="B24" s="10">
        <f aca="true" t="shared" si="4" ref="B24:G24">SUM(B26:B40)</f>
        <v>945.4000000000001</v>
      </c>
      <c r="C24" s="10">
        <f t="shared" si="4"/>
        <v>899.4</v>
      </c>
      <c r="D24" s="10">
        <f t="shared" si="4"/>
        <v>915.4999999999999</v>
      </c>
      <c r="E24" s="10">
        <f t="shared" si="4"/>
        <v>934.8999999999999</v>
      </c>
      <c r="F24" s="10">
        <f t="shared" si="4"/>
        <v>959.6</v>
      </c>
      <c r="G24" s="10">
        <f t="shared" si="4"/>
        <v>967.7</v>
      </c>
      <c r="H24" s="10">
        <f>SUM(H26:H40)</f>
        <v>989.3999999999999</v>
      </c>
      <c r="I24" s="10">
        <f>SUM(I26:I40)</f>
        <v>1024.2</v>
      </c>
      <c r="J24" s="10">
        <f>SUM(J26:J40)</f>
        <v>1056.1000000000001</v>
      </c>
      <c r="K24" s="10">
        <f>SUM(K26:K40)</f>
        <v>1061.1999999999998</v>
      </c>
      <c r="L24" s="11">
        <f>((K24/J24)-1)*100</f>
        <v>0.48290881545305364</v>
      </c>
      <c r="N24" s="18"/>
      <c r="O24" s="17"/>
    </row>
    <row r="25" spans="2:16" ht="9">
      <c r="B25" s="32"/>
      <c r="C25" s="32"/>
      <c r="D25" s="32"/>
      <c r="E25" s="32"/>
      <c r="F25" s="32"/>
      <c r="G25" s="32"/>
      <c r="H25" s="32"/>
      <c r="I25" s="14"/>
      <c r="J25" s="14"/>
      <c r="K25" s="14"/>
      <c r="L25" s="16"/>
      <c r="N25" s="18"/>
      <c r="O25" s="17"/>
      <c r="P25" s="12"/>
    </row>
    <row r="26" spans="1:16" ht="9">
      <c r="A26" s="36" t="s">
        <v>11</v>
      </c>
      <c r="B26" s="34">
        <v>17.4</v>
      </c>
      <c r="C26" s="34">
        <v>17.1</v>
      </c>
      <c r="D26" s="34">
        <v>16.7</v>
      </c>
      <c r="E26" s="34">
        <v>17.8</v>
      </c>
      <c r="F26" s="34">
        <v>16.9</v>
      </c>
      <c r="G26" s="34">
        <v>17</v>
      </c>
      <c r="H26" s="34">
        <v>17</v>
      </c>
      <c r="I26" s="34">
        <v>17.7</v>
      </c>
      <c r="J26" s="34">
        <v>16.4</v>
      </c>
      <c r="K26" s="34">
        <v>15.8</v>
      </c>
      <c r="L26" s="37">
        <f aca="true" t="shared" si="5" ref="L26:L40">((K26/J26)-1)*100</f>
        <v>-3.658536585365846</v>
      </c>
      <c r="N26" s="18"/>
      <c r="O26" s="17"/>
      <c r="P26" s="12"/>
    </row>
    <row r="27" spans="1:16" ht="9">
      <c r="A27" s="36" t="s">
        <v>41</v>
      </c>
      <c r="B27" s="34">
        <v>5.9</v>
      </c>
      <c r="C27" s="34">
        <v>5.6</v>
      </c>
      <c r="D27" s="34">
        <v>5.2</v>
      </c>
      <c r="E27" s="34">
        <v>5.6</v>
      </c>
      <c r="F27" s="34">
        <v>5.3</v>
      </c>
      <c r="G27" s="34">
        <v>5.2</v>
      </c>
      <c r="H27" s="34">
        <v>4.8</v>
      </c>
      <c r="I27" s="34">
        <v>4.8</v>
      </c>
      <c r="J27" s="34">
        <v>4.7</v>
      </c>
      <c r="K27" s="34">
        <v>5.3</v>
      </c>
      <c r="L27" s="37">
        <f t="shared" si="5"/>
        <v>12.765957446808507</v>
      </c>
      <c r="N27" s="18"/>
      <c r="O27" s="17"/>
      <c r="P27" s="12"/>
    </row>
    <row r="28" spans="1:16" ht="9">
      <c r="A28" s="36" t="s">
        <v>42</v>
      </c>
      <c r="B28" s="34">
        <v>6.1</v>
      </c>
      <c r="C28" s="34">
        <v>7.6</v>
      </c>
      <c r="D28" s="34">
        <v>7.4</v>
      </c>
      <c r="E28" s="34">
        <v>9.3</v>
      </c>
      <c r="F28" s="34">
        <v>10.8</v>
      </c>
      <c r="G28" s="34">
        <v>10.8</v>
      </c>
      <c r="H28" s="34">
        <v>10.6</v>
      </c>
      <c r="I28" s="34">
        <v>12.9</v>
      </c>
      <c r="J28" s="34">
        <v>20.6</v>
      </c>
      <c r="K28" s="34">
        <v>23.5</v>
      </c>
      <c r="L28" s="37">
        <f t="shared" si="5"/>
        <v>14.077669902912614</v>
      </c>
      <c r="N28" s="18"/>
      <c r="O28" s="17"/>
      <c r="P28" s="12"/>
    </row>
    <row r="29" spans="1:15" ht="9">
      <c r="A29" s="36" t="s">
        <v>10</v>
      </c>
      <c r="B29" s="34">
        <v>6.4</v>
      </c>
      <c r="C29" s="34">
        <v>7.9</v>
      </c>
      <c r="D29" s="34">
        <v>7.6</v>
      </c>
      <c r="E29" s="34">
        <v>7.8</v>
      </c>
      <c r="F29" s="34">
        <v>8.1</v>
      </c>
      <c r="G29" s="34">
        <v>8.4</v>
      </c>
      <c r="H29" s="34">
        <v>8.4</v>
      </c>
      <c r="I29" s="34">
        <v>8</v>
      </c>
      <c r="J29" s="34">
        <v>9.4</v>
      </c>
      <c r="K29" s="34">
        <v>10.4</v>
      </c>
      <c r="L29" s="37">
        <f t="shared" si="5"/>
        <v>10.63829787234043</v>
      </c>
      <c r="N29" s="18"/>
      <c r="O29" s="17"/>
    </row>
    <row r="30" spans="1:16" ht="9">
      <c r="A30" s="36" t="s">
        <v>13</v>
      </c>
      <c r="B30" s="34">
        <v>75.8</v>
      </c>
      <c r="C30" s="34">
        <v>67.1</v>
      </c>
      <c r="D30" s="34">
        <v>63.6</v>
      </c>
      <c r="E30" s="34">
        <v>59.3</v>
      </c>
      <c r="F30" s="34">
        <v>57.3</v>
      </c>
      <c r="G30" s="34">
        <v>61.9</v>
      </c>
      <c r="H30" s="34">
        <v>59.9</v>
      </c>
      <c r="I30" s="34">
        <v>58.4</v>
      </c>
      <c r="J30" s="34">
        <v>68.8</v>
      </c>
      <c r="K30" s="34">
        <v>62.9</v>
      </c>
      <c r="L30" s="37">
        <f t="shared" si="5"/>
        <v>-8.57558139534883</v>
      </c>
      <c r="N30" s="18"/>
      <c r="O30" s="17"/>
      <c r="P30" s="12"/>
    </row>
    <row r="31" spans="1:15" ht="9">
      <c r="A31" s="36" t="s">
        <v>12</v>
      </c>
      <c r="B31" s="34">
        <v>20</v>
      </c>
      <c r="C31" s="34">
        <v>19.3</v>
      </c>
      <c r="D31" s="34">
        <v>19</v>
      </c>
      <c r="E31" s="34">
        <v>17.5</v>
      </c>
      <c r="F31" s="34">
        <v>16.2</v>
      </c>
      <c r="G31" s="34">
        <v>15.2</v>
      </c>
      <c r="H31" s="34">
        <v>14.6</v>
      </c>
      <c r="I31" s="34">
        <v>13.7</v>
      </c>
      <c r="J31" s="34">
        <v>13</v>
      </c>
      <c r="K31" s="34">
        <v>12</v>
      </c>
      <c r="L31" s="37">
        <f t="shared" si="5"/>
        <v>-7.692307692307687</v>
      </c>
      <c r="N31" s="18"/>
      <c r="O31" s="17"/>
    </row>
    <row r="32" spans="1:16" ht="9">
      <c r="A32" s="36" t="s">
        <v>14</v>
      </c>
      <c r="B32" s="34">
        <v>37.4</v>
      </c>
      <c r="C32" s="34">
        <v>43</v>
      </c>
      <c r="D32" s="34">
        <v>44.2</v>
      </c>
      <c r="E32" s="34">
        <v>48.5</v>
      </c>
      <c r="F32" s="34">
        <v>49.7</v>
      </c>
      <c r="G32" s="34">
        <v>53.9</v>
      </c>
      <c r="H32" s="34">
        <v>65.5</v>
      </c>
      <c r="I32" s="34">
        <v>73.1</v>
      </c>
      <c r="J32" s="34">
        <v>78.5</v>
      </c>
      <c r="K32" s="34">
        <v>85</v>
      </c>
      <c r="L32" s="37">
        <f t="shared" si="5"/>
        <v>8.280254777070063</v>
      </c>
      <c r="N32" s="18"/>
      <c r="O32" s="17"/>
      <c r="P32" s="12"/>
    </row>
    <row r="33" spans="1:16" ht="9">
      <c r="A33" s="36" t="s">
        <v>50</v>
      </c>
      <c r="B33" s="34">
        <v>3.6</v>
      </c>
      <c r="C33" s="34">
        <v>3.6</v>
      </c>
      <c r="D33" s="34">
        <v>3.6</v>
      </c>
      <c r="E33" s="34">
        <v>3.4</v>
      </c>
      <c r="F33" s="34">
        <v>3.7</v>
      </c>
      <c r="G33" s="34">
        <v>3.9</v>
      </c>
      <c r="H33" s="34">
        <v>4</v>
      </c>
      <c r="I33" s="34">
        <v>4</v>
      </c>
      <c r="J33" s="34">
        <v>4.4</v>
      </c>
      <c r="K33" s="34">
        <v>4.3</v>
      </c>
      <c r="L33" s="37">
        <f t="shared" si="5"/>
        <v>-2.272727272727282</v>
      </c>
      <c r="N33" s="18"/>
      <c r="O33" s="17"/>
      <c r="P33" s="12"/>
    </row>
    <row r="34" spans="1:15" ht="9">
      <c r="A34" s="36" t="s">
        <v>15</v>
      </c>
      <c r="B34" s="34">
        <v>84.2</v>
      </c>
      <c r="C34" s="34">
        <v>85.9</v>
      </c>
      <c r="D34" s="34">
        <v>90.2</v>
      </c>
      <c r="E34" s="34">
        <v>99.1</v>
      </c>
      <c r="F34" s="34">
        <v>108.4</v>
      </c>
      <c r="G34" s="34">
        <v>105.9</v>
      </c>
      <c r="H34" s="34">
        <v>103.6</v>
      </c>
      <c r="I34" s="34">
        <v>102.9</v>
      </c>
      <c r="J34" s="34">
        <v>96</v>
      </c>
      <c r="K34" s="34">
        <v>88</v>
      </c>
      <c r="L34" s="37">
        <f t="shared" si="5"/>
        <v>-8.333333333333337</v>
      </c>
      <c r="N34" s="18"/>
      <c r="O34" s="17"/>
    </row>
    <row r="35" spans="1:15" ht="9">
      <c r="A35" s="36" t="s">
        <v>16</v>
      </c>
      <c r="B35" s="34">
        <v>17.2</v>
      </c>
      <c r="C35" s="34">
        <v>15</v>
      </c>
      <c r="D35" s="34">
        <v>14</v>
      </c>
      <c r="E35" s="34">
        <v>14</v>
      </c>
      <c r="F35" s="34">
        <v>13.8</v>
      </c>
      <c r="G35" s="34">
        <v>13.6</v>
      </c>
      <c r="H35" s="34">
        <v>13.2</v>
      </c>
      <c r="I35" s="34">
        <v>13</v>
      </c>
      <c r="J35" s="34">
        <v>12.8</v>
      </c>
      <c r="K35" s="34">
        <v>12.9</v>
      </c>
      <c r="L35" s="37">
        <f t="shared" si="5"/>
        <v>0.78125</v>
      </c>
      <c r="N35" s="18"/>
      <c r="O35" s="17"/>
    </row>
    <row r="36" spans="1:15" ht="9">
      <c r="A36" s="36" t="s">
        <v>17</v>
      </c>
      <c r="B36" s="34">
        <v>561.1</v>
      </c>
      <c r="C36" s="34">
        <v>532.6</v>
      </c>
      <c r="D36" s="34">
        <v>551.3</v>
      </c>
      <c r="E36" s="34">
        <v>551</v>
      </c>
      <c r="F36" s="34">
        <v>545</v>
      </c>
      <c r="G36" s="34">
        <v>542.4</v>
      </c>
      <c r="H36" s="34">
        <v>555.4</v>
      </c>
      <c r="I36" s="34">
        <v>578.6</v>
      </c>
      <c r="J36" s="34">
        <v>591</v>
      </c>
      <c r="K36" s="34">
        <v>598</v>
      </c>
      <c r="L36" s="37">
        <f t="shared" si="5"/>
        <v>1.1844331641285955</v>
      </c>
      <c r="N36" s="18"/>
      <c r="O36" s="17"/>
    </row>
    <row r="37" spans="1:15" ht="9">
      <c r="A37" s="36" t="s">
        <v>45</v>
      </c>
      <c r="B37" s="34">
        <v>32.8</v>
      </c>
      <c r="C37" s="34">
        <v>16.1</v>
      </c>
      <c r="D37" s="34">
        <v>12.4</v>
      </c>
      <c r="E37" s="34">
        <v>21.3</v>
      </c>
      <c r="F37" s="34">
        <v>43.8</v>
      </c>
      <c r="G37" s="34">
        <v>47.9</v>
      </c>
      <c r="H37" s="34">
        <v>49.9</v>
      </c>
      <c r="I37" s="34">
        <v>55.1</v>
      </c>
      <c r="J37" s="34">
        <v>54.6</v>
      </c>
      <c r="K37" s="34">
        <v>58.8</v>
      </c>
      <c r="L37" s="37">
        <f t="shared" si="5"/>
        <v>7.692307692307687</v>
      </c>
      <c r="N37" s="18"/>
      <c r="O37" s="17"/>
    </row>
    <row r="38" spans="1:15" ht="9">
      <c r="A38" s="36" t="s">
        <v>18</v>
      </c>
      <c r="B38" s="34">
        <v>17.2</v>
      </c>
      <c r="C38" s="34">
        <v>17.4</v>
      </c>
      <c r="D38" s="34">
        <v>16.8</v>
      </c>
      <c r="E38" s="34">
        <v>16.9</v>
      </c>
      <c r="F38" s="34">
        <v>16.7</v>
      </c>
      <c r="G38" s="34">
        <v>17.1</v>
      </c>
      <c r="H38" s="34">
        <v>17.4</v>
      </c>
      <c r="I38" s="34">
        <v>17.7</v>
      </c>
      <c r="J38" s="34">
        <v>19.1</v>
      </c>
      <c r="K38" s="34">
        <v>18.8</v>
      </c>
      <c r="L38" s="37">
        <f t="shared" si="5"/>
        <v>-1.5706806282722585</v>
      </c>
      <c r="N38" s="18"/>
      <c r="O38" s="17"/>
    </row>
    <row r="39" spans="1:15" ht="9">
      <c r="A39" s="36" t="s">
        <v>19</v>
      </c>
      <c r="B39" s="34">
        <v>45.7</v>
      </c>
      <c r="C39" s="34">
        <v>47.8</v>
      </c>
      <c r="D39" s="34">
        <v>51.1</v>
      </c>
      <c r="E39" s="34">
        <v>51.9</v>
      </c>
      <c r="F39" s="34">
        <v>52.6</v>
      </c>
      <c r="G39" s="34">
        <v>53.5</v>
      </c>
      <c r="H39" s="34">
        <v>53.8</v>
      </c>
      <c r="I39" s="34">
        <v>53.6</v>
      </c>
      <c r="J39" s="34">
        <v>55.8</v>
      </c>
      <c r="K39" s="34">
        <v>55.7</v>
      </c>
      <c r="L39" s="37">
        <f t="shared" si="5"/>
        <v>-0.17921146953403522</v>
      </c>
      <c r="N39" s="18"/>
      <c r="O39" s="17"/>
    </row>
    <row r="40" spans="1:16" ht="9">
      <c r="A40" s="36" t="s">
        <v>9</v>
      </c>
      <c r="B40" s="34">
        <v>14.6</v>
      </c>
      <c r="C40" s="34">
        <v>13.4</v>
      </c>
      <c r="D40" s="34">
        <v>12.4</v>
      </c>
      <c r="E40" s="34">
        <v>11.5</v>
      </c>
      <c r="F40" s="34">
        <v>11.3</v>
      </c>
      <c r="G40" s="34">
        <v>11</v>
      </c>
      <c r="H40" s="34">
        <v>11.3</v>
      </c>
      <c r="I40" s="34">
        <v>10.7</v>
      </c>
      <c r="J40" s="34">
        <v>11</v>
      </c>
      <c r="K40" s="34">
        <v>9.8</v>
      </c>
      <c r="L40" s="37">
        <f t="shared" si="5"/>
        <v>-10.909090909090901</v>
      </c>
      <c r="N40" s="18"/>
      <c r="O40" s="17"/>
      <c r="P40" s="12"/>
    </row>
    <row r="41" spans="2:15" ht="9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0"/>
      <c r="N41" s="18"/>
      <c r="O41" s="17"/>
    </row>
    <row r="42" spans="1:16" ht="9">
      <c r="A42" s="9" t="s">
        <v>20</v>
      </c>
      <c r="B42" s="10">
        <f aca="true" t="shared" si="6" ref="B42:G42">SUM(B44:B52)</f>
        <v>158</v>
      </c>
      <c r="C42" s="10">
        <f t="shared" si="6"/>
        <v>175.4</v>
      </c>
      <c r="D42" s="10">
        <f t="shared" si="6"/>
        <v>184.1</v>
      </c>
      <c r="E42" s="10">
        <f t="shared" si="6"/>
        <v>193.9</v>
      </c>
      <c r="F42" s="10">
        <f t="shared" si="6"/>
        <v>206.79999999999998</v>
      </c>
      <c r="G42" s="10">
        <f t="shared" si="6"/>
        <v>224.8</v>
      </c>
      <c r="H42" s="10">
        <f>SUM(H44:H52)</f>
        <v>244.7</v>
      </c>
      <c r="I42" s="10">
        <f>SUM(I44:I52)</f>
        <v>260</v>
      </c>
      <c r="J42" s="10">
        <f>SUM(J44:J52)</f>
        <v>280.6</v>
      </c>
      <c r="K42" s="10">
        <f>SUM(K44:K52)</f>
        <v>292.49999999999994</v>
      </c>
      <c r="L42" s="11">
        <f>((K42/J42)-1)*100</f>
        <v>4.240912330719859</v>
      </c>
      <c r="N42" s="18"/>
      <c r="O42" s="17"/>
      <c r="P42" s="12"/>
    </row>
    <row r="43" spans="2:15" ht="9">
      <c r="B43" s="32"/>
      <c r="C43" s="32"/>
      <c r="D43" s="32"/>
      <c r="E43" s="32"/>
      <c r="F43" s="32"/>
      <c r="G43" s="32"/>
      <c r="H43" s="32"/>
      <c r="I43" s="14"/>
      <c r="J43" s="14"/>
      <c r="K43" s="14"/>
      <c r="L43" s="16"/>
      <c r="N43" s="18"/>
      <c r="O43" s="17"/>
    </row>
    <row r="44" spans="1:24" s="25" customFormat="1" ht="9">
      <c r="A44" s="36" t="s">
        <v>23</v>
      </c>
      <c r="B44" s="34">
        <v>44.4</v>
      </c>
      <c r="C44" s="34">
        <v>45.3</v>
      </c>
      <c r="D44" s="34">
        <v>46.8</v>
      </c>
      <c r="E44" s="34">
        <v>46.2</v>
      </c>
      <c r="F44" s="34">
        <v>49.8</v>
      </c>
      <c r="G44" s="34">
        <v>53.7</v>
      </c>
      <c r="H44" s="34">
        <v>56.7</v>
      </c>
      <c r="I44" s="34">
        <v>60.1</v>
      </c>
      <c r="J44" s="34">
        <v>65.7</v>
      </c>
      <c r="K44" s="34">
        <v>69.5</v>
      </c>
      <c r="L44" s="37">
        <f aca="true" t="shared" si="7" ref="L44:L52">((K44/J44)-1)*100</f>
        <v>5.783866057838649</v>
      </c>
      <c r="M44" s="1"/>
      <c r="N44" s="18"/>
      <c r="O44" s="17"/>
      <c r="P44" s="1"/>
      <c r="Q44" s="1"/>
      <c r="R44" s="1"/>
      <c r="S44" s="1"/>
      <c r="T44" s="1"/>
      <c r="U44" s="1"/>
      <c r="V44" s="1"/>
      <c r="W44" s="1"/>
      <c r="X44" s="1"/>
    </row>
    <row r="45" spans="1:16" ht="9">
      <c r="A45" s="36" t="s">
        <v>46</v>
      </c>
      <c r="B45" s="34">
        <v>7.4</v>
      </c>
      <c r="C45" s="34">
        <v>8</v>
      </c>
      <c r="D45" s="34">
        <v>8.4</v>
      </c>
      <c r="E45" s="34">
        <v>8.7</v>
      </c>
      <c r="F45" s="34">
        <v>8.8</v>
      </c>
      <c r="G45" s="34">
        <v>9.1</v>
      </c>
      <c r="H45" s="34">
        <v>9.5</v>
      </c>
      <c r="I45" s="34">
        <v>9.6</v>
      </c>
      <c r="J45" s="34">
        <v>9.8</v>
      </c>
      <c r="K45" s="34">
        <v>9.9</v>
      </c>
      <c r="L45" s="37">
        <f t="shared" si="7"/>
        <v>1.0204081632652962</v>
      </c>
      <c r="N45" s="18"/>
      <c r="O45" s="17"/>
      <c r="P45" s="12"/>
    </row>
    <row r="46" spans="1:24" s="25" customFormat="1" ht="9">
      <c r="A46" s="36" t="s">
        <v>22</v>
      </c>
      <c r="B46" s="34">
        <v>13.7</v>
      </c>
      <c r="C46" s="34">
        <v>17.4</v>
      </c>
      <c r="D46" s="34">
        <v>19.6</v>
      </c>
      <c r="E46" s="34">
        <v>22.1</v>
      </c>
      <c r="F46" s="34">
        <v>23.7</v>
      </c>
      <c r="G46" s="34">
        <v>27</v>
      </c>
      <c r="H46" s="34">
        <v>29.5</v>
      </c>
      <c r="I46" s="34">
        <v>31.4</v>
      </c>
      <c r="J46" s="34">
        <v>39.2</v>
      </c>
      <c r="K46" s="34">
        <v>43.5</v>
      </c>
      <c r="L46" s="37">
        <f t="shared" si="7"/>
        <v>10.969387755102034</v>
      </c>
      <c r="M46" s="1"/>
      <c r="N46" s="18"/>
      <c r="O46" s="17"/>
      <c r="P46" s="12"/>
      <c r="Q46" s="1"/>
      <c r="R46" s="1"/>
      <c r="S46" s="1"/>
      <c r="T46" s="1"/>
      <c r="U46" s="1"/>
      <c r="V46" s="1"/>
      <c r="W46" s="1"/>
      <c r="X46" s="1"/>
    </row>
    <row r="47" spans="1:24" s="25" customFormat="1" ht="9">
      <c r="A47" s="36" t="s">
        <v>43</v>
      </c>
      <c r="B47" s="34">
        <v>9.3</v>
      </c>
      <c r="C47" s="34">
        <v>9.3</v>
      </c>
      <c r="D47" s="34">
        <v>9.5</v>
      </c>
      <c r="E47" s="34">
        <v>8.6</v>
      </c>
      <c r="F47" s="34">
        <v>9.6</v>
      </c>
      <c r="G47" s="34">
        <v>8.5</v>
      </c>
      <c r="H47" s="34">
        <v>8</v>
      </c>
      <c r="I47" s="34">
        <v>9.1</v>
      </c>
      <c r="J47" s="34">
        <v>9.7</v>
      </c>
      <c r="K47" s="34">
        <v>9.7</v>
      </c>
      <c r="L47" s="37">
        <f t="shared" si="7"/>
        <v>0</v>
      </c>
      <c r="M47" s="1"/>
      <c r="N47" s="18"/>
      <c r="O47" s="17"/>
      <c r="P47" s="12"/>
      <c r="Q47" s="1"/>
      <c r="R47" s="1"/>
      <c r="S47" s="1"/>
      <c r="T47" s="1"/>
      <c r="U47" s="1"/>
      <c r="V47" s="1"/>
      <c r="W47" s="1"/>
      <c r="X47" s="1"/>
    </row>
    <row r="48" spans="1:24" s="25" customFormat="1" ht="9">
      <c r="A48" s="36" t="s">
        <v>24</v>
      </c>
      <c r="B48" s="34">
        <v>33.8</v>
      </c>
      <c r="C48" s="34">
        <v>36.3</v>
      </c>
      <c r="D48" s="34">
        <v>37.1</v>
      </c>
      <c r="E48" s="34">
        <v>38.5</v>
      </c>
      <c r="F48" s="34">
        <v>38.4</v>
      </c>
      <c r="G48" s="34">
        <v>39.4</v>
      </c>
      <c r="H48" s="34">
        <v>43.4</v>
      </c>
      <c r="I48" s="34">
        <v>44.8</v>
      </c>
      <c r="J48" s="34">
        <v>46.3</v>
      </c>
      <c r="K48" s="34">
        <v>46.6</v>
      </c>
      <c r="L48" s="37">
        <f t="shared" si="7"/>
        <v>0.6479481641468832</v>
      </c>
      <c r="M48" s="1"/>
      <c r="N48" s="18"/>
      <c r="O48" s="17"/>
      <c r="P48" s="1"/>
      <c r="Q48" s="1"/>
      <c r="R48" s="1"/>
      <c r="S48" s="1"/>
      <c r="T48" s="1"/>
      <c r="U48" s="1"/>
      <c r="V48" s="1"/>
      <c r="W48" s="1"/>
      <c r="X48" s="1"/>
    </row>
    <row r="49" spans="1:24" s="25" customFormat="1" ht="9">
      <c r="A49" s="36" t="s">
        <v>21</v>
      </c>
      <c r="B49" s="34">
        <v>39</v>
      </c>
      <c r="C49" s="34">
        <v>47</v>
      </c>
      <c r="D49" s="34">
        <v>50</v>
      </c>
      <c r="E49" s="34">
        <v>56.4</v>
      </c>
      <c r="F49" s="34">
        <v>60.2</v>
      </c>
      <c r="G49" s="34">
        <v>66</v>
      </c>
      <c r="H49" s="34">
        <v>75</v>
      </c>
      <c r="I49" s="34">
        <v>81.5</v>
      </c>
      <c r="J49" s="34">
        <v>84.9</v>
      </c>
      <c r="K49" s="34">
        <v>87</v>
      </c>
      <c r="L49" s="37">
        <f t="shared" si="7"/>
        <v>2.473498233215543</v>
      </c>
      <c r="M49" s="1"/>
      <c r="N49" s="18"/>
      <c r="O49" s="17"/>
      <c r="P49" s="12"/>
      <c r="Q49" s="1"/>
      <c r="R49" s="1"/>
      <c r="S49" s="1"/>
      <c r="T49" s="1"/>
      <c r="U49" s="1"/>
      <c r="V49" s="1"/>
      <c r="W49" s="1"/>
      <c r="X49" s="1"/>
    </row>
    <row r="50" spans="1:15" ht="9">
      <c r="A50" s="36" t="s">
        <v>44</v>
      </c>
      <c r="B50" s="34">
        <v>4.4</v>
      </c>
      <c r="C50" s="34">
        <v>5</v>
      </c>
      <c r="D50" s="34">
        <v>5.2</v>
      </c>
      <c r="E50" s="34">
        <v>5.5</v>
      </c>
      <c r="F50" s="34">
        <v>8.7</v>
      </c>
      <c r="G50" s="34">
        <v>14</v>
      </c>
      <c r="H50" s="34">
        <v>15</v>
      </c>
      <c r="I50" s="34">
        <v>16.5</v>
      </c>
      <c r="J50" s="34">
        <v>17.2</v>
      </c>
      <c r="K50" s="34">
        <v>17.5</v>
      </c>
      <c r="L50" s="37">
        <f t="shared" si="7"/>
        <v>1.744186046511631</v>
      </c>
      <c r="N50" s="18"/>
      <c r="O50" s="17"/>
    </row>
    <row r="51" spans="1:15" ht="9">
      <c r="A51" s="36" t="s">
        <v>51</v>
      </c>
      <c r="B51" s="34">
        <v>2.5</v>
      </c>
      <c r="C51" s="34">
        <v>3.8</v>
      </c>
      <c r="D51" s="34">
        <v>4.3</v>
      </c>
      <c r="E51" s="34">
        <v>4.5</v>
      </c>
      <c r="F51" s="34">
        <v>4.2</v>
      </c>
      <c r="G51" s="34">
        <v>4.1</v>
      </c>
      <c r="H51" s="34">
        <v>5</v>
      </c>
      <c r="I51" s="34">
        <v>5.2</v>
      </c>
      <c r="J51" s="34">
        <v>5.3</v>
      </c>
      <c r="K51" s="34">
        <v>5.4</v>
      </c>
      <c r="L51" s="37">
        <f t="shared" si="7"/>
        <v>1.8867924528301883</v>
      </c>
      <c r="N51" s="18"/>
      <c r="O51" s="17"/>
    </row>
    <row r="52" spans="1:16" ht="9">
      <c r="A52" s="36" t="s">
        <v>9</v>
      </c>
      <c r="B52" s="34">
        <v>3.5</v>
      </c>
      <c r="C52" s="34">
        <v>3.3</v>
      </c>
      <c r="D52" s="34">
        <v>3.2</v>
      </c>
      <c r="E52" s="34">
        <v>3.4</v>
      </c>
      <c r="F52" s="34">
        <v>3.4</v>
      </c>
      <c r="G52" s="34">
        <v>3</v>
      </c>
      <c r="H52" s="34">
        <v>2.6</v>
      </c>
      <c r="I52" s="34">
        <v>1.8</v>
      </c>
      <c r="J52" s="34">
        <v>2.5</v>
      </c>
      <c r="K52" s="34">
        <v>3.4</v>
      </c>
      <c r="L52" s="37">
        <f t="shared" si="7"/>
        <v>35.999999999999986</v>
      </c>
      <c r="N52" s="18"/>
      <c r="O52" s="17"/>
      <c r="P52" s="12"/>
    </row>
    <row r="53" spans="1:15" ht="9">
      <c r="A53" s="3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9"/>
      <c r="N53" s="18"/>
      <c r="O53" s="17"/>
    </row>
    <row r="54" spans="1:16" ht="9">
      <c r="A54" s="40" t="s">
        <v>25</v>
      </c>
      <c r="B54" s="41">
        <f aca="true" t="shared" si="8" ref="B54:K54">SUM(B56:B60)</f>
        <v>88.8</v>
      </c>
      <c r="C54" s="41">
        <f t="shared" si="8"/>
        <v>99.39999999999999</v>
      </c>
      <c r="D54" s="41">
        <f t="shared" si="8"/>
        <v>104.69999999999999</v>
      </c>
      <c r="E54" s="41">
        <f t="shared" si="8"/>
        <v>116.80000000000001</v>
      </c>
      <c r="F54" s="41">
        <f t="shared" si="8"/>
        <v>126.4</v>
      </c>
      <c r="G54" s="41">
        <f t="shared" si="8"/>
        <v>126.8</v>
      </c>
      <c r="H54" s="41">
        <f t="shared" si="8"/>
        <v>129.70000000000002</v>
      </c>
      <c r="I54" s="41">
        <f t="shared" si="8"/>
        <v>139.7</v>
      </c>
      <c r="J54" s="41">
        <f t="shared" si="8"/>
        <v>144.20000000000002</v>
      </c>
      <c r="K54" s="41">
        <f t="shared" si="8"/>
        <v>163</v>
      </c>
      <c r="L54" s="11">
        <f>((K54/J54)-1)*100</f>
        <v>13.037447988904294</v>
      </c>
      <c r="N54" s="18"/>
      <c r="O54" s="17"/>
      <c r="P54" s="12"/>
    </row>
    <row r="55" spans="1:15" ht="9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9"/>
      <c r="N55" s="18"/>
      <c r="O55" s="17"/>
    </row>
    <row r="56" spans="1:24" s="25" customFormat="1" ht="9">
      <c r="A56" s="36" t="s">
        <v>26</v>
      </c>
      <c r="B56" s="34">
        <v>62.3</v>
      </c>
      <c r="C56" s="34">
        <v>71.8</v>
      </c>
      <c r="D56" s="34">
        <v>76.6</v>
      </c>
      <c r="E56" s="34">
        <v>86</v>
      </c>
      <c r="F56" s="34">
        <v>84.4</v>
      </c>
      <c r="G56" s="34">
        <v>78.2</v>
      </c>
      <c r="H56" s="34">
        <v>80.4</v>
      </c>
      <c r="I56" s="34">
        <v>82.8</v>
      </c>
      <c r="J56" s="34">
        <v>82</v>
      </c>
      <c r="K56" s="34">
        <v>87.8</v>
      </c>
      <c r="L56" s="37">
        <f>((K56/J56)-1)*100</f>
        <v>7.073170731707323</v>
      </c>
      <c r="M56" s="1"/>
      <c r="N56" s="7"/>
      <c r="O56" s="17"/>
      <c r="P56" s="1"/>
      <c r="Q56" s="1"/>
      <c r="R56" s="1"/>
      <c r="S56" s="1"/>
      <c r="T56" s="1"/>
      <c r="U56" s="1"/>
      <c r="V56" s="1"/>
      <c r="W56" s="1"/>
      <c r="X56" s="1"/>
    </row>
    <row r="57" spans="1:15" ht="9">
      <c r="A57" s="36" t="s">
        <v>27</v>
      </c>
      <c r="B57" s="34">
        <v>11.5</v>
      </c>
      <c r="C57" s="34">
        <v>11.6</v>
      </c>
      <c r="D57" s="34">
        <v>12.2</v>
      </c>
      <c r="E57" s="34">
        <v>14.7</v>
      </c>
      <c r="F57" s="34">
        <v>18.3</v>
      </c>
      <c r="G57" s="34">
        <v>21.5</v>
      </c>
      <c r="H57" s="34">
        <v>22.7</v>
      </c>
      <c r="I57" s="34">
        <v>25</v>
      </c>
      <c r="J57" s="34">
        <v>26.9</v>
      </c>
      <c r="K57" s="34">
        <v>34.7</v>
      </c>
      <c r="L57" s="37">
        <f>((K57/J57)-1)*100</f>
        <v>28.996282527881068</v>
      </c>
      <c r="N57" s="9"/>
      <c r="O57" s="13"/>
    </row>
    <row r="58" spans="1:24" s="25" customFormat="1" ht="9">
      <c r="A58" s="36" t="s">
        <v>28</v>
      </c>
      <c r="B58" s="34">
        <v>5.8</v>
      </c>
      <c r="C58" s="34">
        <v>6</v>
      </c>
      <c r="D58" s="34">
        <v>5.8</v>
      </c>
      <c r="E58" s="34">
        <v>4.7</v>
      </c>
      <c r="F58" s="34">
        <v>5.3</v>
      </c>
      <c r="G58" s="34">
        <v>5.6</v>
      </c>
      <c r="H58" s="34">
        <v>5.6</v>
      </c>
      <c r="I58" s="34">
        <v>5.8</v>
      </c>
      <c r="J58" s="34">
        <v>6.5</v>
      </c>
      <c r="K58" s="34">
        <v>11.7</v>
      </c>
      <c r="L58" s="37">
        <f>((K58/J58)-1)*100</f>
        <v>79.99999999999999</v>
      </c>
      <c r="M58" s="1"/>
      <c r="N58" s="7"/>
      <c r="O58" s="17"/>
      <c r="P58" s="1"/>
      <c r="Q58" s="1"/>
      <c r="R58" s="1"/>
      <c r="S58" s="1"/>
      <c r="T58" s="1"/>
      <c r="U58" s="1"/>
      <c r="V58" s="1"/>
      <c r="W58" s="1"/>
      <c r="X58" s="1"/>
    </row>
    <row r="59" spans="1:24" s="25" customFormat="1" ht="9">
      <c r="A59" s="36" t="s">
        <v>1</v>
      </c>
      <c r="B59" s="34">
        <v>5.4</v>
      </c>
      <c r="C59" s="34">
        <v>5.1</v>
      </c>
      <c r="D59" s="34">
        <v>5.1</v>
      </c>
      <c r="E59" s="34">
        <v>6</v>
      </c>
      <c r="F59" s="34">
        <v>12.5</v>
      </c>
      <c r="G59" s="34">
        <v>14.9</v>
      </c>
      <c r="H59" s="34">
        <v>14.2</v>
      </c>
      <c r="I59" s="34">
        <v>19.2</v>
      </c>
      <c r="J59" s="34">
        <v>21.8</v>
      </c>
      <c r="K59" s="34">
        <v>21.8</v>
      </c>
      <c r="L59" s="37">
        <f>((K59/J59)-1)*100</f>
        <v>0</v>
      </c>
      <c r="M59" s="1"/>
      <c r="N59" s="7"/>
      <c r="O59" s="17"/>
      <c r="P59" s="1"/>
      <c r="Q59" s="1"/>
      <c r="R59" s="1"/>
      <c r="S59" s="1"/>
      <c r="T59" s="1"/>
      <c r="U59" s="1"/>
      <c r="V59" s="1"/>
      <c r="W59" s="1"/>
      <c r="X59" s="1"/>
    </row>
    <row r="60" spans="1:15" ht="9">
      <c r="A60" s="36" t="s">
        <v>9</v>
      </c>
      <c r="B60" s="34">
        <v>3.8</v>
      </c>
      <c r="C60" s="34">
        <v>4.9</v>
      </c>
      <c r="D60" s="34">
        <v>5</v>
      </c>
      <c r="E60" s="34">
        <v>5.4</v>
      </c>
      <c r="F60" s="34">
        <v>5.9</v>
      </c>
      <c r="G60" s="34">
        <v>6.6</v>
      </c>
      <c r="H60" s="34">
        <v>6.8</v>
      </c>
      <c r="I60" s="34">
        <v>6.9</v>
      </c>
      <c r="J60" s="34">
        <v>7</v>
      </c>
      <c r="K60" s="34">
        <v>7</v>
      </c>
      <c r="L60" s="37">
        <f>((K60/J60)-1)*100</f>
        <v>0</v>
      </c>
      <c r="N60" s="9"/>
      <c r="O60" s="13"/>
    </row>
    <row r="61" spans="1:15" ht="9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8"/>
      <c r="N61" s="7"/>
      <c r="O61" s="17"/>
    </row>
    <row r="62" spans="1:15" ht="9">
      <c r="A62" s="40" t="s">
        <v>49</v>
      </c>
      <c r="B62" s="41">
        <f aca="true" t="shared" si="9" ref="B62:G62">SUM(B64:B76)</f>
        <v>228.79999999999998</v>
      </c>
      <c r="C62" s="41">
        <f t="shared" si="9"/>
        <v>242.09999999999997</v>
      </c>
      <c r="D62" s="41">
        <f t="shared" si="9"/>
        <v>243.00000000000003</v>
      </c>
      <c r="E62" s="41">
        <f t="shared" si="9"/>
        <v>260.1</v>
      </c>
      <c r="F62" s="41">
        <f t="shared" si="9"/>
        <v>272.1</v>
      </c>
      <c r="G62" s="41">
        <f t="shared" si="9"/>
        <v>282.09999999999997</v>
      </c>
      <c r="H62" s="41">
        <f>SUM(H64:H76)</f>
        <v>297</v>
      </c>
      <c r="I62" s="41">
        <f>SUM(I64:I76)</f>
        <v>313.20000000000005</v>
      </c>
      <c r="J62" s="41">
        <f>SUM(J64:J76)</f>
        <v>333.09999999999997</v>
      </c>
      <c r="K62" s="41">
        <f>SUM(K64:K76)</f>
        <v>360.0999999999999</v>
      </c>
      <c r="L62" s="11">
        <f>((K62/J62)-1)*100</f>
        <v>8.105673971780236</v>
      </c>
      <c r="N62" s="7"/>
      <c r="O62" s="17"/>
    </row>
    <row r="63" spans="1:15" ht="9">
      <c r="A63" s="4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9"/>
      <c r="N63" s="9"/>
      <c r="O63" s="13"/>
    </row>
    <row r="64" spans="1:15" ht="9">
      <c r="A64" s="36" t="s">
        <v>37</v>
      </c>
      <c r="B64" s="34">
        <v>29.8</v>
      </c>
      <c r="C64" s="34">
        <v>29.8</v>
      </c>
      <c r="D64" s="34">
        <v>30.4</v>
      </c>
      <c r="E64" s="34">
        <v>30.8</v>
      </c>
      <c r="F64" s="34">
        <v>31.2</v>
      </c>
      <c r="G64" s="34">
        <v>32.5</v>
      </c>
      <c r="H64" s="34">
        <v>32.6</v>
      </c>
      <c r="I64" s="34">
        <v>33.2</v>
      </c>
      <c r="J64" s="34">
        <v>35.3</v>
      </c>
      <c r="K64" s="34">
        <v>37.1</v>
      </c>
      <c r="L64" s="37">
        <f aca="true" t="shared" si="10" ref="L64:L76">((K64/J64)-1)*100</f>
        <v>5.099150141643083</v>
      </c>
      <c r="N64" s="9"/>
      <c r="O64" s="13"/>
    </row>
    <row r="65" spans="1:15" ht="9">
      <c r="A65" s="36" t="s">
        <v>29</v>
      </c>
      <c r="B65" s="34">
        <v>7.6</v>
      </c>
      <c r="C65" s="34">
        <v>7.6</v>
      </c>
      <c r="D65" s="34">
        <v>7.8</v>
      </c>
      <c r="E65" s="34">
        <v>8.3</v>
      </c>
      <c r="F65" s="34">
        <v>10</v>
      </c>
      <c r="G65" s="34">
        <v>10.7</v>
      </c>
      <c r="H65" s="34">
        <v>11.4</v>
      </c>
      <c r="I65" s="34">
        <v>12.3</v>
      </c>
      <c r="J65" s="34">
        <v>13.3</v>
      </c>
      <c r="K65" s="34">
        <v>14.2</v>
      </c>
      <c r="L65" s="37">
        <f t="shared" si="10"/>
        <v>6.766917293233066</v>
      </c>
      <c r="N65" s="7"/>
      <c r="O65" s="17"/>
    </row>
    <row r="66" spans="1:15" ht="9">
      <c r="A66" s="36" t="s">
        <v>30</v>
      </c>
      <c r="B66" s="34">
        <v>11.7</v>
      </c>
      <c r="C66" s="34">
        <v>11.7</v>
      </c>
      <c r="D66" s="34">
        <v>10.8</v>
      </c>
      <c r="E66" s="34">
        <v>11.2</v>
      </c>
      <c r="F66" s="34">
        <v>11.3</v>
      </c>
      <c r="G66" s="34">
        <v>11.4</v>
      </c>
      <c r="H66" s="34">
        <v>11.5</v>
      </c>
      <c r="I66" s="34">
        <v>12.4</v>
      </c>
      <c r="J66" s="34">
        <v>12.2</v>
      </c>
      <c r="K66" s="34">
        <v>12</v>
      </c>
      <c r="L66" s="37">
        <f t="shared" si="10"/>
        <v>-1.6393442622950727</v>
      </c>
      <c r="N66" s="7"/>
      <c r="O66" s="17"/>
    </row>
    <row r="67" spans="1:15" ht="9">
      <c r="A67" s="36" t="s">
        <v>31</v>
      </c>
      <c r="B67" s="34">
        <v>20.1</v>
      </c>
      <c r="C67" s="34">
        <v>22.7</v>
      </c>
      <c r="D67" s="34">
        <v>23.3</v>
      </c>
      <c r="E67" s="34">
        <v>25.2</v>
      </c>
      <c r="F67" s="34">
        <v>27.2</v>
      </c>
      <c r="G67" s="34">
        <v>30.3</v>
      </c>
      <c r="H67" s="34">
        <v>32.7</v>
      </c>
      <c r="I67" s="34">
        <v>35</v>
      </c>
      <c r="J67" s="34">
        <v>41</v>
      </c>
      <c r="K67" s="34">
        <v>50</v>
      </c>
      <c r="L67" s="37">
        <f t="shared" si="10"/>
        <v>21.95121951219512</v>
      </c>
      <c r="N67" s="9"/>
      <c r="O67" s="13"/>
    </row>
    <row r="68" spans="1:15" ht="9">
      <c r="A68" s="36" t="s">
        <v>32</v>
      </c>
      <c r="B68" s="34">
        <v>20.5</v>
      </c>
      <c r="C68" s="34">
        <v>23</v>
      </c>
      <c r="D68" s="34">
        <v>24.7</v>
      </c>
      <c r="E68" s="34">
        <v>25.9</v>
      </c>
      <c r="F68" s="34">
        <v>26.9</v>
      </c>
      <c r="G68" s="34">
        <v>27.2</v>
      </c>
      <c r="H68" s="34">
        <v>28.7</v>
      </c>
      <c r="I68" s="34">
        <v>29.9</v>
      </c>
      <c r="J68" s="34">
        <v>30.1</v>
      </c>
      <c r="K68" s="34">
        <v>30.4</v>
      </c>
      <c r="L68" s="37">
        <f t="shared" si="10"/>
        <v>0.9966777408637828</v>
      </c>
      <c r="N68" s="7"/>
      <c r="O68" s="17"/>
    </row>
    <row r="69" spans="1:24" s="25" customFormat="1" ht="9">
      <c r="A69" s="36" t="s">
        <v>33</v>
      </c>
      <c r="B69" s="34">
        <v>67.5</v>
      </c>
      <c r="C69" s="34">
        <v>67.2</v>
      </c>
      <c r="D69" s="34">
        <v>64.3</v>
      </c>
      <c r="E69" s="34">
        <v>71</v>
      </c>
      <c r="F69" s="34">
        <v>68.5</v>
      </c>
      <c r="G69" s="34">
        <v>66.3</v>
      </c>
      <c r="H69" s="34">
        <v>70.4</v>
      </c>
      <c r="I69" s="34">
        <v>72.8</v>
      </c>
      <c r="J69" s="34">
        <v>75.4</v>
      </c>
      <c r="K69" s="34">
        <v>76</v>
      </c>
      <c r="L69" s="37">
        <f t="shared" si="10"/>
        <v>0.7957559681697646</v>
      </c>
      <c r="M69" s="1"/>
      <c r="N69" s="7"/>
      <c r="O69" s="17"/>
      <c r="P69" s="1"/>
      <c r="Q69" s="1"/>
      <c r="R69" s="1"/>
      <c r="S69" s="1"/>
      <c r="T69" s="1"/>
      <c r="U69" s="1"/>
      <c r="V69" s="1"/>
      <c r="W69" s="1"/>
      <c r="X69" s="1"/>
    </row>
    <row r="70" spans="1:15" ht="9">
      <c r="A70" s="36" t="s">
        <v>34</v>
      </c>
      <c r="B70" s="34">
        <v>33.6</v>
      </c>
      <c r="C70" s="34">
        <v>38.6</v>
      </c>
      <c r="D70" s="34">
        <v>38.5</v>
      </c>
      <c r="E70" s="34">
        <v>40.8</v>
      </c>
      <c r="F70" s="34">
        <v>45.3</v>
      </c>
      <c r="G70" s="34">
        <v>46.9</v>
      </c>
      <c r="H70" s="34">
        <v>48.3</v>
      </c>
      <c r="I70" s="34">
        <v>51.8</v>
      </c>
      <c r="J70" s="34">
        <v>53.9</v>
      </c>
      <c r="K70" s="34">
        <v>59.9</v>
      </c>
      <c r="L70" s="37">
        <f t="shared" si="10"/>
        <v>11.131725417439696</v>
      </c>
      <c r="N70" s="9"/>
      <c r="O70" s="13"/>
    </row>
    <row r="71" spans="1:15" ht="9">
      <c r="A71" s="36" t="s">
        <v>57</v>
      </c>
      <c r="B71" s="34">
        <v>1.6</v>
      </c>
      <c r="C71" s="34">
        <v>1.5</v>
      </c>
      <c r="D71" s="34">
        <v>1.8</v>
      </c>
      <c r="E71" s="34">
        <v>1.7</v>
      </c>
      <c r="F71" s="34">
        <v>3.4</v>
      </c>
      <c r="G71" s="34">
        <v>7.2</v>
      </c>
      <c r="H71" s="34">
        <v>8.4</v>
      </c>
      <c r="I71" s="34">
        <v>9.6</v>
      </c>
      <c r="J71" s="34">
        <v>10.2</v>
      </c>
      <c r="K71" s="34">
        <v>13</v>
      </c>
      <c r="L71" s="37">
        <f t="shared" si="10"/>
        <v>27.450980392156875</v>
      </c>
      <c r="N71" s="9"/>
      <c r="O71" s="13"/>
    </row>
    <row r="72" spans="1:15" ht="9">
      <c r="A72" s="36" t="s">
        <v>52</v>
      </c>
      <c r="B72" s="34">
        <v>4.9</v>
      </c>
      <c r="C72" s="34">
        <v>5.2</v>
      </c>
      <c r="D72" s="34">
        <v>4.6</v>
      </c>
      <c r="E72" s="34">
        <v>5.3</v>
      </c>
      <c r="F72" s="34">
        <v>5.6</v>
      </c>
      <c r="G72" s="34">
        <v>5.9</v>
      </c>
      <c r="H72" s="34">
        <v>5.6</v>
      </c>
      <c r="I72" s="34">
        <v>4.3</v>
      </c>
      <c r="J72" s="34">
        <v>3.8</v>
      </c>
      <c r="K72" s="34">
        <v>3.7</v>
      </c>
      <c r="L72" s="37">
        <f t="shared" si="10"/>
        <v>-2.631578947368407</v>
      </c>
      <c r="N72" s="9"/>
      <c r="O72" s="13"/>
    </row>
    <row r="73" spans="1:15" ht="9">
      <c r="A73" s="36" t="s">
        <v>35</v>
      </c>
      <c r="B73" s="34">
        <v>15.4</v>
      </c>
      <c r="C73" s="34">
        <v>15.6</v>
      </c>
      <c r="D73" s="34">
        <v>16</v>
      </c>
      <c r="E73" s="34">
        <v>17.3</v>
      </c>
      <c r="F73" s="34">
        <v>18.8</v>
      </c>
      <c r="G73" s="34">
        <v>19.8</v>
      </c>
      <c r="H73" s="34">
        <v>20.6</v>
      </c>
      <c r="I73" s="34">
        <v>23.2</v>
      </c>
      <c r="J73" s="34">
        <v>26.9</v>
      </c>
      <c r="K73" s="34">
        <v>29.9</v>
      </c>
      <c r="L73" s="37">
        <f t="shared" si="10"/>
        <v>11.152416356877314</v>
      </c>
      <c r="N73" s="7"/>
      <c r="O73" s="17"/>
    </row>
    <row r="74" spans="1:15" ht="9">
      <c r="A74" s="36" t="s">
        <v>36</v>
      </c>
      <c r="B74" s="34">
        <v>12.2</v>
      </c>
      <c r="C74" s="34">
        <v>15.2</v>
      </c>
      <c r="D74" s="34">
        <v>16.3</v>
      </c>
      <c r="E74" s="34">
        <v>17.7</v>
      </c>
      <c r="F74" s="34">
        <v>18.6</v>
      </c>
      <c r="G74" s="34">
        <v>18</v>
      </c>
      <c r="H74" s="34">
        <v>18.9</v>
      </c>
      <c r="I74" s="34">
        <v>19.6</v>
      </c>
      <c r="J74" s="34">
        <v>20.3</v>
      </c>
      <c r="K74" s="34">
        <v>21.4</v>
      </c>
      <c r="L74" s="37">
        <f t="shared" si="10"/>
        <v>5.418719211822642</v>
      </c>
      <c r="N74" s="7"/>
      <c r="O74" s="17"/>
    </row>
    <row r="75" spans="1:15" ht="9">
      <c r="A75" s="36" t="s">
        <v>61</v>
      </c>
      <c r="B75" s="34">
        <v>0.3</v>
      </c>
      <c r="C75" s="34">
        <v>0.5</v>
      </c>
      <c r="D75" s="34">
        <v>0.9</v>
      </c>
      <c r="E75" s="34">
        <v>1.3</v>
      </c>
      <c r="F75" s="34">
        <v>1.6</v>
      </c>
      <c r="G75" s="34">
        <v>2</v>
      </c>
      <c r="H75" s="34">
        <v>2.4</v>
      </c>
      <c r="I75" s="34">
        <v>2.4</v>
      </c>
      <c r="J75" s="34">
        <v>4.2</v>
      </c>
      <c r="K75" s="34">
        <v>5.2</v>
      </c>
      <c r="L75" s="37">
        <f t="shared" si="10"/>
        <v>23.809523809523814</v>
      </c>
      <c r="N75" s="7"/>
      <c r="O75" s="17"/>
    </row>
    <row r="76" spans="1:15" ht="9">
      <c r="A76" s="36" t="s">
        <v>9</v>
      </c>
      <c r="B76" s="33">
        <v>3.6</v>
      </c>
      <c r="C76" s="34">
        <v>3.5</v>
      </c>
      <c r="D76" s="34">
        <v>3.6</v>
      </c>
      <c r="E76" s="34">
        <v>3.6</v>
      </c>
      <c r="F76" s="34">
        <v>3.7</v>
      </c>
      <c r="G76" s="34">
        <v>3.9</v>
      </c>
      <c r="H76" s="34">
        <v>5.5</v>
      </c>
      <c r="I76" s="34">
        <v>6.7</v>
      </c>
      <c r="J76" s="34">
        <v>6.5</v>
      </c>
      <c r="K76" s="34">
        <v>7.3</v>
      </c>
      <c r="L76" s="37">
        <f t="shared" si="10"/>
        <v>12.307692307692308</v>
      </c>
      <c r="N76" s="9"/>
      <c r="O76" s="17"/>
    </row>
    <row r="77" spans="1:15" ht="9">
      <c r="A77" s="36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7"/>
      <c r="N77" s="9"/>
      <c r="O77" s="17"/>
    </row>
    <row r="78" spans="1:15" ht="9">
      <c r="A78" s="43" t="s">
        <v>54</v>
      </c>
      <c r="B78" s="41">
        <f aca="true" t="shared" si="11" ref="B78:I78">B21+B44+B46+B47+B48+B49+B56+B58+B59+B69</f>
        <v>310.9</v>
      </c>
      <c r="C78" s="41">
        <f t="shared" si="11"/>
        <v>336.2</v>
      </c>
      <c r="D78" s="41">
        <f>D21+D44+D46+D47+D48+D49+D56+D58+D59+D69</f>
        <v>347.1</v>
      </c>
      <c r="E78" s="41">
        <f t="shared" si="11"/>
        <v>366.9</v>
      </c>
      <c r="F78" s="41">
        <f t="shared" si="11"/>
        <v>380.3</v>
      </c>
      <c r="G78" s="41">
        <f t="shared" si="11"/>
        <v>389.20000000000005</v>
      </c>
      <c r="H78" s="41">
        <f t="shared" si="11"/>
        <v>411.6</v>
      </c>
      <c r="I78" s="41">
        <f t="shared" si="11"/>
        <v>432.7</v>
      </c>
      <c r="J78" s="41">
        <f>J21+J44+J46+J47+J48+J49+J56+J58+J59+J69</f>
        <v>459.6</v>
      </c>
      <c r="K78" s="41">
        <f>K21+K44+K46+K47+K48+K49+K56+K58+K59+K69</f>
        <v>482.5</v>
      </c>
      <c r="L78" s="11">
        <f>((K78/J78)-1)*100</f>
        <v>4.9825935596170545</v>
      </c>
      <c r="N78" s="9"/>
      <c r="O78" s="17"/>
    </row>
    <row r="79" spans="1:15" ht="9">
      <c r="A79" s="43"/>
      <c r="B79" s="44"/>
      <c r="C79" s="41"/>
      <c r="D79" s="41"/>
      <c r="E79" s="41"/>
      <c r="F79" s="41"/>
      <c r="G79" s="41"/>
      <c r="H79" s="41"/>
      <c r="I79" s="41"/>
      <c r="J79" s="41"/>
      <c r="K79" s="41"/>
      <c r="L79" s="42"/>
      <c r="N79" s="9"/>
      <c r="O79" s="17"/>
    </row>
    <row r="80" spans="1:15" ht="9">
      <c r="A80" s="43" t="s">
        <v>55</v>
      </c>
      <c r="B80" s="41">
        <f aca="true" t="shared" si="12" ref="B80:H80">B6-B78</f>
        <v>1925.316953</v>
      </c>
      <c r="C80" s="41">
        <f t="shared" si="12"/>
        <v>1903.8412370000003</v>
      </c>
      <c r="D80" s="41">
        <f t="shared" si="12"/>
        <v>1943.9504039999997</v>
      </c>
      <c r="E80" s="41">
        <f t="shared" si="12"/>
        <v>1986.2796281</v>
      </c>
      <c r="F80" s="41">
        <f t="shared" si="12"/>
        <v>2053.0836692236994</v>
      </c>
      <c r="G80" s="41">
        <f t="shared" si="12"/>
        <v>2103.4507301218</v>
      </c>
      <c r="H80" s="41">
        <f t="shared" si="12"/>
        <v>2121.8058605544993</v>
      </c>
      <c r="I80" s="41">
        <f>I6-I78</f>
        <v>2191.3750148540003</v>
      </c>
      <c r="J80" s="41">
        <f>J6-J78</f>
        <v>2245.4863220944</v>
      </c>
      <c r="K80" s="41">
        <f>K6-K78</f>
        <v>2281.4391014754997</v>
      </c>
      <c r="L80" s="11">
        <f>((K80/J80)-1)*100</f>
        <v>1.6011132656361893</v>
      </c>
      <c r="N80" s="9"/>
      <c r="O80" s="17"/>
    </row>
    <row r="81" spans="1:12" ht="9">
      <c r="A81" s="45"/>
      <c r="B81" s="46"/>
      <c r="C81" s="46"/>
      <c r="D81" s="46"/>
      <c r="E81" s="46"/>
      <c r="F81" s="47"/>
      <c r="G81" s="46"/>
      <c r="H81" s="47"/>
      <c r="I81" s="47"/>
      <c r="J81" s="48"/>
      <c r="K81" s="48"/>
      <c r="L81" s="49"/>
    </row>
    <row r="82" spans="1:12" ht="9">
      <c r="A82" s="35" t="s">
        <v>64</v>
      </c>
      <c r="B82" s="54"/>
      <c r="C82" s="54"/>
      <c r="D82" s="54"/>
      <c r="E82" s="54"/>
      <c r="F82" s="55"/>
      <c r="G82" s="54"/>
      <c r="H82" s="55"/>
      <c r="I82" s="55"/>
      <c r="J82" s="56"/>
      <c r="K82" s="56"/>
      <c r="L82" s="51"/>
    </row>
    <row r="83" spans="1:12" ht="9">
      <c r="A83" s="35" t="s">
        <v>60</v>
      </c>
      <c r="B83" s="57"/>
      <c r="C83" s="57"/>
      <c r="D83" s="57"/>
      <c r="E83" s="57"/>
      <c r="F83" s="58"/>
      <c r="G83" s="57"/>
      <c r="H83" s="58"/>
      <c r="I83" s="58"/>
      <c r="J83" s="59"/>
      <c r="K83" s="59"/>
      <c r="L83" s="51"/>
    </row>
    <row r="84" spans="1:12" ht="9">
      <c r="A84" s="62" t="s">
        <v>58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9">
      <c r="A85" s="63" t="s">
        <v>59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0"/>
    </row>
    <row r="86" spans="2:11" ht="9"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2:11" ht="9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2" ht="9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"/>
    </row>
    <row r="89" spans="1:12" ht="9">
      <c r="A89" s="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"/>
    </row>
    <row r="90" spans="1:12" ht="9">
      <c r="A90" s="2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"/>
    </row>
    <row r="91" ht="9">
      <c r="A91" s="1"/>
    </row>
    <row r="92" ht="9">
      <c r="A92" s="2"/>
    </row>
  </sheetData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2004-09-08T14:22:48Z</cp:lastPrinted>
  <dcterms:created xsi:type="dcterms:W3CDTF">1998-02-13T16:34:57Z</dcterms:created>
  <dcterms:modified xsi:type="dcterms:W3CDTF">2005-06-16T18:11:47Z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