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65" windowWidth="11955" windowHeight="2580" tabRatio="726" activeTab="0"/>
  </bookViews>
  <sheets>
    <sheet name="T4.2" sheetId="1" r:id="rId1"/>
  </sheets>
  <definedNames>
    <definedName name="_xlnm.Print_Area" localSheetId="0">'T4.2'!$A$1:$L$42</definedName>
  </definedNames>
  <calcPr fullCalcOnLoad="1"/>
</workbook>
</file>

<file path=xl/sharedStrings.xml><?xml version="1.0" encoding="utf-8"?>
<sst xmlns="http://schemas.openxmlformats.org/spreadsheetml/2006/main" count="49" uniqueCount="32">
  <si>
    <t>-</t>
  </si>
  <si>
    <t>Total</t>
  </si>
  <si>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</si>
  <si>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</si>
  <si>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</si>
  <si>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</si>
  <si>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</si>
  <si>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</si>
  <si>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</si>
  <si>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</si>
  <si>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</si>
  <si>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</si>
  <si>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</si>
  <si>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</si>
  <si>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</si>
  <si>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</si>
  <si>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</si>
  <si>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</si>
  <si>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</si>
  <si>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</si>
  <si>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</si>
  <si>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</si>
  <si>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</si>
  <si>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Grandes Regiões e Unidades da Federação</t>
  </si>
  <si>
    <t>Amazonas</t>
  </si>
  <si>
    <t xml:space="preserve">Fonte: MA/SPC/DAA. </t>
  </si>
  <si>
    <t>Espírito Santo</t>
  </si>
  <si>
    <t>Nota: Estão relacionadas apenas as Unidades da Federação onde houve produção de álcool etílico anidro no período especificado.</t>
  </si>
  <si>
    <r>
      <t>Produção de álcool etílico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</si>
  <si>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03/02
%</t>
  </si>
  <si>
    <t>Tabela 4.2 - Produção de álcool etílico anidro, segundo Grandes Regiões e Unidades da Federação - 1994-2003</t>
  </si>
  <si>
    <t>..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</si>
</sst>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 quotePrefix="1">
      <alignment horizontal="center" vertical="center"/>
    </xf>
    <xf numFmtId="2" fontId="6" fillId="2" borderId="0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8" fillId="2" borderId="0" xfId="0" applyNumberFormat="1" applyFont="1" applyFill="1" applyBorder="1" applyAlignment="1">
      <alignment vertical="center" wrapText="1"/>
    </xf>
    <xf numFmtId="4" fontId="8" fillId="2" borderId="0" xfId="0" applyNumberFormat="1" applyFont="1" applyFill="1" applyBorder="1" applyAlignment="1" quotePrefix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3" fontId="6" fillId="2" borderId="0" xfId="18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/>
    </xf>
    <xf numFmtId="4" fontId="8" fillId="2" borderId="0" xfId="18" applyNumberFormat="1" applyFont="1" applyFill="1" applyBorder="1" applyAlignment="1">
      <alignment horizontal="right" vertical="center" wrapText="1"/>
    </xf>
    <xf numFmtId="4" fontId="8" fillId="2" borderId="0" xfId="18" applyNumberFormat="1" applyFont="1" applyFill="1" applyBorder="1" applyAlignment="1">
      <alignment horizontal="right" vertical="center"/>
    </xf>
    <xf numFmtId="43" fontId="8" fillId="2" borderId="0" xfId="18" applyFont="1" applyFill="1" applyBorder="1" applyAlignment="1">
      <alignment horizontal="right" vertical="center"/>
    </xf>
    <xf numFmtId="4" fontId="8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vertical="center"/>
    </xf>
    <xf numFmtId="2" fontId="8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left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9</xdr:row>
      <xdr:rowOff>114300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95600" y="304800"/>
          <a:ext cx="25717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33</xdr:row>
      <xdr:rowOff>0</xdr:rowOff>
    </xdr:from>
    <xdr:to>
      <xdr:col>113</xdr:col>
      <xdr:colOff>295275</xdr:colOff>
      <xdr:row>40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33600" y="3905250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140625" style="6" customWidth="1"/>
    <col min="2" max="2" width="8.140625" style="26" bestFit="1" customWidth="1"/>
    <col min="3" max="11" width="8.140625" style="3" bestFit="1" customWidth="1"/>
    <col min="12" max="12" width="6.28125" style="3" customWidth="1"/>
    <col min="13" max="20" width="5.28125" style="3" customWidth="1"/>
    <col min="21" max="16384" width="11.421875" style="3" customWidth="1"/>
  </cols>
  <sheetData>
    <row r="1" spans="1:13" s="2" customFormat="1" ht="12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9" customHeight="1">
      <c r="A3" s="32" t="s">
        <v>23</v>
      </c>
      <c r="B3" s="34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29" t="s">
        <v>29</v>
      </c>
    </row>
    <row r="4" spans="1:12" ht="9" customHeight="1">
      <c r="A4" s="33"/>
      <c r="B4" s="4">
        <v>1994</v>
      </c>
      <c r="C4" s="4">
        <v>1995</v>
      </c>
      <c r="D4" s="4">
        <v>1996</v>
      </c>
      <c r="E4" s="4">
        <v>1997</v>
      </c>
      <c r="F4" s="4">
        <v>1998</v>
      </c>
      <c r="G4" s="4">
        <v>1999</v>
      </c>
      <c r="H4" s="4">
        <v>2000</v>
      </c>
      <c r="I4" s="5">
        <v>2001</v>
      </c>
      <c r="J4" s="5">
        <v>2002</v>
      </c>
      <c r="K4" s="5">
        <v>2003</v>
      </c>
      <c r="L4" s="30"/>
    </row>
    <row r="5" spans="2:12" ht="9.75">
      <c r="B5" s="7"/>
      <c r="C5" s="8"/>
      <c r="D5" s="7"/>
      <c r="E5" s="8"/>
      <c r="F5" s="7"/>
      <c r="G5" s="7"/>
      <c r="H5" s="7"/>
      <c r="I5" s="7"/>
      <c r="J5" s="7"/>
      <c r="K5" s="7"/>
      <c r="L5" s="7"/>
    </row>
    <row r="6" spans="1:17" ht="9.75">
      <c r="A6" s="9" t="s">
        <v>1</v>
      </c>
      <c r="B6" s="10">
        <f aca="true" t="shared" si="0" ref="B6:I6">B8+B13+B24+B31+B35</f>
        <v>2797.846</v>
      </c>
      <c r="C6" s="10">
        <f t="shared" si="0"/>
        <v>3003.4350000000004</v>
      </c>
      <c r="D6" s="10">
        <f t="shared" si="0"/>
        <v>4432.736</v>
      </c>
      <c r="E6" s="10">
        <f t="shared" si="0"/>
        <v>5670.634</v>
      </c>
      <c r="F6" s="10">
        <f t="shared" si="0"/>
        <v>5683.817000000001</v>
      </c>
      <c r="G6" s="10">
        <f t="shared" si="0"/>
        <v>6169.357999999999</v>
      </c>
      <c r="H6" s="10">
        <f t="shared" si="0"/>
        <v>5644.187000000001</v>
      </c>
      <c r="I6" s="10">
        <f t="shared" si="0"/>
        <v>6480.831999999999</v>
      </c>
      <c r="J6" s="10">
        <f>J8+J13+J24+J31+J35</f>
        <v>7039.995999999999</v>
      </c>
      <c r="K6" s="10">
        <f>K8+K13+K24+K31+K35</f>
        <v>8831.666</v>
      </c>
      <c r="L6" s="11">
        <f>((K6/J6)-1)*100</f>
        <v>25.44987241470025</v>
      </c>
      <c r="N6" s="36"/>
      <c r="O6" s="36"/>
      <c r="P6" s="36"/>
      <c r="Q6" s="36"/>
    </row>
    <row r="7" spans="2:17" ht="9.75">
      <c r="B7" s="12"/>
      <c r="C7" s="13"/>
      <c r="D7" s="12"/>
      <c r="E7" s="13"/>
      <c r="F7" s="12"/>
      <c r="G7" s="12"/>
      <c r="H7" s="12"/>
      <c r="I7" s="12"/>
      <c r="J7" s="12"/>
      <c r="K7" s="12"/>
      <c r="L7" s="14"/>
      <c r="N7" s="37"/>
      <c r="O7" s="37"/>
      <c r="P7" s="37"/>
      <c r="Q7" s="37"/>
    </row>
    <row r="8" spans="1:17" s="16" customFormat="1" ht="9.75">
      <c r="A8" s="9" t="s">
        <v>2</v>
      </c>
      <c r="B8" s="15">
        <f aca="true" t="shared" si="1" ref="B8:I8">SUM(B10:B11)</f>
        <v>0</v>
      </c>
      <c r="C8" s="15">
        <f t="shared" si="1"/>
        <v>0</v>
      </c>
      <c r="D8" s="15">
        <f t="shared" si="1"/>
        <v>0</v>
      </c>
      <c r="E8" s="15">
        <f t="shared" si="1"/>
        <v>0</v>
      </c>
      <c r="F8" s="15">
        <f t="shared" si="1"/>
        <v>7.415</v>
      </c>
      <c r="G8" s="15">
        <f t="shared" si="1"/>
        <v>14.16</v>
      </c>
      <c r="H8" s="15">
        <f t="shared" si="1"/>
        <v>11.22</v>
      </c>
      <c r="I8" s="15">
        <f t="shared" si="1"/>
        <v>15.982999999999999</v>
      </c>
      <c r="J8" s="10">
        <f>SUM(J10:J11)</f>
        <v>16.677</v>
      </c>
      <c r="K8" s="10">
        <f>SUM(K10:K11)</f>
        <v>30.696</v>
      </c>
      <c r="L8" s="11">
        <f>((K8/J8)-1)*100</f>
        <v>84.0618816333873</v>
      </c>
      <c r="N8" s="36"/>
      <c r="O8" s="36"/>
      <c r="P8" s="36"/>
      <c r="Q8" s="36"/>
    </row>
    <row r="9" spans="1:17" ht="9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N9" s="37"/>
      <c r="O9" s="37"/>
      <c r="P9" s="37"/>
      <c r="Q9" s="37"/>
    </row>
    <row r="10" spans="1:17" ht="9.75">
      <c r="A10" s="6" t="s">
        <v>24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8">
        <v>0.963</v>
      </c>
      <c r="J10" s="19">
        <v>0</v>
      </c>
      <c r="K10" s="19">
        <v>0</v>
      </c>
      <c r="L10" s="14" t="s">
        <v>31</v>
      </c>
      <c r="N10" s="37"/>
      <c r="O10" s="37"/>
      <c r="P10" s="37"/>
      <c r="Q10" s="37"/>
    </row>
    <row r="11" spans="1:17" s="16" customFormat="1" ht="9">
      <c r="A11" s="6" t="s">
        <v>3</v>
      </c>
      <c r="B11" s="17" t="s">
        <v>0</v>
      </c>
      <c r="C11" s="17" t="s">
        <v>0</v>
      </c>
      <c r="D11" s="17" t="s">
        <v>0</v>
      </c>
      <c r="E11" s="17" t="s">
        <v>0</v>
      </c>
      <c r="F11" s="18">
        <v>7.415</v>
      </c>
      <c r="G11" s="18">
        <v>14.16</v>
      </c>
      <c r="H11" s="18">
        <v>11.22</v>
      </c>
      <c r="I11" s="18">
        <v>15.02</v>
      </c>
      <c r="J11" s="18">
        <v>16.677</v>
      </c>
      <c r="K11" s="18">
        <v>30.696</v>
      </c>
      <c r="L11" s="20">
        <f>((K11/J11)-1)*100</f>
        <v>84.0618816333873</v>
      </c>
      <c r="N11" s="38"/>
      <c r="O11" s="38"/>
      <c r="P11" s="38"/>
      <c r="Q11" s="37"/>
    </row>
    <row r="12" spans="2:17" ht="9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N12" s="37"/>
      <c r="O12" s="37"/>
      <c r="P12" s="37"/>
      <c r="Q12" s="37"/>
    </row>
    <row r="13" spans="1:17" ht="9">
      <c r="A13" s="9" t="s">
        <v>4</v>
      </c>
      <c r="B13" s="21">
        <f aca="true" t="shared" si="2" ref="B13:I13">SUM(B15:B22)</f>
        <v>222.02499999999998</v>
      </c>
      <c r="C13" s="21">
        <f t="shared" si="2"/>
        <v>407.338</v>
      </c>
      <c r="D13" s="21">
        <f t="shared" si="2"/>
        <v>597.904</v>
      </c>
      <c r="E13" s="21">
        <f t="shared" si="2"/>
        <v>896.1669999999999</v>
      </c>
      <c r="F13" s="21">
        <f t="shared" si="2"/>
        <v>872.144</v>
      </c>
      <c r="G13" s="21">
        <f t="shared" si="2"/>
        <v>710.4069999999999</v>
      </c>
      <c r="H13" s="21">
        <f t="shared" si="2"/>
        <v>850.684</v>
      </c>
      <c r="I13" s="21">
        <f t="shared" si="2"/>
        <v>761.6030000000001</v>
      </c>
      <c r="J13" s="10">
        <f>SUM(J15:J22)</f>
        <v>755.1260000000001</v>
      </c>
      <c r="K13" s="10">
        <f>SUM(K15:K22)</f>
        <v>767.6120000000001</v>
      </c>
      <c r="L13" s="11">
        <f>((K13/J13)-1)*100</f>
        <v>1.6534988862785704</v>
      </c>
      <c r="N13" s="36"/>
      <c r="O13" s="36"/>
      <c r="P13" s="36"/>
      <c r="Q13" s="36"/>
    </row>
    <row r="14" spans="1:17" ht="9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2"/>
      <c r="N14" s="37"/>
      <c r="O14" s="37"/>
      <c r="P14" s="37"/>
      <c r="Q14" s="37"/>
    </row>
    <row r="15" spans="1:17" s="16" customFormat="1" ht="9">
      <c r="A15" s="3" t="s">
        <v>5</v>
      </c>
      <c r="B15" s="18">
        <v>0.215</v>
      </c>
      <c r="C15" s="18">
        <v>3.505</v>
      </c>
      <c r="D15" s="18">
        <v>3.13</v>
      </c>
      <c r="E15" s="18">
        <v>36.554</v>
      </c>
      <c r="F15" s="18">
        <v>42.749</v>
      </c>
      <c r="G15" s="18">
        <v>42.686</v>
      </c>
      <c r="H15" s="18">
        <v>38.918</v>
      </c>
      <c r="I15" s="18">
        <v>65.714</v>
      </c>
      <c r="J15" s="18">
        <v>77.355</v>
      </c>
      <c r="K15" s="18">
        <v>84.256</v>
      </c>
      <c r="L15" s="20">
        <f>((K15/J15)-1)*100</f>
        <v>8.92120742033482</v>
      </c>
      <c r="N15" s="38"/>
      <c r="O15" s="38"/>
      <c r="P15" s="38"/>
      <c r="Q15" s="37"/>
    </row>
    <row r="16" spans="1:17" s="16" customFormat="1" ht="9">
      <c r="A16" s="3" t="s">
        <v>6</v>
      </c>
      <c r="B16" s="18" t="s">
        <v>0</v>
      </c>
      <c r="C16" s="18" t="s">
        <v>0</v>
      </c>
      <c r="D16" s="18" t="s">
        <v>0</v>
      </c>
      <c r="E16" s="18" t="s">
        <v>0</v>
      </c>
      <c r="F16" s="18">
        <v>9.068</v>
      </c>
      <c r="G16" s="18">
        <v>6.482</v>
      </c>
      <c r="H16" s="18">
        <v>8.426</v>
      </c>
      <c r="I16" s="18">
        <v>5.507</v>
      </c>
      <c r="J16" s="18">
        <v>11.229</v>
      </c>
      <c r="K16" s="18">
        <v>18.026</v>
      </c>
      <c r="L16" s="20">
        <f aca="true" t="shared" si="3" ref="L16:L22">((K16/J16)-1)*100</f>
        <v>60.530768545729806</v>
      </c>
      <c r="N16" s="38"/>
      <c r="O16" s="38"/>
      <c r="P16" s="38"/>
      <c r="Q16" s="37"/>
    </row>
    <row r="17" spans="1:17" ht="9">
      <c r="A17" s="6" t="s">
        <v>7</v>
      </c>
      <c r="B17" s="18">
        <v>17.474</v>
      </c>
      <c r="C17" s="18">
        <v>47.116</v>
      </c>
      <c r="D17" s="18">
        <v>49.925</v>
      </c>
      <c r="E17" s="18">
        <v>41.946</v>
      </c>
      <c r="F17" s="18">
        <v>44.969</v>
      </c>
      <c r="G17" s="18">
        <v>36.979</v>
      </c>
      <c r="H17" s="18">
        <v>31.599</v>
      </c>
      <c r="I17" s="18">
        <v>17.823</v>
      </c>
      <c r="J17" s="18">
        <v>67.086</v>
      </c>
      <c r="K17" s="18">
        <v>53.757</v>
      </c>
      <c r="L17" s="20">
        <f t="shared" si="3"/>
        <v>-19.868526965387712</v>
      </c>
      <c r="N17" s="37"/>
      <c r="O17" s="37"/>
      <c r="P17" s="37"/>
      <c r="Q17" s="37"/>
    </row>
    <row r="18" spans="1:17" ht="9">
      <c r="A18" s="6" t="s">
        <v>8</v>
      </c>
      <c r="B18" s="18">
        <v>23.938</v>
      </c>
      <c r="C18" s="18">
        <v>26.441</v>
      </c>
      <c r="D18" s="18">
        <v>32.591</v>
      </c>
      <c r="E18" s="18">
        <v>67.064</v>
      </c>
      <c r="F18" s="18">
        <v>139.78</v>
      </c>
      <c r="G18" s="18">
        <v>94.459</v>
      </c>
      <c r="H18" s="18">
        <v>118.975</v>
      </c>
      <c r="I18" s="18">
        <v>101.354</v>
      </c>
      <c r="J18" s="18">
        <v>83.826</v>
      </c>
      <c r="K18" s="18">
        <v>135.928</v>
      </c>
      <c r="L18" s="20">
        <f t="shared" si="3"/>
        <v>62.15493999475103</v>
      </c>
      <c r="N18" s="37"/>
      <c r="O18" s="37"/>
      <c r="P18" s="37"/>
      <c r="Q18" s="37"/>
    </row>
    <row r="19" spans="1:17" ht="9">
      <c r="A19" s="6" t="s">
        <v>9</v>
      </c>
      <c r="B19" s="18">
        <v>61.467</v>
      </c>
      <c r="C19" s="18">
        <v>121.166</v>
      </c>
      <c r="D19" s="18">
        <v>191.44</v>
      </c>
      <c r="E19" s="18">
        <v>300.393</v>
      </c>
      <c r="F19" s="18">
        <v>234.579</v>
      </c>
      <c r="G19" s="18">
        <v>181.587</v>
      </c>
      <c r="H19" s="18">
        <v>144.97</v>
      </c>
      <c r="I19" s="18">
        <v>161.544</v>
      </c>
      <c r="J19" s="18">
        <v>148.205</v>
      </c>
      <c r="K19" s="18">
        <v>173.927</v>
      </c>
      <c r="L19" s="20">
        <f t="shared" si="3"/>
        <v>17.355689754056858</v>
      </c>
      <c r="N19" s="37"/>
      <c r="O19" s="37"/>
      <c r="P19" s="37"/>
      <c r="Q19" s="37"/>
    </row>
    <row r="20" spans="1:17" ht="9">
      <c r="A20" s="6" t="s">
        <v>10</v>
      </c>
      <c r="B20" s="18">
        <v>118.931</v>
      </c>
      <c r="C20" s="18">
        <v>203.439</v>
      </c>
      <c r="D20" s="18">
        <v>313.895</v>
      </c>
      <c r="E20" s="18">
        <v>403.411</v>
      </c>
      <c r="F20" s="18">
        <v>345.802</v>
      </c>
      <c r="G20" s="18">
        <v>294.098</v>
      </c>
      <c r="H20" s="18">
        <v>450.719</v>
      </c>
      <c r="I20" s="18">
        <v>350.68</v>
      </c>
      <c r="J20" s="18">
        <v>294.324</v>
      </c>
      <c r="K20" s="18">
        <v>238.731</v>
      </c>
      <c r="L20" s="20">
        <f t="shared" si="3"/>
        <v>-18.888367921066585</v>
      </c>
      <c r="N20" s="37"/>
      <c r="O20" s="37"/>
      <c r="P20" s="37"/>
      <c r="Q20" s="37"/>
    </row>
    <row r="21" spans="1:17" ht="9">
      <c r="A21" s="6" t="s">
        <v>11</v>
      </c>
      <c r="B21" s="18" t="s">
        <v>0</v>
      </c>
      <c r="C21" s="18">
        <v>5.671</v>
      </c>
      <c r="D21" s="18">
        <v>4.66</v>
      </c>
      <c r="E21" s="18">
        <v>28.11</v>
      </c>
      <c r="F21" s="18">
        <v>35.732</v>
      </c>
      <c r="G21" s="18">
        <v>23.399</v>
      </c>
      <c r="H21" s="18">
        <v>18.623</v>
      </c>
      <c r="I21" s="18">
        <v>27.094</v>
      </c>
      <c r="J21" s="18">
        <v>30.324</v>
      </c>
      <c r="K21" s="18">
        <v>32.027</v>
      </c>
      <c r="L21" s="20">
        <f t="shared" si="3"/>
        <v>5.616013718506796</v>
      </c>
      <c r="N21" s="37"/>
      <c r="O21" s="37"/>
      <c r="P21" s="37"/>
      <c r="Q21" s="37"/>
    </row>
    <row r="22" spans="1:17" ht="9">
      <c r="A22" s="6" t="s">
        <v>12</v>
      </c>
      <c r="B22" s="18" t="s">
        <v>0</v>
      </c>
      <c r="C22" s="18" t="s">
        <v>0</v>
      </c>
      <c r="D22" s="18">
        <v>2.263</v>
      </c>
      <c r="E22" s="18">
        <v>18.689</v>
      </c>
      <c r="F22" s="18">
        <v>19.465</v>
      </c>
      <c r="G22" s="18">
        <v>30.717</v>
      </c>
      <c r="H22" s="18">
        <v>38.454</v>
      </c>
      <c r="I22" s="18">
        <v>31.887</v>
      </c>
      <c r="J22" s="18">
        <v>42.777</v>
      </c>
      <c r="K22" s="18">
        <v>30.96</v>
      </c>
      <c r="L22" s="20">
        <f t="shared" si="3"/>
        <v>-27.624658110666942</v>
      </c>
      <c r="N22" s="37"/>
      <c r="O22" s="37"/>
      <c r="P22" s="37"/>
      <c r="Q22" s="37"/>
    </row>
    <row r="23" spans="2:17" ht="9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  <c r="N23" s="37"/>
      <c r="O23" s="37"/>
      <c r="P23" s="37"/>
      <c r="Q23" s="37"/>
    </row>
    <row r="24" spans="1:17" ht="9">
      <c r="A24" s="9" t="s">
        <v>13</v>
      </c>
      <c r="B24" s="21">
        <f aca="true" t="shared" si="4" ref="B24:I24">SUM(B26:B29)</f>
        <v>2410.335</v>
      </c>
      <c r="C24" s="21">
        <f t="shared" si="4"/>
        <v>2344.1200000000003</v>
      </c>
      <c r="D24" s="21">
        <f t="shared" si="4"/>
        <v>3315.455</v>
      </c>
      <c r="E24" s="21">
        <f t="shared" si="4"/>
        <v>3907.686</v>
      </c>
      <c r="F24" s="21">
        <f t="shared" si="4"/>
        <v>3830.558</v>
      </c>
      <c r="G24" s="21">
        <f t="shared" si="4"/>
        <v>4312.82</v>
      </c>
      <c r="H24" s="21">
        <f t="shared" si="4"/>
        <v>4017.0640000000003</v>
      </c>
      <c r="I24" s="21">
        <f t="shared" si="4"/>
        <v>4651.9039999999995</v>
      </c>
      <c r="J24" s="10">
        <f>SUM(J26:J29)</f>
        <v>5110.784</v>
      </c>
      <c r="K24" s="10">
        <f>SUM(K26:K29)</f>
        <v>6465.963</v>
      </c>
      <c r="L24" s="11">
        <f>((K24/J24)-1)*100</f>
        <v>26.516068767531564</v>
      </c>
      <c r="N24" s="36"/>
      <c r="O24" s="36"/>
      <c r="P24" s="36"/>
      <c r="Q24" s="36"/>
    </row>
    <row r="25" spans="1:17" ht="9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N25" s="37"/>
      <c r="O25" s="37"/>
      <c r="P25" s="37"/>
      <c r="Q25" s="37"/>
    </row>
    <row r="26" spans="1:17" ht="9">
      <c r="A26" s="6" t="s">
        <v>14</v>
      </c>
      <c r="B26" s="18">
        <v>63.373</v>
      </c>
      <c r="C26" s="18">
        <v>69.109</v>
      </c>
      <c r="D26" s="18">
        <v>117.351</v>
      </c>
      <c r="E26" s="18">
        <v>154.275</v>
      </c>
      <c r="F26" s="18">
        <v>322.275</v>
      </c>
      <c r="G26" s="18">
        <v>381.313</v>
      </c>
      <c r="H26" s="18">
        <v>279.921</v>
      </c>
      <c r="I26" s="18">
        <v>328.716</v>
      </c>
      <c r="J26" s="18">
        <v>297.271</v>
      </c>
      <c r="K26" s="18">
        <v>384.962</v>
      </c>
      <c r="L26" s="20">
        <f>((K26/J26)-1)*100</f>
        <v>29.49867292806898</v>
      </c>
      <c r="N26" s="37"/>
      <c r="O26" s="37"/>
      <c r="P26" s="37"/>
      <c r="Q26" s="37"/>
    </row>
    <row r="27" spans="1:17" ht="9">
      <c r="A27" s="6" t="s">
        <v>26</v>
      </c>
      <c r="B27" s="18">
        <v>25.782</v>
      </c>
      <c r="C27" s="18">
        <v>15.674</v>
      </c>
      <c r="D27" s="18">
        <v>22.469</v>
      </c>
      <c r="E27" s="18">
        <v>85.241</v>
      </c>
      <c r="F27" s="18">
        <v>89.933</v>
      </c>
      <c r="G27" s="18">
        <v>84.346</v>
      </c>
      <c r="H27" s="18">
        <v>101.692</v>
      </c>
      <c r="I27" s="18">
        <v>74.006</v>
      </c>
      <c r="J27" s="18">
        <v>92.505</v>
      </c>
      <c r="K27" s="18">
        <v>103.216</v>
      </c>
      <c r="L27" s="20">
        <f>((K27/J27)-1)*100</f>
        <v>11.578833576563419</v>
      </c>
      <c r="N27" s="37"/>
      <c r="O27" s="37"/>
      <c r="P27" s="37"/>
      <c r="Q27" s="37"/>
    </row>
    <row r="28" spans="1:17" ht="9">
      <c r="A28" s="6" t="s">
        <v>15</v>
      </c>
      <c r="B28" s="18">
        <v>10.409</v>
      </c>
      <c r="C28" s="18">
        <v>6.528</v>
      </c>
      <c r="D28" s="18">
        <v>1.728</v>
      </c>
      <c r="E28" s="18">
        <v>49.185</v>
      </c>
      <c r="F28" s="18">
        <v>45.85</v>
      </c>
      <c r="G28" s="18">
        <v>70.799</v>
      </c>
      <c r="H28" s="18">
        <v>52.999</v>
      </c>
      <c r="I28" s="18">
        <v>24.04</v>
      </c>
      <c r="J28" s="18">
        <v>44.407</v>
      </c>
      <c r="K28" s="18">
        <v>39.572</v>
      </c>
      <c r="L28" s="20">
        <f>((K28/J28)-1)*100</f>
        <v>-10.88792307519083</v>
      </c>
      <c r="N28" s="37"/>
      <c r="O28" s="37"/>
      <c r="P28" s="37"/>
      <c r="Q28" s="37"/>
    </row>
    <row r="29" spans="1:17" ht="9">
      <c r="A29" s="6" t="s">
        <v>16</v>
      </c>
      <c r="B29" s="18">
        <v>2310.771</v>
      </c>
      <c r="C29" s="18">
        <v>2252.809</v>
      </c>
      <c r="D29" s="18">
        <v>3173.907</v>
      </c>
      <c r="E29" s="18">
        <v>3618.985</v>
      </c>
      <c r="F29" s="18">
        <v>3372.5</v>
      </c>
      <c r="G29" s="18">
        <v>3776.362</v>
      </c>
      <c r="H29" s="18">
        <v>3582.452</v>
      </c>
      <c r="I29" s="18">
        <v>4225.142</v>
      </c>
      <c r="J29" s="18">
        <v>4676.601</v>
      </c>
      <c r="K29" s="18">
        <v>5938.213</v>
      </c>
      <c r="L29" s="20">
        <f>((K29/J29)-1)*100</f>
        <v>26.977114361477494</v>
      </c>
      <c r="N29" s="37"/>
      <c r="O29" s="37"/>
      <c r="P29" s="37"/>
      <c r="Q29" s="37"/>
    </row>
    <row r="30" spans="2:17" ht="9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N30" s="37"/>
      <c r="O30" s="37"/>
      <c r="P30" s="37"/>
      <c r="Q30" s="37"/>
    </row>
    <row r="31" spans="1:17" ht="9">
      <c r="A31" s="9" t="s">
        <v>17</v>
      </c>
      <c r="B31" s="21">
        <f aca="true" t="shared" si="5" ref="B31:I31">B33</f>
        <v>77.466</v>
      </c>
      <c r="C31" s="21">
        <f t="shared" si="5"/>
        <v>99.216</v>
      </c>
      <c r="D31" s="21">
        <f t="shared" si="5"/>
        <v>200.004</v>
      </c>
      <c r="E31" s="21">
        <f t="shared" si="5"/>
        <v>413.857</v>
      </c>
      <c r="F31" s="21">
        <f t="shared" si="5"/>
        <v>342.867</v>
      </c>
      <c r="G31" s="21">
        <f t="shared" si="5"/>
        <v>474.048</v>
      </c>
      <c r="H31" s="21">
        <f t="shared" si="5"/>
        <v>214.783</v>
      </c>
      <c r="I31" s="21">
        <f t="shared" si="5"/>
        <v>355.775</v>
      </c>
      <c r="J31" s="10">
        <f>J33</f>
        <v>396.62</v>
      </c>
      <c r="K31" s="10">
        <f>K33</f>
        <v>479.96</v>
      </c>
      <c r="L31" s="11">
        <f>((K31/J31)-1)*100</f>
        <v>21.01255609903685</v>
      </c>
      <c r="N31" s="36"/>
      <c r="O31" s="36"/>
      <c r="P31" s="36"/>
      <c r="Q31" s="36"/>
    </row>
    <row r="32" spans="1:17" ht="9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2"/>
      <c r="N32" s="37"/>
      <c r="O32" s="37"/>
      <c r="P32" s="37"/>
      <c r="Q32" s="37"/>
    </row>
    <row r="33" spans="1:17" ht="9">
      <c r="A33" s="6" t="s">
        <v>18</v>
      </c>
      <c r="B33" s="18">
        <v>77.466</v>
      </c>
      <c r="C33" s="18">
        <v>99.216</v>
      </c>
      <c r="D33" s="18">
        <v>200.004</v>
      </c>
      <c r="E33" s="18">
        <v>413.857</v>
      </c>
      <c r="F33" s="18">
        <v>342.867</v>
      </c>
      <c r="G33" s="18">
        <v>474.048</v>
      </c>
      <c r="H33" s="18">
        <v>214.783</v>
      </c>
      <c r="I33" s="18">
        <v>355.775</v>
      </c>
      <c r="J33" s="18">
        <v>396.62</v>
      </c>
      <c r="K33" s="18">
        <v>479.96</v>
      </c>
      <c r="L33" s="20">
        <f>((K33/J33)-1)*100</f>
        <v>21.01255609903685</v>
      </c>
      <c r="N33" s="37"/>
      <c r="O33" s="37"/>
      <c r="P33" s="37"/>
      <c r="Q33" s="37"/>
    </row>
    <row r="34" spans="2:17" ht="9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23"/>
      <c r="N34" s="37"/>
      <c r="O34" s="37"/>
      <c r="P34" s="37"/>
      <c r="Q34" s="37"/>
    </row>
    <row r="35" spans="1:17" ht="9.75">
      <c r="A35" s="9" t="s">
        <v>19</v>
      </c>
      <c r="B35" s="10">
        <f aca="true" t="shared" si="6" ref="B35:I35">SUM(B37:B39)</f>
        <v>88.02000000000001</v>
      </c>
      <c r="C35" s="10">
        <f t="shared" si="6"/>
        <v>152.761</v>
      </c>
      <c r="D35" s="10">
        <f t="shared" si="6"/>
        <v>319.373</v>
      </c>
      <c r="E35" s="10">
        <f t="shared" si="6"/>
        <v>452.924</v>
      </c>
      <c r="F35" s="10">
        <f t="shared" si="6"/>
        <v>630.8330000000001</v>
      </c>
      <c r="G35" s="10">
        <f t="shared" si="6"/>
        <v>657.923</v>
      </c>
      <c r="H35" s="10">
        <f t="shared" si="6"/>
        <v>550.436</v>
      </c>
      <c r="I35" s="10">
        <f t="shared" si="6"/>
        <v>695.567</v>
      </c>
      <c r="J35" s="10">
        <f>SUM(J37:J39)</f>
        <v>760.789</v>
      </c>
      <c r="K35" s="10">
        <f>SUM(K37:K39)</f>
        <v>1087.435</v>
      </c>
      <c r="L35" s="11">
        <f>((K35/J35)-1)*100</f>
        <v>42.93516336329783</v>
      </c>
      <c r="N35" s="36"/>
      <c r="O35" s="36"/>
      <c r="P35" s="36"/>
      <c r="Q35" s="36"/>
    </row>
    <row r="36" spans="1:17" ht="9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2"/>
      <c r="N36" s="37"/>
      <c r="O36" s="37"/>
      <c r="P36" s="37"/>
      <c r="Q36" s="37"/>
    </row>
    <row r="37" spans="1:17" ht="9.75">
      <c r="A37" s="6" t="s">
        <v>20</v>
      </c>
      <c r="B37" s="18">
        <v>22.178</v>
      </c>
      <c r="C37" s="18">
        <v>21.182</v>
      </c>
      <c r="D37" s="18">
        <v>68.096</v>
      </c>
      <c r="E37" s="18">
        <v>61.635</v>
      </c>
      <c r="F37" s="18">
        <v>134.483</v>
      </c>
      <c r="G37" s="18">
        <v>174.164</v>
      </c>
      <c r="H37" s="18">
        <v>152.595</v>
      </c>
      <c r="I37" s="18">
        <v>215.983</v>
      </c>
      <c r="J37" s="18">
        <v>211.063</v>
      </c>
      <c r="K37" s="18">
        <v>219.674</v>
      </c>
      <c r="L37" s="20">
        <f>((K37/J37)-1)*100</f>
        <v>4.079824507374585</v>
      </c>
      <c r="N37" s="37"/>
      <c r="O37" s="37"/>
      <c r="P37" s="37"/>
      <c r="Q37" s="37"/>
    </row>
    <row r="38" spans="1:17" ht="9.75">
      <c r="A38" s="6" t="s">
        <v>21</v>
      </c>
      <c r="B38" s="18">
        <v>29.27</v>
      </c>
      <c r="C38" s="18">
        <v>91.718</v>
      </c>
      <c r="D38" s="18">
        <v>159.814</v>
      </c>
      <c r="E38" s="18">
        <v>188.517</v>
      </c>
      <c r="F38" s="18">
        <v>289.749</v>
      </c>
      <c r="G38" s="18">
        <v>335.316</v>
      </c>
      <c r="H38" s="18">
        <v>268.615</v>
      </c>
      <c r="I38" s="18">
        <v>276.007</v>
      </c>
      <c r="J38" s="18">
        <v>323.526</v>
      </c>
      <c r="K38" s="18">
        <v>482.297</v>
      </c>
      <c r="L38" s="20">
        <f>((K38/J38)-1)*100</f>
        <v>49.07519024746079</v>
      </c>
      <c r="N38" s="37"/>
      <c r="O38" s="37"/>
      <c r="P38" s="37"/>
      <c r="Q38" s="37"/>
    </row>
    <row r="39" spans="1:17" ht="9.75">
      <c r="A39" s="6" t="s">
        <v>22</v>
      </c>
      <c r="B39" s="18">
        <v>36.572</v>
      </c>
      <c r="C39" s="18">
        <v>39.861</v>
      </c>
      <c r="D39" s="18">
        <v>91.463</v>
      </c>
      <c r="E39" s="18">
        <v>202.772</v>
      </c>
      <c r="F39" s="18">
        <v>206.601</v>
      </c>
      <c r="G39" s="18">
        <v>148.443</v>
      </c>
      <c r="H39" s="18">
        <v>129.226</v>
      </c>
      <c r="I39" s="18">
        <v>203.577</v>
      </c>
      <c r="J39" s="18">
        <v>226.2</v>
      </c>
      <c r="K39" s="18">
        <v>385.464</v>
      </c>
      <c r="L39" s="20">
        <f>((K39/J39)-1)*100</f>
        <v>70.40848806366049</v>
      </c>
      <c r="N39" s="37"/>
      <c r="O39" s="37"/>
      <c r="P39" s="37"/>
      <c r="Q39" s="37"/>
    </row>
    <row r="40" spans="1:12" ht="9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9.75">
      <c r="A41" s="6" t="s">
        <v>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9">
      <c r="A42" s="6" t="s">
        <v>27</v>
      </c>
    </row>
    <row r="43" ht="9">
      <c r="A43" s="27"/>
    </row>
    <row r="44" ht="9">
      <c r="A44" s="28"/>
    </row>
    <row r="45" ht="9">
      <c r="A45" s="28"/>
    </row>
  </sheetData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2002-11-18T18:58:26Z</cp:lastPrinted>
  <dcterms:created xsi:type="dcterms:W3CDTF">1999-01-13T17:46:29Z</dcterms:created>
  <dcterms:modified xsi:type="dcterms:W3CDTF">2001-10-29T17:31:55Z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