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1910" windowHeight="3255" activeTab="0"/>
  </bookViews>
  <sheets>
    <sheet name="T2.42" sheetId="1" r:id="rId1"/>
  </sheets>
  <definedNames>
    <definedName name="_xlnm.Print_Area" localSheetId="0">'T2.42'!$B$1:$M$46</definedName>
  </definedNames>
  <calcPr fullCalcOnLoad="1"/>
</workbook>
</file>

<file path=xl/sharedStrings.xml><?xml version="1.0" encoding="utf-8"?>
<sst xmlns="http://schemas.openxmlformats.org/spreadsheetml/2006/main" count="31" uniqueCount="21">
  <si>
    <t>Total</t>
  </si>
  <si>
    <t>Gasolina A</t>
  </si>
  <si>
    <t>Nafta</t>
  </si>
  <si>
    <t>Óleo diesel</t>
  </si>
  <si>
    <t>Óleo combustível</t>
  </si>
  <si>
    <t>Derivados de petróleo</t>
  </si>
  <si>
    <t>Dispêndio (importação)</t>
  </si>
  <si>
    <t>Receita (exportação)</t>
  </si>
  <si>
    <t>Importação e exportação (mil US$ FOB)</t>
  </si>
  <si>
    <r>
      <t>GLP</t>
    </r>
    <r>
      <rPr>
        <vertAlign val="superscript"/>
        <sz val="7"/>
        <rFont val="Arial"/>
        <family val="2"/>
      </rPr>
      <t>1</t>
    </r>
  </si>
  <si>
    <t>Tabela 2.42 - Valores da importação e da exportação de derivados de petróleo - 1994-2003</t>
  </si>
  <si>
    <t>03/02
%</t>
  </si>
  <si>
    <t xml:space="preserve">Fontes: MDIC/SECEX, a partir de 1999 e Petrobras/SERPLAN, para os anos anteriores, exceto para os combustíveis para navios (bunker). Para os combustíveis para </t>
  </si>
  <si>
    <t>navios (bunker), Petrobras/ABAST, a partir de 1999 e Petrobras/SERPLAN, para os anos anteriores.</t>
  </si>
  <si>
    <r>
      <t>Receita (exportação)</t>
    </r>
    <r>
      <rPr>
        <vertAlign val="superscript"/>
        <sz val="7"/>
        <rFont val="Arial"/>
        <family val="2"/>
      </rPr>
      <t>2,4</t>
    </r>
  </si>
  <si>
    <r>
      <t>Receita (exportação)</t>
    </r>
    <r>
      <rPr>
        <vertAlign val="superscript"/>
        <sz val="7"/>
        <rFont val="Arial"/>
        <family val="2"/>
      </rPr>
      <t>3,4</t>
    </r>
  </si>
  <si>
    <r>
      <t>Outros</t>
    </r>
    <r>
      <rPr>
        <vertAlign val="superscript"/>
        <sz val="7"/>
        <rFont val="Arial"/>
        <family val="2"/>
      </rPr>
      <t>5</t>
    </r>
  </si>
  <si>
    <r>
      <t>1</t>
    </r>
    <r>
      <rPr>
        <sz val="7"/>
        <rFont val="Arial"/>
        <family val="2"/>
      </rPr>
      <t xml:space="preserve">Inclui propano e butano.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Inclui óleo combustível para navios (</t>
    </r>
    <r>
      <rPr>
        <i/>
        <sz val="7"/>
        <rFont val="Arial"/>
        <family val="2"/>
      </rPr>
      <t>bunker</t>
    </r>
    <r>
      <rPr>
        <sz val="7"/>
        <rFont val="Arial"/>
        <family val="2"/>
      </rPr>
      <t xml:space="preserve">).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Inclui óleo diesel para navios (</t>
    </r>
    <r>
      <rPr>
        <i/>
        <sz val="7"/>
        <rFont val="Arial"/>
        <family val="2"/>
      </rPr>
      <t>bunker</t>
    </r>
    <r>
      <rPr>
        <sz val="7"/>
        <rFont val="Arial"/>
        <family val="2"/>
      </rPr>
      <t xml:space="preserve">).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>A partir de 1999, os dados relativos à receita com as</t>
    </r>
  </si>
  <si>
    <t>aviação, QAV, querosene iluminante e derivados não-energéticos.</t>
  </si>
  <si>
    <r>
      <t>exportações de combustíveis para navios (</t>
    </r>
    <r>
      <rPr>
        <i/>
        <sz val="7"/>
        <rFont val="Arial"/>
        <family val="2"/>
      </rPr>
      <t>bunker</t>
    </r>
    <r>
      <rPr>
        <sz val="7"/>
        <rFont val="Arial"/>
        <family val="2"/>
      </rPr>
      <t xml:space="preserve">) foram divididos, de forma estimada, entre os produtos óleo diesel (15%) e óleo combustível (85%).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>Inclui gasolina de</t>
    </r>
  </si>
  <si>
    <t>Nota: Dólar em valor corrente.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</si>
</sst>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_);_(* \(#,##0\);_(* &quot;-&quot;??_);_(@_)"/>
    <numFmt numFmtId="171" formatCode="_(* #,##0.0_);_(* \(#,##0.0\);_(* &quot;-&quot;??_);_(@_)"/>
    <numFmt numFmtId="172" formatCode="#,##0.0"/>
    <numFmt numFmtId="173" formatCode="#,##0.000"/>
    <numFmt numFmtId="174" formatCode="_(* #,##0.000_);_(* \(#,##0.000\);_(* &quot;-&quot;??_);_(@_)"/>
    <numFmt numFmtId="175" formatCode="0.0"/>
    <numFmt numFmtId="176" formatCode="0.0%"/>
  </numFmts>
  <fonts count="10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7"/>
      <color indexed="61"/>
      <name val="Arial"/>
      <family val="2"/>
    </font>
    <font>
      <vertAlign val="superscript"/>
      <sz val="7"/>
      <color indexed="61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sz val="7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43" fontId="1" fillId="2" borderId="0" xfId="18" applyFont="1" applyFill="1" applyBorder="1" applyAlignment="1" applyProtection="1">
      <alignment horizontal="right" wrapText="1"/>
      <protection/>
    </xf>
    <xf numFmtId="4" fontId="1" fillId="2" borderId="0" xfId="18" applyNumberFormat="1" applyFont="1" applyFill="1" applyBorder="1" applyAlignment="1" applyProtection="1">
      <alignment horizontal="right" wrapText="1"/>
      <protection/>
    </xf>
    <xf numFmtId="0" fontId="1" fillId="2" borderId="1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 applyProtection="1">
      <alignment horizontal="right" wrapText="1"/>
      <protection/>
    </xf>
    <xf numFmtId="3" fontId="1" fillId="2" borderId="0" xfId="18" applyNumberFormat="1" applyFont="1" applyFill="1" applyBorder="1" applyAlignment="1" applyProtection="1">
      <alignment horizontal="right" wrapText="1"/>
      <protection/>
    </xf>
    <xf numFmtId="4" fontId="1" fillId="2" borderId="0" xfId="0" applyNumberFormat="1" applyFont="1" applyFill="1" applyBorder="1" applyAlignment="1">
      <alignment/>
    </xf>
    <xf numFmtId="4" fontId="2" fillId="2" borderId="0" xfId="18" applyNumberFormat="1" applyFont="1" applyFill="1" applyBorder="1" applyAlignment="1" applyProtection="1">
      <alignment horizontal="right" wrapText="1"/>
      <protection/>
    </xf>
    <xf numFmtId="170" fontId="1" fillId="2" borderId="0" xfId="18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3" fontId="1" fillId="2" borderId="0" xfId="18" applyNumberFormat="1" applyFont="1" applyFill="1" applyBorder="1" applyAlignment="1">
      <alignment/>
    </xf>
    <xf numFmtId="3" fontId="2" fillId="2" borderId="0" xfId="18" applyNumberFormat="1" applyFont="1" applyFill="1" applyBorder="1" applyAlignment="1" applyProtection="1">
      <alignment horizontal="right" wrapText="1"/>
      <protection/>
    </xf>
    <xf numFmtId="0" fontId="2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 applyProtection="1">
      <alignment horizontal="right" wrapText="1"/>
      <protection/>
    </xf>
    <xf numFmtId="0" fontId="1" fillId="2" borderId="0" xfId="0" applyFont="1" applyFill="1" applyBorder="1" applyAlignment="1">
      <alignment horizontal="left"/>
    </xf>
    <xf numFmtId="170" fontId="1" fillId="2" borderId="0" xfId="18" applyNumberFormat="1" applyFont="1" applyFill="1" applyBorder="1" applyAlignment="1">
      <alignment horizontal="right"/>
    </xf>
    <xf numFmtId="170" fontId="1" fillId="2" borderId="0" xfId="18" applyNumberFormat="1" applyFont="1" applyFill="1" applyBorder="1" applyAlignment="1">
      <alignment horizontal="left"/>
    </xf>
    <xf numFmtId="37" fontId="6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37" fontId="1" fillId="2" borderId="0" xfId="0" applyNumberFormat="1" applyFont="1" applyFill="1" applyBorder="1" applyAlignment="1" applyProtection="1">
      <alignment horizontal="left"/>
      <protection/>
    </xf>
    <xf numFmtId="3" fontId="7" fillId="2" borderId="0" xfId="18" applyNumberFormat="1" applyFont="1" applyFill="1" applyBorder="1" applyAlignment="1">
      <alignment/>
    </xf>
    <xf numFmtId="3" fontId="7" fillId="2" borderId="0" xfId="18" applyNumberFormat="1" applyFont="1" applyFill="1" applyBorder="1" applyAlignment="1" applyProtection="1">
      <alignment horizontal="right" wrapText="1"/>
      <protection/>
    </xf>
    <xf numFmtId="170" fontId="1" fillId="2" borderId="1" xfId="18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170" fontId="7" fillId="2" borderId="0" xfId="18" applyNumberFormat="1" applyFont="1" applyFill="1" applyBorder="1" applyAlignment="1">
      <alignment/>
    </xf>
    <xf numFmtId="170" fontId="7" fillId="2" borderId="0" xfId="18" applyNumberFormat="1" applyFont="1" applyFill="1" applyBorder="1" applyAlignment="1">
      <alignment horizontal="right"/>
    </xf>
    <xf numFmtId="43" fontId="1" fillId="2" borderId="0" xfId="18" applyFont="1" applyFill="1" applyBorder="1" applyAlignment="1">
      <alignment/>
    </xf>
    <xf numFmtId="176" fontId="1" fillId="2" borderId="0" xfId="17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4"/>
  <sheetViews>
    <sheetView tabSelected="1" workbookViewId="0" topLeftCell="B1">
      <selection activeCell="B1" sqref="B1:M1"/>
    </sheetView>
  </sheetViews>
  <sheetFormatPr defaultColWidth="12.57421875" defaultRowHeight="12.75"/>
  <cols>
    <col min="1" max="1" width="3.8515625" style="1" hidden="1" customWidth="1"/>
    <col min="2" max="2" width="18.00390625" style="1" customWidth="1"/>
    <col min="3" max="3" width="8.00390625" style="1" customWidth="1"/>
    <col min="4" max="4" width="8.140625" style="1" bestFit="1" customWidth="1"/>
    <col min="5" max="5" width="8.140625" style="1" customWidth="1"/>
    <col min="6" max="11" width="8.140625" style="1" bestFit="1" customWidth="1"/>
    <col min="12" max="12" width="8.00390625" style="1" customWidth="1"/>
    <col min="13" max="13" width="7.28125" style="1" customWidth="1"/>
    <col min="14" max="16384" width="14.8515625" style="1" customWidth="1"/>
  </cols>
  <sheetData>
    <row r="1" spans="2:13" ht="12">
      <c r="B1" s="39" t="s">
        <v>10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8" ht="9">
      <c r="B2" s="14"/>
      <c r="C2" s="15"/>
      <c r="D2" s="15"/>
      <c r="E2" s="15"/>
      <c r="F2" s="15"/>
      <c r="G2" s="15"/>
      <c r="H2" s="15"/>
    </row>
    <row r="3" spans="2:13" ht="9" customHeight="1">
      <c r="B3" s="40" t="s">
        <v>5</v>
      </c>
      <c r="C3" s="42" t="s">
        <v>8</v>
      </c>
      <c r="D3" s="43"/>
      <c r="E3" s="43"/>
      <c r="F3" s="43"/>
      <c r="G3" s="43"/>
      <c r="H3" s="43"/>
      <c r="I3" s="43"/>
      <c r="J3" s="43"/>
      <c r="K3" s="43"/>
      <c r="L3" s="44"/>
      <c r="M3" s="45" t="s">
        <v>11</v>
      </c>
    </row>
    <row r="4" spans="2:13" ht="9" customHeight="1">
      <c r="B4" s="41"/>
      <c r="C4" s="16">
        <v>1994</v>
      </c>
      <c r="D4" s="17">
        <v>1995</v>
      </c>
      <c r="E4" s="16">
        <v>1996</v>
      </c>
      <c r="F4" s="17">
        <v>1997</v>
      </c>
      <c r="G4" s="16">
        <v>1998</v>
      </c>
      <c r="H4" s="17">
        <v>1999</v>
      </c>
      <c r="I4" s="16">
        <v>2000</v>
      </c>
      <c r="J4" s="16">
        <v>2001</v>
      </c>
      <c r="K4" s="16">
        <v>2002</v>
      </c>
      <c r="L4" s="16">
        <v>2003</v>
      </c>
      <c r="M4" s="46"/>
    </row>
    <row r="5" spans="2:12" ht="9">
      <c r="B5" s="18"/>
      <c r="C5" s="19"/>
      <c r="D5" s="19"/>
      <c r="E5" s="19"/>
      <c r="H5" s="10"/>
      <c r="I5" s="10"/>
      <c r="J5" s="10"/>
      <c r="K5" s="10"/>
      <c r="L5" s="10"/>
    </row>
    <row r="6" spans="2:13" ht="9.75" customHeight="1">
      <c r="B6" s="20" t="s">
        <v>0</v>
      </c>
      <c r="C6" s="21"/>
      <c r="D6" s="21"/>
      <c r="E6" s="21"/>
      <c r="F6" s="21"/>
      <c r="G6" s="21"/>
      <c r="H6" s="31"/>
      <c r="I6" s="31"/>
      <c r="J6" s="31"/>
      <c r="K6" s="31"/>
      <c r="L6" s="31"/>
      <c r="M6" s="9"/>
    </row>
    <row r="7" spans="2:13" ht="9.75" customHeight="1">
      <c r="B7" s="20"/>
      <c r="C7" s="21"/>
      <c r="D7" s="21"/>
      <c r="E7" s="21"/>
      <c r="F7" s="21"/>
      <c r="G7" s="21"/>
      <c r="H7" s="13"/>
      <c r="I7" s="31"/>
      <c r="J7" s="31"/>
      <c r="K7" s="31"/>
      <c r="L7" s="31"/>
      <c r="M7" s="9"/>
    </row>
    <row r="8" spans="2:13" ht="9.75" customHeight="1">
      <c r="B8" s="20" t="s">
        <v>6</v>
      </c>
      <c r="C8" s="21">
        <f aca="true" t="shared" si="0" ref="C8:K8">SUM(C13,C18,C23,C28,C33,C38)</f>
        <v>1193464.325</v>
      </c>
      <c r="D8" s="21">
        <f t="shared" si="0"/>
        <v>1653493.646</v>
      </c>
      <c r="E8" s="21">
        <f t="shared" si="0"/>
        <v>2135630.1550000003</v>
      </c>
      <c r="F8" s="21">
        <f t="shared" si="0"/>
        <v>2420600.031</v>
      </c>
      <c r="G8" s="21">
        <f t="shared" si="0"/>
        <v>1695571.2159999998</v>
      </c>
      <c r="H8" s="21">
        <f t="shared" si="0"/>
        <v>1953596.166</v>
      </c>
      <c r="I8" s="21">
        <f t="shared" si="0"/>
        <v>3225563.6139999996</v>
      </c>
      <c r="J8" s="21">
        <f t="shared" si="0"/>
        <v>2830004.2519999994</v>
      </c>
      <c r="K8" s="21">
        <f t="shared" si="0"/>
        <v>2389562.1059999997</v>
      </c>
      <c r="L8" s="21">
        <f>SUM(L13,L18,L23,L28,L33,L38)</f>
        <v>2127089.738</v>
      </c>
      <c r="M8" s="9">
        <f>100*(L8-K8)/K8</f>
        <v>-10.984119949883397</v>
      </c>
    </row>
    <row r="9" spans="2:13" ht="9.75" customHeight="1">
      <c r="B9" s="20" t="s">
        <v>7</v>
      </c>
      <c r="C9" s="21">
        <f aca="true" t="shared" si="1" ref="C9:K9">SUM(C14,C19,C24,C29,C34,C39)</f>
        <v>798597</v>
      </c>
      <c r="D9" s="21">
        <f t="shared" si="1"/>
        <v>473851</v>
      </c>
      <c r="E9" s="21">
        <f t="shared" si="1"/>
        <v>494772</v>
      </c>
      <c r="F9" s="21">
        <f t="shared" si="1"/>
        <v>492070.60000000003</v>
      </c>
      <c r="G9" s="21">
        <f t="shared" si="1"/>
        <v>548349.361</v>
      </c>
      <c r="H9" s="21">
        <f t="shared" si="1"/>
        <v>811944.656</v>
      </c>
      <c r="I9" s="21">
        <f t="shared" si="1"/>
        <v>1391881.6269999999</v>
      </c>
      <c r="J9" s="21">
        <f t="shared" si="1"/>
        <v>1909086.446</v>
      </c>
      <c r="K9" s="21">
        <f t="shared" si="1"/>
        <v>1885146.897</v>
      </c>
      <c r="L9" s="21">
        <f>SUM(L14,L19,L24,L29,L34,L39)</f>
        <v>2396218.56503</v>
      </c>
      <c r="M9" s="9">
        <f>100*(L9-K9)/K9</f>
        <v>27.110442631463535</v>
      </c>
    </row>
    <row r="10" spans="2:13" ht="9.75" customHeight="1">
      <c r="B10" s="20"/>
      <c r="C10" s="6"/>
      <c r="D10" s="6"/>
      <c r="E10" s="6"/>
      <c r="F10" s="5"/>
      <c r="G10" s="5"/>
      <c r="H10" s="30"/>
      <c r="I10" s="30"/>
      <c r="J10" s="30"/>
      <c r="K10" s="30"/>
      <c r="L10" s="30"/>
      <c r="M10" s="8"/>
    </row>
    <row r="11" spans="2:13" ht="9.75" customHeight="1">
      <c r="B11" s="22" t="s">
        <v>1</v>
      </c>
      <c r="C11" s="6"/>
      <c r="D11" s="6"/>
      <c r="E11" s="6"/>
      <c r="F11" s="6"/>
      <c r="G11" s="6"/>
      <c r="H11" s="2"/>
      <c r="I11" s="7"/>
      <c r="J11" s="7"/>
      <c r="K11" s="7"/>
      <c r="L11" s="7"/>
      <c r="M11" s="3"/>
    </row>
    <row r="12" spans="2:13" ht="9.75" customHeight="1">
      <c r="B12" s="22"/>
      <c r="C12" s="6"/>
      <c r="D12" s="6"/>
      <c r="E12" s="6"/>
      <c r="F12" s="6"/>
      <c r="G12" s="6"/>
      <c r="H12" s="7"/>
      <c r="I12" s="31"/>
      <c r="J12" s="31"/>
      <c r="K12" s="31"/>
      <c r="L12" s="31"/>
      <c r="M12" s="3"/>
    </row>
    <row r="13" spans="2:13" ht="9.75" customHeight="1">
      <c r="B13" s="22" t="s">
        <v>6</v>
      </c>
      <c r="C13" s="6">
        <v>3241</v>
      </c>
      <c r="D13" s="6">
        <v>120966</v>
      </c>
      <c r="E13" s="6">
        <v>124400</v>
      </c>
      <c r="F13" s="6">
        <v>53725</v>
      </c>
      <c r="G13" s="6">
        <v>6285.766</v>
      </c>
      <c r="H13" s="7">
        <v>21032.426</v>
      </c>
      <c r="I13" s="7">
        <v>12619.029</v>
      </c>
      <c r="J13" s="7">
        <v>34.949</v>
      </c>
      <c r="K13" s="7">
        <v>29962.337</v>
      </c>
      <c r="L13" s="7">
        <v>38027.896</v>
      </c>
      <c r="M13" s="3">
        <f>100*(L13-K13)/K13</f>
        <v>26.91899166610402</v>
      </c>
    </row>
    <row r="14" spans="2:13" ht="9.75" customHeight="1">
      <c r="B14" s="22" t="s">
        <v>7</v>
      </c>
      <c r="C14" s="6">
        <v>347972</v>
      </c>
      <c r="D14" s="6">
        <v>116853</v>
      </c>
      <c r="E14" s="6">
        <v>85943</v>
      </c>
      <c r="F14" s="6">
        <v>90587.4</v>
      </c>
      <c r="G14" s="6">
        <v>145721.845</v>
      </c>
      <c r="H14" s="7">
        <v>182440.995</v>
      </c>
      <c r="I14" s="7">
        <v>398696.088</v>
      </c>
      <c r="J14" s="7">
        <v>492969.332</v>
      </c>
      <c r="K14" s="7">
        <v>518630.847</v>
      </c>
      <c r="L14" s="7">
        <v>542526.376</v>
      </c>
      <c r="M14" s="3">
        <f>100*(L14-K14)/K14</f>
        <v>4.607425327325361</v>
      </c>
    </row>
    <row r="15" spans="2:13" ht="9.75" customHeight="1">
      <c r="B15" s="20"/>
      <c r="C15" s="5"/>
      <c r="D15" s="5"/>
      <c r="E15" s="5"/>
      <c r="F15" s="5"/>
      <c r="G15" s="5"/>
      <c r="H15" s="12"/>
      <c r="I15" s="12"/>
      <c r="J15" s="12"/>
      <c r="K15" s="12"/>
      <c r="L15" s="12"/>
      <c r="M15" s="3"/>
    </row>
    <row r="16" spans="2:13" ht="9.75" customHeight="1">
      <c r="B16" s="22" t="s">
        <v>9</v>
      </c>
      <c r="C16" s="6"/>
      <c r="D16" s="6"/>
      <c r="E16" s="6"/>
      <c r="F16" s="6"/>
      <c r="G16" s="6"/>
      <c r="H16" s="7"/>
      <c r="I16" s="7"/>
      <c r="J16" s="7"/>
      <c r="K16" s="7"/>
      <c r="L16" s="7"/>
      <c r="M16" s="3"/>
    </row>
    <row r="17" spans="2:13" ht="9.75" customHeight="1">
      <c r="B17" s="20"/>
      <c r="C17" s="2"/>
      <c r="D17" s="2"/>
      <c r="E17" s="2"/>
      <c r="F17" s="6"/>
      <c r="G17" s="2"/>
      <c r="H17" s="23"/>
      <c r="I17" s="7"/>
      <c r="J17" s="7"/>
      <c r="K17" s="7"/>
      <c r="L17" s="7"/>
      <c r="M17" s="3"/>
    </row>
    <row r="18" spans="2:13" ht="9.75" customHeight="1">
      <c r="B18" s="22" t="s">
        <v>6</v>
      </c>
      <c r="C18" s="6">
        <v>212399</v>
      </c>
      <c r="D18" s="6">
        <v>373950</v>
      </c>
      <c r="E18" s="6">
        <v>447851</v>
      </c>
      <c r="F18" s="6">
        <v>535174.3</v>
      </c>
      <c r="G18" s="6">
        <v>362870.307</v>
      </c>
      <c r="H18" s="7">
        <v>487614.65</v>
      </c>
      <c r="I18" s="7">
        <v>798736.809</v>
      </c>
      <c r="J18" s="7">
        <v>550546.967</v>
      </c>
      <c r="K18" s="7">
        <v>371617.365</v>
      </c>
      <c r="L18" s="7">
        <v>317107.566</v>
      </c>
      <c r="M18" s="3">
        <f>100*(L18-K18)/K18</f>
        <v>-14.668259380182626</v>
      </c>
    </row>
    <row r="19" spans="2:13" ht="9.75" customHeight="1">
      <c r="B19" s="22" t="s">
        <v>7</v>
      </c>
      <c r="C19" s="2">
        <v>0</v>
      </c>
      <c r="D19" s="2">
        <v>0</v>
      </c>
      <c r="E19" s="2">
        <v>0</v>
      </c>
      <c r="F19" s="6">
        <v>799.6</v>
      </c>
      <c r="G19" s="2">
        <v>0</v>
      </c>
      <c r="H19" s="7">
        <v>880.603</v>
      </c>
      <c r="I19" s="7">
        <v>2132.198</v>
      </c>
      <c r="J19" s="7">
        <v>652.647</v>
      </c>
      <c r="K19" s="7">
        <v>19736.431</v>
      </c>
      <c r="L19" s="7">
        <v>24992.053</v>
      </c>
      <c r="M19" s="3">
        <f>100*(L19-K19)/K19</f>
        <v>26.629039465139364</v>
      </c>
    </row>
    <row r="20" spans="2:13" ht="9.75" customHeight="1">
      <c r="B20" s="22"/>
      <c r="C20" s="2"/>
      <c r="D20" s="2"/>
      <c r="E20" s="2"/>
      <c r="F20" s="6"/>
      <c r="G20" s="2"/>
      <c r="H20" s="7"/>
      <c r="I20" s="7"/>
      <c r="J20" s="7"/>
      <c r="K20" s="7"/>
      <c r="L20" s="7"/>
      <c r="M20" s="3"/>
    </row>
    <row r="21" spans="2:13" ht="9.75" customHeight="1">
      <c r="B21" s="1" t="s">
        <v>2</v>
      </c>
      <c r="C21" s="6"/>
      <c r="D21" s="6"/>
      <c r="E21" s="6"/>
      <c r="F21" s="6"/>
      <c r="G21" s="6"/>
      <c r="H21" s="7"/>
      <c r="I21" s="7"/>
      <c r="J21" s="7"/>
      <c r="K21" s="7"/>
      <c r="L21" s="7"/>
      <c r="M21" s="3"/>
    </row>
    <row r="22" spans="3:13" ht="9.75" customHeight="1">
      <c r="C22" s="2"/>
      <c r="D22" s="2"/>
      <c r="E22" s="2"/>
      <c r="F22" s="2"/>
      <c r="G22" s="6"/>
      <c r="H22" s="7"/>
      <c r="I22" s="7"/>
      <c r="J22" s="7"/>
      <c r="K22" s="7"/>
      <c r="L22" s="7"/>
      <c r="M22" s="3"/>
    </row>
    <row r="23" spans="2:13" ht="9.75" customHeight="1">
      <c r="B23" s="22" t="s">
        <v>6</v>
      </c>
      <c r="C23" s="6">
        <v>327337.96</v>
      </c>
      <c r="D23" s="6">
        <v>388107.88</v>
      </c>
      <c r="E23" s="6">
        <v>429620</v>
      </c>
      <c r="F23" s="6">
        <v>635501</v>
      </c>
      <c r="G23" s="6">
        <v>451453.224</v>
      </c>
      <c r="H23" s="7">
        <v>413700.554</v>
      </c>
      <c r="I23" s="7">
        <v>727219.452</v>
      </c>
      <c r="J23" s="7">
        <v>534883.276</v>
      </c>
      <c r="K23" s="7">
        <v>483777.033</v>
      </c>
      <c r="L23" s="7">
        <v>584409.306</v>
      </c>
      <c r="M23" s="3">
        <f>100*(L23-K23)/K23</f>
        <v>20.801374628299065</v>
      </c>
    </row>
    <row r="24" spans="2:13" ht="9.75" customHeight="1">
      <c r="B24" s="22" t="s">
        <v>7</v>
      </c>
      <c r="C24" s="2">
        <v>0</v>
      </c>
      <c r="D24" s="2">
        <v>0</v>
      </c>
      <c r="E24" s="2">
        <v>0</v>
      </c>
      <c r="F24" s="2">
        <v>0</v>
      </c>
      <c r="G24" s="6">
        <v>406.474</v>
      </c>
      <c r="H24" s="7">
        <v>406.476</v>
      </c>
      <c r="I24" s="7">
        <v>0.046</v>
      </c>
      <c r="J24" s="2">
        <v>0</v>
      </c>
      <c r="K24" s="7">
        <v>7675.941</v>
      </c>
      <c r="L24" s="7">
        <v>0.012</v>
      </c>
      <c r="M24" s="3">
        <f>100*(L24-K24)/K24</f>
        <v>-99.99984366737577</v>
      </c>
    </row>
    <row r="25" spans="3:13" ht="9.75" customHeight="1">
      <c r="C25" s="5"/>
      <c r="D25" s="5"/>
      <c r="E25" s="5"/>
      <c r="F25" s="5"/>
      <c r="G25" s="5"/>
      <c r="H25" s="12"/>
      <c r="I25" s="10"/>
      <c r="J25" s="10"/>
      <c r="K25" s="10"/>
      <c r="L25" s="10"/>
      <c r="M25" s="8"/>
    </row>
    <row r="26" spans="2:13" ht="9.75" customHeight="1">
      <c r="B26" s="1" t="s">
        <v>4</v>
      </c>
      <c r="C26" s="6"/>
      <c r="D26" s="6"/>
      <c r="E26" s="6"/>
      <c r="F26" s="6"/>
      <c r="G26" s="6"/>
      <c r="H26" s="7"/>
      <c r="I26" s="7"/>
      <c r="J26" s="7"/>
      <c r="K26" s="7"/>
      <c r="L26" s="7"/>
      <c r="M26" s="3"/>
    </row>
    <row r="27" spans="3:13" ht="9.75" customHeight="1">
      <c r="C27" s="6"/>
      <c r="D27" s="6"/>
      <c r="E27" s="6"/>
      <c r="F27" s="6"/>
      <c r="G27" s="6"/>
      <c r="H27" s="7"/>
      <c r="I27" s="7"/>
      <c r="J27" s="7"/>
      <c r="K27" s="7"/>
      <c r="L27" s="7"/>
      <c r="M27" s="3"/>
    </row>
    <row r="28" spans="2:13" ht="9.75" customHeight="1">
      <c r="B28" s="22" t="s">
        <v>6</v>
      </c>
      <c r="C28" s="6">
        <v>181420</v>
      </c>
      <c r="D28" s="6">
        <v>38888</v>
      </c>
      <c r="E28" s="6">
        <v>115207</v>
      </c>
      <c r="F28" s="6">
        <v>42267</v>
      </c>
      <c r="G28" s="6">
        <v>3686.409</v>
      </c>
      <c r="H28" s="7">
        <v>21726.667</v>
      </c>
      <c r="I28" s="7">
        <v>14763.92</v>
      </c>
      <c r="J28" s="7">
        <v>1855.119</v>
      </c>
      <c r="K28" s="7">
        <v>6430.15</v>
      </c>
      <c r="L28" s="7">
        <v>17319.442</v>
      </c>
      <c r="M28" s="3">
        <f>100*(L28-K28)/K28</f>
        <v>169.34740247117097</v>
      </c>
    </row>
    <row r="29" spans="2:13" ht="9.75" customHeight="1">
      <c r="B29" s="22" t="s">
        <v>14</v>
      </c>
      <c r="C29" s="6">
        <v>249157</v>
      </c>
      <c r="D29" s="6">
        <v>186440</v>
      </c>
      <c r="E29" s="6">
        <v>268402</v>
      </c>
      <c r="F29" s="6">
        <v>307444.9</v>
      </c>
      <c r="G29" s="6">
        <v>339756.886</v>
      </c>
      <c r="H29" s="7">
        <v>422114.58499999996</v>
      </c>
      <c r="I29" s="7">
        <v>667782.147</v>
      </c>
      <c r="J29" s="7">
        <v>1175145.224</v>
      </c>
      <c r="K29" s="7">
        <f>620109.56+467606.88835</f>
        <v>1087716.4483500002</v>
      </c>
      <c r="L29" s="7">
        <f>980498.779+510645.6982755</f>
        <v>1491144.4772755</v>
      </c>
      <c r="M29" s="3">
        <f>100*(L29-K29)/K29</f>
        <v>37.089448223153724</v>
      </c>
    </row>
    <row r="30" spans="3:13" ht="9.75" customHeight="1">
      <c r="C30" s="33"/>
      <c r="D30" s="33"/>
      <c r="E30" s="33"/>
      <c r="F30" s="33"/>
      <c r="G30" s="33"/>
      <c r="H30" s="12"/>
      <c r="I30" s="12"/>
      <c r="J30" s="37"/>
      <c r="K30" s="12"/>
      <c r="L30" s="38"/>
      <c r="M30" s="8"/>
    </row>
    <row r="31" spans="2:14" ht="9.75" customHeight="1">
      <c r="B31" s="22" t="s">
        <v>3</v>
      </c>
      <c r="C31" s="6"/>
      <c r="D31" s="6"/>
      <c r="E31" s="6"/>
      <c r="F31" s="6"/>
      <c r="G31" s="6"/>
      <c r="H31" s="7"/>
      <c r="I31" s="7"/>
      <c r="J31" s="7"/>
      <c r="K31" s="7"/>
      <c r="L31" s="7"/>
      <c r="M31" s="3"/>
      <c r="N31" s="10"/>
    </row>
    <row r="32" spans="2:14" ht="9.75" customHeight="1">
      <c r="B32" s="20"/>
      <c r="C32" s="6"/>
      <c r="D32" s="6"/>
      <c r="E32" s="6"/>
      <c r="F32" s="6"/>
      <c r="G32" s="6"/>
      <c r="H32" s="7"/>
      <c r="I32" s="10"/>
      <c r="J32" s="10"/>
      <c r="K32" s="10"/>
      <c r="L32" s="10"/>
      <c r="M32" s="3"/>
      <c r="N32" s="10"/>
    </row>
    <row r="33" spans="2:13" ht="9.75" customHeight="1">
      <c r="B33" s="22" t="s">
        <v>6</v>
      </c>
      <c r="C33" s="6">
        <v>393335</v>
      </c>
      <c r="D33" s="6">
        <v>550823</v>
      </c>
      <c r="E33" s="6">
        <v>767803</v>
      </c>
      <c r="F33" s="6">
        <v>836316.6</v>
      </c>
      <c r="G33" s="6">
        <v>630646.895</v>
      </c>
      <c r="H33" s="7">
        <v>670704.051</v>
      </c>
      <c r="I33" s="7">
        <v>1252072.43</v>
      </c>
      <c r="J33" s="7">
        <v>1214037.231</v>
      </c>
      <c r="K33" s="7">
        <v>1084175.951</v>
      </c>
      <c r="L33" s="7">
        <v>791812.091</v>
      </c>
      <c r="M33" s="3">
        <f>100*(L33-K33)/K33</f>
        <v>-26.966458694304674</v>
      </c>
    </row>
    <row r="34" spans="2:13" ht="9.75" customHeight="1">
      <c r="B34" s="22" t="s">
        <v>15</v>
      </c>
      <c r="C34" s="6">
        <v>102698</v>
      </c>
      <c r="D34" s="6">
        <v>79615</v>
      </c>
      <c r="E34" s="6">
        <v>46515</v>
      </c>
      <c r="F34" s="6">
        <v>31560.7</v>
      </c>
      <c r="G34" s="6">
        <v>21548.054</v>
      </c>
      <c r="H34" s="7">
        <v>49021.179000000004</v>
      </c>
      <c r="I34" s="7">
        <v>107592.709</v>
      </c>
      <c r="J34" s="7">
        <v>89944.914</v>
      </c>
      <c r="K34" s="7">
        <f>2536.832+82518.86265</f>
        <v>85055.69464999999</v>
      </c>
      <c r="L34" s="7">
        <f>25711.369+90113.9467545</f>
        <v>115825.31575449998</v>
      </c>
      <c r="M34" s="3">
        <f>100*(L34-K34)/K34</f>
        <v>36.17585069537728</v>
      </c>
    </row>
    <row r="35" spans="2:13" ht="9.75" customHeight="1">
      <c r="B35" s="22"/>
      <c r="C35" s="6"/>
      <c r="D35" s="6"/>
      <c r="E35" s="6"/>
      <c r="F35" s="6"/>
      <c r="G35" s="6"/>
      <c r="H35" s="7"/>
      <c r="I35" s="7"/>
      <c r="J35" s="2"/>
      <c r="K35" s="7"/>
      <c r="L35" s="7"/>
      <c r="M35" s="3"/>
    </row>
    <row r="36" spans="2:15" ht="9.75" customHeight="1">
      <c r="B36" s="1" t="s">
        <v>16</v>
      </c>
      <c r="C36" s="6"/>
      <c r="D36" s="6"/>
      <c r="E36" s="6"/>
      <c r="F36" s="6"/>
      <c r="G36" s="6"/>
      <c r="H36" s="7"/>
      <c r="I36" s="12"/>
      <c r="J36" s="12"/>
      <c r="K36" s="12"/>
      <c r="L36" s="12"/>
      <c r="M36" s="3"/>
      <c r="N36" s="23"/>
      <c r="O36" s="24"/>
    </row>
    <row r="37" spans="3:15" ht="9.75" customHeight="1">
      <c r="C37" s="6"/>
      <c r="D37" s="6"/>
      <c r="E37" s="6"/>
      <c r="F37" s="6"/>
      <c r="G37" s="6"/>
      <c r="H37" s="7"/>
      <c r="I37" s="12"/>
      <c r="J37" s="12"/>
      <c r="K37" s="12"/>
      <c r="L37" s="12"/>
      <c r="M37" s="3"/>
      <c r="N37" s="23"/>
      <c r="O37" s="24"/>
    </row>
    <row r="38" spans="2:15" ht="9.75" customHeight="1">
      <c r="B38" s="22" t="s">
        <v>6</v>
      </c>
      <c r="C38" s="6">
        <v>75731.36499999999</v>
      </c>
      <c r="D38" s="6">
        <v>180758.766</v>
      </c>
      <c r="E38" s="6">
        <v>250749.15500000003</v>
      </c>
      <c r="F38" s="6">
        <v>317616.131</v>
      </c>
      <c r="G38" s="6">
        <v>240628.61499999982</v>
      </c>
      <c r="H38" s="7">
        <v>338817.81799999997</v>
      </c>
      <c r="I38" s="7">
        <v>420151.97399999993</v>
      </c>
      <c r="J38" s="7">
        <v>528646.71</v>
      </c>
      <c r="K38" s="7">
        <v>413599.27</v>
      </c>
      <c r="L38" s="7">
        <v>378413.43700000003</v>
      </c>
      <c r="M38" s="3">
        <f>100*(L38-K38)/K38</f>
        <v>-8.507228022912125</v>
      </c>
      <c r="N38" s="23"/>
      <c r="O38" s="24"/>
    </row>
    <row r="39" spans="2:15" ht="9.75" customHeight="1">
      <c r="B39" s="22" t="s">
        <v>7</v>
      </c>
      <c r="C39" s="6">
        <v>98770</v>
      </c>
      <c r="D39" s="6">
        <v>90943</v>
      </c>
      <c r="E39" s="6">
        <v>93912</v>
      </c>
      <c r="F39" s="6">
        <v>61678</v>
      </c>
      <c r="G39" s="6">
        <v>40916.10200000007</v>
      </c>
      <c r="H39" s="7">
        <v>157080.818</v>
      </c>
      <c r="I39" s="12">
        <v>215678.439</v>
      </c>
      <c r="J39" s="12">
        <v>150374.329</v>
      </c>
      <c r="K39" s="12">
        <v>166331.535</v>
      </c>
      <c r="L39" s="12">
        <v>221730.331</v>
      </c>
      <c r="M39" s="3">
        <f>100*(L39-K39)/K39</f>
        <v>33.30624947337858</v>
      </c>
      <c r="N39" s="23"/>
      <c r="O39" s="24"/>
    </row>
    <row r="40" spans="2:15" ht="9.75" customHeight="1">
      <c r="B40" s="4"/>
      <c r="C40" s="4"/>
      <c r="D40" s="4"/>
      <c r="E40" s="4"/>
      <c r="F40" s="4"/>
      <c r="G40" s="4"/>
      <c r="H40" s="4"/>
      <c r="I40" s="32"/>
      <c r="J40" s="32"/>
      <c r="K40" s="32"/>
      <c r="L40" s="32"/>
      <c r="M40" s="4"/>
      <c r="N40" s="23"/>
      <c r="O40" s="24"/>
    </row>
    <row r="41" spans="2:15" ht="9.75" customHeight="1">
      <c r="B41" s="28" t="s">
        <v>12</v>
      </c>
      <c r="L41" s="11"/>
      <c r="N41" s="23"/>
      <c r="O41" s="24"/>
    </row>
    <row r="42" spans="2:15" ht="9.75" customHeight="1">
      <c r="B42" s="28" t="s">
        <v>13</v>
      </c>
      <c r="L42" s="11"/>
      <c r="N42" s="23"/>
      <c r="O42" s="24"/>
    </row>
    <row r="43" spans="2:15" ht="9.75" customHeight="1">
      <c r="B43" s="29" t="s">
        <v>20</v>
      </c>
      <c r="N43" s="23"/>
      <c r="O43" s="24"/>
    </row>
    <row r="44" spans="2:15" ht="9.75" customHeight="1">
      <c r="B44" s="27" t="s">
        <v>17</v>
      </c>
      <c r="N44" s="23"/>
      <c r="O44" s="24"/>
    </row>
    <row r="45" spans="2:15" ht="9.75" customHeight="1">
      <c r="B45" s="1" t="s">
        <v>19</v>
      </c>
      <c r="N45" s="23"/>
      <c r="O45" s="24"/>
    </row>
    <row r="46" spans="2:15" ht="9.75" customHeight="1">
      <c r="B46" s="1" t="s">
        <v>18</v>
      </c>
      <c r="N46" s="23"/>
      <c r="O46" s="24"/>
    </row>
    <row r="47" spans="14:15" ht="9.75" customHeight="1">
      <c r="N47" s="23"/>
      <c r="O47" s="24"/>
    </row>
    <row r="48" spans="9:15" ht="9.75" customHeight="1">
      <c r="I48" s="11"/>
      <c r="J48" s="11"/>
      <c r="K48" s="11"/>
      <c r="L48" s="10"/>
      <c r="N48" s="23"/>
      <c r="O48" s="24"/>
    </row>
    <row r="49" spans="8:15" ht="9">
      <c r="H49" s="34"/>
      <c r="I49" s="35"/>
      <c r="J49" s="35"/>
      <c r="K49" s="35"/>
      <c r="L49" s="35"/>
      <c r="N49" s="11"/>
      <c r="O49" s="11"/>
    </row>
    <row r="50" spans="7:12" ht="9">
      <c r="G50" s="34"/>
      <c r="H50" s="36"/>
      <c r="I50" s="35"/>
      <c r="J50" s="35"/>
      <c r="K50" s="35"/>
      <c r="L50" s="35"/>
    </row>
    <row r="51" spans="7:12" ht="9">
      <c r="G51" s="34"/>
      <c r="H51" s="36"/>
      <c r="I51" s="35"/>
      <c r="J51" s="35"/>
      <c r="K51" s="35"/>
      <c r="L51" s="35"/>
    </row>
    <row r="52" spans="7:12" ht="9">
      <c r="G52" s="34"/>
      <c r="H52" s="36"/>
      <c r="I52" s="35"/>
      <c r="J52" s="35"/>
      <c r="K52" s="35"/>
      <c r="L52" s="35"/>
    </row>
    <row r="53" spans="2:12" ht="9">
      <c r="B53" s="25"/>
      <c r="G53" s="34"/>
      <c r="H53" s="36"/>
      <c r="I53" s="35"/>
      <c r="J53" s="35"/>
      <c r="K53" s="35"/>
      <c r="L53" s="35"/>
    </row>
    <row r="54" spans="2:12" ht="9">
      <c r="B54" s="26"/>
      <c r="G54" s="34"/>
      <c r="H54" s="36"/>
      <c r="I54" s="35"/>
      <c r="J54" s="35"/>
      <c r="K54" s="35"/>
      <c r="L54" s="35"/>
    </row>
    <row r="55" spans="7:12" ht="9">
      <c r="G55" s="34"/>
      <c r="H55" s="36"/>
      <c r="I55" s="35"/>
      <c r="J55" s="35"/>
      <c r="K55" s="35"/>
      <c r="L55" s="35"/>
    </row>
    <row r="56" spans="7:12" ht="9">
      <c r="G56" s="34"/>
      <c r="H56" s="36"/>
      <c r="I56" s="35"/>
      <c r="J56" s="35"/>
      <c r="K56" s="35"/>
      <c r="L56" s="35"/>
    </row>
    <row r="57" spans="7:12" ht="9">
      <c r="G57" s="34"/>
      <c r="H57" s="36"/>
      <c r="I57" s="35"/>
      <c r="J57" s="35"/>
      <c r="K57" s="35"/>
      <c r="L57" s="35"/>
    </row>
    <row r="58" spans="7:12" ht="9">
      <c r="G58" s="34"/>
      <c r="H58" s="36"/>
      <c r="I58" s="35"/>
      <c r="J58" s="35"/>
      <c r="K58" s="35"/>
      <c r="L58" s="35"/>
    </row>
    <row r="59" spans="7:12" ht="9">
      <c r="G59" s="34"/>
      <c r="H59" s="36"/>
      <c r="I59" s="35"/>
      <c r="J59" s="35"/>
      <c r="K59" s="35"/>
      <c r="L59" s="35"/>
    </row>
    <row r="60" spans="7:12" ht="9">
      <c r="G60" s="34"/>
      <c r="H60" s="36"/>
      <c r="I60" s="35"/>
      <c r="J60" s="35"/>
      <c r="K60" s="35"/>
      <c r="L60" s="35"/>
    </row>
    <row r="61" spans="7:12" ht="9">
      <c r="G61" s="34"/>
      <c r="H61" s="36"/>
      <c r="I61" s="35"/>
      <c r="J61" s="35"/>
      <c r="K61" s="35"/>
      <c r="L61" s="35"/>
    </row>
    <row r="62" spans="7:12" ht="9">
      <c r="G62" s="34"/>
      <c r="H62" s="36"/>
      <c r="I62" s="35"/>
      <c r="J62" s="35"/>
      <c r="K62" s="35"/>
      <c r="L62" s="35"/>
    </row>
    <row r="63" spans="7:12" ht="9">
      <c r="G63" s="34"/>
      <c r="H63" s="36"/>
      <c r="I63" s="35"/>
      <c r="J63" s="35"/>
      <c r="K63" s="35"/>
      <c r="L63" s="35"/>
    </row>
    <row r="64" spans="8:12" ht="9">
      <c r="H64" s="36"/>
      <c r="I64" s="35"/>
      <c r="J64" s="35"/>
      <c r="K64" s="35"/>
      <c r="L64" s="35"/>
    </row>
    <row r="65" spans="8:12" ht="9">
      <c r="H65" s="36"/>
      <c r="I65" s="35"/>
      <c r="J65" s="35"/>
      <c r="K65" s="35"/>
      <c r="L65" s="35"/>
    </row>
    <row r="66" spans="8:12" ht="9">
      <c r="H66" s="36"/>
      <c r="I66" s="35"/>
      <c r="J66" s="35"/>
      <c r="K66" s="35"/>
      <c r="L66" s="35"/>
    </row>
    <row r="67" spans="8:12" ht="9">
      <c r="H67" s="36"/>
      <c r="I67" s="35"/>
      <c r="J67" s="35"/>
      <c r="K67" s="35"/>
      <c r="L67" s="35"/>
    </row>
    <row r="68" spans="8:12" ht="9">
      <c r="H68" s="36"/>
      <c r="I68" s="35"/>
      <c r="J68" s="35"/>
      <c r="K68" s="35"/>
      <c r="L68" s="35"/>
    </row>
    <row r="69" spans="8:12" ht="9">
      <c r="H69" s="36"/>
      <c r="I69" s="35"/>
      <c r="J69" s="35"/>
      <c r="K69" s="35"/>
      <c r="L69" s="35"/>
    </row>
    <row r="70" spans="8:12" ht="9">
      <c r="H70" s="35"/>
      <c r="I70" s="35"/>
      <c r="J70" s="35"/>
      <c r="K70" s="35"/>
      <c r="L70" s="35"/>
    </row>
    <row r="71" spans="8:12" ht="9">
      <c r="H71" s="35"/>
      <c r="I71" s="35"/>
      <c r="J71" s="35"/>
      <c r="K71" s="35"/>
      <c r="L71" s="35"/>
    </row>
    <row r="72" spans="8:12" ht="9">
      <c r="H72" s="35"/>
      <c r="I72" s="35"/>
      <c r="J72" s="35"/>
      <c r="K72" s="35"/>
      <c r="L72" s="35"/>
    </row>
    <row r="73" spans="8:12" ht="9">
      <c r="H73" s="35"/>
      <c r="I73" s="35"/>
      <c r="J73" s="35"/>
      <c r="K73" s="35"/>
      <c r="L73" s="35"/>
    </row>
    <row r="74" spans="8:12" ht="9">
      <c r="H74" s="35"/>
      <c r="I74" s="35"/>
      <c r="J74" s="35"/>
      <c r="K74" s="35"/>
      <c r="L74" s="35"/>
    </row>
  </sheetData>
  <mergeCells count="4">
    <mergeCell ref="B1:M1"/>
    <mergeCell ref="B3:B4"/>
    <mergeCell ref="C3:L3"/>
    <mergeCell ref="M3:M4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Luciana Oliveira</cp:lastModifiedBy>
  <cp:lastPrinted>2004-08-26T20:03:04Z</cp:lastPrinted>
  <dcterms:created xsi:type="dcterms:W3CDTF">2001-06-22T14:43:15Z</dcterms:created>
  <dcterms:modified xsi:type="dcterms:W3CDTF">2004-09-13T18:57:40Z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