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30" windowWidth="11730" windowHeight="3375" activeTab="0"/>
  </bookViews>
  <sheets>
    <sheet name="T1.5" sheetId="1" r:id="rId1"/>
  </sheets>
  <definedNames>
    <definedName name="_xlnm.Print_Area" localSheetId="0">'T1.5'!$A$1:$L$90</definedName>
  </definedNames>
  <calcPr fullCalcOnLoad="1"/>
</workbook>
</file>

<file path=xl/sharedStrings.xml><?xml version="1.0" encoding="utf-8"?>
<sst xmlns="http://schemas.openxmlformats.org/spreadsheetml/2006/main" count="91" uniqueCount="70">
  <si>
    <t>Regiões geográficas, países e blocos econômicos</t>
  </si>
  <si>
    <t>Total</t>
  </si>
  <si>
    <t>América do Norte</t>
  </si>
  <si>
    <t>Canadá</t>
  </si>
  <si>
    <t>Estados Unidos</t>
  </si>
  <si>
    <t>México</t>
  </si>
  <si>
    <t>Argentina</t>
  </si>
  <si>
    <t>Brasil</t>
  </si>
  <si>
    <t>Colômbia</t>
  </si>
  <si>
    <t>Venezuela</t>
  </si>
  <si>
    <t>Outros</t>
  </si>
  <si>
    <t>Alemanha</t>
  </si>
  <si>
    <t>Holanda</t>
  </si>
  <si>
    <t>Itália</t>
  </si>
  <si>
    <t>Noruega</t>
  </si>
  <si>
    <t>Romênia</t>
  </si>
  <si>
    <t>Reino Unido</t>
  </si>
  <si>
    <t>Azerbaijão</t>
  </si>
  <si>
    <t>Cazaquistão</t>
  </si>
  <si>
    <t>Rússia</t>
  </si>
  <si>
    <t>Ucrânia</t>
  </si>
  <si>
    <t>Uzbequistão</t>
  </si>
  <si>
    <t>Oriente Médio</t>
  </si>
  <si>
    <t>Arábia Saudita</t>
  </si>
  <si>
    <t>Coveite</t>
  </si>
  <si>
    <t>Iêmen</t>
  </si>
  <si>
    <t>Irã</t>
  </si>
  <si>
    <t>Iraque</t>
  </si>
  <si>
    <t>Omã</t>
  </si>
  <si>
    <t>Catar</t>
  </si>
  <si>
    <t>África</t>
  </si>
  <si>
    <t>Argélia</t>
  </si>
  <si>
    <t>Egito</t>
  </si>
  <si>
    <t>Líbia</t>
  </si>
  <si>
    <t>Nigéria</t>
  </si>
  <si>
    <t>Bangladesh</t>
  </si>
  <si>
    <t>Brunei</t>
  </si>
  <si>
    <t>China</t>
  </si>
  <si>
    <t>Índia</t>
  </si>
  <si>
    <t>Indonésia</t>
  </si>
  <si>
    <t>Malásia</t>
  </si>
  <si>
    <t>Paquistão</t>
  </si>
  <si>
    <t>Tailândia</t>
  </si>
  <si>
    <t>Austrália</t>
  </si>
  <si>
    <t>Bolívia</t>
  </si>
  <si>
    <t>Dinamarca</t>
  </si>
  <si>
    <t>Vietnã</t>
  </si>
  <si>
    <t>Turcomenistão</t>
  </si>
  <si>
    <t>Bahrein</t>
  </si>
  <si>
    <t>Papua Nova Guiné</t>
  </si>
  <si>
    <t>Américas Central e do Sul</t>
  </si>
  <si>
    <t>Ásia-Pacífico</t>
  </si>
  <si>
    <t xml:space="preserve">Fontes: BP Amoco Statistical Review of World Energy 2003, exceto para o Brasil; para o Brasil, ANP/SDP, conforme a Portaria ANP n.º 9/00, </t>
  </si>
  <si>
    <t>Peru</t>
  </si>
  <si>
    <t>Polônia</t>
  </si>
  <si>
    <t>Síria</t>
  </si>
  <si>
    <t>Emirados Árabes Unidos</t>
  </si>
  <si>
    <r>
      <t>Reservas provadas de gás natural (trilhões m</t>
    </r>
    <r>
      <rPr>
        <b/>
        <vertAlign val="superscript"/>
        <sz val="7"/>
        <rFont val="Helvetica Neue"/>
        <family val="2"/>
      </rPr>
      <t>3</t>
    </r>
    <r>
      <rPr>
        <b/>
        <sz val="7"/>
        <rFont val="Helvetica Neue"/>
        <family val="2"/>
      </rPr>
      <t>)</t>
    </r>
  </si>
  <si>
    <t>Total OPEP</t>
  </si>
  <si>
    <t>Total não-OPEP</t>
  </si>
  <si>
    <t>Europa e ex-União Soviética</t>
  </si>
  <si>
    <t>Tabela 1.5 - Reservas provadas de gás natural, segundo regiões geográficas, países e blocos econômicos - 1994-2003</t>
  </si>
  <si>
    <t xml:space="preserve"> 03/02
%</t>
  </si>
  <si>
    <t>...</t>
  </si>
  <si>
    <t>Trinidad e Tobago</t>
  </si>
  <si>
    <t>Mianmar</t>
  </si>
  <si>
    <t>Notas: 1. Reservas em 31/12 dos anos de referência.</t>
  </si>
  <si>
    <t xml:space="preserve">               2. Dados retificados pela BP Amoco.</t>
  </si>
  <si>
    <t>para os anos de 1999 a 2003, e Petrobras/SERPLAN, para os anos anteriores.</t>
  </si>
  <si>
    <t xml:space="preserve">               3. Em relação aos dados de reserva do Brasil, ver em Notas Gerais item sobre "Reservas Brasileiras de Petróleo e Gás Natural".</t>
  </si>
</sst>
</file>

<file path=xl/styles.xml><?xml version="1.0" encoding="utf-8"?>
<styleSheet xmlns="http://schemas.openxmlformats.org/spreadsheetml/2006/main">
  <numFmts count="23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_(* #,##0_);_(* \(#,##0\);_(* &quot;-&quot;??_);_(@_)"/>
    <numFmt numFmtId="171" formatCode="0.0"/>
    <numFmt numFmtId="172" formatCode="0.0%"/>
    <numFmt numFmtId="173" formatCode="_(* #,##0.0_);_(* \(#,##0.0\);_(* &quot;-&quot;??_);_(@_)"/>
    <numFmt numFmtId="174" formatCode="#,##0.0"/>
    <numFmt numFmtId="175" formatCode="#,##0.000"/>
    <numFmt numFmtId="176" formatCode="0.000"/>
    <numFmt numFmtId="177" formatCode="#,##0.0000"/>
    <numFmt numFmtId="178" formatCode="#,##0.00000"/>
  </numFmts>
  <fonts count="6">
    <font>
      <sz val="10"/>
      <name val="Arial"/>
      <family val="0"/>
    </font>
    <font>
      <b/>
      <sz val="9"/>
      <name val="Helvetica Neue"/>
      <family val="2"/>
    </font>
    <font>
      <sz val="7"/>
      <name val="Helvetica Neue"/>
      <family val="2"/>
    </font>
    <font>
      <b/>
      <sz val="7"/>
      <name val="Helvetica Neue"/>
      <family val="2"/>
    </font>
    <font>
      <b/>
      <vertAlign val="superscript"/>
      <sz val="7"/>
      <name val="Helvetica Neue"/>
      <family val="2"/>
    </font>
    <font>
      <sz val="7"/>
      <color indexed="10"/>
      <name val="Helvetica Neue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mediumGray">
        <fgColor indexed="9"/>
        <bgColor indexed="9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2" fillId="2" borderId="0" xfId="0" applyFont="1" applyFill="1" applyBorder="1" applyAlignment="1">
      <alignment vertical="center"/>
    </xf>
    <xf numFmtId="170" fontId="2" fillId="2" borderId="0" xfId="18" applyNumberFormat="1" applyFont="1" applyFill="1" applyBorder="1" applyAlignment="1">
      <alignment vertical="center"/>
    </xf>
    <xf numFmtId="0" fontId="2" fillId="2" borderId="0" xfId="0" applyFont="1" applyFill="1" applyBorder="1" applyAlignment="1">
      <alignment horizontal="centerContinuous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  <xf numFmtId="2" fontId="3" fillId="2" borderId="0" xfId="18" applyNumberFormat="1" applyFont="1" applyFill="1" applyBorder="1" applyAlignment="1" applyProtection="1">
      <alignment vertical="center" wrapText="1"/>
      <protection/>
    </xf>
    <xf numFmtId="2" fontId="3" fillId="2" borderId="0" xfId="18" applyNumberFormat="1" applyFont="1" applyFill="1" applyBorder="1" applyAlignment="1" applyProtection="1">
      <alignment horizontal="right" vertical="center" wrapText="1"/>
      <protection/>
    </xf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left" vertical="center"/>
    </xf>
    <xf numFmtId="2" fontId="2" fillId="2" borderId="0" xfId="18" applyNumberFormat="1" applyFont="1" applyFill="1" applyBorder="1" applyAlignment="1" applyProtection="1">
      <alignment vertical="center" wrapText="1"/>
      <protection/>
    </xf>
    <xf numFmtId="2" fontId="2" fillId="2" borderId="0" xfId="18" applyNumberFormat="1" applyFont="1" applyFill="1" applyBorder="1" applyAlignment="1">
      <alignment vertical="center" wrapText="1"/>
    </xf>
    <xf numFmtId="2" fontId="2" fillId="2" borderId="0" xfId="18" applyNumberFormat="1" applyFont="1" applyFill="1" applyBorder="1" applyAlignment="1" applyProtection="1">
      <alignment horizontal="right" vertical="center" wrapText="1"/>
      <protection/>
    </xf>
    <xf numFmtId="43" fontId="2" fillId="2" borderId="0" xfId="18" applyFont="1" applyFill="1" applyBorder="1" applyAlignment="1" applyProtection="1">
      <alignment horizontal="right" vertical="center" wrapText="1"/>
      <protection/>
    </xf>
    <xf numFmtId="171" fontId="2" fillId="2" borderId="0" xfId="0" applyNumberFormat="1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170" fontId="3" fillId="2" borderId="3" xfId="18" applyNumberFormat="1" applyFont="1" applyFill="1" applyBorder="1" applyAlignment="1" applyProtection="1">
      <alignment horizontal="right" vertical="center" wrapText="1"/>
      <protection/>
    </xf>
    <xf numFmtId="173" fontId="3" fillId="2" borderId="3" xfId="18" applyNumberFormat="1" applyFont="1" applyFill="1" applyBorder="1" applyAlignment="1" applyProtection="1">
      <alignment horizontal="right" vertical="center" wrapText="1"/>
      <protection/>
    </xf>
    <xf numFmtId="4" fontId="3" fillId="2" borderId="3" xfId="18" applyNumberFormat="1" applyFont="1" applyFill="1" applyBorder="1" applyAlignment="1" applyProtection="1">
      <alignment horizontal="right" vertical="center" wrapText="1"/>
      <protection/>
    </xf>
    <xf numFmtId="170" fontId="3" fillId="2" borderId="0" xfId="18" applyNumberFormat="1" applyFont="1" applyFill="1" applyBorder="1" applyAlignment="1" applyProtection="1">
      <alignment horizontal="right" vertical="center" wrapText="1"/>
      <protection/>
    </xf>
    <xf numFmtId="173" fontId="3" fillId="2" borderId="0" xfId="18" applyNumberFormat="1" applyFont="1" applyFill="1" applyBorder="1" applyAlignment="1" applyProtection="1">
      <alignment horizontal="right" vertical="center" wrapText="1"/>
      <protection/>
    </xf>
    <xf numFmtId="4" fontId="3" fillId="2" borderId="0" xfId="18" applyNumberFormat="1" applyFont="1" applyFill="1" applyBorder="1" applyAlignment="1" applyProtection="1">
      <alignment horizontal="right" vertical="center" wrapText="1"/>
      <protection/>
    </xf>
    <xf numFmtId="0" fontId="5" fillId="2" borderId="0" xfId="0" applyFont="1" applyFill="1" applyBorder="1" applyAlignment="1">
      <alignment vertical="center"/>
    </xf>
    <xf numFmtId="171" fontId="3" fillId="2" borderId="0" xfId="0" applyNumberFormat="1" applyFont="1" applyFill="1" applyBorder="1" applyAlignment="1">
      <alignment horizontal="left"/>
    </xf>
    <xf numFmtId="174" fontId="3" fillId="2" borderId="0" xfId="18" applyNumberFormat="1" applyFont="1" applyFill="1" applyBorder="1" applyAlignment="1" applyProtection="1">
      <alignment horizontal="right" vertical="center" wrapText="1"/>
      <protection/>
    </xf>
    <xf numFmtId="0" fontId="2" fillId="2" borderId="0" xfId="0" applyFont="1" applyFill="1" applyBorder="1" applyAlignment="1">
      <alignment/>
    </xf>
    <xf numFmtId="0" fontId="3" fillId="2" borderId="0" xfId="0" applyFont="1" applyFill="1" applyBorder="1" applyAlignment="1">
      <alignment horizontal="left"/>
    </xf>
    <xf numFmtId="43" fontId="2" fillId="2" borderId="0" xfId="18" applyFont="1" applyFill="1" applyBorder="1" applyAlignment="1">
      <alignment vertical="center"/>
    </xf>
    <xf numFmtId="43" fontId="3" fillId="2" borderId="0" xfId="18" applyFont="1" applyFill="1" applyBorder="1" applyAlignment="1">
      <alignment vertical="center"/>
    </xf>
    <xf numFmtId="43" fontId="2" fillId="2" borderId="0" xfId="0" applyNumberFormat="1" applyFont="1" applyFill="1" applyBorder="1" applyAlignment="1">
      <alignment vertical="center"/>
    </xf>
    <xf numFmtId="172" fontId="2" fillId="2" borderId="0" xfId="17" applyNumberFormat="1" applyFont="1" applyFill="1" applyBorder="1" applyAlignment="1">
      <alignment/>
    </xf>
    <xf numFmtId="43" fontId="5" fillId="2" borderId="0" xfId="18" applyFont="1" applyFill="1" applyBorder="1" applyAlignment="1">
      <alignment vertical="center"/>
    </xf>
    <xf numFmtId="2" fontId="5" fillId="2" borderId="0" xfId="18" applyNumberFormat="1" applyFont="1" applyFill="1" applyBorder="1" applyAlignment="1" applyProtection="1">
      <alignment vertical="center" wrapText="1"/>
      <protection/>
    </xf>
    <xf numFmtId="2" fontId="5" fillId="2" borderId="0" xfId="18" applyNumberFormat="1" applyFont="1" applyFill="1" applyBorder="1" applyAlignment="1">
      <alignment vertical="center" wrapText="1"/>
    </xf>
    <xf numFmtId="2" fontId="2" fillId="2" borderId="0" xfId="18" applyNumberFormat="1" applyFont="1" applyFill="1" applyBorder="1" applyAlignment="1">
      <alignment vertical="center" wrapText="1"/>
    </xf>
    <xf numFmtId="2" fontId="2" fillId="2" borderId="0" xfId="18" applyNumberFormat="1" applyFont="1" applyFill="1" applyBorder="1" applyAlignment="1" applyProtection="1">
      <alignment vertical="center" wrapText="1"/>
      <protection/>
    </xf>
    <xf numFmtId="43" fontId="5" fillId="2" borderId="0" xfId="18" applyFont="1" applyFill="1" applyBorder="1" applyAlignment="1" applyProtection="1">
      <alignment vertical="center" wrapText="1"/>
      <protection/>
    </xf>
    <xf numFmtId="43" fontId="5" fillId="2" borderId="0" xfId="18" applyFont="1" applyFill="1" applyBorder="1" applyAlignment="1">
      <alignment vertical="center" wrapText="1"/>
    </xf>
    <xf numFmtId="43" fontId="2" fillId="2" borderId="0" xfId="18" applyFont="1" applyFill="1" applyBorder="1" applyAlignment="1" applyProtection="1">
      <alignment vertical="center" wrapText="1"/>
      <protection/>
    </xf>
    <xf numFmtId="43" fontId="2" fillId="2" borderId="0" xfId="18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left" vertical="center"/>
    </xf>
    <xf numFmtId="2" fontId="2" fillId="2" borderId="0" xfId="18" applyNumberFormat="1" applyFont="1" applyFill="1" applyBorder="1" applyAlignment="1">
      <alignment vertical="center"/>
    </xf>
    <xf numFmtId="171" fontId="2" fillId="2" borderId="0" xfId="0" applyNumberFormat="1" applyFont="1" applyFill="1" applyBorder="1" applyAlignment="1">
      <alignment horizontal="left" vertical="center"/>
    </xf>
    <xf numFmtId="43" fontId="2" fillId="2" borderId="0" xfId="18" applyFont="1" applyFill="1" applyBorder="1" applyAlignment="1" applyProtection="1">
      <alignment horizontal="right" vertical="center" wrapText="1"/>
      <protection/>
    </xf>
    <xf numFmtId="0" fontId="2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left" vertical="center"/>
    </xf>
    <xf numFmtId="2" fontId="3" fillId="2" borderId="0" xfId="18" applyNumberFormat="1" applyFont="1" applyFill="1" applyBorder="1" applyAlignment="1" applyProtection="1">
      <alignment vertical="center" wrapText="1"/>
      <protection/>
    </xf>
    <xf numFmtId="4" fontId="2" fillId="2" borderId="0" xfId="18" applyNumberFormat="1" applyFont="1" applyFill="1" applyBorder="1" applyAlignment="1" applyProtection="1">
      <alignment horizontal="right" vertical="center" wrapText="1"/>
      <protection/>
    </xf>
    <xf numFmtId="49" fontId="2" fillId="2" borderId="0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4"/>
  <sheetViews>
    <sheetView tabSelected="1" workbookViewId="0" topLeftCell="A1">
      <selection activeCell="A1" sqref="A1:L2"/>
    </sheetView>
  </sheetViews>
  <sheetFormatPr defaultColWidth="9.140625" defaultRowHeight="12.75"/>
  <cols>
    <col min="1" max="1" width="22.7109375" style="1" customWidth="1"/>
    <col min="2" max="11" width="6.140625" style="1" customWidth="1"/>
    <col min="12" max="12" width="6.7109375" style="1" customWidth="1"/>
    <col min="13" max="22" width="10.7109375" style="1" customWidth="1"/>
    <col min="23" max="23" width="10.7109375" style="2" customWidth="1"/>
    <col min="24" max="24" width="10.7109375" style="1" customWidth="1"/>
    <col min="25" max="25" width="2.00390625" style="1" customWidth="1"/>
    <col min="26" max="16384" width="12.7109375" style="1" customWidth="1"/>
  </cols>
  <sheetData>
    <row r="1" spans="1:12" ht="12" customHeight="1">
      <c r="A1" s="50" t="s">
        <v>61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2" ht="12" customHeight="1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3:21" ht="9">
      <c r="M3" s="2"/>
      <c r="N3" s="3"/>
      <c r="O3" s="2"/>
      <c r="Q3" s="2"/>
      <c r="R3" s="2"/>
      <c r="S3" s="2"/>
      <c r="T3" s="2"/>
      <c r="U3" s="2"/>
    </row>
    <row r="4" spans="1:21" ht="9">
      <c r="A4" s="51" t="s">
        <v>0</v>
      </c>
      <c r="B4" s="53" t="s">
        <v>57</v>
      </c>
      <c r="C4" s="54"/>
      <c r="D4" s="54"/>
      <c r="E4" s="54"/>
      <c r="F4" s="54"/>
      <c r="G4" s="54"/>
      <c r="H4" s="54"/>
      <c r="I4" s="54"/>
      <c r="J4" s="54"/>
      <c r="K4" s="55"/>
      <c r="L4" s="56" t="s">
        <v>62</v>
      </c>
      <c r="M4" s="2"/>
      <c r="N4" s="3"/>
      <c r="O4" s="2"/>
      <c r="Q4" s="2"/>
      <c r="R4" s="2"/>
      <c r="S4" s="2"/>
      <c r="T4" s="2"/>
      <c r="U4" s="2"/>
    </row>
    <row r="5" spans="1:23" ht="9">
      <c r="A5" s="52"/>
      <c r="B5" s="4">
        <v>1994</v>
      </c>
      <c r="C5" s="4">
        <v>1995</v>
      </c>
      <c r="D5" s="4">
        <v>1996</v>
      </c>
      <c r="E5" s="4">
        <v>1997</v>
      </c>
      <c r="F5" s="4">
        <v>1998</v>
      </c>
      <c r="G5" s="4">
        <v>1999</v>
      </c>
      <c r="H5" s="5">
        <v>2000</v>
      </c>
      <c r="I5" s="5">
        <v>2001</v>
      </c>
      <c r="J5" s="4">
        <v>2002</v>
      </c>
      <c r="K5" s="5">
        <v>2003</v>
      </c>
      <c r="L5" s="57"/>
      <c r="W5" s="1"/>
    </row>
    <row r="6" spans="2:23" ht="6.75" customHeight="1">
      <c r="B6" s="32"/>
      <c r="C6" s="32"/>
      <c r="D6" s="32"/>
      <c r="E6" s="32"/>
      <c r="F6" s="32"/>
      <c r="G6" s="32"/>
      <c r="H6" s="32"/>
      <c r="I6" s="32"/>
      <c r="J6" s="32"/>
      <c r="K6" s="32"/>
      <c r="W6" s="1"/>
    </row>
    <row r="7" spans="1:12" s="9" customFormat="1" ht="9">
      <c r="A7" s="6" t="s">
        <v>1</v>
      </c>
      <c r="B7" s="7">
        <f aca="true" t="shared" si="0" ref="B7:J7">+B9+B15+B26+B44+B58+B66</f>
        <v>141.64029000814284</v>
      </c>
      <c r="C7" s="7">
        <f t="shared" si="0"/>
        <v>142.22244964365157</v>
      </c>
      <c r="D7" s="7">
        <f t="shared" si="0"/>
        <v>146.06220213633128</v>
      </c>
      <c r="E7" s="7">
        <f t="shared" si="0"/>
        <v>147.3730516223313</v>
      </c>
      <c r="F7" s="7">
        <f t="shared" si="0"/>
        <v>150.5908240953473</v>
      </c>
      <c r="G7" s="7">
        <f t="shared" si="0"/>
        <v>150.66289407484732</v>
      </c>
      <c r="H7" s="7">
        <f t="shared" si="0"/>
        <v>159.83392371858378</v>
      </c>
      <c r="I7" s="7">
        <f t="shared" si="0"/>
        <v>174.11786128514922</v>
      </c>
      <c r="J7" s="7">
        <f t="shared" si="0"/>
        <v>175.15019960114924</v>
      </c>
      <c r="K7" s="7">
        <f>+K9+K15+K26+K44+K58+K66</f>
        <v>175.77588740414924</v>
      </c>
      <c r="L7" s="8">
        <f>((K7/J7)-1)*100</f>
        <v>0.35722928345203186</v>
      </c>
    </row>
    <row r="8" spans="1:23" ht="9">
      <c r="A8" s="10"/>
      <c r="B8" s="11"/>
      <c r="C8" s="11"/>
      <c r="D8" s="11"/>
      <c r="E8" s="11"/>
      <c r="F8" s="11"/>
      <c r="G8" s="11"/>
      <c r="H8" s="11"/>
      <c r="I8" s="12"/>
      <c r="J8" s="12"/>
      <c r="K8" s="12"/>
      <c r="L8" s="8"/>
      <c r="W8" s="1"/>
    </row>
    <row r="9" spans="1:23" ht="9">
      <c r="A9" s="6" t="s">
        <v>2</v>
      </c>
      <c r="B9" s="7">
        <f aca="true" t="shared" si="1" ref="B9:J9">SUM(B11:B13)</f>
        <v>8.422436</v>
      </c>
      <c r="C9" s="7">
        <f t="shared" si="1"/>
        <v>8.469088</v>
      </c>
      <c r="D9" s="7">
        <f t="shared" si="1"/>
        <v>8.413272000000001</v>
      </c>
      <c r="E9" s="7">
        <f t="shared" si="1"/>
        <v>8.288244</v>
      </c>
      <c r="F9" s="7">
        <f t="shared" si="1"/>
        <v>7.192148</v>
      </c>
      <c r="G9" s="7">
        <f t="shared" si="1"/>
        <v>7.267368</v>
      </c>
      <c r="H9" s="7">
        <f t="shared" si="1"/>
        <v>7.485956</v>
      </c>
      <c r="I9" s="7">
        <f t="shared" si="1"/>
        <v>7.627879999999999</v>
      </c>
      <c r="J9" s="7">
        <f t="shared" si="1"/>
        <v>7.318088</v>
      </c>
      <c r="K9" s="7">
        <f>SUM(K11:K13)</f>
        <v>7.314288</v>
      </c>
      <c r="L9" s="8">
        <f aca="true" t="shared" si="2" ref="L9:L66">((K9/J9)-1)*100</f>
        <v>-0.05192613152507075</v>
      </c>
      <c r="W9" s="1"/>
    </row>
    <row r="10" spans="1:23" ht="6.75" customHeight="1">
      <c r="A10" s="10"/>
      <c r="B10" s="33"/>
      <c r="C10" s="33"/>
      <c r="D10" s="33"/>
      <c r="E10" s="33"/>
      <c r="F10" s="33"/>
      <c r="G10" s="33"/>
      <c r="H10" s="33"/>
      <c r="I10" s="34"/>
      <c r="J10" s="34"/>
      <c r="K10" s="34"/>
      <c r="L10" s="8"/>
      <c r="W10" s="1"/>
    </row>
    <row r="11" spans="1:23" ht="9">
      <c r="A11" s="41" t="s">
        <v>3</v>
      </c>
      <c r="B11" s="36">
        <v>1.898</v>
      </c>
      <c r="C11" s="36">
        <v>1.929</v>
      </c>
      <c r="D11" s="36">
        <v>1.942</v>
      </c>
      <c r="E11" s="36">
        <v>1.809</v>
      </c>
      <c r="F11" s="36">
        <v>1.748</v>
      </c>
      <c r="G11" s="36">
        <v>1.719</v>
      </c>
      <c r="H11" s="36">
        <v>1.683</v>
      </c>
      <c r="I11" s="35">
        <v>1.694</v>
      </c>
      <c r="J11" s="35">
        <v>1.664</v>
      </c>
      <c r="K11" s="35">
        <v>1.664</v>
      </c>
      <c r="L11" s="14">
        <f t="shared" si="2"/>
        <v>0</v>
      </c>
      <c r="W11" s="1"/>
    </row>
    <row r="12" spans="1:23" ht="9">
      <c r="A12" s="41" t="s">
        <v>4</v>
      </c>
      <c r="B12" s="36">
        <v>4.587435999999999</v>
      </c>
      <c r="C12" s="36">
        <v>4.6240879999999995</v>
      </c>
      <c r="D12" s="36">
        <v>4.661272</v>
      </c>
      <c r="E12" s="36">
        <v>4.682244</v>
      </c>
      <c r="F12" s="36">
        <v>4.593148</v>
      </c>
      <c r="G12" s="36">
        <v>4.687368</v>
      </c>
      <c r="H12" s="36">
        <v>4.967956</v>
      </c>
      <c r="I12" s="35">
        <v>5.13688</v>
      </c>
      <c r="J12" s="35">
        <v>5.234488000000001</v>
      </c>
      <c r="K12" s="35">
        <v>5.234488000000001</v>
      </c>
      <c r="L12" s="14">
        <f t="shared" si="2"/>
        <v>0</v>
      </c>
      <c r="W12" s="1"/>
    </row>
    <row r="13" spans="1:23" ht="9">
      <c r="A13" s="41" t="s">
        <v>5</v>
      </c>
      <c r="B13" s="36">
        <v>1.937</v>
      </c>
      <c r="C13" s="36">
        <v>1.916</v>
      </c>
      <c r="D13" s="36">
        <v>1.81</v>
      </c>
      <c r="E13" s="36">
        <v>1.797</v>
      </c>
      <c r="F13" s="36">
        <v>0.851</v>
      </c>
      <c r="G13" s="36">
        <v>0.861</v>
      </c>
      <c r="H13" s="36">
        <v>0.835</v>
      </c>
      <c r="I13" s="35">
        <v>0.797</v>
      </c>
      <c r="J13" s="35">
        <v>0.41960000000000003</v>
      </c>
      <c r="K13" s="35">
        <v>0.4158</v>
      </c>
      <c r="L13" s="13">
        <f>((K13/J13)-1)*100</f>
        <v>-0.9056244041944717</v>
      </c>
      <c r="W13" s="1"/>
    </row>
    <row r="14" spans="1:23" ht="6" customHeight="1">
      <c r="A14" s="10"/>
      <c r="B14" s="33"/>
      <c r="C14" s="33"/>
      <c r="D14" s="33"/>
      <c r="E14" s="33"/>
      <c r="F14" s="33"/>
      <c r="G14" s="33"/>
      <c r="H14" s="33"/>
      <c r="I14" s="33"/>
      <c r="J14" s="33"/>
      <c r="K14" s="12"/>
      <c r="L14" s="8"/>
      <c r="W14" s="1"/>
    </row>
    <row r="15" spans="1:23" ht="9">
      <c r="A15" s="6" t="s">
        <v>50</v>
      </c>
      <c r="B15" s="7">
        <f>SUM(B17:B24)</f>
        <v>5.8821107900000005</v>
      </c>
      <c r="C15" s="7">
        <f>SUM(C17:C24)</f>
        <v>6.015263697</v>
      </c>
      <c r="D15" s="7">
        <f aca="true" t="shared" si="3" ref="D15:J15">SUM(D17:D24)</f>
        <v>6.115761716000001</v>
      </c>
      <c r="E15" s="7">
        <f t="shared" si="3"/>
        <v>6.282550002</v>
      </c>
      <c r="F15" s="7">
        <f t="shared" si="3"/>
        <v>6.429227826000001</v>
      </c>
      <c r="G15" s="7">
        <f t="shared" si="3"/>
        <v>6.8862546055000005</v>
      </c>
      <c r="H15" s="7">
        <f t="shared" si="3"/>
        <v>6.975522249236469</v>
      </c>
      <c r="I15" s="7">
        <f t="shared" si="3"/>
        <v>7.118931143</v>
      </c>
      <c r="J15" s="7">
        <f t="shared" si="3"/>
        <v>7.221595459</v>
      </c>
      <c r="K15" s="7">
        <f>SUM(K17:K24)</f>
        <v>7.186909262</v>
      </c>
      <c r="L15" s="8">
        <f t="shared" si="2"/>
        <v>-0.48031210273308256</v>
      </c>
      <c r="W15" s="1"/>
    </row>
    <row r="16" spans="1:23" ht="6.75" customHeight="1">
      <c r="A16" s="10"/>
      <c r="B16" s="33"/>
      <c r="C16" s="33"/>
      <c r="D16" s="33"/>
      <c r="E16" s="33"/>
      <c r="F16" s="33"/>
      <c r="G16" s="33"/>
      <c r="H16" s="33"/>
      <c r="I16" s="34"/>
      <c r="J16" s="34"/>
      <c r="K16" s="12"/>
      <c r="L16" s="8"/>
      <c r="W16" s="1"/>
    </row>
    <row r="17" spans="1:23" ht="9">
      <c r="A17" s="41" t="s">
        <v>6</v>
      </c>
      <c r="B17" s="36">
        <v>0.535</v>
      </c>
      <c r="C17" s="36">
        <v>0.619</v>
      </c>
      <c r="D17" s="36">
        <v>0.642</v>
      </c>
      <c r="E17" s="36">
        <v>0.684</v>
      </c>
      <c r="F17" s="36">
        <v>0.687</v>
      </c>
      <c r="G17" s="36">
        <v>0.729</v>
      </c>
      <c r="H17" s="36">
        <v>0.778</v>
      </c>
      <c r="I17" s="35">
        <v>0.764</v>
      </c>
      <c r="J17" s="35">
        <v>0.664</v>
      </c>
      <c r="K17" s="12">
        <v>0.664</v>
      </c>
      <c r="L17" s="14">
        <f t="shared" si="2"/>
        <v>0</v>
      </c>
      <c r="W17" s="1"/>
    </row>
    <row r="18" spans="1:23" ht="9">
      <c r="A18" s="41" t="s">
        <v>44</v>
      </c>
      <c r="B18" s="36">
        <v>0.108</v>
      </c>
      <c r="C18" s="36">
        <v>0.127</v>
      </c>
      <c r="D18" s="36">
        <v>0.108</v>
      </c>
      <c r="E18" s="36">
        <v>0.118</v>
      </c>
      <c r="F18" s="36">
        <v>0.15</v>
      </c>
      <c r="G18" s="36">
        <v>0.518</v>
      </c>
      <c r="H18" s="36">
        <v>0.675</v>
      </c>
      <c r="I18" s="35">
        <v>0.775</v>
      </c>
      <c r="J18" s="35">
        <v>0.813</v>
      </c>
      <c r="K18" s="12">
        <v>0.813</v>
      </c>
      <c r="L18" s="14">
        <f t="shared" si="2"/>
        <v>0</v>
      </c>
      <c r="W18" s="1"/>
    </row>
    <row r="19" spans="1:23" ht="9">
      <c r="A19" s="41" t="s">
        <v>7</v>
      </c>
      <c r="B19" s="36">
        <v>0.19876079</v>
      </c>
      <c r="C19" s="36">
        <v>0.20796369699999998</v>
      </c>
      <c r="D19" s="36">
        <v>0.223561716</v>
      </c>
      <c r="E19" s="36">
        <v>0.227650002</v>
      </c>
      <c r="F19" s="36">
        <v>0.22594382600000001</v>
      </c>
      <c r="G19" s="36">
        <v>0.231233428</v>
      </c>
      <c r="H19" s="35">
        <v>0.220998542336468</v>
      </c>
      <c r="I19" s="35">
        <v>0.22273114300000005</v>
      </c>
      <c r="J19" s="35">
        <v>0.24454744699999997</v>
      </c>
      <c r="K19" s="12">
        <v>0.24534006200000003</v>
      </c>
      <c r="L19" s="13">
        <f t="shared" si="2"/>
        <v>0.3241150172383689</v>
      </c>
      <c r="W19" s="1"/>
    </row>
    <row r="20" spans="1:23" ht="9">
      <c r="A20" s="41" t="s">
        <v>8</v>
      </c>
      <c r="B20" s="36">
        <v>0.214</v>
      </c>
      <c r="C20" s="36">
        <v>0.217</v>
      </c>
      <c r="D20" s="36">
        <v>0.217</v>
      </c>
      <c r="E20" s="36">
        <v>0.196</v>
      </c>
      <c r="F20" s="36">
        <v>0.196</v>
      </c>
      <c r="G20" s="36">
        <v>0.188</v>
      </c>
      <c r="H20" s="36">
        <v>0.129</v>
      </c>
      <c r="I20" s="35">
        <v>0.128</v>
      </c>
      <c r="J20" s="35">
        <v>0.12</v>
      </c>
      <c r="K20" s="12">
        <v>0.11266920000000001</v>
      </c>
      <c r="L20" s="13">
        <f t="shared" si="2"/>
        <v>-6.108999999999987</v>
      </c>
      <c r="W20" s="1"/>
    </row>
    <row r="21" spans="1:23" ht="9">
      <c r="A21" s="41" t="s">
        <v>53</v>
      </c>
      <c r="B21" s="36">
        <v>0.34</v>
      </c>
      <c r="C21" s="42">
        <v>0.201</v>
      </c>
      <c r="D21" s="42">
        <v>0.201</v>
      </c>
      <c r="E21" s="42">
        <v>0.198</v>
      </c>
      <c r="F21" s="36">
        <v>0.247</v>
      </c>
      <c r="G21" s="42">
        <v>0.247</v>
      </c>
      <c r="H21" s="35">
        <v>0.247</v>
      </c>
      <c r="I21" s="35">
        <v>0.247</v>
      </c>
      <c r="J21" s="35">
        <v>0.247</v>
      </c>
      <c r="K21" s="12">
        <v>0.247</v>
      </c>
      <c r="L21" s="14">
        <f t="shared" si="2"/>
        <v>0</v>
      </c>
      <c r="W21" s="1"/>
    </row>
    <row r="22" spans="1:23" ht="9">
      <c r="A22" s="41" t="s">
        <v>64</v>
      </c>
      <c r="B22" s="36">
        <v>0.2873</v>
      </c>
      <c r="C22" s="36">
        <v>0.3506</v>
      </c>
      <c r="D22" s="36">
        <v>0.4507</v>
      </c>
      <c r="E22" s="36">
        <v>0.5181</v>
      </c>
      <c r="F22" s="36">
        <v>0.5598200000000001</v>
      </c>
      <c r="G22" s="36">
        <v>0.6046031775000001</v>
      </c>
      <c r="H22" s="36">
        <v>0.5571057068999999</v>
      </c>
      <c r="I22" s="35">
        <v>0.5762</v>
      </c>
      <c r="J22" s="35">
        <v>0.733048012</v>
      </c>
      <c r="K22" s="12">
        <v>0.7363</v>
      </c>
      <c r="L22" s="14">
        <f t="shared" si="2"/>
        <v>0.44362551248551263</v>
      </c>
      <c r="W22" s="1"/>
    </row>
    <row r="23" spans="1:12" s="23" customFormat="1" ht="9">
      <c r="A23" s="41" t="s">
        <v>9</v>
      </c>
      <c r="B23" s="36">
        <v>3.96505</v>
      </c>
      <c r="C23" s="36">
        <v>4.0647</v>
      </c>
      <c r="D23" s="36">
        <v>4.0515</v>
      </c>
      <c r="E23" s="36">
        <v>4.1208</v>
      </c>
      <c r="F23" s="36">
        <v>4.147464</v>
      </c>
      <c r="G23" s="36">
        <v>4.152418000000001</v>
      </c>
      <c r="H23" s="36">
        <v>4.152418000000001</v>
      </c>
      <c r="I23" s="35">
        <v>4.18</v>
      </c>
      <c r="J23" s="35">
        <v>4.181</v>
      </c>
      <c r="K23" s="12">
        <v>4.1496</v>
      </c>
      <c r="L23" s="13">
        <f t="shared" si="2"/>
        <v>-0.7510165032288851</v>
      </c>
    </row>
    <row r="24" spans="1:23" ht="9">
      <c r="A24" s="41" t="s">
        <v>10</v>
      </c>
      <c r="B24" s="36">
        <v>0.234</v>
      </c>
      <c r="C24" s="36">
        <v>0.228</v>
      </c>
      <c r="D24" s="36">
        <v>0.222</v>
      </c>
      <c r="E24" s="36">
        <v>0.22</v>
      </c>
      <c r="F24" s="36">
        <v>0.216</v>
      </c>
      <c r="G24" s="36">
        <v>0.216</v>
      </c>
      <c r="H24" s="36">
        <v>0.216</v>
      </c>
      <c r="I24" s="35">
        <v>0.226</v>
      </c>
      <c r="J24" s="35">
        <v>0.219</v>
      </c>
      <c r="K24" s="12">
        <v>0.219</v>
      </c>
      <c r="L24" s="14">
        <f t="shared" si="2"/>
        <v>0</v>
      </c>
      <c r="W24" s="1"/>
    </row>
    <row r="25" spans="1:23" ht="6.75" customHeight="1">
      <c r="A25" s="41"/>
      <c r="B25" s="36"/>
      <c r="C25" s="36"/>
      <c r="D25" s="36"/>
      <c r="E25" s="36"/>
      <c r="F25" s="36"/>
      <c r="G25" s="36"/>
      <c r="H25" s="36"/>
      <c r="I25" s="35"/>
      <c r="J25" s="35"/>
      <c r="K25" s="12"/>
      <c r="L25" s="8"/>
      <c r="W25" s="1"/>
    </row>
    <row r="26" spans="1:23" ht="9">
      <c r="A26" s="6" t="s">
        <v>60</v>
      </c>
      <c r="B26" s="7">
        <f aca="true" t="shared" si="4" ref="B26:J26">SUM(B28:B42)</f>
        <v>63.89</v>
      </c>
      <c r="C26" s="7">
        <f t="shared" si="4"/>
        <v>63.163000000000004</v>
      </c>
      <c r="D26" s="7">
        <f t="shared" si="4"/>
        <v>62.531</v>
      </c>
      <c r="E26" s="7">
        <f t="shared" si="4"/>
        <v>62.721</v>
      </c>
      <c r="F26" s="7">
        <f t="shared" si="4"/>
        <v>62.252</v>
      </c>
      <c r="G26" s="7">
        <f t="shared" si="4"/>
        <v>61.707</v>
      </c>
      <c r="H26" s="7">
        <f t="shared" si="4"/>
        <v>61.562000000000005</v>
      </c>
      <c r="I26" s="7">
        <f t="shared" si="4"/>
        <v>61.839999999999996</v>
      </c>
      <c r="J26" s="7">
        <f t="shared" si="4"/>
        <v>61.857699999999994</v>
      </c>
      <c r="K26" s="7">
        <f>SUM(K28:K42)</f>
        <v>62.295649999999995</v>
      </c>
      <c r="L26" s="8">
        <f t="shared" si="2"/>
        <v>0.7079959326001362</v>
      </c>
      <c r="W26" s="1"/>
    </row>
    <row r="27" spans="1:23" ht="6" customHeight="1">
      <c r="A27" s="10"/>
      <c r="B27" s="37"/>
      <c r="C27" s="37"/>
      <c r="D27" s="37"/>
      <c r="E27" s="37"/>
      <c r="F27" s="37"/>
      <c r="G27" s="37"/>
      <c r="H27" s="37"/>
      <c r="I27" s="38"/>
      <c r="J27" s="38"/>
      <c r="K27" s="12"/>
      <c r="L27" s="8"/>
      <c r="W27" s="1"/>
    </row>
    <row r="28" spans="1:23" ht="9">
      <c r="A28" s="41" t="s">
        <v>11</v>
      </c>
      <c r="B28" s="36">
        <v>0.222</v>
      </c>
      <c r="C28" s="36">
        <v>0.22</v>
      </c>
      <c r="D28" s="36">
        <v>0.223</v>
      </c>
      <c r="E28" s="36">
        <v>0.263</v>
      </c>
      <c r="F28" s="36">
        <v>0.26</v>
      </c>
      <c r="G28" s="36">
        <v>0.27</v>
      </c>
      <c r="H28" s="36">
        <v>0.264</v>
      </c>
      <c r="I28" s="36">
        <v>0.255</v>
      </c>
      <c r="J28" s="36">
        <v>0.22369999999999998</v>
      </c>
      <c r="K28" s="35">
        <v>0.2065</v>
      </c>
      <c r="L28" s="13">
        <f t="shared" si="2"/>
        <v>-7.68886902101028</v>
      </c>
      <c r="W28" s="1"/>
    </row>
    <row r="29" spans="1:23" ht="9">
      <c r="A29" s="43" t="s">
        <v>17</v>
      </c>
      <c r="B29" s="44" t="s">
        <v>63</v>
      </c>
      <c r="C29" s="44" t="s">
        <v>63</v>
      </c>
      <c r="D29" s="44" t="s">
        <v>63</v>
      </c>
      <c r="E29" s="36">
        <v>0.9</v>
      </c>
      <c r="F29" s="36">
        <v>0.9</v>
      </c>
      <c r="G29" s="36">
        <v>1.37</v>
      </c>
      <c r="H29" s="36">
        <v>1.37</v>
      </c>
      <c r="I29" s="36">
        <v>1.37</v>
      </c>
      <c r="J29" s="36">
        <v>1.37</v>
      </c>
      <c r="K29" s="35">
        <v>1.37</v>
      </c>
      <c r="L29" s="14">
        <f t="shared" si="2"/>
        <v>0</v>
      </c>
      <c r="W29" s="1"/>
    </row>
    <row r="30" spans="1:23" ht="9">
      <c r="A30" s="43" t="s">
        <v>18</v>
      </c>
      <c r="B30" s="44" t="s">
        <v>63</v>
      </c>
      <c r="C30" s="44" t="s">
        <v>63</v>
      </c>
      <c r="D30" s="44" t="s">
        <v>63</v>
      </c>
      <c r="E30" s="36">
        <v>1.84</v>
      </c>
      <c r="F30" s="36">
        <v>1.84</v>
      </c>
      <c r="G30" s="36">
        <v>1.84</v>
      </c>
      <c r="H30" s="36">
        <v>1.84</v>
      </c>
      <c r="I30" s="36">
        <v>1.9</v>
      </c>
      <c r="J30" s="36">
        <v>1.9</v>
      </c>
      <c r="K30" s="35">
        <v>1.9</v>
      </c>
      <c r="L30" s="14">
        <f t="shared" si="2"/>
        <v>0</v>
      </c>
      <c r="W30" s="1"/>
    </row>
    <row r="31" spans="1:23" ht="9">
      <c r="A31" s="41" t="s">
        <v>45</v>
      </c>
      <c r="B31" s="36">
        <v>0.124</v>
      </c>
      <c r="C31" s="36">
        <v>0.12</v>
      </c>
      <c r="D31" s="36">
        <v>0.114</v>
      </c>
      <c r="E31" s="36">
        <v>0.111</v>
      </c>
      <c r="F31" s="36">
        <v>0.104</v>
      </c>
      <c r="G31" s="36">
        <v>0.085</v>
      </c>
      <c r="H31" s="36">
        <v>0.086</v>
      </c>
      <c r="I31" s="36">
        <v>0.094</v>
      </c>
      <c r="J31" s="35">
        <v>0.082</v>
      </c>
      <c r="K31" s="35">
        <v>0.094</v>
      </c>
      <c r="L31" s="13">
        <f t="shared" si="2"/>
        <v>14.634146341463406</v>
      </c>
      <c r="W31" s="1"/>
    </row>
    <row r="32" spans="1:23" ht="9">
      <c r="A32" s="41" t="s">
        <v>12</v>
      </c>
      <c r="B32" s="36">
        <v>1.845</v>
      </c>
      <c r="C32" s="36">
        <v>1.815</v>
      </c>
      <c r="D32" s="36">
        <v>1.765</v>
      </c>
      <c r="E32" s="36">
        <v>1.787</v>
      </c>
      <c r="F32" s="36">
        <v>1.771</v>
      </c>
      <c r="G32" s="36">
        <v>1.714</v>
      </c>
      <c r="H32" s="36">
        <v>1.655</v>
      </c>
      <c r="I32" s="36">
        <v>1.616</v>
      </c>
      <c r="J32" s="36">
        <v>1.567</v>
      </c>
      <c r="K32" s="35">
        <v>1.66615</v>
      </c>
      <c r="L32" s="13">
        <f t="shared" si="2"/>
        <v>6.327377153797076</v>
      </c>
      <c r="W32" s="1"/>
    </row>
    <row r="33" spans="1:23" ht="9">
      <c r="A33" s="41" t="s">
        <v>13</v>
      </c>
      <c r="B33" s="36">
        <v>0.314</v>
      </c>
      <c r="C33" s="36">
        <v>0.305</v>
      </c>
      <c r="D33" s="36">
        <v>0.29</v>
      </c>
      <c r="E33" s="36">
        <v>0.229</v>
      </c>
      <c r="F33" s="36">
        <v>0.222</v>
      </c>
      <c r="G33" s="36">
        <v>0.208</v>
      </c>
      <c r="H33" s="36">
        <v>0.199</v>
      </c>
      <c r="I33" s="36">
        <v>0.191</v>
      </c>
      <c r="J33" s="36">
        <v>0.22</v>
      </c>
      <c r="K33" s="36">
        <v>0.22</v>
      </c>
      <c r="L33" s="14">
        <f t="shared" si="2"/>
        <v>0</v>
      </c>
      <c r="W33" s="1"/>
    </row>
    <row r="34" spans="1:23" ht="9">
      <c r="A34" s="41" t="s">
        <v>14</v>
      </c>
      <c r="B34" s="36">
        <v>1.733</v>
      </c>
      <c r="C34" s="36">
        <v>1.807</v>
      </c>
      <c r="D34" s="36">
        <v>1.972</v>
      </c>
      <c r="E34" s="36">
        <v>1.708</v>
      </c>
      <c r="F34" s="36">
        <v>1.75</v>
      </c>
      <c r="G34" s="36">
        <v>1.873</v>
      </c>
      <c r="H34" s="36">
        <v>1.937</v>
      </c>
      <c r="I34" s="36">
        <v>2.189</v>
      </c>
      <c r="J34" s="36">
        <v>2.117</v>
      </c>
      <c r="K34" s="35">
        <v>2.461</v>
      </c>
      <c r="L34" s="13">
        <f t="shared" si="2"/>
        <v>16.249409541804425</v>
      </c>
      <c r="W34" s="1"/>
    </row>
    <row r="35" spans="1:23" ht="9">
      <c r="A35" s="41" t="s">
        <v>54</v>
      </c>
      <c r="B35" s="36">
        <v>0.155</v>
      </c>
      <c r="C35" s="36">
        <v>0.153</v>
      </c>
      <c r="D35" s="36">
        <v>0.149</v>
      </c>
      <c r="E35" s="36">
        <v>0.155</v>
      </c>
      <c r="F35" s="42">
        <v>0.141</v>
      </c>
      <c r="G35" s="36">
        <v>0.146</v>
      </c>
      <c r="H35" s="36">
        <v>0.152</v>
      </c>
      <c r="I35" s="36">
        <v>0.115</v>
      </c>
      <c r="J35" s="36">
        <v>0.116</v>
      </c>
      <c r="K35" s="35">
        <v>0.116</v>
      </c>
      <c r="L35" s="14">
        <f t="shared" si="2"/>
        <v>0</v>
      </c>
      <c r="W35" s="1"/>
    </row>
    <row r="36" spans="1:23" ht="9">
      <c r="A36" s="41" t="s">
        <v>16</v>
      </c>
      <c r="B36" s="36">
        <v>0.66</v>
      </c>
      <c r="C36" s="36">
        <v>0.7</v>
      </c>
      <c r="D36" s="36">
        <v>0.76</v>
      </c>
      <c r="E36" s="36">
        <v>0.765</v>
      </c>
      <c r="F36" s="36">
        <v>0.755</v>
      </c>
      <c r="G36" s="42">
        <v>0.76</v>
      </c>
      <c r="H36" s="36">
        <v>0.735</v>
      </c>
      <c r="I36" s="36">
        <v>0.655</v>
      </c>
      <c r="J36" s="36">
        <v>0.63</v>
      </c>
      <c r="K36" s="35">
        <v>0.63</v>
      </c>
      <c r="L36" s="14">
        <f>((K36/J36)-1)*100</f>
        <v>0</v>
      </c>
      <c r="W36" s="1"/>
    </row>
    <row r="37" spans="1:23" ht="9">
      <c r="A37" s="41" t="s">
        <v>15</v>
      </c>
      <c r="B37" s="36">
        <v>0.425</v>
      </c>
      <c r="C37" s="36">
        <v>0.407</v>
      </c>
      <c r="D37" s="36">
        <v>0.389</v>
      </c>
      <c r="E37" s="36">
        <v>0.374</v>
      </c>
      <c r="F37" s="36">
        <v>0.36</v>
      </c>
      <c r="G37" s="36">
        <v>0.348</v>
      </c>
      <c r="H37" s="36">
        <v>0.335</v>
      </c>
      <c r="I37" s="36">
        <v>0.322</v>
      </c>
      <c r="J37" s="36">
        <v>0.311</v>
      </c>
      <c r="K37" s="35">
        <v>0.311</v>
      </c>
      <c r="L37" s="14">
        <f>((K37/J37)-1)*100</f>
        <v>0</v>
      </c>
      <c r="W37" s="1"/>
    </row>
    <row r="38" spans="1:23" ht="9">
      <c r="A38" s="41" t="s">
        <v>19</v>
      </c>
      <c r="B38" s="44" t="s">
        <v>63</v>
      </c>
      <c r="C38" s="44" t="s">
        <v>63</v>
      </c>
      <c r="D38" s="44" t="s">
        <v>63</v>
      </c>
      <c r="E38" s="36">
        <v>48.42</v>
      </c>
      <c r="F38" s="36">
        <v>48.08</v>
      </c>
      <c r="G38" s="36">
        <v>46.9</v>
      </c>
      <c r="H38" s="36">
        <v>46.7</v>
      </c>
      <c r="I38" s="36">
        <v>46.8</v>
      </c>
      <c r="J38" s="36">
        <v>47</v>
      </c>
      <c r="K38" s="35">
        <v>47</v>
      </c>
      <c r="L38" s="14">
        <f t="shared" si="2"/>
        <v>0</v>
      </c>
      <c r="W38" s="1"/>
    </row>
    <row r="39" spans="1:23" ht="9">
      <c r="A39" s="41" t="s">
        <v>47</v>
      </c>
      <c r="B39" s="44" t="s">
        <v>63</v>
      </c>
      <c r="C39" s="44" t="s">
        <v>63</v>
      </c>
      <c r="D39" s="44" t="s">
        <v>63</v>
      </c>
      <c r="E39" s="36">
        <v>2.9</v>
      </c>
      <c r="F39" s="36">
        <v>2.77</v>
      </c>
      <c r="G39" s="36">
        <v>2.85</v>
      </c>
      <c r="H39" s="42">
        <v>2.86</v>
      </c>
      <c r="I39" s="36">
        <v>2.9</v>
      </c>
      <c r="J39" s="36">
        <v>2.9</v>
      </c>
      <c r="K39" s="35">
        <v>2.9</v>
      </c>
      <c r="L39" s="14">
        <f t="shared" si="2"/>
        <v>0</v>
      </c>
      <c r="W39" s="1"/>
    </row>
    <row r="40" spans="1:23" ht="9">
      <c r="A40" s="43" t="s">
        <v>20</v>
      </c>
      <c r="B40" s="44" t="s">
        <v>63</v>
      </c>
      <c r="C40" s="44" t="s">
        <v>63</v>
      </c>
      <c r="D40" s="44" t="s">
        <v>63</v>
      </c>
      <c r="E40" s="36">
        <v>1.05</v>
      </c>
      <c r="F40" s="36">
        <v>1.125</v>
      </c>
      <c r="G40" s="42">
        <v>1.115</v>
      </c>
      <c r="H40" s="36">
        <v>1.11</v>
      </c>
      <c r="I40" s="36">
        <v>1.11</v>
      </c>
      <c r="J40" s="36">
        <v>1.11</v>
      </c>
      <c r="K40" s="35">
        <v>1.11</v>
      </c>
      <c r="L40" s="14">
        <f t="shared" si="2"/>
        <v>0</v>
      </c>
      <c r="W40" s="1"/>
    </row>
    <row r="41" spans="1:23" ht="9">
      <c r="A41" s="43" t="s">
        <v>21</v>
      </c>
      <c r="B41" s="44" t="s">
        <v>63</v>
      </c>
      <c r="C41" s="44" t="s">
        <v>63</v>
      </c>
      <c r="D41" s="44" t="s">
        <v>63</v>
      </c>
      <c r="E41" s="36">
        <v>1.75</v>
      </c>
      <c r="F41" s="36">
        <v>1.75</v>
      </c>
      <c r="G41" s="36">
        <v>1.75</v>
      </c>
      <c r="H41" s="36">
        <v>1.85</v>
      </c>
      <c r="I41" s="36">
        <v>1.85</v>
      </c>
      <c r="J41" s="36">
        <v>1.85</v>
      </c>
      <c r="K41" s="35">
        <v>1.85</v>
      </c>
      <c r="L41" s="14">
        <f t="shared" si="2"/>
        <v>0</v>
      </c>
      <c r="W41" s="1"/>
    </row>
    <row r="42" spans="1:23" ht="9">
      <c r="A42" s="41" t="s">
        <v>10</v>
      </c>
      <c r="B42" s="36">
        <v>58.412</v>
      </c>
      <c r="C42" s="36">
        <v>57.636</v>
      </c>
      <c r="D42" s="36">
        <v>56.869</v>
      </c>
      <c r="E42" s="36">
        <v>0.469</v>
      </c>
      <c r="F42" s="36">
        <v>0.424</v>
      </c>
      <c r="G42" s="36">
        <v>0.478</v>
      </c>
      <c r="H42" s="36">
        <v>0.469</v>
      </c>
      <c r="I42" s="36">
        <v>0.473</v>
      </c>
      <c r="J42" s="36">
        <v>0.461</v>
      </c>
      <c r="K42" s="36">
        <v>0.461</v>
      </c>
      <c r="L42" s="14">
        <f t="shared" si="2"/>
        <v>0</v>
      </c>
      <c r="W42" s="1"/>
    </row>
    <row r="43" spans="1:12" ht="9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8"/>
    </row>
    <row r="44" spans="1:23" ht="9">
      <c r="A44" s="46" t="s">
        <v>22</v>
      </c>
      <c r="B44" s="47">
        <f aca="true" t="shared" si="5" ref="B44:J44">SUM(B46:B56)</f>
        <v>45.56428316326531</v>
      </c>
      <c r="C44" s="47">
        <f t="shared" si="5"/>
        <v>45.37350000000001</v>
      </c>
      <c r="D44" s="47">
        <f t="shared" si="5"/>
        <v>49.305299999999995</v>
      </c>
      <c r="E44" s="47">
        <f t="shared" si="5"/>
        <v>49.53</v>
      </c>
      <c r="F44" s="47">
        <f t="shared" si="5"/>
        <v>53.167</v>
      </c>
      <c r="G44" s="47">
        <f t="shared" si="5"/>
        <v>52.053</v>
      </c>
      <c r="H44" s="47">
        <f t="shared" si="5"/>
        <v>59.811</v>
      </c>
      <c r="I44" s="47">
        <f t="shared" si="5"/>
        <v>71.35956</v>
      </c>
      <c r="J44" s="47">
        <f t="shared" si="5"/>
        <v>71.69200000000001</v>
      </c>
      <c r="K44" s="47">
        <f>SUM(K46:K56)</f>
        <v>71.723776</v>
      </c>
      <c r="L44" s="8">
        <f t="shared" si="2"/>
        <v>0.044322937008312024</v>
      </c>
      <c r="W44" s="1"/>
    </row>
    <row r="45" spans="1:23" ht="9">
      <c r="A45" s="41"/>
      <c r="B45" s="39"/>
      <c r="C45" s="39"/>
      <c r="D45" s="39"/>
      <c r="E45" s="39"/>
      <c r="F45" s="39"/>
      <c r="G45" s="39"/>
      <c r="H45" s="39"/>
      <c r="I45" s="40"/>
      <c r="J45" s="40"/>
      <c r="K45" s="35"/>
      <c r="L45" s="8"/>
      <c r="W45" s="1"/>
    </row>
    <row r="46" spans="1:14" s="23" customFormat="1" ht="9">
      <c r="A46" s="43" t="s">
        <v>23</v>
      </c>
      <c r="B46" s="39">
        <v>5.26</v>
      </c>
      <c r="C46" s="39">
        <v>5.5445</v>
      </c>
      <c r="D46" s="39">
        <v>5.6933</v>
      </c>
      <c r="E46" s="39">
        <v>5.882</v>
      </c>
      <c r="F46" s="39">
        <v>6.068</v>
      </c>
      <c r="G46" s="39">
        <v>6.146</v>
      </c>
      <c r="H46" s="39">
        <v>6.301</v>
      </c>
      <c r="I46" s="40">
        <v>6.45556</v>
      </c>
      <c r="J46" s="40">
        <v>6.646</v>
      </c>
      <c r="K46" s="35">
        <v>6.677776</v>
      </c>
      <c r="L46" s="13">
        <f t="shared" si="2"/>
        <v>0.47812217875413676</v>
      </c>
      <c r="M46" s="15"/>
      <c r="N46" s="1"/>
    </row>
    <row r="47" spans="1:23" ht="9">
      <c r="A47" s="43" t="s">
        <v>48</v>
      </c>
      <c r="B47" s="42">
        <v>0.153</v>
      </c>
      <c r="C47" s="42">
        <v>0.147</v>
      </c>
      <c r="D47" s="36">
        <v>0.142</v>
      </c>
      <c r="E47" s="42">
        <v>0.142</v>
      </c>
      <c r="F47" s="36">
        <v>0.142</v>
      </c>
      <c r="G47" s="36">
        <v>0.118</v>
      </c>
      <c r="H47" s="35">
        <v>0.11</v>
      </c>
      <c r="I47" s="35">
        <v>0.092</v>
      </c>
      <c r="J47" s="35">
        <v>0.085</v>
      </c>
      <c r="K47" s="35">
        <v>0.085</v>
      </c>
      <c r="L47" s="14">
        <f t="shared" si="2"/>
        <v>0</v>
      </c>
      <c r="M47" s="15"/>
      <c r="W47" s="1"/>
    </row>
    <row r="48" spans="1:14" s="23" customFormat="1" ht="9">
      <c r="A48" s="43" t="s">
        <v>29</v>
      </c>
      <c r="B48" s="39">
        <v>7.07</v>
      </c>
      <c r="C48" s="39">
        <v>8.5</v>
      </c>
      <c r="D48" s="39">
        <v>8.5</v>
      </c>
      <c r="E48" s="39">
        <v>8.5</v>
      </c>
      <c r="F48" s="39">
        <v>10.9</v>
      </c>
      <c r="G48" s="39">
        <v>11.157</v>
      </c>
      <c r="H48" s="39">
        <v>14.443</v>
      </c>
      <c r="I48" s="40">
        <v>25.768</v>
      </c>
      <c r="J48" s="40">
        <v>25.768</v>
      </c>
      <c r="K48" s="35">
        <v>25.768</v>
      </c>
      <c r="L48" s="14">
        <f t="shared" si="2"/>
        <v>0</v>
      </c>
      <c r="M48" s="15"/>
      <c r="N48" s="1"/>
    </row>
    <row r="49" spans="1:14" s="23" customFormat="1" ht="9">
      <c r="A49" s="43" t="s">
        <v>24</v>
      </c>
      <c r="B49" s="39">
        <v>1.49928316326531</v>
      </c>
      <c r="C49" s="39">
        <v>1.494</v>
      </c>
      <c r="D49" s="39">
        <v>1.489</v>
      </c>
      <c r="E49" s="39">
        <v>1.49</v>
      </c>
      <c r="F49" s="39">
        <v>1.482</v>
      </c>
      <c r="G49" s="39">
        <v>1.482</v>
      </c>
      <c r="H49" s="39">
        <v>1.557</v>
      </c>
      <c r="I49" s="40">
        <v>1.557</v>
      </c>
      <c r="J49" s="40">
        <v>1.557</v>
      </c>
      <c r="K49" s="35">
        <v>1.557</v>
      </c>
      <c r="L49" s="14">
        <f t="shared" si="2"/>
        <v>0</v>
      </c>
      <c r="M49" s="15"/>
      <c r="N49" s="1"/>
    </row>
    <row r="50" spans="1:14" s="23" customFormat="1" ht="9">
      <c r="A50" s="43" t="s">
        <v>56</v>
      </c>
      <c r="B50" s="39">
        <v>6.777</v>
      </c>
      <c r="C50" s="39">
        <v>5.859</v>
      </c>
      <c r="D50" s="39">
        <v>5.784</v>
      </c>
      <c r="E50" s="39">
        <v>6.063</v>
      </c>
      <c r="F50" s="39">
        <v>5.996</v>
      </c>
      <c r="G50" s="39">
        <v>5.936</v>
      </c>
      <c r="H50" s="39">
        <v>6.06</v>
      </c>
      <c r="I50" s="40">
        <v>6.06</v>
      </c>
      <c r="J50" s="40">
        <v>6.06</v>
      </c>
      <c r="K50" s="35">
        <v>6.06</v>
      </c>
      <c r="L50" s="14">
        <f t="shared" si="2"/>
        <v>0</v>
      </c>
      <c r="M50" s="15"/>
      <c r="N50" s="1"/>
    </row>
    <row r="51" spans="1:23" ht="9">
      <c r="A51" s="43" t="s">
        <v>25</v>
      </c>
      <c r="B51" s="39">
        <v>0.429</v>
      </c>
      <c r="C51" s="39">
        <v>0.425</v>
      </c>
      <c r="D51" s="39">
        <v>0.479</v>
      </c>
      <c r="E51" s="39">
        <v>0.479</v>
      </c>
      <c r="F51" s="39">
        <v>0.479</v>
      </c>
      <c r="G51" s="39">
        <v>0.479</v>
      </c>
      <c r="H51" s="39">
        <v>0.479</v>
      </c>
      <c r="I51" s="40">
        <v>0.479</v>
      </c>
      <c r="J51" s="40">
        <v>0.479</v>
      </c>
      <c r="K51" s="35">
        <v>0.479</v>
      </c>
      <c r="L51" s="14">
        <f t="shared" si="2"/>
        <v>0</v>
      </c>
      <c r="M51" s="15"/>
      <c r="W51" s="1"/>
    </row>
    <row r="52" spans="1:14" s="23" customFormat="1" ht="9">
      <c r="A52" s="43" t="s">
        <v>26</v>
      </c>
      <c r="B52" s="36">
        <v>20.764</v>
      </c>
      <c r="C52" s="36">
        <v>19.35</v>
      </c>
      <c r="D52" s="36">
        <v>23</v>
      </c>
      <c r="E52" s="36">
        <v>23</v>
      </c>
      <c r="F52" s="36">
        <v>24.1</v>
      </c>
      <c r="G52" s="36">
        <v>22.37</v>
      </c>
      <c r="H52" s="36">
        <v>26.6</v>
      </c>
      <c r="I52" s="36">
        <v>26.6</v>
      </c>
      <c r="J52" s="36">
        <v>26.69</v>
      </c>
      <c r="K52" s="35">
        <v>26.69</v>
      </c>
      <c r="L52" s="14">
        <f t="shared" si="2"/>
        <v>0</v>
      </c>
      <c r="M52" s="15"/>
      <c r="N52" s="1"/>
    </row>
    <row r="53" spans="1:14" s="23" customFormat="1" ht="9">
      <c r="A53" s="43" t="s">
        <v>27</v>
      </c>
      <c r="B53" s="39">
        <v>3.115</v>
      </c>
      <c r="C53" s="39">
        <v>3.36</v>
      </c>
      <c r="D53" s="39">
        <v>3.36</v>
      </c>
      <c r="E53" s="39">
        <v>3.188</v>
      </c>
      <c r="F53" s="39">
        <v>3.188</v>
      </c>
      <c r="G53" s="39">
        <v>3.285</v>
      </c>
      <c r="H53" s="39">
        <v>3.109</v>
      </c>
      <c r="I53" s="40">
        <v>3.109</v>
      </c>
      <c r="J53" s="40">
        <v>3.109</v>
      </c>
      <c r="K53" s="35">
        <v>3.109</v>
      </c>
      <c r="L53" s="14">
        <f t="shared" si="2"/>
        <v>0</v>
      </c>
      <c r="M53" s="15"/>
      <c r="N53" s="1"/>
    </row>
    <row r="54" spans="1:23" ht="9">
      <c r="A54" s="43" t="s">
        <v>28</v>
      </c>
      <c r="B54" s="39">
        <v>0.256</v>
      </c>
      <c r="C54" s="39">
        <v>0.453</v>
      </c>
      <c r="D54" s="39">
        <v>0.617</v>
      </c>
      <c r="E54" s="39">
        <v>0.542</v>
      </c>
      <c r="F54" s="39">
        <v>0.568</v>
      </c>
      <c r="G54" s="39">
        <v>0.83</v>
      </c>
      <c r="H54" s="39">
        <v>0.859</v>
      </c>
      <c r="I54" s="40">
        <v>0.946</v>
      </c>
      <c r="J54" s="40">
        <v>0.946</v>
      </c>
      <c r="K54" s="35">
        <v>0.946</v>
      </c>
      <c r="L54" s="14">
        <f t="shared" si="2"/>
        <v>0</v>
      </c>
      <c r="M54" s="15"/>
      <c r="W54" s="1"/>
    </row>
    <row r="55" spans="1:23" ht="9">
      <c r="A55" s="43" t="s">
        <v>55</v>
      </c>
      <c r="B55" s="39">
        <v>0.235</v>
      </c>
      <c r="C55" s="39">
        <v>0.235</v>
      </c>
      <c r="D55" s="39">
        <v>0.235</v>
      </c>
      <c r="E55" s="39">
        <v>0.238</v>
      </c>
      <c r="F55" s="39">
        <v>0.238</v>
      </c>
      <c r="G55" s="39">
        <v>0.241</v>
      </c>
      <c r="H55" s="39">
        <v>0.241</v>
      </c>
      <c r="I55" s="40">
        <v>0.241</v>
      </c>
      <c r="J55" s="40">
        <v>0.3</v>
      </c>
      <c r="K55" s="35">
        <v>0.3</v>
      </c>
      <c r="L55" s="14">
        <f t="shared" si="2"/>
        <v>0</v>
      </c>
      <c r="M55" s="15"/>
      <c r="W55" s="1"/>
    </row>
    <row r="56" spans="1:23" ht="9">
      <c r="A56" s="43" t="s">
        <v>10</v>
      </c>
      <c r="B56" s="39">
        <v>0.006</v>
      </c>
      <c r="C56" s="39">
        <v>0.006</v>
      </c>
      <c r="D56" s="39">
        <v>0.006</v>
      </c>
      <c r="E56" s="39">
        <v>0.006</v>
      </c>
      <c r="F56" s="39">
        <v>0.006</v>
      </c>
      <c r="G56" s="39">
        <v>0.009</v>
      </c>
      <c r="H56" s="39">
        <v>0.052</v>
      </c>
      <c r="I56" s="40">
        <v>0.052</v>
      </c>
      <c r="J56" s="40">
        <v>0.052</v>
      </c>
      <c r="K56" s="35">
        <v>0.052</v>
      </c>
      <c r="L56" s="14">
        <f t="shared" si="2"/>
        <v>0</v>
      </c>
      <c r="M56" s="15"/>
      <c r="W56" s="1"/>
    </row>
    <row r="57" spans="1:23" ht="9">
      <c r="A57" s="41"/>
      <c r="B57" s="36"/>
      <c r="C57" s="36"/>
      <c r="D57" s="36"/>
      <c r="E57" s="36"/>
      <c r="F57" s="36"/>
      <c r="G57" s="36"/>
      <c r="H57" s="36"/>
      <c r="I57" s="35"/>
      <c r="J57" s="35"/>
      <c r="K57" s="35"/>
      <c r="L57" s="8"/>
      <c r="W57" s="1"/>
    </row>
    <row r="58" spans="1:23" ht="9">
      <c r="A58" s="46" t="s">
        <v>30</v>
      </c>
      <c r="B58" s="47">
        <f aca="true" t="shared" si="6" ref="B58:J58">SUM(B60:B64)</f>
        <v>9.130999999999998</v>
      </c>
      <c r="C58" s="47">
        <f t="shared" si="6"/>
        <v>9.93</v>
      </c>
      <c r="D58" s="47">
        <f t="shared" si="6"/>
        <v>10.168000000000001</v>
      </c>
      <c r="E58" s="47">
        <f t="shared" si="6"/>
        <v>10.621</v>
      </c>
      <c r="F58" s="47">
        <f t="shared" si="6"/>
        <v>10.765999999999998</v>
      </c>
      <c r="G58" s="47">
        <f t="shared" si="6"/>
        <v>11.485</v>
      </c>
      <c r="H58" s="47">
        <f t="shared" si="6"/>
        <v>12.453</v>
      </c>
      <c r="I58" s="47">
        <f t="shared" si="6"/>
        <v>13.094000000000001</v>
      </c>
      <c r="J58" s="47">
        <f t="shared" si="6"/>
        <v>13.683</v>
      </c>
      <c r="K58" s="47">
        <f>SUM(K60:K64)</f>
        <v>13.782</v>
      </c>
      <c r="L58" s="8">
        <f t="shared" si="2"/>
        <v>0.7235255426441656</v>
      </c>
      <c r="W58" s="1"/>
    </row>
    <row r="59" spans="1:23" ht="9">
      <c r="A59" s="41"/>
      <c r="B59" s="36"/>
      <c r="C59" s="36"/>
      <c r="D59" s="36"/>
      <c r="E59" s="36"/>
      <c r="F59" s="36"/>
      <c r="G59" s="36"/>
      <c r="H59" s="36"/>
      <c r="I59" s="35"/>
      <c r="J59" s="35"/>
      <c r="K59" s="35"/>
      <c r="L59" s="8"/>
      <c r="W59" s="1"/>
    </row>
    <row r="60" spans="1:14" s="23" customFormat="1" ht="9">
      <c r="A60" s="43" t="s">
        <v>31</v>
      </c>
      <c r="B60" s="36">
        <v>2.963</v>
      </c>
      <c r="C60" s="36">
        <v>3.69</v>
      </c>
      <c r="D60" s="36">
        <v>3.7</v>
      </c>
      <c r="E60" s="36">
        <v>4.077</v>
      </c>
      <c r="F60" s="36">
        <v>4.077</v>
      </c>
      <c r="G60" s="36">
        <v>4.52</v>
      </c>
      <c r="H60" s="36">
        <v>4.523</v>
      </c>
      <c r="I60" s="35">
        <v>4.523</v>
      </c>
      <c r="J60" s="35">
        <v>4.523</v>
      </c>
      <c r="K60" s="35">
        <v>4.523</v>
      </c>
      <c r="L60" s="14">
        <f t="shared" si="2"/>
        <v>0</v>
      </c>
      <c r="M60" s="1"/>
      <c r="N60" s="1"/>
    </row>
    <row r="61" spans="1:23" ht="9">
      <c r="A61" s="43" t="s">
        <v>32</v>
      </c>
      <c r="B61" s="36">
        <v>0.631</v>
      </c>
      <c r="C61" s="36">
        <v>0.645</v>
      </c>
      <c r="D61" s="36">
        <v>0.849</v>
      </c>
      <c r="E61" s="36">
        <v>0.927</v>
      </c>
      <c r="F61" s="36">
        <v>1.02</v>
      </c>
      <c r="G61" s="36">
        <v>1.223</v>
      </c>
      <c r="H61" s="36">
        <v>1.433</v>
      </c>
      <c r="I61" s="35">
        <v>1.557</v>
      </c>
      <c r="J61" s="35">
        <v>1.657</v>
      </c>
      <c r="K61" s="35">
        <v>1.756</v>
      </c>
      <c r="L61" s="13">
        <f t="shared" si="2"/>
        <v>5.97465298732649</v>
      </c>
      <c r="W61" s="1"/>
    </row>
    <row r="62" spans="1:14" s="23" customFormat="1" ht="9">
      <c r="A62" s="43" t="s">
        <v>33</v>
      </c>
      <c r="B62" s="36">
        <v>1.31</v>
      </c>
      <c r="C62" s="36">
        <v>1.313</v>
      </c>
      <c r="D62" s="36">
        <v>1.311</v>
      </c>
      <c r="E62" s="36">
        <v>1.314</v>
      </c>
      <c r="F62" s="36">
        <v>1.315</v>
      </c>
      <c r="G62" s="36">
        <v>1.315</v>
      </c>
      <c r="H62" s="36">
        <v>1.314</v>
      </c>
      <c r="I62" s="35">
        <v>1.314</v>
      </c>
      <c r="J62" s="35">
        <v>1.314</v>
      </c>
      <c r="K62" s="35">
        <v>1.314</v>
      </c>
      <c r="L62" s="14">
        <f t="shared" si="2"/>
        <v>0</v>
      </c>
      <c r="M62" s="1"/>
      <c r="N62" s="1"/>
    </row>
    <row r="63" spans="1:14" s="23" customFormat="1" ht="9">
      <c r="A63" s="43" t="s">
        <v>34</v>
      </c>
      <c r="B63" s="36">
        <v>3.45</v>
      </c>
      <c r="C63" s="36">
        <v>3.474</v>
      </c>
      <c r="D63" s="36">
        <v>3.475</v>
      </c>
      <c r="E63" s="36">
        <v>3.483</v>
      </c>
      <c r="F63" s="36">
        <v>3.51</v>
      </c>
      <c r="G63" s="36">
        <v>3.568</v>
      </c>
      <c r="H63" s="36">
        <v>4.106</v>
      </c>
      <c r="I63" s="35">
        <v>4.503</v>
      </c>
      <c r="J63" s="35">
        <v>4.997</v>
      </c>
      <c r="K63" s="35">
        <v>4.997</v>
      </c>
      <c r="L63" s="14">
        <f t="shared" si="2"/>
        <v>0</v>
      </c>
      <c r="M63" s="1"/>
      <c r="N63" s="1"/>
    </row>
    <row r="64" spans="1:23" ht="9">
      <c r="A64" s="43" t="s">
        <v>10</v>
      </c>
      <c r="B64" s="36">
        <v>0.777</v>
      </c>
      <c r="C64" s="36">
        <v>0.808</v>
      </c>
      <c r="D64" s="36">
        <v>0.833</v>
      </c>
      <c r="E64" s="36">
        <v>0.82</v>
      </c>
      <c r="F64" s="36">
        <v>0.844</v>
      </c>
      <c r="G64" s="36">
        <v>0.859</v>
      </c>
      <c r="H64" s="36">
        <v>1.077</v>
      </c>
      <c r="I64" s="35">
        <v>1.197</v>
      </c>
      <c r="J64" s="35">
        <v>1.192</v>
      </c>
      <c r="K64" s="35">
        <v>1.192</v>
      </c>
      <c r="L64" s="14">
        <f t="shared" si="2"/>
        <v>0</v>
      </c>
      <c r="W64" s="1"/>
    </row>
    <row r="65" spans="1:23" ht="9">
      <c r="A65" s="43"/>
      <c r="B65" s="36"/>
      <c r="C65" s="36"/>
      <c r="D65" s="36"/>
      <c r="E65" s="36"/>
      <c r="F65" s="36"/>
      <c r="G65" s="36"/>
      <c r="H65" s="36"/>
      <c r="I65" s="35"/>
      <c r="J65" s="35"/>
      <c r="K65" s="35"/>
      <c r="L65" s="8"/>
      <c r="W65" s="1"/>
    </row>
    <row r="66" spans="1:23" ht="9">
      <c r="A66" s="46" t="s">
        <v>51</v>
      </c>
      <c r="B66" s="47">
        <f>SUM(B68:B80)</f>
        <v>8.750460054877532</v>
      </c>
      <c r="C66" s="47">
        <f aca="true" t="shared" si="7" ref="C66:J66">SUM(C68:C80)</f>
        <v>9.271597946651566</v>
      </c>
      <c r="D66" s="47">
        <f t="shared" si="7"/>
        <v>9.528868420331303</v>
      </c>
      <c r="E66" s="47">
        <f t="shared" si="7"/>
        <v>9.930257620331304</v>
      </c>
      <c r="F66" s="47">
        <f t="shared" si="7"/>
        <v>10.784448269347303</v>
      </c>
      <c r="G66" s="47">
        <f t="shared" si="7"/>
        <v>11.264271469347307</v>
      </c>
      <c r="H66" s="47">
        <f t="shared" si="7"/>
        <v>11.546445469347306</v>
      </c>
      <c r="I66" s="47">
        <f t="shared" si="7"/>
        <v>13.07749014214923</v>
      </c>
      <c r="J66" s="47">
        <f t="shared" si="7"/>
        <v>13.37781614214923</v>
      </c>
      <c r="K66" s="47">
        <f>SUM(K68:K80)</f>
        <v>13.47326414214923</v>
      </c>
      <c r="L66" s="8">
        <f t="shared" si="2"/>
        <v>0.7134796814801003</v>
      </c>
      <c r="W66" s="1"/>
    </row>
    <row r="67" spans="1:23" ht="9">
      <c r="A67" s="46"/>
      <c r="B67" s="36"/>
      <c r="C67" s="36"/>
      <c r="D67" s="36"/>
      <c r="E67" s="36"/>
      <c r="F67" s="36"/>
      <c r="G67" s="36"/>
      <c r="H67" s="36"/>
      <c r="I67" s="35"/>
      <c r="J67" s="35"/>
      <c r="K67" s="35"/>
      <c r="L67" s="8"/>
      <c r="W67" s="1"/>
    </row>
    <row r="68" spans="1:23" ht="9">
      <c r="A68" s="43" t="s">
        <v>43</v>
      </c>
      <c r="B68" s="36">
        <v>0.5551748548775308</v>
      </c>
      <c r="C68" s="36">
        <v>0.5686535466515645</v>
      </c>
      <c r="D68" s="36">
        <v>0.5501628203313039</v>
      </c>
      <c r="E68" s="36">
        <v>0.5501628203313039</v>
      </c>
      <c r="F68" s="36">
        <v>1.2639954693473028</v>
      </c>
      <c r="G68" s="36">
        <v>1.2639954693473028</v>
      </c>
      <c r="H68" s="36">
        <v>1.2639954693473028</v>
      </c>
      <c r="I68" s="35">
        <v>2.5484921421492284</v>
      </c>
      <c r="J68" s="35">
        <v>2.5484921421492284</v>
      </c>
      <c r="K68" s="35">
        <v>2.5484921421492284</v>
      </c>
      <c r="L68" s="14">
        <f aca="true" t="shared" si="8" ref="L68:L84">((K68/J68)-1)*100</f>
        <v>0</v>
      </c>
      <c r="W68" s="1"/>
    </row>
    <row r="69" spans="1:23" ht="9">
      <c r="A69" s="43" t="s">
        <v>35</v>
      </c>
      <c r="B69" s="36">
        <v>0.301</v>
      </c>
      <c r="C69" s="36">
        <v>0.272</v>
      </c>
      <c r="D69" s="36">
        <v>0.3</v>
      </c>
      <c r="E69" s="36">
        <v>0.297</v>
      </c>
      <c r="F69" s="36">
        <v>0.297</v>
      </c>
      <c r="G69" s="36">
        <v>0.323</v>
      </c>
      <c r="H69" s="36">
        <v>0.306</v>
      </c>
      <c r="I69" s="35">
        <v>0.34</v>
      </c>
      <c r="J69" s="35">
        <v>0.34</v>
      </c>
      <c r="K69" s="35">
        <v>0.34</v>
      </c>
      <c r="L69" s="14">
        <f t="shared" si="8"/>
        <v>0</v>
      </c>
      <c r="W69" s="1"/>
    </row>
    <row r="70" spans="1:23" ht="9">
      <c r="A70" s="43" t="s">
        <v>36</v>
      </c>
      <c r="B70" s="36">
        <v>0.4</v>
      </c>
      <c r="C70" s="36">
        <v>0.4</v>
      </c>
      <c r="D70" s="36">
        <v>0.4</v>
      </c>
      <c r="E70" s="36">
        <v>0.391</v>
      </c>
      <c r="F70" s="36">
        <v>0.382</v>
      </c>
      <c r="G70" s="36">
        <v>0.374</v>
      </c>
      <c r="H70" s="36">
        <v>0.366</v>
      </c>
      <c r="I70" s="35">
        <v>0.356</v>
      </c>
      <c r="J70" s="35">
        <v>0.35</v>
      </c>
      <c r="K70" s="35">
        <v>0.35</v>
      </c>
      <c r="L70" s="14">
        <f t="shared" si="8"/>
        <v>0</v>
      </c>
      <c r="W70" s="1"/>
    </row>
    <row r="71" spans="1:23" ht="9">
      <c r="A71" s="43" t="s">
        <v>37</v>
      </c>
      <c r="B71" s="36">
        <v>1.025</v>
      </c>
      <c r="C71" s="36">
        <v>1.07</v>
      </c>
      <c r="D71" s="36">
        <v>1.1</v>
      </c>
      <c r="E71" s="36">
        <v>1.199</v>
      </c>
      <c r="F71" s="36">
        <v>1.25</v>
      </c>
      <c r="G71" s="36">
        <v>1.375</v>
      </c>
      <c r="H71" s="36">
        <v>1.515</v>
      </c>
      <c r="I71" s="35">
        <v>1.679</v>
      </c>
      <c r="J71" s="35">
        <v>1.7528920000000001</v>
      </c>
      <c r="K71" s="35">
        <v>1.82306</v>
      </c>
      <c r="L71" s="13">
        <f t="shared" si="8"/>
        <v>4.00298478172072</v>
      </c>
      <c r="W71" s="1"/>
    </row>
    <row r="72" spans="1:23" ht="9">
      <c r="A72" s="43" t="s">
        <v>38</v>
      </c>
      <c r="B72" s="36">
        <v>0.702</v>
      </c>
      <c r="C72" s="36">
        <v>0.67611</v>
      </c>
      <c r="D72" s="36">
        <v>0.6413099999999999</v>
      </c>
      <c r="E72" s="36">
        <v>0.6920599999999999</v>
      </c>
      <c r="F72" s="36">
        <v>0.67476</v>
      </c>
      <c r="G72" s="36">
        <v>0.6479600000000001</v>
      </c>
      <c r="H72" s="36">
        <v>0.75981</v>
      </c>
      <c r="I72" s="35">
        <v>0.76295</v>
      </c>
      <c r="J72" s="35">
        <v>0.75073</v>
      </c>
      <c r="K72" s="35">
        <v>0.854</v>
      </c>
      <c r="L72" s="13">
        <f t="shared" si="8"/>
        <v>13.755944214298088</v>
      </c>
      <c r="W72" s="1"/>
    </row>
    <row r="73" spans="1:14" s="23" customFormat="1" ht="9">
      <c r="A73" s="43" t="s">
        <v>39</v>
      </c>
      <c r="B73" s="36">
        <v>1.82</v>
      </c>
      <c r="C73" s="36">
        <v>1.95</v>
      </c>
      <c r="D73" s="36">
        <v>2.05</v>
      </c>
      <c r="E73" s="36">
        <v>2.152</v>
      </c>
      <c r="F73" s="36">
        <v>2.181</v>
      </c>
      <c r="G73" s="36">
        <v>2.62</v>
      </c>
      <c r="H73" s="36">
        <v>2.682</v>
      </c>
      <c r="I73" s="35">
        <v>2.603</v>
      </c>
      <c r="J73" s="35">
        <v>2.557</v>
      </c>
      <c r="K73" s="35">
        <v>2.557</v>
      </c>
      <c r="L73" s="14">
        <f t="shared" si="8"/>
        <v>0</v>
      </c>
      <c r="M73" s="1"/>
      <c r="N73" s="1"/>
    </row>
    <row r="74" spans="1:23" ht="9">
      <c r="A74" s="43" t="s">
        <v>40</v>
      </c>
      <c r="B74" s="36">
        <v>1.926</v>
      </c>
      <c r="C74" s="36">
        <v>2.271</v>
      </c>
      <c r="D74" s="36">
        <v>2.4</v>
      </c>
      <c r="E74" s="36">
        <v>2.464</v>
      </c>
      <c r="F74" s="36">
        <v>2.41</v>
      </c>
      <c r="G74" s="36">
        <v>2.476</v>
      </c>
      <c r="H74" s="36">
        <v>2.337</v>
      </c>
      <c r="I74" s="35">
        <v>2.39</v>
      </c>
      <c r="J74" s="35">
        <v>2.478</v>
      </c>
      <c r="K74" s="35">
        <v>2.4055</v>
      </c>
      <c r="L74" s="48">
        <f t="shared" si="8"/>
        <v>-2.9257465698143803</v>
      </c>
      <c r="W74" s="1"/>
    </row>
    <row r="75" spans="1:23" ht="9">
      <c r="A75" s="15" t="s">
        <v>65</v>
      </c>
      <c r="B75" s="36">
        <v>0.268</v>
      </c>
      <c r="C75" s="36">
        <v>0.268</v>
      </c>
      <c r="D75" s="36">
        <v>0.282</v>
      </c>
      <c r="E75" s="36">
        <v>0.283</v>
      </c>
      <c r="F75" s="36">
        <v>0.285</v>
      </c>
      <c r="G75" s="36">
        <v>0.287</v>
      </c>
      <c r="H75" s="36">
        <v>0.287</v>
      </c>
      <c r="I75" s="35">
        <v>0.345</v>
      </c>
      <c r="J75" s="35">
        <v>0.364</v>
      </c>
      <c r="K75" s="35">
        <v>0.364</v>
      </c>
      <c r="L75" s="14">
        <f t="shared" si="8"/>
        <v>0</v>
      </c>
      <c r="W75" s="1"/>
    </row>
    <row r="76" spans="1:23" ht="9">
      <c r="A76" s="43" t="s">
        <v>41</v>
      </c>
      <c r="B76" s="36">
        <v>0.64806</v>
      </c>
      <c r="C76" s="36">
        <v>0.58548</v>
      </c>
      <c r="D76" s="36">
        <v>0.58954</v>
      </c>
      <c r="E76" s="36">
        <v>0.50162</v>
      </c>
      <c r="F76" s="36">
        <v>0.57859</v>
      </c>
      <c r="G76" s="36">
        <v>0.5771000000000001</v>
      </c>
      <c r="H76" s="36">
        <v>0.6979</v>
      </c>
      <c r="I76" s="35">
        <v>0.6735</v>
      </c>
      <c r="J76" s="35">
        <v>0.75549</v>
      </c>
      <c r="K76" s="35">
        <v>0.75</v>
      </c>
      <c r="L76" s="13">
        <f t="shared" si="8"/>
        <v>-0.7266806972957895</v>
      </c>
      <c r="W76" s="1"/>
    </row>
    <row r="77" spans="1:23" ht="9">
      <c r="A77" s="43" t="s">
        <v>42</v>
      </c>
      <c r="B77" s="36">
        <v>0.16522520000000002</v>
      </c>
      <c r="C77" s="36">
        <v>0.1993544</v>
      </c>
      <c r="D77" s="36">
        <v>0.18585560000000004</v>
      </c>
      <c r="E77" s="36">
        <v>0.3494148</v>
      </c>
      <c r="F77" s="36">
        <v>0.41510279999999994</v>
      </c>
      <c r="G77" s="36">
        <v>0.342216</v>
      </c>
      <c r="H77" s="36">
        <v>0.35574</v>
      </c>
      <c r="I77" s="35">
        <v>0.373548</v>
      </c>
      <c r="J77" s="35">
        <v>0.436212</v>
      </c>
      <c r="K77" s="35">
        <v>0.436212</v>
      </c>
      <c r="L77" s="14">
        <f t="shared" si="8"/>
        <v>0</v>
      </c>
      <c r="W77" s="1"/>
    </row>
    <row r="78" spans="1:23" ht="9">
      <c r="A78" s="43" t="s">
        <v>46</v>
      </c>
      <c r="B78" s="36">
        <v>0.134</v>
      </c>
      <c r="C78" s="36">
        <v>0.147</v>
      </c>
      <c r="D78" s="36">
        <v>0.171</v>
      </c>
      <c r="E78" s="36">
        <v>0.17</v>
      </c>
      <c r="F78" s="36">
        <v>0.17</v>
      </c>
      <c r="G78" s="36">
        <v>0.17</v>
      </c>
      <c r="H78" s="36">
        <v>0.17</v>
      </c>
      <c r="I78" s="35">
        <v>0.193</v>
      </c>
      <c r="J78" s="35">
        <v>0.23</v>
      </c>
      <c r="K78" s="35">
        <v>0.23</v>
      </c>
      <c r="L78" s="14">
        <f t="shared" si="8"/>
        <v>0</v>
      </c>
      <c r="W78" s="1"/>
    </row>
    <row r="79" spans="1:23" ht="9">
      <c r="A79" s="43" t="s">
        <v>49</v>
      </c>
      <c r="B79" s="36">
        <v>0.428</v>
      </c>
      <c r="C79" s="36">
        <v>0.428</v>
      </c>
      <c r="D79" s="36">
        <v>0.428</v>
      </c>
      <c r="E79" s="36">
        <v>0.428</v>
      </c>
      <c r="F79" s="36">
        <v>0.428</v>
      </c>
      <c r="G79" s="36">
        <v>0.428</v>
      </c>
      <c r="H79" s="36">
        <v>0.428</v>
      </c>
      <c r="I79" s="35">
        <v>0.428</v>
      </c>
      <c r="J79" s="35">
        <v>0.428</v>
      </c>
      <c r="K79" s="35">
        <v>0.428</v>
      </c>
      <c r="L79" s="14">
        <f t="shared" si="8"/>
        <v>0</v>
      </c>
      <c r="W79" s="1"/>
    </row>
    <row r="80" spans="1:23" ht="9">
      <c r="A80" s="43" t="s">
        <v>10</v>
      </c>
      <c r="B80" s="36">
        <v>0.378</v>
      </c>
      <c r="C80" s="36">
        <v>0.436</v>
      </c>
      <c r="D80" s="36">
        <v>0.431</v>
      </c>
      <c r="E80" s="36">
        <v>0.453</v>
      </c>
      <c r="F80" s="36">
        <v>0.449</v>
      </c>
      <c r="G80" s="36">
        <v>0.38</v>
      </c>
      <c r="H80" s="36">
        <v>0.378</v>
      </c>
      <c r="I80" s="35">
        <v>0.385</v>
      </c>
      <c r="J80" s="35">
        <v>0.387</v>
      </c>
      <c r="K80" s="35">
        <v>0.387</v>
      </c>
      <c r="L80" s="14">
        <f t="shared" si="8"/>
        <v>0</v>
      </c>
      <c r="W80" s="1"/>
    </row>
    <row r="81" spans="1:23" ht="9">
      <c r="A81" s="43"/>
      <c r="B81" s="42"/>
      <c r="C81" s="42"/>
      <c r="D81" s="42"/>
      <c r="E81" s="42"/>
      <c r="F81" s="42"/>
      <c r="G81" s="42"/>
      <c r="H81" s="35"/>
      <c r="I81" s="35"/>
      <c r="J81" s="35"/>
      <c r="K81" s="35"/>
      <c r="L81" s="13"/>
      <c r="W81" s="1"/>
    </row>
    <row r="82" spans="1:15" s="26" customFormat="1" ht="9">
      <c r="A82" s="24" t="s">
        <v>58</v>
      </c>
      <c r="B82" s="22">
        <f aca="true" t="shared" si="9" ref="B82:K82">B23+B46+B48+B49+B50+B52+B53+B60+B62+B63+B73</f>
        <v>57.99333316326532</v>
      </c>
      <c r="C82" s="22">
        <f t="shared" si="9"/>
        <v>58.59920000000001</v>
      </c>
      <c r="D82" s="22">
        <f t="shared" si="9"/>
        <v>62.413799999999995</v>
      </c>
      <c r="E82" s="22">
        <f t="shared" si="9"/>
        <v>63.2698</v>
      </c>
      <c r="F82" s="22">
        <f t="shared" si="9"/>
        <v>66.964464</v>
      </c>
      <c r="G82" s="22">
        <f t="shared" si="9"/>
        <v>66.551418</v>
      </c>
      <c r="H82" s="22">
        <f t="shared" si="9"/>
        <v>74.84741799999999</v>
      </c>
      <c r="I82" s="22">
        <f t="shared" si="9"/>
        <v>86.67256</v>
      </c>
      <c r="J82" s="22">
        <f t="shared" si="9"/>
        <v>87.40199999999999</v>
      </c>
      <c r="K82" s="22">
        <f t="shared" si="9"/>
        <v>87.402376</v>
      </c>
      <c r="L82" s="22">
        <f t="shared" si="8"/>
        <v>0.0004301961053609915</v>
      </c>
      <c r="M82" s="31"/>
      <c r="N82" s="27"/>
      <c r="O82" s="13"/>
    </row>
    <row r="83" spans="1:15" s="26" customFormat="1" ht="9">
      <c r="A83" s="24"/>
      <c r="B83" s="29"/>
      <c r="C83" s="29"/>
      <c r="D83" s="29"/>
      <c r="E83" s="25"/>
      <c r="F83" s="25"/>
      <c r="G83" s="25"/>
      <c r="H83" s="25"/>
      <c r="I83" s="25"/>
      <c r="J83" s="25"/>
      <c r="K83" s="25"/>
      <c r="L83" s="22"/>
      <c r="N83" s="27"/>
      <c r="O83" s="13"/>
    </row>
    <row r="84" spans="1:15" s="26" customFormat="1" ht="9">
      <c r="A84" s="24" t="s">
        <v>59</v>
      </c>
      <c r="B84" s="22">
        <f aca="true" t="shared" si="10" ref="B84:J84">B7-B82</f>
        <v>83.64695684487752</v>
      </c>
      <c r="C84" s="22">
        <f t="shared" si="10"/>
        <v>83.62324964365156</v>
      </c>
      <c r="D84" s="22">
        <f t="shared" si="10"/>
        <v>83.64840213633128</v>
      </c>
      <c r="E84" s="22">
        <f t="shared" si="10"/>
        <v>84.1032516223313</v>
      </c>
      <c r="F84" s="22">
        <f t="shared" si="10"/>
        <v>83.6263600953473</v>
      </c>
      <c r="G84" s="22">
        <f t="shared" si="10"/>
        <v>84.11147607484732</v>
      </c>
      <c r="H84" s="22">
        <f t="shared" si="10"/>
        <v>84.98650571858379</v>
      </c>
      <c r="I84" s="22">
        <f t="shared" si="10"/>
        <v>87.44530128514921</v>
      </c>
      <c r="J84" s="22">
        <f t="shared" si="10"/>
        <v>87.74819960114925</v>
      </c>
      <c r="K84" s="22">
        <f>K7-K82</f>
        <v>88.37351140414924</v>
      </c>
      <c r="L84" s="22">
        <f t="shared" si="8"/>
        <v>0.7126206644036959</v>
      </c>
      <c r="N84" s="27"/>
      <c r="O84" s="13"/>
    </row>
    <row r="85" spans="1:23" ht="9">
      <c r="A85" s="16"/>
      <c r="B85" s="17"/>
      <c r="C85" s="17"/>
      <c r="D85" s="18"/>
      <c r="E85" s="17"/>
      <c r="F85" s="17"/>
      <c r="G85" s="17"/>
      <c r="H85" s="17"/>
      <c r="I85" s="17"/>
      <c r="J85" s="17"/>
      <c r="K85" s="17"/>
      <c r="L85" s="19"/>
      <c r="W85" s="1"/>
    </row>
    <row r="86" spans="1:23" ht="9">
      <c r="A86" s="1" t="s">
        <v>52</v>
      </c>
      <c r="B86" s="20"/>
      <c r="C86" s="20"/>
      <c r="D86" s="21"/>
      <c r="E86" s="20"/>
      <c r="F86" s="20"/>
      <c r="G86" s="20"/>
      <c r="H86" s="20"/>
      <c r="I86" s="20"/>
      <c r="J86" s="20"/>
      <c r="K86" s="20"/>
      <c r="L86" s="22"/>
      <c r="W86" s="1"/>
    </row>
    <row r="87" spans="1:23" ht="9" customHeight="1">
      <c r="A87" s="1" t="s">
        <v>68</v>
      </c>
      <c r="W87" s="1"/>
    </row>
    <row r="88" spans="1:23" ht="9" customHeight="1">
      <c r="A88" s="1" t="s">
        <v>66</v>
      </c>
      <c r="W88" s="1"/>
    </row>
    <row r="89" spans="1:23" ht="9">
      <c r="A89" s="49" t="s">
        <v>67</v>
      </c>
      <c r="W89" s="1"/>
    </row>
    <row r="90" spans="1:23" ht="9">
      <c r="A90" s="1" t="s">
        <v>69</v>
      </c>
      <c r="B90" s="30"/>
      <c r="C90" s="30"/>
      <c r="D90" s="30"/>
      <c r="E90" s="30"/>
      <c r="F90" s="30"/>
      <c r="G90" s="30"/>
      <c r="H90" s="30"/>
      <c r="I90" s="30"/>
      <c r="J90" s="30"/>
      <c r="K90" s="30"/>
      <c r="W90" s="1"/>
    </row>
    <row r="91" spans="2:11" ht="9">
      <c r="B91" s="28"/>
      <c r="C91" s="28"/>
      <c r="D91" s="28"/>
      <c r="E91" s="28"/>
      <c r="F91" s="28"/>
      <c r="G91" s="28"/>
      <c r="H91" s="28"/>
      <c r="I91" s="28"/>
      <c r="J91" s="28"/>
      <c r="K91" s="28"/>
    </row>
    <row r="92" spans="2:11" ht="9"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6:9" ht="9">
      <c r="F93" s="28"/>
      <c r="G93" s="28"/>
      <c r="H93" s="28"/>
      <c r="I93" s="28"/>
    </row>
    <row r="94" spans="6:9" ht="9">
      <c r="F94" s="28"/>
      <c r="G94" s="28"/>
      <c r="H94" s="28"/>
      <c r="I94" s="28"/>
    </row>
  </sheetData>
  <mergeCells count="4">
    <mergeCell ref="A1:L2"/>
    <mergeCell ref="A4:A5"/>
    <mergeCell ref="B4:K4"/>
    <mergeCell ref="L4:L5"/>
  </mergeCells>
  <printOptions horizontalCentered="1"/>
  <pageMargins left="0.5905511811023623" right="0.5905511811023623" top="0.7874015748031497" bottom="0.5905511811023623" header="0" footer="0"/>
  <pageSetup horizontalDpi="300" verticalDpi="3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ANP</dc:creator>
  <cp:keywords/>
  <dc:description/>
  <cp:lastModifiedBy>Luciana Oliveira</cp:lastModifiedBy>
  <cp:lastPrinted>2004-08-12T19:45:45Z</cp:lastPrinted>
  <dcterms:created xsi:type="dcterms:W3CDTF">2001-05-25T15:41:23Z</dcterms:created>
  <dcterms:modified xsi:type="dcterms:W3CDTF">2004-06-16T19:07:47Z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