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1730" windowHeight="3375" activeTab="0"/>
  </bookViews>
  <sheets>
    <sheet name="T1.5" sheetId="1" r:id="rId1"/>
  </sheets>
  <definedNames>
    <definedName name="_xlnm.Print_Area" localSheetId="0">'T1.5'!$A$1:$L$87</definedName>
  </definedNames>
  <calcPr fullCalcOnLoad="1"/>
</workbook>
</file>

<file path=xl/sharedStrings.xml><?xml version="1.0" encoding="utf-8"?>
<sst xmlns="http://schemas.openxmlformats.org/spreadsheetml/2006/main" count="71" uniqueCount="67">
  <si>
    <t>Regiões geográficas, países e blocos econômicos</t>
  </si>
  <si>
    <t>Total</t>
  </si>
  <si>
    <t>América do Norte</t>
  </si>
  <si>
    <t>Canadá</t>
  </si>
  <si>
    <t>Estados Unidos</t>
  </si>
  <si>
    <t>México</t>
  </si>
  <si>
    <t>Argentina</t>
  </si>
  <si>
    <t>Brasil</t>
  </si>
  <si>
    <t>Colômbia</t>
  </si>
  <si>
    <t>Venezuela</t>
  </si>
  <si>
    <t>Outros</t>
  </si>
  <si>
    <t>Alemanha</t>
  </si>
  <si>
    <t>Holanda</t>
  </si>
  <si>
    <t>Itália</t>
  </si>
  <si>
    <t>Noruega</t>
  </si>
  <si>
    <t>Romênia</t>
  </si>
  <si>
    <t>Reino Unido</t>
  </si>
  <si>
    <t>Azerbaijão</t>
  </si>
  <si>
    <t>Cazaquistão</t>
  </si>
  <si>
    <t>Rússia</t>
  </si>
  <si>
    <t>Ucrânia</t>
  </si>
  <si>
    <t>Uzbequistão</t>
  </si>
  <si>
    <t>Oriente Médio</t>
  </si>
  <si>
    <t>Arábia Saudita</t>
  </si>
  <si>
    <t>Coveite</t>
  </si>
  <si>
    <t>Iêmen</t>
  </si>
  <si>
    <t>Irã</t>
  </si>
  <si>
    <t>Iraque</t>
  </si>
  <si>
    <t>Omã</t>
  </si>
  <si>
    <t>Catar</t>
  </si>
  <si>
    <t>África</t>
  </si>
  <si>
    <t>Argélia</t>
  </si>
  <si>
    <t>Egito</t>
  </si>
  <si>
    <t>Líbia</t>
  </si>
  <si>
    <t>Nigéria</t>
  </si>
  <si>
    <t>Bangladesh</t>
  </si>
  <si>
    <t>Brunei</t>
  </si>
  <si>
    <t>China</t>
  </si>
  <si>
    <t>Índia</t>
  </si>
  <si>
    <t>Indonésia</t>
  </si>
  <si>
    <t>Malásia</t>
  </si>
  <si>
    <t>Paquistão</t>
  </si>
  <si>
    <t>Tailândia</t>
  </si>
  <si>
    <t>Austrália</t>
  </si>
  <si>
    <t>Bolívia</t>
  </si>
  <si>
    <t>Dinamarca</t>
  </si>
  <si>
    <t>Trinidad eTobago</t>
  </si>
  <si>
    <t>Vietnã</t>
  </si>
  <si>
    <t>Turcomenistão</t>
  </si>
  <si>
    <t>Bahrein</t>
  </si>
  <si>
    <t>Papua Nova Guiné</t>
  </si>
  <si>
    <t>Américas Central e do Sul</t>
  </si>
  <si>
    <t>Ásia-Pacífico</t>
  </si>
  <si>
    <t>...</t>
  </si>
  <si>
    <t>Nota: Reservas em 31/12 dos anos de referência.</t>
  </si>
  <si>
    <t>Tabela 1.5 - Reservas provadas de gás natural, segundo regiões geográficas, países e blocos econômicos - 1993-2002</t>
  </si>
  <si>
    <t xml:space="preserve"> 02/01
%</t>
  </si>
  <si>
    <t xml:space="preserve">Fontes: BP Amoco Statistical Review of World Energy 2003, exceto para o Brasil; para o Brasil, ANP/SDP, conforme a Portaria ANP n.º 9/00, </t>
  </si>
  <si>
    <t>Peru</t>
  </si>
  <si>
    <t>Polônia</t>
  </si>
  <si>
    <t>Síria</t>
  </si>
  <si>
    <t>Emirados Árabes Unidos</t>
  </si>
  <si>
    <t>para os anos de 1999 a 2002, e Petrobras/SERPLAN, para os anos anteriores.</t>
  </si>
  <si>
    <r>
      <t>Reservas provadas de gás natural (trilhões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</si>
  <si>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Total OPEP</t>
  </si>
  <si>
    <t>Total não-OPEP</t>
  </si>
  <si>
    <t>Europa e ex-União Soviética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</si>
</sst>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0.0"/>
    <numFmt numFmtId="172" formatCode="0.0%"/>
    <numFmt numFmtId="173" formatCode="_(* #,##0.0_);_(* \(#,##0.0\);_(* &quot;-&quot;??_);_(@_)"/>
    <numFmt numFmtId="174" formatCode="#,##0.0"/>
    <numFmt numFmtId="175" formatCode="#,##0.000"/>
    <numFmt numFmtId="176" formatCode="0.000"/>
  </numFmts>
  <fonts count="7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2" borderId="0" xfId="0" applyFont="1" applyFill="1" applyBorder="1" applyAlignment="1">
      <alignment vertical="center"/>
    </xf>
    <xf numFmtId="170" fontId="2" fillId="2" borderId="0" xfId="18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Continuous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70" fontId="3" fillId="2" borderId="0" xfId="18" applyNumberFormat="1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>
      <alignment horizontal="left" vertical="center"/>
    </xf>
    <xf numFmtId="2" fontId="3" fillId="2" borderId="0" xfId="18" applyNumberFormat="1" applyFont="1" applyFill="1" applyBorder="1" applyAlignment="1" applyProtection="1">
      <alignment vertical="center" wrapText="1"/>
      <protection/>
    </xf>
    <xf numFmtId="2" fontId="3" fillId="2" borderId="0" xfId="18" applyNumberFormat="1" applyFont="1" applyFill="1" applyBorder="1" applyAlignment="1" applyProtection="1">
      <alignment horizontal="right" vertical="center" wrapText="1"/>
      <protection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2" fontId="2" fillId="2" borderId="0" xfId="18" applyNumberFormat="1" applyFont="1" applyFill="1" applyBorder="1" applyAlignment="1" applyProtection="1">
      <alignment vertical="center" wrapText="1"/>
      <protection/>
    </xf>
    <xf numFmtId="2" fontId="2" fillId="2" borderId="0" xfId="18" applyNumberFormat="1" applyFont="1" applyFill="1" applyBorder="1" applyAlignment="1">
      <alignment vertical="center" wrapText="1"/>
    </xf>
    <xf numFmtId="2" fontId="2" fillId="2" borderId="0" xfId="18" applyNumberFormat="1" applyFont="1" applyFill="1" applyBorder="1" applyAlignment="1">
      <alignment vertical="center"/>
    </xf>
    <xf numFmtId="2" fontId="2" fillId="2" borderId="0" xfId="18" applyNumberFormat="1" applyFont="1" applyFill="1" applyBorder="1" applyAlignment="1" applyProtection="1">
      <alignment horizontal="right" vertical="center" wrapText="1"/>
      <protection/>
    </xf>
    <xf numFmtId="2" fontId="2" fillId="2" borderId="0" xfId="18" applyNumberFormat="1" applyFont="1" applyFill="1" applyBorder="1" applyAlignment="1">
      <alignment horizontal="right" vertical="center"/>
    </xf>
    <xf numFmtId="43" fontId="2" fillId="2" borderId="0" xfId="18" applyFont="1" applyFill="1" applyBorder="1" applyAlignment="1" applyProtection="1">
      <alignment horizontal="right" vertical="center" wrapText="1"/>
      <protection/>
    </xf>
    <xf numFmtId="171" fontId="2" fillId="2" borderId="0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70" fontId="3" fillId="2" borderId="3" xfId="18" applyNumberFormat="1" applyFont="1" applyFill="1" applyBorder="1" applyAlignment="1" applyProtection="1">
      <alignment horizontal="right" vertical="center" wrapText="1"/>
      <protection/>
    </xf>
    <xf numFmtId="173" fontId="3" fillId="2" borderId="3" xfId="18" applyNumberFormat="1" applyFont="1" applyFill="1" applyBorder="1" applyAlignment="1" applyProtection="1">
      <alignment horizontal="right" vertical="center" wrapText="1"/>
      <protection/>
    </xf>
    <xf numFmtId="4" fontId="3" fillId="2" borderId="3" xfId="18" applyNumberFormat="1" applyFont="1" applyFill="1" applyBorder="1" applyAlignment="1" applyProtection="1">
      <alignment horizontal="right" vertical="center" wrapText="1"/>
      <protection/>
    </xf>
    <xf numFmtId="170" fontId="3" fillId="2" borderId="0" xfId="18" applyNumberFormat="1" applyFont="1" applyFill="1" applyBorder="1" applyAlignment="1" applyProtection="1">
      <alignment horizontal="right" vertical="center" wrapText="1"/>
      <protection/>
    </xf>
    <xf numFmtId="173" fontId="3" fillId="2" borderId="0" xfId="18" applyNumberFormat="1" applyFont="1" applyFill="1" applyBorder="1" applyAlignment="1" applyProtection="1">
      <alignment horizontal="right" vertical="center" wrapText="1"/>
      <protection/>
    </xf>
    <xf numFmtId="4" fontId="3" fillId="2" borderId="0" xfId="18" applyNumberFormat="1" applyFont="1" applyFill="1" applyBorder="1" applyAlignment="1" applyProtection="1">
      <alignment horizontal="right" vertical="center" wrapText="1"/>
      <protection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71" fontId="3" fillId="2" borderId="0" xfId="0" applyNumberFormat="1" applyFont="1" applyFill="1" applyBorder="1" applyAlignment="1">
      <alignment horizontal="left"/>
    </xf>
    <xf numFmtId="174" fontId="3" fillId="2" borderId="0" xfId="18" applyNumberFormat="1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43" fontId="2" fillId="2" borderId="0" xfId="18" applyFont="1" applyFill="1" applyBorder="1" applyAlignment="1">
      <alignment vertical="center"/>
    </xf>
    <xf numFmtId="43" fontId="3" fillId="2" borderId="0" xfId="18" applyFont="1" applyFill="1" applyBorder="1" applyAlignment="1">
      <alignment vertical="center"/>
    </xf>
    <xf numFmtId="43" fontId="2" fillId="2" borderId="0" xfId="0" applyNumberFormat="1" applyFont="1" applyFill="1" applyBorder="1" applyAlignment="1">
      <alignment vertical="center"/>
    </xf>
    <xf numFmtId="172" fontId="2" fillId="2" borderId="0" xfId="17" applyNumberFormat="1" applyFont="1" applyFill="1" applyBorder="1" applyAlignment="1">
      <alignment/>
    </xf>
    <xf numFmtId="0" fontId="1" fillId="2" borderId="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3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22.7109375" style="1" customWidth="1"/>
    <col min="2" max="11" width="6.140625" style="1" customWidth="1"/>
    <col min="12" max="12" width="6.7109375" style="1" customWidth="1"/>
    <col min="13" max="22" width="10.7109375" style="1" customWidth="1"/>
    <col min="23" max="23" width="10.7109375" style="2" customWidth="1"/>
    <col min="24" max="24" width="10.7109375" style="1" customWidth="1"/>
    <col min="25" max="25" width="2.00390625" style="1" customWidth="1"/>
    <col min="26" max="16384" width="12.7109375" style="1" customWidth="1"/>
  </cols>
  <sheetData>
    <row r="1" spans="1:12" ht="12" customHeight="1">
      <c r="A1" s="36" t="s">
        <v>55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3:21" ht="9">
      <c r="M3" s="2"/>
      <c r="N3" s="3"/>
      <c r="O3" s="2"/>
      <c r="Q3" s="2"/>
      <c r="R3" s="2"/>
      <c r="S3" s="2"/>
      <c r="T3" s="2"/>
      <c r="U3" s="2"/>
    </row>
    <row r="4" spans="1:21" ht="9">
      <c r="A4" s="37" t="s">
        <v>0</v>
      </c>
      <c r="B4" s="39" t="s">
        <v>63</v>
      </c>
      <c r="C4" s="40"/>
      <c r="D4" s="40"/>
      <c r="E4" s="40"/>
      <c r="F4" s="40"/>
      <c r="G4" s="40"/>
      <c r="H4" s="40"/>
      <c r="I4" s="40"/>
      <c r="J4" s="40"/>
      <c r="K4" s="41"/>
      <c r="L4" s="42" t="s">
        <v>56</v>
      </c>
      <c r="M4" s="2"/>
      <c r="N4" s="3"/>
      <c r="O4" s="2"/>
      <c r="Q4" s="2"/>
      <c r="R4" s="2"/>
      <c r="S4" s="2"/>
      <c r="T4" s="2"/>
      <c r="U4" s="2"/>
    </row>
    <row r="5" spans="1:23" ht="9">
      <c r="A5" s="38"/>
      <c r="B5" s="4">
        <v>1993</v>
      </c>
      <c r="C5" s="4">
        <v>1994</v>
      </c>
      <c r="D5" s="4">
        <v>1995</v>
      </c>
      <c r="E5" s="4">
        <v>1996</v>
      </c>
      <c r="F5" s="4">
        <v>1997</v>
      </c>
      <c r="G5" s="4">
        <v>1998</v>
      </c>
      <c r="H5" s="4">
        <v>1999</v>
      </c>
      <c r="I5" s="5">
        <v>2000</v>
      </c>
      <c r="J5" s="5">
        <v>2001</v>
      </c>
      <c r="K5" s="4">
        <v>2002</v>
      </c>
      <c r="L5" s="43"/>
      <c r="W5" s="1"/>
    </row>
    <row r="6" spans="2:23" ht="6.75" customHeight="1">
      <c r="B6" s="6"/>
      <c r="J6" s="2"/>
      <c r="K6" s="2"/>
      <c r="W6" s="1"/>
    </row>
    <row r="7" spans="1:12" s="10" customFormat="1" ht="9">
      <c r="A7" s="7" t="s">
        <v>1</v>
      </c>
      <c r="B7" s="8">
        <f>+B9+B15+B26+B44+B58+B66</f>
        <v>142.0963520500501</v>
      </c>
      <c r="C7" s="8">
        <f aca="true" t="shared" si="0" ref="C7:K7">+C9+C15+C26+C44+C58+C66</f>
        <v>141.08580595494405</v>
      </c>
      <c r="D7" s="8">
        <f t="shared" si="0"/>
        <v>139.7682638527412</v>
      </c>
      <c r="E7" s="8">
        <f t="shared" si="0"/>
        <v>141.3992660909115</v>
      </c>
      <c r="F7" s="8">
        <f t="shared" si="0"/>
        <v>144.82595100723856</v>
      </c>
      <c r="G7" s="8">
        <f t="shared" si="0"/>
        <v>146.40453649200595</v>
      </c>
      <c r="H7" s="8">
        <f t="shared" si="0"/>
        <v>146.45317877700182</v>
      </c>
      <c r="I7" s="8">
        <f t="shared" si="0"/>
        <v>150.18149691413316</v>
      </c>
      <c r="J7" s="8">
        <f t="shared" si="0"/>
        <v>155.6434022459308</v>
      </c>
      <c r="K7" s="8">
        <f t="shared" si="0"/>
        <v>155.78896302352115</v>
      </c>
      <c r="L7" s="9">
        <f>((K7/J7)-1)*100</f>
        <v>0.09352197105043647</v>
      </c>
    </row>
    <row r="8" spans="1:23" ht="9">
      <c r="A8" s="11"/>
      <c r="B8" s="8"/>
      <c r="C8" s="12"/>
      <c r="D8" s="12"/>
      <c r="E8" s="12"/>
      <c r="F8" s="12"/>
      <c r="G8" s="12"/>
      <c r="H8" s="12"/>
      <c r="I8" s="12"/>
      <c r="J8" s="13"/>
      <c r="K8" s="13"/>
      <c r="L8" s="9"/>
      <c r="W8" s="1"/>
    </row>
    <row r="9" spans="1:23" ht="9">
      <c r="A9" s="7" t="s">
        <v>2</v>
      </c>
      <c r="B9" s="8">
        <f aca="true" t="shared" si="1" ref="B9:K9">SUM(B11:B13)</f>
        <v>9.366897918731418</v>
      </c>
      <c r="C9" s="8">
        <f t="shared" si="1"/>
        <v>8.81554580206711</v>
      </c>
      <c r="D9" s="8">
        <f t="shared" si="1"/>
        <v>8.474500920288829</v>
      </c>
      <c r="E9" s="8">
        <f t="shared" si="1"/>
        <v>8.521364859125018</v>
      </c>
      <c r="F9" s="8">
        <f t="shared" si="1"/>
        <v>8.36454764264477</v>
      </c>
      <c r="G9" s="8">
        <f t="shared" si="1"/>
        <v>8.340733399405352</v>
      </c>
      <c r="H9" s="8">
        <f t="shared" si="1"/>
        <v>7.30508282599462</v>
      </c>
      <c r="I9" s="8">
        <f t="shared" si="1"/>
        <v>7.3286139034404645</v>
      </c>
      <c r="J9" s="8">
        <f t="shared" si="1"/>
        <v>7.551040634291377</v>
      </c>
      <c r="K9" s="8">
        <f t="shared" si="1"/>
        <v>7.145802067110294</v>
      </c>
      <c r="L9" s="9">
        <f aca="true" t="shared" si="2" ref="L9:L66">((K9/J9)-1)*100</f>
        <v>-5.366658541615865</v>
      </c>
      <c r="W9" s="1"/>
    </row>
    <row r="10" spans="1:23" ht="6.75" customHeight="1">
      <c r="A10" s="11"/>
      <c r="B10" s="13"/>
      <c r="C10" s="12"/>
      <c r="D10" s="12"/>
      <c r="E10" s="12"/>
      <c r="F10" s="12"/>
      <c r="G10" s="12"/>
      <c r="H10" s="12"/>
      <c r="I10" s="12"/>
      <c r="J10" s="13"/>
      <c r="K10" s="13"/>
      <c r="L10" s="9"/>
      <c r="W10" s="1"/>
    </row>
    <row r="11" spans="1:23" ht="9">
      <c r="A11" s="11" t="s">
        <v>3</v>
      </c>
      <c r="B11" s="14">
        <v>2.68506300438907</v>
      </c>
      <c r="C11" s="14">
        <v>2.2435508990513946</v>
      </c>
      <c r="D11" s="14">
        <v>1.8979753645759592</v>
      </c>
      <c r="E11" s="14">
        <v>1.9288687526546793</v>
      </c>
      <c r="F11" s="14">
        <v>1.8411439898060313</v>
      </c>
      <c r="G11" s="14">
        <v>1.8086931898626646</v>
      </c>
      <c r="H11" s="14">
        <v>1.8086931898626646</v>
      </c>
      <c r="I11" s="13">
        <v>1.7275945065836047</v>
      </c>
      <c r="J11" s="13">
        <v>1.6914342347444429</v>
      </c>
      <c r="K11" s="13">
        <v>1.70233611779697</v>
      </c>
      <c r="L11" s="15">
        <f t="shared" si="2"/>
        <v>0.6445348467346346</v>
      </c>
      <c r="W11" s="1"/>
    </row>
    <row r="12" spans="1:23" ht="9">
      <c r="A12" s="11" t="s">
        <v>4</v>
      </c>
      <c r="B12" s="14">
        <v>4.672660342630611</v>
      </c>
      <c r="C12" s="14">
        <v>4.599037236301855</v>
      </c>
      <c r="D12" s="14">
        <v>4.639303412147813</v>
      </c>
      <c r="E12" s="14">
        <v>4.676369814526405</v>
      </c>
      <c r="F12" s="14">
        <v>4.713974231912785</v>
      </c>
      <c r="G12" s="14">
        <v>4.735183349851338</v>
      </c>
      <c r="H12" s="14">
        <v>4.645079994336684</v>
      </c>
      <c r="I12" s="13">
        <v>4.740365283873708</v>
      </c>
      <c r="J12" s="13">
        <v>5.024125725612346</v>
      </c>
      <c r="K12" s="13">
        <v>5.194959648874416</v>
      </c>
      <c r="L12" s="15">
        <f t="shared" si="2"/>
        <v>3.4002716610211703</v>
      </c>
      <c r="W12" s="1"/>
    </row>
    <row r="13" spans="1:23" ht="9">
      <c r="A13" s="11" t="s">
        <v>5</v>
      </c>
      <c r="B13" s="14">
        <v>2.0091745717117373</v>
      </c>
      <c r="C13" s="14">
        <v>1.9729576667138609</v>
      </c>
      <c r="D13" s="14">
        <v>1.9372221435650574</v>
      </c>
      <c r="E13" s="14">
        <v>1.9161262919439332</v>
      </c>
      <c r="F13" s="14">
        <v>1.809429420925952</v>
      </c>
      <c r="G13" s="14">
        <v>1.7968568596913492</v>
      </c>
      <c r="H13" s="14">
        <v>0.8513096417952711</v>
      </c>
      <c r="I13" s="13">
        <v>0.8606541129831516</v>
      </c>
      <c r="J13" s="13">
        <v>0.8354806739345887</v>
      </c>
      <c r="K13" s="13">
        <v>0.24850630043890698</v>
      </c>
      <c r="L13" s="15">
        <f>((K13/J13)-1)*100</f>
        <v>-70.25588883240128</v>
      </c>
      <c r="W13" s="1"/>
    </row>
    <row r="14" spans="1:23" ht="6" customHeight="1">
      <c r="A14" s="11"/>
      <c r="B14" s="8"/>
      <c r="C14" s="12"/>
      <c r="D14" s="12"/>
      <c r="E14" s="12"/>
      <c r="F14" s="12"/>
      <c r="G14" s="12"/>
      <c r="H14" s="12"/>
      <c r="I14" s="12"/>
      <c r="J14" s="13"/>
      <c r="K14" s="13"/>
      <c r="L14" s="9"/>
      <c r="W14" s="1"/>
    </row>
    <row r="15" spans="1:23" ht="9">
      <c r="A15" s="7" t="s">
        <v>51</v>
      </c>
      <c r="B15" s="8">
        <f aca="true" t="shared" si="3" ref="B15:K15">SUM(B17:B24)</f>
        <v>5.646316654325924</v>
      </c>
      <c r="C15" s="8">
        <f>SUM(C17:C24)</f>
        <v>5.417279832899618</v>
      </c>
      <c r="D15" s="8">
        <f>SUM(D17:D24)</f>
        <v>5.8252368104078975</v>
      </c>
      <c r="E15" s="8">
        <f t="shared" si="3"/>
        <v>5.973101571585444</v>
      </c>
      <c r="F15" s="8">
        <f t="shared" si="3"/>
        <v>6.365183627937986</v>
      </c>
      <c r="G15" s="8">
        <f t="shared" si="3"/>
        <v>6.203120663038087</v>
      </c>
      <c r="H15" s="8">
        <f t="shared" si="3"/>
        <v>6.310123418089198</v>
      </c>
      <c r="I15" s="8">
        <f t="shared" si="3"/>
        <v>6.914698103429486</v>
      </c>
      <c r="J15" s="8">
        <f t="shared" si="3"/>
        <v>7.166409466658499</v>
      </c>
      <c r="K15" s="8">
        <f t="shared" si="3"/>
        <v>7.088948865231485</v>
      </c>
      <c r="L15" s="9">
        <f t="shared" si="2"/>
        <v>-1.0808843924896783</v>
      </c>
      <c r="W15" s="1"/>
    </row>
    <row r="16" spans="1:23" ht="6.75" customHeight="1">
      <c r="A16" s="11"/>
      <c r="B16" s="13"/>
      <c r="C16" s="12"/>
      <c r="D16" s="12"/>
      <c r="E16" s="12"/>
      <c r="F16" s="12"/>
      <c r="G16" s="12"/>
      <c r="H16" s="12"/>
      <c r="I16" s="12"/>
      <c r="J16" s="13"/>
      <c r="K16" s="13"/>
      <c r="L16" s="9"/>
      <c r="W16" s="1"/>
    </row>
    <row r="17" spans="1:23" ht="9">
      <c r="A17" s="11" t="s">
        <v>6</v>
      </c>
      <c r="B17" s="14">
        <v>0.7503893529661617</v>
      </c>
      <c r="C17" s="14">
        <v>0.5166643069517203</v>
      </c>
      <c r="D17" s="14">
        <v>0.5262069941951012</v>
      </c>
      <c r="E17" s="14">
        <v>0.6192835905422625</v>
      </c>
      <c r="F17" s="14">
        <v>0.6883194110151494</v>
      </c>
      <c r="G17" s="14">
        <v>0.6837887583179952</v>
      </c>
      <c r="H17" s="14">
        <v>0.6865920996743593</v>
      </c>
      <c r="I17" s="13">
        <v>0.7481240266175846</v>
      </c>
      <c r="J17" s="13">
        <v>0.7775732691490868</v>
      </c>
      <c r="K17" s="13">
        <v>0.76341497947048</v>
      </c>
      <c r="L17" s="15">
        <f t="shared" si="2"/>
        <v>-1.8208302986161606</v>
      </c>
      <c r="W17" s="1"/>
    </row>
    <row r="18" spans="1:23" ht="9">
      <c r="A18" s="11" t="s">
        <v>44</v>
      </c>
      <c r="B18" s="16">
        <v>0.11131247345320686</v>
      </c>
      <c r="C18" s="14">
        <v>0.12629194393317286</v>
      </c>
      <c r="D18" s="14">
        <v>0.12629194393317286</v>
      </c>
      <c r="E18" s="14">
        <v>0.12753787342489029</v>
      </c>
      <c r="F18" s="14">
        <v>0.13025626504318277</v>
      </c>
      <c r="G18" s="14">
        <v>0.12289395441030723</v>
      </c>
      <c r="H18" s="14">
        <v>0.12289395441030723</v>
      </c>
      <c r="I18" s="13">
        <v>0.5181934022370097</v>
      </c>
      <c r="J18" s="13">
        <v>0.6795979045731275</v>
      </c>
      <c r="K18" s="13">
        <v>0.6795979045731275</v>
      </c>
      <c r="L18" s="17">
        <f t="shared" si="2"/>
        <v>0</v>
      </c>
      <c r="W18" s="1"/>
    </row>
    <row r="19" spans="1:23" ht="9">
      <c r="A19" s="11" t="s">
        <v>7</v>
      </c>
      <c r="B19" s="12">
        <v>0.19107100799999996</v>
      </c>
      <c r="C19" s="12">
        <v>0.19876079</v>
      </c>
      <c r="D19" s="12">
        <v>0.20796369699999998</v>
      </c>
      <c r="E19" s="12">
        <v>0.223561716</v>
      </c>
      <c r="F19" s="12">
        <v>0.227650002</v>
      </c>
      <c r="G19" s="12">
        <v>0.22594382600000001</v>
      </c>
      <c r="H19" s="12">
        <v>0.231233428</v>
      </c>
      <c r="I19" s="13">
        <v>0.220998542336468</v>
      </c>
      <c r="J19" s="13">
        <v>0.222731143</v>
      </c>
      <c r="K19" s="13">
        <v>0.23659151</v>
      </c>
      <c r="L19" s="15">
        <f t="shared" si="2"/>
        <v>6.222913784445505</v>
      </c>
      <c r="W19" s="1"/>
    </row>
    <row r="20" spans="1:23" ht="9">
      <c r="A20" s="11" t="s">
        <v>8</v>
      </c>
      <c r="B20" s="16">
        <v>0.2831657935721365</v>
      </c>
      <c r="C20" s="14">
        <v>0.22319127849355797</v>
      </c>
      <c r="D20" s="14">
        <v>0.2831657935721365</v>
      </c>
      <c r="E20" s="14">
        <v>0.2336117796970126</v>
      </c>
      <c r="F20" s="14">
        <v>0.4020954268724338</v>
      </c>
      <c r="G20" s="14">
        <v>0.1964321110009911</v>
      </c>
      <c r="H20" s="14">
        <v>0.1964321110009911</v>
      </c>
      <c r="I20" s="14">
        <v>0.1964321110009911</v>
      </c>
      <c r="J20" s="14">
        <v>0.12238425598187738</v>
      </c>
      <c r="K20" s="14">
        <v>0.12762282316296192</v>
      </c>
      <c r="L20" s="15">
        <f t="shared" si="2"/>
        <v>4.280425728829251</v>
      </c>
      <c r="W20" s="1"/>
    </row>
    <row r="21" spans="1:23" ht="9">
      <c r="A21" s="11" t="s">
        <v>58</v>
      </c>
      <c r="B21" s="16">
        <v>0.19932040209542687</v>
      </c>
      <c r="C21" s="16">
        <v>0.19909386946056917</v>
      </c>
      <c r="D21" s="16">
        <v>0.19951861815092736</v>
      </c>
      <c r="E21" s="16">
        <v>0.19951861815092736</v>
      </c>
      <c r="F21" s="16">
        <v>0.19889565340506868</v>
      </c>
      <c r="G21" s="14">
        <v>0.19770635707206569</v>
      </c>
      <c r="H21" s="14">
        <v>0.25484921421492285</v>
      </c>
      <c r="I21" s="14">
        <v>0.24635424040775875</v>
      </c>
      <c r="J21" s="14">
        <v>0.24507999433668412</v>
      </c>
      <c r="K21" s="14">
        <v>0.24507999433668412</v>
      </c>
      <c r="L21" s="17">
        <f t="shared" si="2"/>
        <v>0</v>
      </c>
      <c r="W21" s="1"/>
    </row>
    <row r="22" spans="1:23" ht="9">
      <c r="A22" s="11" t="s">
        <v>46</v>
      </c>
      <c r="B22" s="14">
        <v>0.23969984425881355</v>
      </c>
      <c r="C22" s="14">
        <v>0.23950162820331303</v>
      </c>
      <c r="D22" s="14">
        <v>0.2993062438057483</v>
      </c>
      <c r="E22" s="14">
        <v>0.3499929208551607</v>
      </c>
      <c r="F22" s="14">
        <v>0.45068667704941245</v>
      </c>
      <c r="G22" s="14">
        <v>0.5181084524989381</v>
      </c>
      <c r="H22" s="14">
        <v>0.5598187738921139</v>
      </c>
      <c r="I22" s="13">
        <v>0.6045872858558686</v>
      </c>
      <c r="J22" s="13">
        <v>0.66402378592666</v>
      </c>
      <c r="K22" s="13">
        <v>0.66402378592666</v>
      </c>
      <c r="L22" s="17">
        <f t="shared" si="2"/>
        <v>0</v>
      </c>
      <c r="W22" s="1"/>
    </row>
    <row r="23" spans="1:12" s="27" customFormat="1" ht="9">
      <c r="A23" s="11" t="s">
        <v>9</v>
      </c>
      <c r="B23" s="14">
        <v>3.650007079144839</v>
      </c>
      <c r="C23" s="14">
        <v>3.6924819481806597</v>
      </c>
      <c r="D23" s="14">
        <v>3.9614894520741895</v>
      </c>
      <c r="E23" s="14">
        <v>4.0096276369814525</v>
      </c>
      <c r="F23" s="14">
        <v>4.051479541271415</v>
      </c>
      <c r="G23" s="14">
        <v>4.035112558402945</v>
      </c>
      <c r="H23" s="14">
        <v>4.035112558402945</v>
      </c>
      <c r="I23" s="13">
        <v>4.156873849638964</v>
      </c>
      <c r="J23" s="13">
        <v>4.179102364434376</v>
      </c>
      <c r="K23" s="13">
        <v>4.19085374486762</v>
      </c>
      <c r="L23" s="15">
        <f t="shared" si="2"/>
        <v>0.28119388826777225</v>
      </c>
    </row>
    <row r="24" spans="1:23" ht="9">
      <c r="A24" s="11" t="s">
        <v>10</v>
      </c>
      <c r="B24" s="14">
        <v>0.22135070083533925</v>
      </c>
      <c r="C24" s="14">
        <v>0.22129406767662552</v>
      </c>
      <c r="D24" s="14">
        <v>0.22129406767662196</v>
      </c>
      <c r="E24" s="14">
        <v>0.2099674359337378</v>
      </c>
      <c r="F24" s="14">
        <v>0.21580065128132375</v>
      </c>
      <c r="G24" s="14">
        <v>0.22313464533484506</v>
      </c>
      <c r="H24" s="14">
        <v>0.2231912784935588</v>
      </c>
      <c r="I24" s="13">
        <v>0.2231346453348415</v>
      </c>
      <c r="J24" s="13">
        <v>0.2759167492566874</v>
      </c>
      <c r="K24" s="13">
        <v>0.18176412289395216</v>
      </c>
      <c r="L24" s="15">
        <f t="shared" si="2"/>
        <v>-34.12356321839105</v>
      </c>
      <c r="W24" s="1"/>
    </row>
    <row r="25" spans="1:23" ht="6.75" customHeight="1">
      <c r="A25" s="11"/>
      <c r="B25" s="8"/>
      <c r="C25" s="12"/>
      <c r="D25" s="12"/>
      <c r="E25" s="12"/>
      <c r="F25" s="12"/>
      <c r="G25" s="12"/>
      <c r="H25" s="12"/>
      <c r="I25" s="12"/>
      <c r="J25" s="13"/>
      <c r="K25" s="13"/>
      <c r="L25" s="9"/>
      <c r="W25" s="1"/>
    </row>
    <row r="26" spans="1:23" ht="9">
      <c r="A26" s="7" t="s">
        <v>66</v>
      </c>
      <c r="B26" s="8">
        <f>SUM(B28:B42)</f>
        <v>62.54883194110151</v>
      </c>
      <c r="C26" s="8">
        <f aca="true" t="shared" si="4" ref="C26:K26">SUM(C28:C42)</f>
        <v>62.10695172023219</v>
      </c>
      <c r="D26" s="8">
        <f t="shared" si="4"/>
        <v>61.463061022228516</v>
      </c>
      <c r="E26" s="8">
        <f t="shared" si="4"/>
        <v>62.69568172164802</v>
      </c>
      <c r="F26" s="8">
        <f t="shared" si="4"/>
        <v>62.27200906130539</v>
      </c>
      <c r="G26" s="8">
        <f t="shared" si="4"/>
        <v>61.912303553730716</v>
      </c>
      <c r="H26" s="8">
        <f t="shared" si="4"/>
        <v>61.85147954127142</v>
      </c>
      <c r="I26" s="8">
        <f t="shared" si="4"/>
        <v>61.9161546085233</v>
      </c>
      <c r="J26" s="8">
        <f t="shared" si="4"/>
        <v>61.001047713436215</v>
      </c>
      <c r="K26" s="8">
        <f t="shared" si="4"/>
        <v>61.04326773325783</v>
      </c>
      <c r="L26" s="9">
        <f t="shared" si="2"/>
        <v>0.06921195848954564</v>
      </c>
      <c r="W26" s="1"/>
    </row>
    <row r="27" spans="1:23" ht="6" customHeight="1">
      <c r="A27" s="11"/>
      <c r="B27" s="12"/>
      <c r="C27" s="12"/>
      <c r="D27" s="12"/>
      <c r="E27" s="12"/>
      <c r="F27" s="12"/>
      <c r="G27" s="12"/>
      <c r="H27" s="12"/>
      <c r="I27" s="12"/>
      <c r="J27" s="13"/>
      <c r="K27" s="13"/>
      <c r="L27" s="9"/>
      <c r="W27" s="1"/>
    </row>
    <row r="28" spans="1:23" ht="9">
      <c r="A28" s="11" t="s">
        <v>11</v>
      </c>
      <c r="B28" s="14">
        <v>0.3429987257539289</v>
      </c>
      <c r="C28" s="14">
        <v>0.30298739912218603</v>
      </c>
      <c r="D28" s="14">
        <v>0.32000566331587144</v>
      </c>
      <c r="E28" s="14">
        <v>0.32901033555146536</v>
      </c>
      <c r="F28" s="14">
        <v>0.3429987257539289</v>
      </c>
      <c r="G28" s="14">
        <v>0.3475010618717259</v>
      </c>
      <c r="H28" s="14">
        <v>0.33948746991363443</v>
      </c>
      <c r="I28" s="13">
        <v>0.32558402944924253</v>
      </c>
      <c r="J28" s="13">
        <v>0.3422908112699986</v>
      </c>
      <c r="K28" s="13">
        <v>0.31980744726037097</v>
      </c>
      <c r="L28" s="15">
        <f t="shared" si="2"/>
        <v>-6.568497683653208</v>
      </c>
      <c r="W28" s="1"/>
    </row>
    <row r="29" spans="1:23" ht="9">
      <c r="A29" s="18" t="s">
        <v>17</v>
      </c>
      <c r="B29" s="16" t="s">
        <v>53</v>
      </c>
      <c r="C29" s="14">
        <v>0.12440605974798244</v>
      </c>
      <c r="D29" s="14">
        <v>0.12316013025626503</v>
      </c>
      <c r="E29" s="14">
        <v>0.8494973807164095</v>
      </c>
      <c r="F29" s="14">
        <v>0.8494973807164095</v>
      </c>
      <c r="G29" s="14">
        <v>0.8494973807164095</v>
      </c>
      <c r="H29" s="14">
        <v>0.8494973807164095</v>
      </c>
      <c r="I29" s="13">
        <v>0.8494973807164095</v>
      </c>
      <c r="J29" s="13">
        <v>0.8494973807164095</v>
      </c>
      <c r="K29" s="13">
        <v>0.8494973807164095</v>
      </c>
      <c r="L29" s="17">
        <f t="shared" si="2"/>
        <v>0</v>
      </c>
      <c r="W29" s="1"/>
    </row>
    <row r="30" spans="1:23" ht="9">
      <c r="A30" s="18" t="s">
        <v>18</v>
      </c>
      <c r="B30" s="16">
        <v>1.9651706073906272</v>
      </c>
      <c r="C30" s="14">
        <v>1.840577658218887</v>
      </c>
      <c r="D30" s="14">
        <v>1.840577658218887</v>
      </c>
      <c r="E30" s="14">
        <v>1.843465949313323</v>
      </c>
      <c r="F30" s="14">
        <v>1.840577658218887</v>
      </c>
      <c r="G30" s="14">
        <v>1.840577658218887</v>
      </c>
      <c r="H30" s="14">
        <v>1.840577658218887</v>
      </c>
      <c r="I30" s="13">
        <v>1.840577658218887</v>
      </c>
      <c r="J30" s="13">
        <v>1.840577658218887</v>
      </c>
      <c r="K30" s="13">
        <v>1.840577658218887</v>
      </c>
      <c r="L30" s="17">
        <f t="shared" si="2"/>
        <v>0</v>
      </c>
      <c r="W30" s="1"/>
    </row>
    <row r="31" spans="1:23" ht="9">
      <c r="A31" s="11" t="s">
        <v>45</v>
      </c>
      <c r="B31" s="16">
        <v>0.12099674359337392</v>
      </c>
      <c r="C31" s="16">
        <v>0.12099674359337392</v>
      </c>
      <c r="D31" s="16">
        <v>0.11400254849214216</v>
      </c>
      <c r="E31" s="14">
        <v>0.10910378026334419</v>
      </c>
      <c r="F31" s="14">
        <v>0.11400254849214216</v>
      </c>
      <c r="G31" s="14">
        <v>0.1110009910802775</v>
      </c>
      <c r="H31" s="14">
        <v>0.09599320402095426</v>
      </c>
      <c r="I31" s="13">
        <v>0.09599320402095426</v>
      </c>
      <c r="J31" s="13">
        <v>0.07699277927226392</v>
      </c>
      <c r="K31" s="13">
        <v>0.08424182358771061</v>
      </c>
      <c r="L31" s="15">
        <f t="shared" si="2"/>
        <v>9.415226186097826</v>
      </c>
      <c r="W31" s="1"/>
    </row>
    <row r="32" spans="1:23" ht="9">
      <c r="A32" s="11" t="s">
        <v>12</v>
      </c>
      <c r="B32" s="14">
        <v>1.9299730992496107</v>
      </c>
      <c r="C32" s="14">
        <v>1.8749823021379017</v>
      </c>
      <c r="D32" s="14">
        <v>1.8449950445986125</v>
      </c>
      <c r="E32" s="14">
        <v>1.814979470479966</v>
      </c>
      <c r="F32" s="14">
        <v>1.73597621407334</v>
      </c>
      <c r="G32" s="14">
        <v>1.7869743734956818</v>
      </c>
      <c r="H32" s="14">
        <v>1.770975506158856</v>
      </c>
      <c r="I32" s="13">
        <v>1.770975506158856</v>
      </c>
      <c r="J32" s="13">
        <v>1.770975506158856</v>
      </c>
      <c r="K32" s="13">
        <v>1.7556279201472462</v>
      </c>
      <c r="L32" s="15">
        <f t="shared" si="2"/>
        <v>-0.8666176329506503</v>
      </c>
      <c r="W32" s="1"/>
    </row>
    <row r="33" spans="1:23" ht="9">
      <c r="A33" s="11" t="s">
        <v>13</v>
      </c>
      <c r="B33" s="16">
        <v>0.3019963188446836</v>
      </c>
      <c r="C33" s="14">
        <v>0.37377884751522017</v>
      </c>
      <c r="D33" s="14">
        <v>0.37377884751522017</v>
      </c>
      <c r="E33" s="14">
        <v>0.2974939827268866</v>
      </c>
      <c r="F33" s="14">
        <v>0.2974939827268866</v>
      </c>
      <c r="G33" s="14">
        <v>0.22857142857142856</v>
      </c>
      <c r="H33" s="14">
        <v>0.22857142857142856</v>
      </c>
      <c r="I33" s="13">
        <v>0.22857142857142856</v>
      </c>
      <c r="J33" s="13">
        <v>0.22857142857142856</v>
      </c>
      <c r="K33" s="13">
        <v>0.2265326348577092</v>
      </c>
      <c r="L33" s="15">
        <f t="shared" si="2"/>
        <v>-0.8919722497522264</v>
      </c>
      <c r="W33" s="1"/>
    </row>
    <row r="34" spans="1:23" ht="9">
      <c r="A34" s="11" t="s">
        <v>14</v>
      </c>
      <c r="B34" s="14">
        <v>1.9959790457312756</v>
      </c>
      <c r="C34" s="14">
        <v>2.007985275378734</v>
      </c>
      <c r="D34" s="14">
        <v>1.3449808863089339</v>
      </c>
      <c r="E34" s="14">
        <v>1.3519750814101656</v>
      </c>
      <c r="F34" s="14">
        <v>1.480985416961631</v>
      </c>
      <c r="G34" s="14">
        <v>1.1729859832932181</v>
      </c>
      <c r="H34" s="14">
        <v>1.1719949030157157</v>
      </c>
      <c r="I34" s="13">
        <v>1.2469772051536174</v>
      </c>
      <c r="J34" s="13">
        <v>1.2469772051536174</v>
      </c>
      <c r="K34" s="13">
        <v>2.188871584312615</v>
      </c>
      <c r="L34" s="15">
        <f t="shared" si="2"/>
        <v>75.53420986897382</v>
      </c>
      <c r="W34" s="1"/>
    </row>
    <row r="35" spans="1:23" ht="9">
      <c r="A35" s="11" t="s">
        <v>59</v>
      </c>
      <c r="B35" s="14">
        <v>0.15508990513945917</v>
      </c>
      <c r="C35" s="14">
        <v>0.15548633725046015</v>
      </c>
      <c r="D35" s="14">
        <v>0.15109726745009203</v>
      </c>
      <c r="E35" s="14">
        <v>0.14900184057765822</v>
      </c>
      <c r="F35" s="14">
        <v>0.14900184057765822</v>
      </c>
      <c r="G35" s="14">
        <v>0.14495256972957668</v>
      </c>
      <c r="H35" s="14">
        <v>0.14495256972957668</v>
      </c>
      <c r="I35" s="13">
        <v>0.14495256972957668</v>
      </c>
      <c r="J35" s="13">
        <v>0.14495256972957668</v>
      </c>
      <c r="K35" s="13">
        <v>0.16505734107319836</v>
      </c>
      <c r="L35" s="15">
        <f t="shared" si="2"/>
        <v>13.869896464153154</v>
      </c>
      <c r="W35" s="1"/>
    </row>
    <row r="36" spans="1:23" ht="9">
      <c r="A36" s="11" t="s">
        <v>16</v>
      </c>
      <c r="B36" s="14">
        <v>0.6099957525130965</v>
      </c>
      <c r="C36" s="14">
        <v>0.6299872575392893</v>
      </c>
      <c r="D36" s="14">
        <v>0.6600028316579357</v>
      </c>
      <c r="E36" s="14">
        <v>0.6999858417103214</v>
      </c>
      <c r="F36" s="14">
        <v>0.7599886733682572</v>
      </c>
      <c r="G36" s="14">
        <v>0.7650007079144839</v>
      </c>
      <c r="H36" s="14">
        <v>0.7550049554013876</v>
      </c>
      <c r="I36" s="14">
        <v>0.7599886733682572</v>
      </c>
      <c r="J36" s="14">
        <v>0.7349851337958374</v>
      </c>
      <c r="K36" s="14">
        <v>0.6965878521874558</v>
      </c>
      <c r="L36" s="15">
        <f>((K36/J36)-1)*100</f>
        <v>-5.224225612575117</v>
      </c>
      <c r="W36" s="1"/>
    </row>
    <row r="37" spans="1:23" ht="9">
      <c r="A37" s="11" t="s">
        <v>15</v>
      </c>
      <c r="B37" s="16">
        <v>0.2265326348577092</v>
      </c>
      <c r="C37" s="14">
        <v>0.34801076030015576</v>
      </c>
      <c r="D37" s="14">
        <v>0.3681155316437774</v>
      </c>
      <c r="E37" s="14">
        <v>0.39643211100099107</v>
      </c>
      <c r="F37" s="14">
        <v>0.39643211100099107</v>
      </c>
      <c r="G37" s="14">
        <v>0.37377884751522017</v>
      </c>
      <c r="H37" s="14">
        <v>0.37377884751522017</v>
      </c>
      <c r="I37" s="13">
        <v>0.37377884751522017</v>
      </c>
      <c r="J37" s="13">
        <v>0.10069375619425174</v>
      </c>
      <c r="K37" s="13">
        <v>0.10069375619425174</v>
      </c>
      <c r="L37" s="17">
        <f>((K37/J37)-1)*100</f>
        <v>0</v>
      </c>
      <c r="W37" s="1"/>
    </row>
    <row r="38" spans="1:23" ht="9">
      <c r="A38" s="11" t="s">
        <v>19</v>
      </c>
      <c r="B38" s="14">
        <v>48.46099391193544</v>
      </c>
      <c r="C38" s="14">
        <v>48.1381849072632</v>
      </c>
      <c r="D38" s="14">
        <v>48.1381849072632</v>
      </c>
      <c r="E38" s="14">
        <v>48.625796403794425</v>
      </c>
      <c r="F38" s="14">
        <v>48.1381849072632</v>
      </c>
      <c r="G38" s="14">
        <v>48.1381849072632</v>
      </c>
      <c r="H38" s="14">
        <v>48.1381849072632</v>
      </c>
      <c r="I38" s="13">
        <v>48.1381849072632</v>
      </c>
      <c r="J38" s="13">
        <v>47.57185332011893</v>
      </c>
      <c r="K38" s="13">
        <v>47.57185332011893</v>
      </c>
      <c r="L38" s="17">
        <f t="shared" si="2"/>
        <v>0</v>
      </c>
      <c r="W38" s="1"/>
    </row>
    <row r="39" spans="1:23" ht="9">
      <c r="A39" s="18" t="s">
        <v>48</v>
      </c>
      <c r="B39" s="14">
        <v>2.9194393317287273</v>
      </c>
      <c r="C39" s="14">
        <v>2.8599745150785787</v>
      </c>
      <c r="D39" s="14">
        <v>2.8599745150785787</v>
      </c>
      <c r="E39" s="14">
        <v>2.889621973665581</v>
      </c>
      <c r="F39" s="14">
        <v>2.8599745150785787</v>
      </c>
      <c r="G39" s="14">
        <v>2.8599745150785787</v>
      </c>
      <c r="H39" s="14">
        <v>2.8599745150785787</v>
      </c>
      <c r="I39" s="13">
        <v>2.8599745150785787</v>
      </c>
      <c r="J39" s="13">
        <v>2.8599745150785787</v>
      </c>
      <c r="K39" s="13">
        <v>2.0104771343621692</v>
      </c>
      <c r="L39" s="15">
        <f t="shared" si="2"/>
        <v>-29.702970297029697</v>
      </c>
      <c r="W39" s="1"/>
    </row>
    <row r="40" spans="1:23" ht="9">
      <c r="A40" s="18" t="s">
        <v>20</v>
      </c>
      <c r="B40" s="14">
        <v>1.149653121902874</v>
      </c>
      <c r="C40" s="14">
        <v>1.132663174288546</v>
      </c>
      <c r="D40" s="14">
        <v>1.132663174288546</v>
      </c>
      <c r="E40" s="14">
        <v>1.1366274953985558</v>
      </c>
      <c r="F40" s="14">
        <v>1.1213365425456605</v>
      </c>
      <c r="G40" s="14">
        <v>1.1213365425456605</v>
      </c>
      <c r="H40" s="14">
        <v>1.1213365425456605</v>
      </c>
      <c r="I40" s="13">
        <v>1.1213365425456605</v>
      </c>
      <c r="J40" s="13">
        <v>1.1213365425456605</v>
      </c>
      <c r="K40" s="13">
        <v>1.1213365425456605</v>
      </c>
      <c r="L40" s="17">
        <f t="shared" si="2"/>
        <v>0</v>
      </c>
      <c r="W40" s="1"/>
    </row>
    <row r="41" spans="1:23" ht="9">
      <c r="A41" s="18" t="s">
        <v>21</v>
      </c>
      <c r="B41" s="14">
        <v>1.9566756335834632</v>
      </c>
      <c r="C41" s="14">
        <v>1.8688942375761008</v>
      </c>
      <c r="D41" s="14">
        <v>1.8688942375761008</v>
      </c>
      <c r="E41" s="14">
        <v>1.8943508424182358</v>
      </c>
      <c r="F41" s="14">
        <v>1.8745575534475436</v>
      </c>
      <c r="G41" s="14">
        <v>1.8745575534475436</v>
      </c>
      <c r="H41" s="14">
        <v>1.8745575534475436</v>
      </c>
      <c r="I41" s="13">
        <v>1.8745575534475436</v>
      </c>
      <c r="J41" s="13">
        <v>1.8745575534475436</v>
      </c>
      <c r="K41" s="13">
        <v>1.8745575534475436</v>
      </c>
      <c r="L41" s="17">
        <f t="shared" si="2"/>
        <v>0</v>
      </c>
      <c r="W41" s="1"/>
    </row>
    <row r="42" spans="1:23" ht="9">
      <c r="A42" s="11" t="s">
        <v>10</v>
      </c>
      <c r="B42" s="14">
        <v>0.4133371088772435</v>
      </c>
      <c r="C42" s="14">
        <v>0.3280362452215755</v>
      </c>
      <c r="D42" s="14">
        <v>0.3226277785643532</v>
      </c>
      <c r="E42" s="14">
        <v>0.3083392326206891</v>
      </c>
      <c r="F42" s="14">
        <v>0.31100099108027024</v>
      </c>
      <c r="G42" s="14">
        <v>0.29740903298881705</v>
      </c>
      <c r="H42" s="14">
        <v>0.2865920996743583</v>
      </c>
      <c r="I42" s="13">
        <v>0.28520458728586107</v>
      </c>
      <c r="J42" s="13">
        <v>0.2368115531643724</v>
      </c>
      <c r="K42" s="13">
        <v>0.2375477842276652</v>
      </c>
      <c r="L42" s="15">
        <f t="shared" si="2"/>
        <v>0.3108932201385306</v>
      </c>
      <c r="W42" s="1"/>
    </row>
    <row r="43" ht="9">
      <c r="L43" s="9"/>
    </row>
    <row r="44" spans="1:23" ht="9">
      <c r="A44" s="7" t="s">
        <v>22</v>
      </c>
      <c r="B44" s="8">
        <f aca="true" t="shared" si="5" ref="B44:K44">SUM(B46:B56)</f>
        <v>44.7677757326915</v>
      </c>
      <c r="C44" s="8">
        <f t="shared" si="5"/>
        <v>45.144131388928216</v>
      </c>
      <c r="D44" s="8">
        <f t="shared" si="5"/>
        <v>45.22772193119071</v>
      </c>
      <c r="E44" s="8">
        <f t="shared" si="5"/>
        <v>45.7913351267167</v>
      </c>
      <c r="F44" s="8">
        <f t="shared" si="5"/>
        <v>48.87614328189155</v>
      </c>
      <c r="G44" s="8">
        <f t="shared" si="5"/>
        <v>49.541243097833785</v>
      </c>
      <c r="H44" s="8">
        <f t="shared" si="5"/>
        <v>49.53252159139176</v>
      </c>
      <c r="I44" s="8">
        <f t="shared" si="5"/>
        <v>52.52116664306952</v>
      </c>
      <c r="J44" s="8">
        <f t="shared" si="5"/>
        <v>55.91303978479399</v>
      </c>
      <c r="K44" s="8">
        <f t="shared" si="5"/>
        <v>56.05762423899192</v>
      </c>
      <c r="L44" s="9">
        <f t="shared" si="2"/>
        <v>0.25858807668914796</v>
      </c>
      <c r="W44" s="1"/>
    </row>
    <row r="45" spans="1:23" ht="9">
      <c r="A45" s="11"/>
      <c r="B45" s="13"/>
      <c r="C45" s="12"/>
      <c r="D45" s="12"/>
      <c r="E45" s="12"/>
      <c r="F45" s="12"/>
      <c r="G45" s="12"/>
      <c r="H45" s="12"/>
      <c r="I45" s="12"/>
      <c r="J45" s="13"/>
      <c r="K45" s="13"/>
      <c r="L45" s="9"/>
      <c r="W45" s="1"/>
    </row>
    <row r="46" spans="1:14" s="27" customFormat="1" ht="9">
      <c r="A46" s="18" t="s">
        <v>23</v>
      </c>
      <c r="B46" s="14">
        <v>5.2629194393317285</v>
      </c>
      <c r="C46" s="14">
        <v>5.264052102506017</v>
      </c>
      <c r="D46" s="14">
        <v>5.264052102506017</v>
      </c>
      <c r="E46" s="14">
        <v>5.354665156449101</v>
      </c>
      <c r="F46" s="14">
        <v>5.3943083675492</v>
      </c>
      <c r="G46" s="14">
        <v>5.790740478550191</v>
      </c>
      <c r="H46" s="14">
        <v>5.790740478550191</v>
      </c>
      <c r="I46" s="13">
        <v>6.054084666572278</v>
      </c>
      <c r="J46" s="13">
        <v>6.2154891689083955</v>
      </c>
      <c r="K46" s="13">
        <v>6.362735381565907</v>
      </c>
      <c r="L46" s="15">
        <f t="shared" si="2"/>
        <v>2.369020501138963</v>
      </c>
      <c r="M46" s="18"/>
      <c r="N46" s="1"/>
    </row>
    <row r="47" spans="1:23" ht="9">
      <c r="A47" s="18" t="s">
        <v>49</v>
      </c>
      <c r="B47" s="14">
        <v>0.16706781820756053</v>
      </c>
      <c r="C47" s="14">
        <v>0.14993628769644626</v>
      </c>
      <c r="D47" s="14">
        <v>0.14993628769644626</v>
      </c>
      <c r="E47" s="14">
        <v>0.14724621265751098</v>
      </c>
      <c r="F47" s="14">
        <v>0.1444145547217896</v>
      </c>
      <c r="G47" s="14">
        <v>0.11827835197508141</v>
      </c>
      <c r="H47" s="14">
        <v>0.10972674500920289</v>
      </c>
      <c r="I47" s="13">
        <v>0.10972674500920289</v>
      </c>
      <c r="J47" s="13">
        <v>0.09200056633158714</v>
      </c>
      <c r="K47" s="13">
        <v>0.09202888291094435</v>
      </c>
      <c r="L47" s="15">
        <f t="shared" si="2"/>
        <v>0.030778701138811648</v>
      </c>
      <c r="M47" s="18"/>
      <c r="W47" s="1"/>
    </row>
    <row r="48" spans="1:14" s="27" customFormat="1" ht="9">
      <c r="A48" s="18" t="s">
        <v>29</v>
      </c>
      <c r="B48" s="14">
        <v>7.079144839303412</v>
      </c>
      <c r="C48" s="14">
        <v>7.079144839303412</v>
      </c>
      <c r="D48" s="14">
        <v>7.079144839303412</v>
      </c>
      <c r="E48" s="14">
        <v>7.079144839303412</v>
      </c>
      <c r="F48" s="14">
        <v>8.494973807164095</v>
      </c>
      <c r="G48" s="14">
        <v>8.494973807164095</v>
      </c>
      <c r="H48" s="14">
        <v>8.494973807164095</v>
      </c>
      <c r="I48" s="13">
        <v>11.15191844825145</v>
      </c>
      <c r="J48" s="13">
        <v>14.40011326631743</v>
      </c>
      <c r="K48" s="13">
        <v>14.40011326631743</v>
      </c>
      <c r="L48" s="17">
        <f t="shared" si="2"/>
        <v>0</v>
      </c>
      <c r="M48" s="18"/>
      <c r="N48" s="1"/>
    </row>
    <row r="49" spans="1:14" s="27" customFormat="1" ht="9">
      <c r="A49" s="18" t="s">
        <v>24</v>
      </c>
      <c r="B49" s="14">
        <v>1.497947047996602</v>
      </c>
      <c r="C49" s="14">
        <v>1.497947047996602</v>
      </c>
      <c r="D49" s="14">
        <v>1.497947047996602</v>
      </c>
      <c r="E49" s="14">
        <v>1.497947047996602</v>
      </c>
      <c r="F49" s="14">
        <v>1.497947047996602</v>
      </c>
      <c r="G49" s="14">
        <v>1.4922837321251592</v>
      </c>
      <c r="H49" s="14">
        <v>1.4922837321251592</v>
      </c>
      <c r="I49" s="14">
        <v>1.4922837321251592</v>
      </c>
      <c r="J49" s="14">
        <v>1.4922837321251592</v>
      </c>
      <c r="K49" s="14">
        <v>1.4922837321251592</v>
      </c>
      <c r="L49" s="17">
        <f t="shared" si="2"/>
        <v>0</v>
      </c>
      <c r="M49" s="18"/>
      <c r="N49" s="1"/>
    </row>
    <row r="50" spans="1:14" s="27" customFormat="1" ht="9">
      <c r="A50" s="18" t="s">
        <v>61</v>
      </c>
      <c r="B50" s="16">
        <v>5.793572136485912</v>
      </c>
      <c r="C50" s="14">
        <v>5.793572136485912</v>
      </c>
      <c r="D50" s="14">
        <v>5.793572136485912</v>
      </c>
      <c r="E50" s="14">
        <v>5.802067110293076</v>
      </c>
      <c r="F50" s="14">
        <v>5.802067110293076</v>
      </c>
      <c r="G50" s="14">
        <v>6.003114823729293</v>
      </c>
      <c r="H50" s="14">
        <v>6.003114823729293</v>
      </c>
      <c r="I50" s="13">
        <v>6.005946481665014</v>
      </c>
      <c r="J50" s="13">
        <v>6.005946481665014</v>
      </c>
      <c r="K50" s="13">
        <v>6.005946481665014</v>
      </c>
      <c r="L50" s="17">
        <f t="shared" si="2"/>
        <v>0</v>
      </c>
      <c r="M50" s="18"/>
      <c r="N50" s="1"/>
    </row>
    <row r="51" spans="1:23" ht="9">
      <c r="A51" s="18" t="s">
        <v>25</v>
      </c>
      <c r="B51" s="16">
        <v>0.42474869035820473</v>
      </c>
      <c r="C51" s="14">
        <v>0.42474869035820473</v>
      </c>
      <c r="D51" s="14">
        <v>0.42474869035820473</v>
      </c>
      <c r="E51" s="14">
        <v>0.47855019113691066</v>
      </c>
      <c r="F51" s="14">
        <v>0.47855019113691066</v>
      </c>
      <c r="G51" s="14">
        <v>0.47855019113691066</v>
      </c>
      <c r="H51" s="14">
        <v>0.47855019113691066</v>
      </c>
      <c r="I51" s="13">
        <v>0.47855019113691066</v>
      </c>
      <c r="J51" s="13">
        <v>0.47855019113691066</v>
      </c>
      <c r="K51" s="13">
        <v>0.47855019113691066</v>
      </c>
      <c r="L51" s="17">
        <f t="shared" si="2"/>
        <v>0</v>
      </c>
      <c r="M51" s="18"/>
      <c r="W51" s="1"/>
    </row>
    <row r="52" spans="1:14" s="27" customFormat="1" ht="9">
      <c r="A52" s="18" t="s">
        <v>26</v>
      </c>
      <c r="B52" s="14">
        <v>20.671102930765965</v>
      </c>
      <c r="C52" s="14">
        <v>20.999830100523855</v>
      </c>
      <c r="D52" s="14">
        <v>20.999830100523855</v>
      </c>
      <c r="E52" s="14">
        <v>20.999830100523855</v>
      </c>
      <c r="F52" s="14">
        <v>22.936429279343056</v>
      </c>
      <c r="G52" s="14">
        <v>23.001557411864646</v>
      </c>
      <c r="H52" s="14">
        <v>23.001557411864646</v>
      </c>
      <c r="I52" s="13">
        <v>23.001557411864646</v>
      </c>
      <c r="J52" s="13">
        <v>23.001557411864646</v>
      </c>
      <c r="K52" s="13">
        <v>23.001557411864646</v>
      </c>
      <c r="L52" s="17">
        <f t="shared" si="2"/>
        <v>0</v>
      </c>
      <c r="M52" s="18"/>
      <c r="N52" s="1"/>
    </row>
    <row r="53" spans="1:14" s="27" customFormat="1" ht="9">
      <c r="A53" s="18" t="s">
        <v>27</v>
      </c>
      <c r="B53" s="14">
        <v>3.1006654396148945</v>
      </c>
      <c r="C53" s="14">
        <v>3.1006654396148945</v>
      </c>
      <c r="D53" s="14">
        <v>3.1006654396148945</v>
      </c>
      <c r="E53" s="14">
        <v>3.3413563641512107</v>
      </c>
      <c r="F53" s="14">
        <v>3.1091604134220585</v>
      </c>
      <c r="G53" s="14">
        <v>3.1091604134220585</v>
      </c>
      <c r="H53" s="14">
        <v>3.1091604134220585</v>
      </c>
      <c r="I53" s="14">
        <v>3.1091604134220585</v>
      </c>
      <c r="J53" s="14">
        <v>3.1091604134220585</v>
      </c>
      <c r="K53" s="14">
        <v>3.1091604134220585</v>
      </c>
      <c r="L53" s="17">
        <f t="shared" si="2"/>
        <v>0</v>
      </c>
      <c r="M53" s="18"/>
      <c r="N53" s="1"/>
    </row>
    <row r="54" spans="1:23" ht="9">
      <c r="A54" s="18" t="s">
        <v>28</v>
      </c>
      <c r="B54" s="16">
        <v>0.566331587144273</v>
      </c>
      <c r="C54" s="14">
        <v>0.6299872575392893</v>
      </c>
      <c r="D54" s="14">
        <v>0.7135777998017839</v>
      </c>
      <c r="E54" s="14">
        <v>0.8494973807164095</v>
      </c>
      <c r="F54" s="14">
        <v>0.7772901033555146</v>
      </c>
      <c r="G54" s="14">
        <v>0.804643919014583</v>
      </c>
      <c r="H54" s="14">
        <v>0.804643919014583</v>
      </c>
      <c r="I54" s="13">
        <v>0.8291094435792157</v>
      </c>
      <c r="J54" s="13">
        <v>0.8291094435792157</v>
      </c>
      <c r="K54" s="13">
        <v>0.8291094435792157</v>
      </c>
      <c r="L54" s="17">
        <f t="shared" si="2"/>
        <v>0</v>
      </c>
      <c r="M54" s="18"/>
      <c r="W54" s="1"/>
    </row>
    <row r="55" spans="1:23" ht="9">
      <c r="A55" s="18" t="s">
        <v>60</v>
      </c>
      <c r="B55" s="16">
        <v>0.19821605550049554</v>
      </c>
      <c r="C55" s="14">
        <v>0.19821605550049554</v>
      </c>
      <c r="D55" s="14">
        <v>0.19821605550049554</v>
      </c>
      <c r="E55" s="14">
        <v>0.2350276086648733</v>
      </c>
      <c r="F55" s="14">
        <v>0.2350276086648733</v>
      </c>
      <c r="G55" s="14">
        <v>0.24069092453631602</v>
      </c>
      <c r="H55" s="14">
        <v>0.24069092453631602</v>
      </c>
      <c r="I55" s="13">
        <v>0.24069092453631602</v>
      </c>
      <c r="J55" s="13">
        <v>0.24069092453631602</v>
      </c>
      <c r="K55" s="13">
        <v>0.24069092453631602</v>
      </c>
      <c r="L55" s="17">
        <f t="shared" si="2"/>
        <v>0</v>
      </c>
      <c r="M55" s="18"/>
      <c r="W55" s="1"/>
    </row>
    <row r="56" spans="1:23" ht="9">
      <c r="A56" s="18" t="s">
        <v>10</v>
      </c>
      <c r="B56" s="14">
        <v>0.006059747982448016</v>
      </c>
      <c r="C56" s="14">
        <v>0.006031431403087595</v>
      </c>
      <c r="D56" s="14">
        <v>0.006031431403087595</v>
      </c>
      <c r="E56" s="14">
        <v>0.0060031148237413845</v>
      </c>
      <c r="F56" s="14">
        <v>0.005974798244380963</v>
      </c>
      <c r="G56" s="14">
        <v>0.007249044315450703</v>
      </c>
      <c r="H56" s="14">
        <v>0.0070791448393094925</v>
      </c>
      <c r="I56" s="13">
        <v>0.04813818490726618</v>
      </c>
      <c r="J56" s="13">
        <v>0.048138184907259074</v>
      </c>
      <c r="K56" s="13">
        <v>0.04544810986832459</v>
      </c>
      <c r="L56" s="15">
        <f t="shared" si="2"/>
        <v>-5.588235294116428</v>
      </c>
      <c r="M56" s="18"/>
      <c r="W56" s="1"/>
    </row>
    <row r="57" spans="1:23" ht="9">
      <c r="A57" s="11"/>
      <c r="B57" s="8"/>
      <c r="C57" s="12"/>
      <c r="D57" s="12"/>
      <c r="E57" s="12"/>
      <c r="F57" s="12"/>
      <c r="G57" s="12"/>
      <c r="H57" s="12"/>
      <c r="I57" s="12"/>
      <c r="J57" s="13"/>
      <c r="K57" s="13"/>
      <c r="L57" s="9"/>
      <c r="W57" s="1"/>
    </row>
    <row r="58" spans="1:23" ht="9">
      <c r="A58" s="7" t="s">
        <v>30</v>
      </c>
      <c r="B58" s="8">
        <f aca="true" t="shared" si="6" ref="B58:K58">SUM(B60:B64)</f>
        <v>9.728019255273963</v>
      </c>
      <c r="C58" s="8">
        <f t="shared" si="6"/>
        <v>9.672745292368681</v>
      </c>
      <c r="D58" s="8">
        <f t="shared" si="6"/>
        <v>9.474812402661758</v>
      </c>
      <c r="E58" s="8">
        <f t="shared" si="6"/>
        <v>9.30445986124876</v>
      </c>
      <c r="F58" s="8">
        <f t="shared" si="6"/>
        <v>9.871102930765964</v>
      </c>
      <c r="G58" s="8">
        <f t="shared" si="6"/>
        <v>10.225060172731133</v>
      </c>
      <c r="H58" s="8">
        <f t="shared" si="6"/>
        <v>11.161744301288405</v>
      </c>
      <c r="I58" s="8">
        <f t="shared" si="6"/>
        <v>11.16168766812969</v>
      </c>
      <c r="J58" s="8">
        <f t="shared" si="6"/>
        <v>11.741922695738355</v>
      </c>
      <c r="K58" s="8">
        <f t="shared" si="6"/>
        <v>11.840917457171173</v>
      </c>
      <c r="L58" s="9">
        <f t="shared" si="2"/>
        <v>0.8430881721674721</v>
      </c>
      <c r="W58" s="1"/>
    </row>
    <row r="59" spans="1:23" ht="9">
      <c r="A59" s="11"/>
      <c r="B59" s="13"/>
      <c r="C59" s="12"/>
      <c r="D59" s="12"/>
      <c r="E59" s="12"/>
      <c r="F59" s="12"/>
      <c r="G59" s="12"/>
      <c r="H59" s="12"/>
      <c r="I59" s="12"/>
      <c r="J59" s="13"/>
      <c r="K59" s="13"/>
      <c r="L59" s="9"/>
      <c r="W59" s="1"/>
    </row>
    <row r="60" spans="1:14" s="27" customFormat="1" ht="9">
      <c r="A60" s="18" t="s">
        <v>31</v>
      </c>
      <c r="B60" s="14">
        <v>3.624522157723347</v>
      </c>
      <c r="C60" s="14">
        <v>3.624522157723347</v>
      </c>
      <c r="D60" s="14">
        <v>3.624522157723347</v>
      </c>
      <c r="E60" s="14">
        <v>3.6896502902449386</v>
      </c>
      <c r="F60" s="14">
        <v>3.6981452640521026</v>
      </c>
      <c r="G60" s="14">
        <v>3.6896502902449386</v>
      </c>
      <c r="H60" s="14">
        <v>4.52215772334702</v>
      </c>
      <c r="I60" s="14">
        <v>4.52215772334702</v>
      </c>
      <c r="J60" s="14">
        <v>4.52215772334702</v>
      </c>
      <c r="K60" s="14">
        <v>4.52215772334702</v>
      </c>
      <c r="L60" s="17">
        <f t="shared" si="2"/>
        <v>0</v>
      </c>
      <c r="M60" s="1"/>
      <c r="N60" s="1"/>
    </row>
    <row r="61" spans="1:23" ht="9">
      <c r="A61" s="18" t="s">
        <v>32</v>
      </c>
      <c r="B61" s="14">
        <v>0.4360753221010902</v>
      </c>
      <c r="C61" s="14">
        <v>0.5462268158006512</v>
      </c>
      <c r="D61" s="14">
        <v>0.6257964037944216</v>
      </c>
      <c r="E61" s="14">
        <v>0.576412289395441</v>
      </c>
      <c r="F61" s="14">
        <v>0.7821605550049554</v>
      </c>
      <c r="G61" s="14">
        <v>0.8919722497522299</v>
      </c>
      <c r="H61" s="14">
        <v>0.9961772617867761</v>
      </c>
      <c r="I61" s="13">
        <v>0.9961772617867761</v>
      </c>
      <c r="J61" s="13">
        <v>1.5574118646467507</v>
      </c>
      <c r="K61" s="13">
        <v>1.6565198923969984</v>
      </c>
      <c r="L61" s="15">
        <f t="shared" si="2"/>
        <v>6.363636363636349</v>
      </c>
      <c r="W61" s="1"/>
    </row>
    <row r="62" spans="1:14" s="27" customFormat="1" ht="9">
      <c r="A62" s="18" t="s">
        <v>33</v>
      </c>
      <c r="B62" s="14">
        <v>1.2968993345603852</v>
      </c>
      <c r="C62" s="14">
        <v>1.2968993345603852</v>
      </c>
      <c r="D62" s="14">
        <v>1.2968993345603852</v>
      </c>
      <c r="E62" s="14">
        <v>1.311057624238992</v>
      </c>
      <c r="F62" s="14">
        <v>1.311057624238992</v>
      </c>
      <c r="G62" s="14">
        <v>1.3138892821747132</v>
      </c>
      <c r="H62" s="14">
        <v>1.3138892821747132</v>
      </c>
      <c r="I62" s="14">
        <v>1.3138892821747132</v>
      </c>
      <c r="J62" s="14">
        <v>1.3138892821747132</v>
      </c>
      <c r="K62" s="14">
        <v>1.3138892821747132</v>
      </c>
      <c r="L62" s="17">
        <f t="shared" si="2"/>
        <v>0</v>
      </c>
      <c r="M62" s="1"/>
      <c r="N62" s="1"/>
    </row>
    <row r="63" spans="1:14" s="27" customFormat="1" ht="9">
      <c r="A63" s="18" t="s">
        <v>34</v>
      </c>
      <c r="B63" s="14">
        <v>3.397989522865638</v>
      </c>
      <c r="C63" s="14">
        <v>3.397989522865638</v>
      </c>
      <c r="D63" s="14">
        <v>3.1066119212799093</v>
      </c>
      <c r="E63" s="14">
        <v>2.965227240549342</v>
      </c>
      <c r="F63" s="14">
        <v>3.252215772334702</v>
      </c>
      <c r="G63" s="14">
        <v>3.5112558402944924</v>
      </c>
      <c r="H63" s="14">
        <v>3.5112558402944924</v>
      </c>
      <c r="I63" s="14">
        <v>3.5112558402944924</v>
      </c>
      <c r="J63" s="14">
        <v>3.5112558402944924</v>
      </c>
      <c r="K63" s="14">
        <v>3.5112558402944924</v>
      </c>
      <c r="L63" s="17">
        <f t="shared" si="2"/>
        <v>0</v>
      </c>
      <c r="M63" s="1"/>
      <c r="N63" s="1"/>
    </row>
    <row r="64" spans="1:23" ht="9">
      <c r="A64" s="18" t="s">
        <v>10</v>
      </c>
      <c r="B64" s="14">
        <v>0.9725329180235036</v>
      </c>
      <c r="C64" s="14">
        <v>0.80710746141866</v>
      </c>
      <c r="D64" s="14">
        <v>0.820982585303696</v>
      </c>
      <c r="E64" s="14">
        <v>0.762112416820047</v>
      </c>
      <c r="F64" s="14">
        <v>0.8275237151352126</v>
      </c>
      <c r="G64" s="14">
        <v>0.8182925102647598</v>
      </c>
      <c r="H64" s="14">
        <v>0.8182641936854029</v>
      </c>
      <c r="I64" s="13">
        <v>0.8182075605266892</v>
      </c>
      <c r="J64" s="13">
        <v>0.8372079852753789</v>
      </c>
      <c r="K64" s="13">
        <v>0.8370947189579496</v>
      </c>
      <c r="L64" s="15">
        <f t="shared" si="2"/>
        <v>-0.013529053642746813</v>
      </c>
      <c r="W64" s="1"/>
    </row>
    <row r="65" spans="1:23" ht="9">
      <c r="A65" s="18"/>
      <c r="B65" s="8"/>
      <c r="C65" s="12"/>
      <c r="D65" s="12"/>
      <c r="E65" s="12"/>
      <c r="F65" s="12"/>
      <c r="G65" s="12"/>
      <c r="H65" s="12"/>
      <c r="I65" s="12"/>
      <c r="J65" s="13"/>
      <c r="K65" s="13"/>
      <c r="L65" s="9"/>
      <c r="W65" s="1"/>
    </row>
    <row r="66" spans="1:23" ht="9">
      <c r="A66" s="7" t="s">
        <v>52</v>
      </c>
      <c r="B66" s="8">
        <f>SUM(B68:B79)</f>
        <v>10.03851054792581</v>
      </c>
      <c r="C66" s="8">
        <f aca="true" t="shared" si="7" ref="C66:K66">SUM(C68:C79)</f>
        <v>9.929151918448252</v>
      </c>
      <c r="D66" s="8">
        <f t="shared" si="7"/>
        <v>9.302930765963472</v>
      </c>
      <c r="E66" s="8">
        <f t="shared" si="7"/>
        <v>9.11332295058757</v>
      </c>
      <c r="F66" s="8">
        <f t="shared" si="7"/>
        <v>9.076964462692908</v>
      </c>
      <c r="G66" s="8">
        <f t="shared" si="7"/>
        <v>10.182075605266885</v>
      </c>
      <c r="H66" s="8">
        <f t="shared" si="7"/>
        <v>10.292227098966446</v>
      </c>
      <c r="I66" s="8">
        <f t="shared" si="7"/>
        <v>10.339175987540704</v>
      </c>
      <c r="J66" s="8">
        <f t="shared" si="7"/>
        <v>12.269941951012317</v>
      </c>
      <c r="K66" s="8">
        <f t="shared" si="7"/>
        <v>12.612402661758459</v>
      </c>
      <c r="L66" s="9">
        <f t="shared" si="2"/>
        <v>2.791054041766583</v>
      </c>
      <c r="W66" s="1"/>
    </row>
    <row r="67" spans="1:23" ht="9">
      <c r="A67" s="7"/>
      <c r="B67" s="13"/>
      <c r="C67" s="8"/>
      <c r="D67" s="8"/>
      <c r="E67" s="8"/>
      <c r="F67" s="8"/>
      <c r="G67" s="8"/>
      <c r="H67" s="8"/>
      <c r="I67" s="8"/>
      <c r="J67" s="13"/>
      <c r="K67" s="13"/>
      <c r="L67" s="9"/>
      <c r="W67" s="1"/>
    </row>
    <row r="68" spans="1:23" ht="9">
      <c r="A68" s="18" t="s">
        <v>43</v>
      </c>
      <c r="B68" s="14">
        <v>0.555203171456888</v>
      </c>
      <c r="C68" s="14">
        <v>0.5551748548775308</v>
      </c>
      <c r="D68" s="14">
        <v>0.5686535466515645</v>
      </c>
      <c r="E68" s="14">
        <v>0.5501628203313039</v>
      </c>
      <c r="F68" s="14">
        <v>0.5501628203313039</v>
      </c>
      <c r="G68" s="14">
        <v>1.2639954693473028</v>
      </c>
      <c r="H68" s="14">
        <v>1.2639954693473028</v>
      </c>
      <c r="I68" s="13">
        <v>1.2639954693473028</v>
      </c>
      <c r="J68" s="13">
        <v>2.5484921421492284</v>
      </c>
      <c r="K68" s="13">
        <v>2.5484921421492284</v>
      </c>
      <c r="L68" s="17">
        <f aca="true" t="shared" si="8" ref="L68:L83">((K68/J68)-1)*100</f>
        <v>0</v>
      </c>
      <c r="W68" s="1"/>
    </row>
    <row r="69" spans="1:23" ht="9">
      <c r="A69" s="18" t="s">
        <v>35</v>
      </c>
      <c r="B69" s="14">
        <v>0.7135777998017839</v>
      </c>
      <c r="C69" s="14">
        <v>0.7135777998017839</v>
      </c>
      <c r="D69" s="14">
        <v>0.2856293359762141</v>
      </c>
      <c r="E69" s="14">
        <v>0.2877813960073623</v>
      </c>
      <c r="F69" s="14">
        <v>0.30819764972391334</v>
      </c>
      <c r="G69" s="14">
        <v>0.3005804898768229</v>
      </c>
      <c r="H69" s="14">
        <v>0.3005804898768229</v>
      </c>
      <c r="I69" s="13">
        <v>0.3005804898768229</v>
      </c>
      <c r="J69" s="13">
        <v>0.3005804898768229</v>
      </c>
      <c r="K69" s="13">
        <v>0.3005804898768229</v>
      </c>
      <c r="L69" s="17">
        <f t="shared" si="8"/>
        <v>0</v>
      </c>
      <c r="W69" s="1"/>
    </row>
    <row r="70" spans="1:23" ht="9">
      <c r="A70" s="18" t="s">
        <v>36</v>
      </c>
      <c r="B70" s="14">
        <v>0.39643211100099107</v>
      </c>
      <c r="C70" s="14">
        <v>0.39643211100099107</v>
      </c>
      <c r="D70" s="14">
        <v>0.39643211100099107</v>
      </c>
      <c r="E70" s="14">
        <v>0.39926376893671245</v>
      </c>
      <c r="F70" s="14">
        <v>0.39926376893671245</v>
      </c>
      <c r="G70" s="14">
        <v>0.3907687951295484</v>
      </c>
      <c r="H70" s="14">
        <v>0.3907687951295484</v>
      </c>
      <c r="I70" s="13">
        <v>0.3907687951295484</v>
      </c>
      <c r="J70" s="13">
        <v>0.3907687951295484</v>
      </c>
      <c r="K70" s="13">
        <v>0.3907687951295484</v>
      </c>
      <c r="L70" s="17">
        <f t="shared" si="8"/>
        <v>0</v>
      </c>
      <c r="W70" s="1"/>
    </row>
    <row r="71" spans="1:23" ht="9">
      <c r="A71" s="18" t="s">
        <v>37</v>
      </c>
      <c r="B71" s="14">
        <v>1.6706781820756054</v>
      </c>
      <c r="C71" s="14">
        <v>1.6706781820756054</v>
      </c>
      <c r="D71" s="14">
        <v>1.6706781820756054</v>
      </c>
      <c r="E71" s="14">
        <v>1.1710887724762848</v>
      </c>
      <c r="F71" s="14">
        <v>1.1609797536457596</v>
      </c>
      <c r="G71" s="14">
        <v>1.3676907829534193</v>
      </c>
      <c r="H71" s="14">
        <v>1.3676907829534193</v>
      </c>
      <c r="I71" s="13">
        <v>1.3676907829534193</v>
      </c>
      <c r="J71" s="13">
        <v>1.3676907829534193</v>
      </c>
      <c r="K71" s="13">
        <v>1.5099815942234178</v>
      </c>
      <c r="L71" s="15">
        <f t="shared" si="8"/>
        <v>10.403726708074522</v>
      </c>
      <c r="W71" s="1"/>
    </row>
    <row r="72" spans="1:23" ht="9">
      <c r="A72" s="18" t="s">
        <v>38</v>
      </c>
      <c r="B72" s="14">
        <v>0.7179385530227949</v>
      </c>
      <c r="C72" s="14">
        <v>0.7069800368115532</v>
      </c>
      <c r="D72" s="14">
        <v>0.7069800368115532</v>
      </c>
      <c r="E72" s="14">
        <v>0.6852612204445703</v>
      </c>
      <c r="F72" s="14">
        <v>0.49146255132380007</v>
      </c>
      <c r="G72" s="14">
        <v>0.5373920430412006</v>
      </c>
      <c r="H72" s="14">
        <v>0.6479966020104772</v>
      </c>
      <c r="I72" s="13">
        <v>0.6470055217329747</v>
      </c>
      <c r="J72" s="13">
        <v>0.6474585870026901</v>
      </c>
      <c r="K72" s="13">
        <v>0.7629335976214073</v>
      </c>
      <c r="L72" s="15">
        <f t="shared" si="8"/>
        <v>17.835119177782644</v>
      </c>
      <c r="W72" s="1"/>
    </row>
    <row r="73" spans="1:14" s="27" customFormat="1" ht="9">
      <c r="A73" s="18" t="s">
        <v>39</v>
      </c>
      <c r="B73" s="14">
        <v>1.8232479116522724</v>
      </c>
      <c r="C73" s="14">
        <v>1.8232479116522724</v>
      </c>
      <c r="D73" s="14">
        <v>1.9514653829817359</v>
      </c>
      <c r="E73" s="14">
        <v>2.046382556987116</v>
      </c>
      <c r="F73" s="14">
        <v>2.046382556987116</v>
      </c>
      <c r="G73" s="14">
        <v>2.046382556987116</v>
      </c>
      <c r="H73" s="14">
        <v>2.046382556987116</v>
      </c>
      <c r="I73" s="14">
        <v>2.046382556987116</v>
      </c>
      <c r="J73" s="14">
        <v>2.6192835905422625</v>
      </c>
      <c r="K73" s="14">
        <v>2.6192835905422625</v>
      </c>
      <c r="L73" s="17">
        <f t="shared" si="8"/>
        <v>0</v>
      </c>
      <c r="M73" s="1"/>
      <c r="N73" s="1"/>
    </row>
    <row r="74" spans="1:23" ht="9">
      <c r="A74" s="18" t="s">
        <v>40</v>
      </c>
      <c r="B74" s="14">
        <v>2.171881636698287</v>
      </c>
      <c r="C74" s="14">
        <v>1.9255273962905282</v>
      </c>
      <c r="D74" s="14">
        <v>1.9255273962905282</v>
      </c>
      <c r="E74" s="14">
        <v>2.2709896644485346</v>
      </c>
      <c r="F74" s="14">
        <v>2.259663032705649</v>
      </c>
      <c r="G74" s="14">
        <v>2.313464533484355</v>
      </c>
      <c r="H74" s="14">
        <v>2.313464533484355</v>
      </c>
      <c r="I74" s="14">
        <v>2.313464533484355</v>
      </c>
      <c r="J74" s="14">
        <v>2.123743451791024</v>
      </c>
      <c r="K74" s="14">
        <v>2.123743451791024</v>
      </c>
      <c r="L74" s="17">
        <f t="shared" si="8"/>
        <v>0</v>
      </c>
      <c r="W74" s="1"/>
    </row>
    <row r="75" spans="1:23" ht="9">
      <c r="A75" s="18" t="s">
        <v>41</v>
      </c>
      <c r="B75" s="14">
        <v>0.6495823304544811</v>
      </c>
      <c r="C75" s="14">
        <v>0.7787059323233754</v>
      </c>
      <c r="D75" s="14">
        <v>0.7645476426447685</v>
      </c>
      <c r="E75" s="14">
        <v>0.6229647458587003</v>
      </c>
      <c r="F75" s="14">
        <v>0.5946481665014867</v>
      </c>
      <c r="G75" s="14">
        <v>0.6116381141158148</v>
      </c>
      <c r="H75" s="14">
        <v>0.6116381141158148</v>
      </c>
      <c r="I75" s="14">
        <v>0.6116381141158148</v>
      </c>
      <c r="J75" s="14">
        <v>0.7101231771202039</v>
      </c>
      <c r="K75" s="14">
        <v>0.7465666147529378</v>
      </c>
      <c r="L75" s="15">
        <f t="shared" si="8"/>
        <v>5.1319881968258985</v>
      </c>
      <c r="W75" s="1"/>
    </row>
    <row r="76" spans="1:23" ht="9">
      <c r="A76" s="18" t="s">
        <v>42</v>
      </c>
      <c r="B76" s="16">
        <v>0.16253716551040634</v>
      </c>
      <c r="C76" s="14">
        <v>0.1744867619991505</v>
      </c>
      <c r="D76" s="14">
        <v>0.16709613478691773</v>
      </c>
      <c r="E76" s="14">
        <v>0.20161404502336117</v>
      </c>
      <c r="F76" s="14">
        <v>0.19821605550049554</v>
      </c>
      <c r="G76" s="14">
        <v>0.3547784227665298</v>
      </c>
      <c r="H76" s="14">
        <v>0.3547784227665298</v>
      </c>
      <c r="I76" s="13">
        <v>0.33311623955826136</v>
      </c>
      <c r="J76" s="13">
        <v>0.3597621407333994</v>
      </c>
      <c r="K76" s="13">
        <v>0.3777714852045873</v>
      </c>
      <c r="L76" s="15">
        <f t="shared" si="8"/>
        <v>5.005903187721383</v>
      </c>
      <c r="W76" s="1"/>
    </row>
    <row r="77" spans="1:23" ht="9">
      <c r="A77" s="18" t="s">
        <v>47</v>
      </c>
      <c r="B77" s="16">
        <v>0.1047713436216905</v>
      </c>
      <c r="C77" s="14">
        <v>0.1047713436216905</v>
      </c>
      <c r="D77" s="14">
        <v>0.1132663174288546</v>
      </c>
      <c r="E77" s="14">
        <v>0.14158289678606825</v>
      </c>
      <c r="F77" s="14">
        <v>0.16989947614328188</v>
      </c>
      <c r="G77" s="14">
        <v>0.1925527396290528</v>
      </c>
      <c r="H77" s="14">
        <v>0.1925527396290528</v>
      </c>
      <c r="I77" s="13">
        <v>0.1925527396290528</v>
      </c>
      <c r="J77" s="13">
        <v>0.1925527396290528</v>
      </c>
      <c r="K77" s="13">
        <v>0.1925527396290528</v>
      </c>
      <c r="L77" s="17">
        <f t="shared" si="8"/>
        <v>0</v>
      </c>
      <c r="W77" s="1"/>
    </row>
    <row r="78" spans="1:23" ht="9">
      <c r="A78" s="18" t="s">
        <v>50</v>
      </c>
      <c r="B78" s="16">
        <v>0.42474869035820473</v>
      </c>
      <c r="C78" s="14">
        <v>0.42474869035820473</v>
      </c>
      <c r="D78" s="14">
        <v>0.08494973807164094</v>
      </c>
      <c r="E78" s="14">
        <v>0.04247486903582047</v>
      </c>
      <c r="F78" s="14">
        <v>0.25484921421492285</v>
      </c>
      <c r="G78" s="14">
        <v>0.15409882486195667</v>
      </c>
      <c r="H78" s="14">
        <v>0.15409882486195667</v>
      </c>
      <c r="I78" s="13">
        <v>0.22370097692198782</v>
      </c>
      <c r="J78" s="13">
        <v>0.34631176553872295</v>
      </c>
      <c r="K78" s="13">
        <v>0.34631176553872295</v>
      </c>
      <c r="L78" s="17">
        <f t="shared" si="8"/>
        <v>0</v>
      </c>
      <c r="W78" s="1"/>
    </row>
    <row r="79" spans="1:23" ht="9">
      <c r="A79" s="18" t="s">
        <v>10</v>
      </c>
      <c r="B79" s="14">
        <v>0.6479116522724055</v>
      </c>
      <c r="C79" s="14">
        <v>0.654820897635565</v>
      </c>
      <c r="D79" s="14">
        <v>0.6677049412430982</v>
      </c>
      <c r="E79" s="14">
        <v>0.693756194251737</v>
      </c>
      <c r="F79" s="14">
        <v>0.6432394166784654</v>
      </c>
      <c r="G79" s="14">
        <v>0.6487328330737654</v>
      </c>
      <c r="H79" s="14">
        <v>0.6482797678040519</v>
      </c>
      <c r="I79" s="13">
        <v>0.6482797678040484</v>
      </c>
      <c r="J79" s="13">
        <v>0.6631742885459424</v>
      </c>
      <c r="K79" s="13">
        <v>0.6934163952994492</v>
      </c>
      <c r="L79" s="15">
        <f t="shared" si="8"/>
        <v>4.560204953031999</v>
      </c>
      <c r="W79" s="1"/>
    </row>
    <row r="80" spans="1:23" ht="9">
      <c r="A80" s="18"/>
      <c r="B80" s="14"/>
      <c r="C80" s="14"/>
      <c r="D80" s="14"/>
      <c r="E80" s="14"/>
      <c r="F80" s="14"/>
      <c r="G80" s="14"/>
      <c r="H80" s="14"/>
      <c r="I80" s="13"/>
      <c r="J80" s="13"/>
      <c r="K80" s="13"/>
      <c r="L80" s="15"/>
      <c r="W80" s="1"/>
    </row>
    <row r="81" spans="1:15" s="30" customFormat="1" ht="9">
      <c r="A81" s="28" t="s">
        <v>64</v>
      </c>
      <c r="B81" s="33">
        <v>57.3</v>
      </c>
      <c r="C81" s="33">
        <v>57.6</v>
      </c>
      <c r="D81" s="33">
        <v>57.8</v>
      </c>
      <c r="E81" s="33">
        <v>58.1</v>
      </c>
      <c r="F81" s="25">
        <f aca="true" t="shared" si="9" ref="F81:K81">F23+F46+F48+F49+F50+F52+F53+F60+F62+F63+F73</f>
        <v>61.594166784652415</v>
      </c>
      <c r="G81" s="25">
        <f t="shared" si="9"/>
        <v>62.48812119495966</v>
      </c>
      <c r="H81" s="25">
        <f t="shared" si="9"/>
        <v>63.32062862806174</v>
      </c>
      <c r="I81" s="25">
        <f t="shared" si="9"/>
        <v>66.3655104063429</v>
      </c>
      <c r="J81" s="25">
        <f t="shared" si="9"/>
        <v>70.37023927509557</v>
      </c>
      <c r="K81" s="25">
        <f t="shared" si="9"/>
        <v>70.52923686818633</v>
      </c>
      <c r="L81" s="25">
        <f t="shared" si="8"/>
        <v>0.22594436899552317</v>
      </c>
      <c r="M81" s="35"/>
      <c r="N81" s="31"/>
      <c r="O81" s="15"/>
    </row>
    <row r="82" spans="1:15" s="30" customFormat="1" ht="9">
      <c r="A82" s="28"/>
      <c r="B82" s="33"/>
      <c r="C82" s="33"/>
      <c r="D82" s="33"/>
      <c r="E82" s="33"/>
      <c r="F82" s="29"/>
      <c r="G82" s="29"/>
      <c r="H82" s="29"/>
      <c r="I82" s="29"/>
      <c r="J82" s="29"/>
      <c r="K82" s="29"/>
      <c r="L82" s="25"/>
      <c r="N82" s="31"/>
      <c r="O82" s="15"/>
    </row>
    <row r="83" spans="1:15" s="30" customFormat="1" ht="9">
      <c r="A83" s="28" t="s">
        <v>65</v>
      </c>
      <c r="B83" s="33">
        <f>B7-B81</f>
        <v>84.79635205005009</v>
      </c>
      <c r="C83" s="33">
        <f aca="true" t="shared" si="10" ref="C83:K83">C7-C81</f>
        <v>83.48580595494406</v>
      </c>
      <c r="D83" s="33">
        <f t="shared" si="10"/>
        <v>81.9682638527412</v>
      </c>
      <c r="E83" s="33">
        <f t="shared" si="10"/>
        <v>83.29926609091152</v>
      </c>
      <c r="F83" s="33">
        <f t="shared" si="10"/>
        <v>83.23178422258614</v>
      </c>
      <c r="G83" s="33">
        <f t="shared" si="10"/>
        <v>83.91641529704629</v>
      </c>
      <c r="H83" s="33">
        <f t="shared" si="10"/>
        <v>83.13255014894008</v>
      </c>
      <c r="I83" s="33">
        <f t="shared" si="10"/>
        <v>83.81598650779026</v>
      </c>
      <c r="J83" s="33">
        <f t="shared" si="10"/>
        <v>85.27316297083522</v>
      </c>
      <c r="K83" s="33">
        <f t="shared" si="10"/>
        <v>85.25972615533482</v>
      </c>
      <c r="L83" s="25">
        <f t="shared" si="8"/>
        <v>-0.015757379030256757</v>
      </c>
      <c r="N83" s="31"/>
      <c r="O83" s="15"/>
    </row>
    <row r="84" spans="1:23" ht="9">
      <c r="A84" s="19"/>
      <c r="B84" s="20"/>
      <c r="C84" s="20"/>
      <c r="D84" s="21"/>
      <c r="E84" s="20"/>
      <c r="F84" s="20"/>
      <c r="G84" s="20"/>
      <c r="H84" s="20"/>
      <c r="I84" s="20"/>
      <c r="J84" s="20"/>
      <c r="K84" s="20"/>
      <c r="L84" s="22"/>
      <c r="W84" s="1"/>
    </row>
    <row r="85" spans="1:23" ht="9">
      <c r="A85" s="1" t="s">
        <v>57</v>
      </c>
      <c r="B85" s="23"/>
      <c r="C85" s="23"/>
      <c r="D85" s="24"/>
      <c r="E85" s="23"/>
      <c r="F85" s="23"/>
      <c r="G85" s="23"/>
      <c r="H85" s="23"/>
      <c r="I85" s="23"/>
      <c r="J85" s="23"/>
      <c r="K85" s="23"/>
      <c r="L85" s="25"/>
      <c r="W85" s="1"/>
    </row>
    <row r="86" spans="1:23" ht="9" customHeight="1">
      <c r="A86" s="1" t="s">
        <v>62</v>
      </c>
      <c r="W86" s="1"/>
    </row>
    <row r="87" spans="1:23" ht="9" customHeight="1">
      <c r="A87" s="1" t="s">
        <v>54</v>
      </c>
      <c r="W87" s="1"/>
    </row>
    <row r="88" spans="1:23" ht="9">
      <c r="A88" s="26"/>
      <c r="W88" s="1"/>
    </row>
    <row r="89" spans="2:23" ht="9">
      <c r="B89" s="34"/>
      <c r="C89" s="34"/>
      <c r="D89" s="34"/>
      <c r="E89" s="34"/>
      <c r="F89" s="34"/>
      <c r="G89" s="34"/>
      <c r="H89" s="34"/>
      <c r="I89" s="34"/>
      <c r="J89" s="34"/>
      <c r="K89" s="34"/>
      <c r="W89" s="1"/>
    </row>
    <row r="90" spans="2:11" ht="9">
      <c r="B90" s="32"/>
      <c r="C90" s="32"/>
      <c r="D90" s="32"/>
      <c r="E90" s="32"/>
      <c r="F90" s="32"/>
      <c r="G90" s="32"/>
      <c r="H90" s="32"/>
      <c r="I90" s="32"/>
      <c r="J90" s="32"/>
      <c r="K90" s="32"/>
    </row>
    <row r="91" spans="2:11" ht="9"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6:9" ht="9">
      <c r="F92" s="32"/>
      <c r="G92" s="32"/>
      <c r="H92" s="32"/>
      <c r="I92" s="32"/>
    </row>
    <row r="93" spans="6:9" ht="9">
      <c r="F93" s="32"/>
      <c r="G93" s="32"/>
      <c r="H93" s="32"/>
      <c r="I93" s="32"/>
    </row>
  </sheetData>
  <mergeCells count="4">
    <mergeCell ref="A1:L2"/>
    <mergeCell ref="A4:A5"/>
    <mergeCell ref="B4:K4"/>
    <mergeCell ref="L4:L5"/>
  </mergeCells>
  <printOptions horizontalCentered="1"/>
  <pageMargins left="0.5905511811023623" right="0.5905511811023623" top="0.7874015748031497" bottom="0.5905511811023623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ANP</cp:lastModifiedBy>
  <cp:lastPrinted>2003-07-08T15:10:12Z</cp:lastPrinted>
  <dcterms:created xsi:type="dcterms:W3CDTF">2001-05-25T15:41:23Z</dcterms:created>
  <dcterms:modified xsi:type="dcterms:W3CDTF">2003-06-13T20:02:27Z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