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E44E4AE5-4F11-49FC-A176-A2DCE671477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2.7" sheetId="1" r:id="rId1"/>
  </sheets>
  <definedNames>
    <definedName name="_xlnm.Print_Area" localSheetId="0">'T2.7'!$A$1:$L$35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K29" i="1"/>
  <c r="L29" i="1" s="1"/>
  <c r="J29" i="1"/>
  <c r="I29" i="1"/>
  <c r="H29" i="1"/>
  <c r="G29" i="1"/>
  <c r="F29" i="1"/>
  <c r="E29" i="1"/>
  <c r="D29" i="1"/>
  <c r="C29" i="1"/>
  <c r="B29" i="1"/>
  <c r="L27" i="1"/>
  <c r="L26" i="1"/>
  <c r="L25" i="1"/>
  <c r="L24" i="1"/>
  <c r="K24" i="1"/>
  <c r="J24" i="1"/>
  <c r="I24" i="1"/>
  <c r="H24" i="1"/>
  <c r="G24" i="1"/>
  <c r="F24" i="1"/>
  <c r="E24" i="1"/>
  <c r="D24" i="1"/>
  <c r="C24" i="1"/>
  <c r="B24" i="1"/>
  <c r="L22" i="1"/>
  <c r="L21" i="1"/>
  <c r="L20" i="1"/>
  <c r="K19" i="1"/>
  <c r="L19" i="1" s="1"/>
  <c r="J19" i="1"/>
  <c r="I19" i="1"/>
  <c r="H19" i="1"/>
  <c r="G19" i="1"/>
  <c r="F19" i="1"/>
  <c r="E19" i="1"/>
  <c r="D19" i="1"/>
  <c r="C19" i="1"/>
  <c r="B19" i="1"/>
  <c r="L17" i="1"/>
  <c r="L14" i="1"/>
  <c r="L13" i="1"/>
  <c r="K13" i="1"/>
  <c r="J13" i="1"/>
  <c r="I13" i="1"/>
  <c r="H13" i="1"/>
  <c r="G13" i="1"/>
  <c r="F13" i="1"/>
  <c r="E13" i="1"/>
  <c r="D13" i="1"/>
  <c r="C13" i="1"/>
  <c r="B13" i="1"/>
  <c r="L11" i="1"/>
  <c r="L10" i="1"/>
  <c r="L9" i="1"/>
  <c r="K8" i="1"/>
  <c r="L8" i="1" s="1"/>
  <c r="J8" i="1"/>
  <c r="I8" i="1"/>
  <c r="I6" i="1" s="1"/>
  <c r="H8" i="1"/>
  <c r="H6" i="1" s="1"/>
  <c r="G8" i="1"/>
  <c r="F8" i="1"/>
  <c r="F6" i="1" s="1"/>
  <c r="E8" i="1"/>
  <c r="E6" i="1" s="1"/>
  <c r="D8" i="1"/>
  <c r="C8" i="1"/>
  <c r="C6" i="1" s="1"/>
  <c r="B8" i="1"/>
  <c r="B6" i="1" s="1"/>
  <c r="J6" i="1"/>
  <c r="G6" i="1"/>
  <c r="D6" i="1"/>
  <c r="K6" i="1" l="1"/>
  <c r="L6" i="1" s="1"/>
</calcChain>
</file>

<file path=xl/sharedStrings.xml><?xml version="1.0" encoding="utf-8"?>
<sst xmlns="http://schemas.openxmlformats.org/spreadsheetml/2006/main" count="30" uniqueCount="29">
  <si>
    <t xml:space="preserve">Tocantins </t>
  </si>
  <si>
    <t xml:space="preserve">Minas Gerais </t>
  </si>
  <si>
    <t xml:space="preserve">São Paulo </t>
  </si>
  <si>
    <t xml:space="preserve">Rio Grande do Sul </t>
  </si>
  <si>
    <t xml:space="preserve">Mato Grosso do Sul </t>
  </si>
  <si>
    <t xml:space="preserve">Rondônia </t>
  </si>
  <si>
    <t xml:space="preserve">Ceará </t>
  </si>
  <si>
    <t xml:space="preserve">Bahia </t>
  </si>
  <si>
    <t xml:space="preserve">Rio de Janeiro </t>
  </si>
  <si>
    <t xml:space="preserve">Paraná </t>
  </si>
  <si>
    <t xml:space="preserve">Mato Grosso </t>
  </si>
  <si>
    <t>..</t>
  </si>
  <si>
    <t>Santa Catarina</t>
  </si>
  <si>
    <t>Rio Grande do Norte</t>
  </si>
  <si>
    <r>
      <t>Source: ANP/SPC, ANP Resolution N</t>
    </r>
    <r>
      <rPr>
        <sz val="7"/>
        <rFont val="Cambria"/>
        <family val="1"/>
      </rPr>
      <t>o.</t>
    </r>
    <r>
      <rPr>
        <sz val="7"/>
        <rFont val="Helvetica Neue"/>
        <family val="2"/>
      </rPr>
      <t xml:space="preserve"> 729/2018</t>
    </r>
  </si>
  <si>
    <r>
      <t>1</t>
    </r>
    <r>
      <rPr>
        <sz val="7"/>
        <rFont val="Helvetica Neue"/>
      </rPr>
      <t>B</t>
    </r>
    <r>
      <rPr>
        <sz val="7"/>
        <rFont val="Helvetica Neue"/>
        <family val="2"/>
      </rPr>
      <t>iodiesel (B100), as per Ordinance ANP No. 920/2023</t>
    </r>
  </si>
  <si>
    <r>
      <t xml:space="preserve">Brazilian </t>
    </r>
    <r>
      <rPr>
        <b/>
        <sz val="7"/>
        <color theme="1"/>
        <rFont val="Helvetica Neue"/>
      </rPr>
      <t>region</t>
    </r>
    <r>
      <rPr>
        <b/>
        <sz val="7"/>
        <color theme="1"/>
        <rFont val="Helvetica Neue"/>
        <family val="2"/>
      </rPr>
      <t xml:space="preserve">
and </t>
    </r>
    <r>
      <rPr>
        <b/>
        <sz val="7"/>
        <color theme="1"/>
        <rFont val="Helvetica Neue"/>
      </rPr>
      <t>state</t>
    </r>
  </si>
  <si>
    <r>
      <t>Production of biodiesel (B100) - (m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>)</t>
    </r>
  </si>
  <si>
    <t>Brazil</t>
  </si>
  <si>
    <t xml:space="preserve">North Region </t>
  </si>
  <si>
    <t>Stop</t>
  </si>
  <si>
    <t xml:space="preserve">Northeast Region </t>
  </si>
  <si>
    <t>Piaui</t>
  </si>
  <si>
    <t xml:space="preserve">Southeast Region </t>
  </si>
  <si>
    <t xml:space="preserve">South Region </t>
  </si>
  <si>
    <t>Goias</t>
  </si>
  <si>
    <t xml:space="preserve">Central-west Region </t>
  </si>
  <si>
    <r>
      <t>Table 2.7 – Production of biodiesel</t>
    </r>
    <r>
      <rPr>
        <b/>
        <vertAlign val="superscript"/>
        <sz val="9"/>
        <color theme="1"/>
        <rFont val="Helvetica Neue"/>
      </rPr>
      <t>1</t>
    </r>
    <r>
      <rPr>
        <b/>
        <sz val="9"/>
        <color theme="1"/>
        <rFont val="Helvetica Neue"/>
        <family val="2"/>
      </rPr>
      <t xml:space="preserve">, by </t>
    </r>
    <r>
      <rPr>
        <b/>
        <sz val="9"/>
        <color theme="1"/>
        <rFont val="Helvetica Neue"/>
      </rPr>
      <t>brazilian region and states</t>
    </r>
    <r>
      <rPr>
        <b/>
        <sz val="9"/>
        <color theme="1"/>
        <rFont val="Helvetica Neue"/>
        <family val="2"/>
      </rPr>
      <t xml:space="preserve"> – 2015-2024</t>
    </r>
  </si>
  <si>
    <t>24/23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</si>
</sst>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0.0%"/>
  </numFmts>
  <fonts count="19">
    <font>
      <sz val="10"/>
      <name val="Arial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color indexed="61"/>
      <name val="Helvetica Neue"/>
      <family val="2"/>
    </font>
    <font>
      <sz val="7"/>
      <color indexed="10"/>
      <name val="Helvetica Neue"/>
    </font>
    <font>
      <sz val="7"/>
      <name val="Helvetica Neue"/>
    </font>
    <font>
      <vertAlign val="superscript"/>
      <sz val="7"/>
      <name val="Helvetica Neue"/>
    </font>
    <font>
      <sz val="7"/>
      <name val="Cambria"/>
      <family val="1"/>
    </font>
    <font>
      <b/>
      <sz val="9"/>
      <color theme="0"/>
      <name val="Helvetica Neue"/>
      <family val="2"/>
    </font>
    <font>
      <sz val="10"/>
      <color theme="1"/>
      <name val="Arial"/>
      <family val="2"/>
    </font>
    <font>
      <b/>
      <sz val="9"/>
      <color theme="1"/>
      <name val="Helvetica Neue"/>
      <family val="2"/>
    </font>
    <font>
      <b/>
      <vertAlign val="superscript"/>
      <sz val="9"/>
      <color theme="1"/>
      <name val="Helvetica Neue"/>
    </font>
    <font>
      <b/>
      <sz val="9"/>
      <color theme="1"/>
      <name val="Helvetica Neue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165" fontId="3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4" fillId="2" borderId="0" xfId="2" applyNumberFormat="1" applyFont="1" applyFill="1" applyBorder="1" applyAlignment="1" applyProtection="1">
      <alignment horizontal="right" vertical="center" wrapText="1"/>
    </xf>
    <xf numFmtId="4" fontId="3" fillId="2" borderId="0" xfId="2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167" fontId="3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vertical="center"/>
    </xf>
    <xf numFmtId="166" fontId="4" fillId="2" borderId="0" xfId="2" applyNumberFormat="1" applyFont="1" applyFill="1" applyBorder="1" applyAlignment="1" applyProtection="1">
      <alignment horizontal="right" vertical="center" wrapText="1"/>
    </xf>
    <xf numFmtId="166" fontId="3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/>
    <xf numFmtId="166" fontId="3" fillId="2" borderId="0" xfId="2" applyNumberFormat="1" applyFont="1" applyFill="1" applyBorder="1" applyAlignment="1">
      <alignment horizontal="right" vertical="center" wrapText="1"/>
    </xf>
    <xf numFmtId="166" fontId="3" fillId="2" borderId="0" xfId="2" applyNumberFormat="1" applyFont="1" applyFill="1" applyBorder="1"/>
    <xf numFmtId="2" fontId="10" fillId="2" borderId="0" xfId="0" applyNumberFormat="1" applyFont="1" applyFill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2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12" fillId="2" borderId="0" xfId="0" applyNumberFormat="1" applyFont="1" applyFill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O45"/>
  <sheetViews>
    <sheetView tabSelected="1" zoomScaleNormal="100" workbookViewId="0">
      <selection activeCell="A2" sqref="A2"/>
    </sheetView>
  </sheetViews>
  <sheetFormatPr defaultColWidth="11.42578125" defaultRowHeight="9"/>
  <cols>
    <col min="1" max="1" width="18.28515625" style="1" customWidth="1"/>
    <col min="2" max="11" width="9.42578125" style="1" customWidth="1"/>
    <col min="12" max="12" width="8.28515625" style="1" customWidth="1"/>
    <col min="13" max="16384" width="11.42578125" style="1"/>
  </cols>
  <sheetData>
    <row r="1" spans="1:15" ht="15" customHeight="1">
      <c r="A1" s="40" t="s">
        <v>27</v>
      </c>
      <c r="B1" s="40"/>
      <c r="C1" s="40"/>
      <c r="D1" s="40"/>
      <c r="E1" s="40"/>
      <c r="F1" s="40"/>
      <c r="G1" s="40"/>
      <c r="H1" s="40"/>
      <c r="I1" s="28"/>
      <c r="J1" s="28"/>
      <c r="K1" s="28"/>
      <c r="L1" s="25"/>
      <c r="M1" s="8"/>
      <c r="N1" s="8"/>
      <c r="O1" s="8"/>
    </row>
    <row r="2" spans="1:15" ht="9" customHeight="1">
      <c r="A2" s="29"/>
      <c r="B2" s="29"/>
      <c r="C2" s="29"/>
      <c r="D2" s="29"/>
      <c r="E2" s="30"/>
      <c r="F2" s="30"/>
      <c r="G2" s="30"/>
      <c r="H2" s="30"/>
      <c r="I2" s="30"/>
      <c r="J2" s="30"/>
      <c r="K2" s="30"/>
    </row>
    <row r="3" spans="1:15" ht="11.25" customHeight="1">
      <c r="A3" s="32" t="s">
        <v>16</v>
      </c>
      <c r="B3" s="36" t="s">
        <v>17</v>
      </c>
      <c r="C3" s="37"/>
      <c r="D3" s="37"/>
      <c r="E3" s="37"/>
      <c r="F3" s="37"/>
      <c r="G3" s="37"/>
      <c r="H3" s="37"/>
      <c r="I3" s="38"/>
      <c r="J3" s="38"/>
      <c r="K3" s="39"/>
      <c r="L3" s="34" t="s">
        <v>28</v>
      </c>
    </row>
    <row r="4" spans="1:15" ht="12.75" customHeight="1">
      <c r="A4" s="33"/>
      <c r="B4" s="31">
        <v>2015</v>
      </c>
      <c r="C4" s="31">
        <v>2016</v>
      </c>
      <c r="D4" s="31">
        <v>2017</v>
      </c>
      <c r="E4" s="31">
        <v>2018</v>
      </c>
      <c r="F4" s="31">
        <v>2019</v>
      </c>
      <c r="G4" s="31">
        <v>2020</v>
      </c>
      <c r="H4" s="31">
        <v>2021</v>
      </c>
      <c r="I4" s="31">
        <v>2022</v>
      </c>
      <c r="J4" s="31">
        <v>2023</v>
      </c>
      <c r="K4" s="31">
        <v>2024</v>
      </c>
      <c r="L4" s="35"/>
    </row>
    <row r="5" spans="1:15" ht="7.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6"/>
    </row>
    <row r="6" spans="1:15">
      <c r="A6" s="10" t="s">
        <v>18</v>
      </c>
      <c r="B6" s="19">
        <f t="shared" ref="B6:G6" si="0">B8+B13+B19+B24+B29</f>
        <v>3937268.534</v>
      </c>
      <c r="C6" s="19">
        <f t="shared" si="0"/>
        <v>3801338.9979999997</v>
      </c>
      <c r="D6" s="19">
        <f t="shared" si="0"/>
        <v>4289839.6879999992</v>
      </c>
      <c r="E6" s="19">
        <f t="shared" si="0"/>
        <v>5336635.0580000002</v>
      </c>
      <c r="F6" s="19">
        <f t="shared" si="0"/>
        <v>5902787.8039999995</v>
      </c>
      <c r="G6" s="19">
        <f t="shared" si="0"/>
        <v>6445179.7750000004</v>
      </c>
      <c r="H6" s="19">
        <f>H8+H13+H19+H24+H29</f>
        <v>6770661.0650000004</v>
      </c>
      <c r="I6" s="19">
        <f>I8+I13+I19+I24+I29</f>
        <v>6254710.2699999996</v>
      </c>
      <c r="J6" s="19">
        <f>J8+J13+J19+J24+J29</f>
        <v>7527658.6689999998</v>
      </c>
      <c r="K6" s="19">
        <f>K8+K13+K19+K24+K29</f>
        <v>9067013.2839999981</v>
      </c>
      <c r="L6" s="12">
        <f>((K6/J6)-1)*100</f>
        <v>20.449314756250647</v>
      </c>
      <c r="M6" s="15"/>
      <c r="N6" s="18"/>
    </row>
    <row r="7" spans="1:15">
      <c r="B7" s="20"/>
      <c r="C7" s="20"/>
      <c r="D7" s="20"/>
      <c r="E7" s="20"/>
      <c r="F7" s="20"/>
      <c r="G7" s="20"/>
      <c r="H7" s="20"/>
      <c r="I7" s="20"/>
      <c r="J7" s="20"/>
      <c r="K7" s="20"/>
      <c r="L7" s="9"/>
    </row>
    <row r="8" spans="1:15">
      <c r="A8" s="10" t="s">
        <v>19</v>
      </c>
      <c r="B8" s="21">
        <f t="shared" ref="B8:G8" si="1">SUM(B9:B11)</f>
        <v>66224.751000000004</v>
      </c>
      <c r="C8" s="21">
        <f t="shared" si="1"/>
        <v>38957.78899999999</v>
      </c>
      <c r="D8" s="21">
        <f t="shared" si="1"/>
        <v>7821.29</v>
      </c>
      <c r="E8" s="21">
        <f t="shared" si="1"/>
        <v>101332.219</v>
      </c>
      <c r="F8" s="21">
        <f t="shared" si="1"/>
        <v>108350.842</v>
      </c>
      <c r="G8" s="21">
        <f t="shared" si="1"/>
        <v>148611.26999999999</v>
      </c>
      <c r="H8" s="21">
        <f>SUM(H9:H11)</f>
        <v>144421.72200000001</v>
      </c>
      <c r="I8" s="21">
        <f>SUM(I9:I11)</f>
        <v>162801.00200000004</v>
      </c>
      <c r="J8" s="21">
        <f>SUM(J9:J11)</f>
        <v>283253.85199999996</v>
      </c>
      <c r="K8" s="21">
        <f>SUM(K9:K11)</f>
        <v>395687.23599999998</v>
      </c>
      <c r="L8" s="12">
        <f>((K8/J8)-1)*100</f>
        <v>39.693505739155867</v>
      </c>
      <c r="M8" s="15"/>
    </row>
    <row r="9" spans="1:15">
      <c r="A9" s="11" t="s">
        <v>5</v>
      </c>
      <c r="B9" s="22">
        <v>4139.9939999999997</v>
      </c>
      <c r="C9" s="22">
        <v>1034.537</v>
      </c>
      <c r="D9" s="22">
        <v>7260.1480000000001</v>
      </c>
      <c r="E9" s="22">
        <v>16231.506999999998</v>
      </c>
      <c r="F9" s="22">
        <v>15861.522999999999</v>
      </c>
      <c r="G9" s="22">
        <v>6854.1610000000001</v>
      </c>
      <c r="H9" s="22">
        <v>3724.0660000000003</v>
      </c>
      <c r="I9" s="22">
        <v>18554.635000000002</v>
      </c>
      <c r="J9" s="22">
        <v>65382.961000000003</v>
      </c>
      <c r="K9" s="22">
        <v>88158.71699999999</v>
      </c>
      <c r="L9" s="13">
        <f>((K9/J9)-1)*100</f>
        <v>34.834390568515225</v>
      </c>
      <c r="M9" s="15"/>
    </row>
    <row r="10" spans="1:15">
      <c r="A10" s="11" t="s">
        <v>20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2">
        <v>49577.421000000002</v>
      </c>
      <c r="J10" s="22">
        <v>128818.42</v>
      </c>
      <c r="K10" s="22">
        <v>179633.52599999998</v>
      </c>
      <c r="L10" s="13">
        <f>((K10/J10)-1)*100</f>
        <v>39.447080627133914</v>
      </c>
      <c r="M10" s="15"/>
    </row>
    <row r="11" spans="1:15">
      <c r="A11" s="11" t="s">
        <v>0</v>
      </c>
      <c r="B11" s="22">
        <v>62084.757000000005</v>
      </c>
      <c r="C11" s="22">
        <v>37923.251999999993</v>
      </c>
      <c r="D11" s="22">
        <v>561.14199999999994</v>
      </c>
      <c r="E11" s="22">
        <v>85100.712</v>
      </c>
      <c r="F11" s="22">
        <v>92489.319000000003</v>
      </c>
      <c r="G11" s="22">
        <v>141757.109</v>
      </c>
      <c r="H11" s="22">
        <v>140697.65600000002</v>
      </c>
      <c r="I11" s="22">
        <v>94668.946000000011</v>
      </c>
      <c r="J11" s="22">
        <v>89052.47099999999</v>
      </c>
      <c r="K11" s="22">
        <v>127894.993</v>
      </c>
      <c r="L11" s="13">
        <f>((K11/J11)-1)*100</f>
        <v>43.617567894326051</v>
      </c>
      <c r="M11" s="15"/>
    </row>
    <row r="12" spans="1:15"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15"/>
    </row>
    <row r="13" spans="1:15">
      <c r="A13" s="10" t="s">
        <v>21</v>
      </c>
      <c r="B13" s="21">
        <f t="shared" ref="B13:G13" si="2">SUM(B14:B17)</f>
        <v>314716.53700000001</v>
      </c>
      <c r="C13" s="21">
        <f t="shared" si="2"/>
        <v>304604.902</v>
      </c>
      <c r="D13" s="21">
        <f t="shared" si="2"/>
        <v>290944.78599999996</v>
      </c>
      <c r="E13" s="21">
        <f t="shared" si="2"/>
        <v>376337.64199999999</v>
      </c>
      <c r="F13" s="21">
        <f t="shared" si="2"/>
        <v>454325.59299999994</v>
      </c>
      <c r="G13" s="21">
        <f t="shared" si="2"/>
        <v>478223.92</v>
      </c>
      <c r="H13" s="21">
        <f>SUM(H14:H17)</f>
        <v>452821.45500000002</v>
      </c>
      <c r="I13" s="21">
        <f>SUM(I14:I17)</f>
        <v>631590.08299999998</v>
      </c>
      <c r="J13" s="21">
        <f>SUM(J14:J17)</f>
        <v>624725.72400000005</v>
      </c>
      <c r="K13" s="21">
        <f>SUM(K14:K17)</f>
        <v>790406.44899999991</v>
      </c>
      <c r="L13" s="12">
        <f>((K13/J13)-1)*100</f>
        <v>26.520554322491741</v>
      </c>
      <c r="M13" s="15"/>
    </row>
    <row r="14" spans="1:15">
      <c r="A14" s="11" t="s">
        <v>22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39643.021000000001</v>
      </c>
      <c r="H14" s="23">
        <v>42391.913</v>
      </c>
      <c r="I14" s="23">
        <v>54289.775999999998</v>
      </c>
      <c r="J14" s="23">
        <v>66054.574999999997</v>
      </c>
      <c r="K14" s="23">
        <v>75161.256999999998</v>
      </c>
      <c r="L14" s="13">
        <f>((K14/J14)-1)*100</f>
        <v>13.786602971860763</v>
      </c>
      <c r="M14" s="15"/>
    </row>
    <row r="15" spans="1:15">
      <c r="A15" s="11" t="s">
        <v>6</v>
      </c>
      <c r="B15" s="22">
        <v>87433.705999999991</v>
      </c>
      <c r="C15" s="22">
        <v>59389.645000000004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14" t="s">
        <v>11</v>
      </c>
      <c r="M15" s="15"/>
    </row>
    <row r="16" spans="1:15">
      <c r="A16" s="11" t="s">
        <v>13</v>
      </c>
      <c r="B16" s="22">
        <v>1798.7860000000001</v>
      </c>
      <c r="C16" s="24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14" t="s">
        <v>11</v>
      </c>
      <c r="M16" s="15"/>
    </row>
    <row r="17" spans="1:13">
      <c r="A17" s="11" t="s">
        <v>7</v>
      </c>
      <c r="B17" s="22">
        <v>225484.04499999998</v>
      </c>
      <c r="C17" s="22">
        <v>245215.25699999998</v>
      </c>
      <c r="D17" s="22">
        <v>290944.78599999996</v>
      </c>
      <c r="E17" s="22">
        <v>376337.64199999999</v>
      </c>
      <c r="F17" s="22">
        <v>454325.59299999994</v>
      </c>
      <c r="G17" s="22">
        <v>438580.89899999998</v>
      </c>
      <c r="H17" s="22">
        <v>410429.54200000002</v>
      </c>
      <c r="I17" s="22">
        <v>577300.30700000003</v>
      </c>
      <c r="J17" s="22">
        <v>558671.14900000009</v>
      </c>
      <c r="K17" s="22">
        <v>715245.19199999992</v>
      </c>
      <c r="L17" s="13">
        <f>((K17/J17)-1)*100</f>
        <v>28.026155150531995</v>
      </c>
      <c r="M17" s="15"/>
    </row>
    <row r="18" spans="1:13">
      <c r="A18" s="11"/>
      <c r="B18" s="20"/>
      <c r="C18" s="20"/>
      <c r="D18" s="20"/>
      <c r="E18" s="20"/>
      <c r="F18" s="20"/>
      <c r="G18" s="20"/>
      <c r="H18" s="20"/>
      <c r="I18" s="20"/>
      <c r="J18" s="20"/>
      <c r="K18" s="20"/>
      <c r="M18" s="15"/>
    </row>
    <row r="19" spans="1:13">
      <c r="A19" s="10" t="s">
        <v>23</v>
      </c>
      <c r="B19" s="19">
        <f t="shared" ref="B19:H19" si="3">SUM(B20:B22)</f>
        <v>295435.69399999996</v>
      </c>
      <c r="C19" s="19">
        <f t="shared" si="3"/>
        <v>254258.666</v>
      </c>
      <c r="D19" s="19">
        <f t="shared" si="3"/>
        <v>332619.67300000001</v>
      </c>
      <c r="E19" s="19">
        <f t="shared" si="3"/>
        <v>457701.64199999999</v>
      </c>
      <c r="F19" s="19">
        <f t="shared" si="3"/>
        <v>499874.83200000005</v>
      </c>
      <c r="G19" s="19">
        <f t="shared" si="3"/>
        <v>506120.57199999993</v>
      </c>
      <c r="H19" s="19">
        <f t="shared" si="3"/>
        <v>425276.96100000001</v>
      </c>
      <c r="I19" s="19">
        <f>SUM(I20:I22)</f>
        <v>448200.36699999997</v>
      </c>
      <c r="J19" s="19">
        <f>SUM(J20:J22)</f>
        <v>435580.76400000002</v>
      </c>
      <c r="K19" s="19">
        <f>SUM(K20:K22)</f>
        <v>567396.51599999995</v>
      </c>
      <c r="L19" s="12">
        <f>((K19/J19)-1)*100</f>
        <v>30.262069148673397</v>
      </c>
      <c r="M19" s="15"/>
    </row>
    <row r="20" spans="1:13">
      <c r="A20" s="11" t="s">
        <v>1</v>
      </c>
      <c r="B20" s="22">
        <v>92258.386999999988</v>
      </c>
      <c r="C20" s="22">
        <v>94798.232000000004</v>
      </c>
      <c r="D20" s="22">
        <v>118136.424</v>
      </c>
      <c r="E20" s="22">
        <v>127945.64799999999</v>
      </c>
      <c r="F20" s="22">
        <v>131111.981</v>
      </c>
      <c r="G20" s="22">
        <v>131888.19500000001</v>
      </c>
      <c r="H20" s="22">
        <v>112201.04700000002</v>
      </c>
      <c r="I20" s="22">
        <v>128093.395</v>
      </c>
      <c r="J20" s="22">
        <v>62203.222999999991</v>
      </c>
      <c r="K20" s="22">
        <v>114537.25400000002</v>
      </c>
      <c r="L20" s="13">
        <f>((K20/J20)-1)*100</f>
        <v>84.133953959266748</v>
      </c>
      <c r="M20" s="15"/>
    </row>
    <row r="21" spans="1:13">
      <c r="A21" s="11" t="s">
        <v>8</v>
      </c>
      <c r="B21" s="22">
        <v>18704.251999999997</v>
      </c>
      <c r="C21" s="22">
        <v>21669.101000000002</v>
      </c>
      <c r="D21" s="22">
        <v>58237.081000000006</v>
      </c>
      <c r="E21" s="22">
        <v>96103.067999999999</v>
      </c>
      <c r="F21" s="22">
        <v>137673.223</v>
      </c>
      <c r="G21" s="22">
        <v>141299.37299999999</v>
      </c>
      <c r="H21" s="22">
        <v>137877.83099999998</v>
      </c>
      <c r="I21" s="22">
        <v>134092.69099999999</v>
      </c>
      <c r="J21" s="22">
        <v>148865.34200000003</v>
      </c>
      <c r="K21" s="22">
        <v>146723.97199999998</v>
      </c>
      <c r="L21" s="13">
        <f>((K21/J21)-1)*100</f>
        <v>-1.4384610757822047</v>
      </c>
      <c r="M21" s="15"/>
    </row>
    <row r="22" spans="1:13">
      <c r="A22" s="11" t="s">
        <v>2</v>
      </c>
      <c r="B22" s="22">
        <v>184473.05499999999</v>
      </c>
      <c r="C22" s="22">
        <v>137791.33299999998</v>
      </c>
      <c r="D22" s="22">
        <v>156246.16800000001</v>
      </c>
      <c r="E22" s="22">
        <v>233652.92599999998</v>
      </c>
      <c r="F22" s="22">
        <v>231089.62800000003</v>
      </c>
      <c r="G22" s="22">
        <v>232933.00399999999</v>
      </c>
      <c r="H22" s="22">
        <v>175198.08300000001</v>
      </c>
      <c r="I22" s="22">
        <v>186014.28099999999</v>
      </c>
      <c r="J22" s="22">
        <v>224512.19899999999</v>
      </c>
      <c r="K22" s="22">
        <v>306135.28999999998</v>
      </c>
      <c r="L22" s="13">
        <f>((K22/J22)-1)*100</f>
        <v>36.355748758222248</v>
      </c>
      <c r="M22" s="15"/>
    </row>
    <row r="23" spans="1:13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20"/>
      <c r="M23" s="15"/>
    </row>
    <row r="24" spans="1:13">
      <c r="A24" s="10" t="s">
        <v>24</v>
      </c>
      <c r="B24" s="19">
        <f t="shared" ref="B24:K24" si="4">SUM(B25:B27)</f>
        <v>1512484.4920000001</v>
      </c>
      <c r="C24" s="19">
        <f t="shared" si="4"/>
        <v>1556690.091</v>
      </c>
      <c r="D24" s="19">
        <f t="shared" si="4"/>
        <v>1762174.1629999997</v>
      </c>
      <c r="E24" s="19">
        <f t="shared" si="4"/>
        <v>2199033.1790000005</v>
      </c>
      <c r="F24" s="19">
        <f t="shared" si="4"/>
        <v>2396756.16</v>
      </c>
      <c r="G24" s="19">
        <f t="shared" si="4"/>
        <v>2741451.3870000001</v>
      </c>
      <c r="H24" s="19">
        <f t="shared" si="4"/>
        <v>3182137.5630000001</v>
      </c>
      <c r="I24" s="19">
        <f t="shared" si="4"/>
        <v>2653292.639</v>
      </c>
      <c r="J24" s="19">
        <f t="shared" si="4"/>
        <v>3147972.01</v>
      </c>
      <c r="K24" s="19">
        <f t="shared" si="4"/>
        <v>3726532.9169999994</v>
      </c>
      <c r="L24" s="12">
        <f>((K24/J24)-1)*100</f>
        <v>18.378845337954573</v>
      </c>
      <c r="M24" s="15"/>
    </row>
    <row r="25" spans="1:13">
      <c r="A25" s="11" t="s">
        <v>9</v>
      </c>
      <c r="B25" s="22">
        <v>363688.71200000006</v>
      </c>
      <c r="C25" s="22">
        <v>392679.00100000005</v>
      </c>
      <c r="D25" s="22">
        <v>504233.41099999996</v>
      </c>
      <c r="E25" s="22">
        <v>601821.48499999999</v>
      </c>
      <c r="F25" s="22">
        <v>629947.12400000007</v>
      </c>
      <c r="G25" s="22">
        <v>768239.902</v>
      </c>
      <c r="H25" s="22">
        <v>1216047.818</v>
      </c>
      <c r="I25" s="22">
        <v>844045.54499999993</v>
      </c>
      <c r="J25" s="22">
        <v>1070666.2129999998</v>
      </c>
      <c r="K25" s="22">
        <v>1303465.2739999997</v>
      </c>
      <c r="L25" s="13">
        <f>((K25/J25)-1)*100</f>
        <v>21.743383528251869</v>
      </c>
      <c r="M25" s="15"/>
    </row>
    <row r="26" spans="1:13">
      <c r="A26" s="11" t="s">
        <v>12</v>
      </c>
      <c r="B26" s="22">
        <v>34488.519</v>
      </c>
      <c r="C26" s="22">
        <v>89252.128000000012</v>
      </c>
      <c r="D26" s="22">
        <v>121964.94999999998</v>
      </c>
      <c r="E26" s="22">
        <v>122131.447</v>
      </c>
      <c r="F26" s="22">
        <v>130473.402</v>
      </c>
      <c r="G26" s="22">
        <v>139944.62400000001</v>
      </c>
      <c r="H26" s="22">
        <v>101798.33699999998</v>
      </c>
      <c r="I26" s="22">
        <v>283317.946</v>
      </c>
      <c r="J26" s="22">
        <v>378672.14299999998</v>
      </c>
      <c r="K26" s="22">
        <v>461303.9599999999</v>
      </c>
      <c r="L26" s="13">
        <f>((K26/J26)-1)*100</f>
        <v>21.821467073166744</v>
      </c>
      <c r="M26" s="15"/>
    </row>
    <row r="27" spans="1:13">
      <c r="A27" s="11" t="s">
        <v>3</v>
      </c>
      <c r="B27" s="22">
        <v>1114307.2610000002</v>
      </c>
      <c r="C27" s="22">
        <v>1074758.9620000001</v>
      </c>
      <c r="D27" s="22">
        <v>1135975.8019999999</v>
      </c>
      <c r="E27" s="22">
        <v>1475080.2470000002</v>
      </c>
      <c r="F27" s="22">
        <v>1636335.6340000001</v>
      </c>
      <c r="G27" s="22">
        <v>1833266.8610000003</v>
      </c>
      <c r="H27" s="22">
        <v>1864291.4079999998</v>
      </c>
      <c r="I27" s="22">
        <v>1525929.148</v>
      </c>
      <c r="J27" s="22">
        <v>1698633.6540000001</v>
      </c>
      <c r="K27" s="22">
        <v>1961763.683</v>
      </c>
      <c r="L27" s="13">
        <f>((K27/J27)-1)*100</f>
        <v>15.490687375725321</v>
      </c>
      <c r="M27" s="15"/>
    </row>
    <row r="28" spans="1:13">
      <c r="A28" s="11"/>
      <c r="B28" s="20"/>
      <c r="C28" s="20"/>
      <c r="D28" s="20"/>
      <c r="E28" s="20"/>
      <c r="F28" s="20"/>
      <c r="G28" s="20"/>
      <c r="H28" s="20"/>
      <c r="I28" s="20"/>
      <c r="J28" s="20"/>
      <c r="K28" s="20"/>
      <c r="M28" s="15"/>
    </row>
    <row r="29" spans="1:13">
      <c r="A29" s="10" t="s">
        <v>26</v>
      </c>
      <c r="B29" s="19">
        <f t="shared" ref="B29:K29" si="5">SUM(B30:B32)</f>
        <v>1748407.06</v>
      </c>
      <c r="C29" s="19">
        <f t="shared" si="5"/>
        <v>1646827.55</v>
      </c>
      <c r="D29" s="19">
        <f t="shared" si="5"/>
        <v>1896279.7759999996</v>
      </c>
      <c r="E29" s="19">
        <f t="shared" si="5"/>
        <v>2202230.3759999997</v>
      </c>
      <c r="F29" s="19">
        <f t="shared" si="5"/>
        <v>2443480.3769999999</v>
      </c>
      <c r="G29" s="19">
        <f t="shared" si="5"/>
        <v>2570772.6260000002</v>
      </c>
      <c r="H29" s="19">
        <f t="shared" si="5"/>
        <v>2566003.3640000001</v>
      </c>
      <c r="I29" s="19">
        <f t="shared" si="5"/>
        <v>2358826.179</v>
      </c>
      <c r="J29" s="19">
        <f t="shared" si="5"/>
        <v>3036126.3190000001</v>
      </c>
      <c r="K29" s="19">
        <f t="shared" si="5"/>
        <v>3586990.1660000002</v>
      </c>
      <c r="L29" s="12">
        <f>((K29/J29)-1)*100</f>
        <v>18.143640584145281</v>
      </c>
      <c r="M29" s="15"/>
    </row>
    <row r="30" spans="1:13">
      <c r="A30" s="11" t="s">
        <v>4</v>
      </c>
      <c r="B30" s="22">
        <v>207483.63400000002</v>
      </c>
      <c r="C30" s="22">
        <v>178236.88699999999</v>
      </c>
      <c r="D30" s="22">
        <v>265707.076</v>
      </c>
      <c r="E30" s="22">
        <v>324483.04399999999</v>
      </c>
      <c r="F30" s="22">
        <v>343457.38800000004</v>
      </c>
      <c r="G30" s="22">
        <v>308890.054</v>
      </c>
      <c r="H30" s="22">
        <v>279768.685</v>
      </c>
      <c r="I30" s="22">
        <v>189597.97099999999</v>
      </c>
      <c r="J30" s="22">
        <v>299317.63</v>
      </c>
      <c r="K30" s="22">
        <v>366453.66899999999</v>
      </c>
      <c r="L30" s="13">
        <f>((K30/J30)-1)*100</f>
        <v>22.429697508963976</v>
      </c>
      <c r="M30" s="15"/>
    </row>
    <row r="31" spans="1:13">
      <c r="A31" s="11" t="s">
        <v>10</v>
      </c>
      <c r="B31" s="22">
        <v>845671.43400000001</v>
      </c>
      <c r="C31" s="22">
        <v>818669.13100000005</v>
      </c>
      <c r="D31" s="22">
        <v>914002.41099999985</v>
      </c>
      <c r="E31" s="22">
        <v>1119551.7469999997</v>
      </c>
      <c r="F31" s="22">
        <v>1234971.9049999998</v>
      </c>
      <c r="G31" s="22">
        <v>1383384.416</v>
      </c>
      <c r="H31" s="22">
        <v>1321594.1439999999</v>
      </c>
      <c r="I31" s="22">
        <v>1065366.1739999999</v>
      </c>
      <c r="J31" s="22">
        <v>1553091.0600000003</v>
      </c>
      <c r="K31" s="22">
        <v>1926522.8070000003</v>
      </c>
      <c r="L31" s="13">
        <f>((K31/J31)-1)*100</f>
        <v>24.044420614976691</v>
      </c>
      <c r="M31" s="15"/>
    </row>
    <row r="32" spans="1:13">
      <c r="A32" s="11" t="s">
        <v>25</v>
      </c>
      <c r="B32" s="22">
        <v>695251.99200000009</v>
      </c>
      <c r="C32" s="22">
        <v>649921.53200000001</v>
      </c>
      <c r="D32" s="22">
        <v>716570.28899999987</v>
      </c>
      <c r="E32" s="22">
        <v>758195.58500000008</v>
      </c>
      <c r="F32" s="22">
        <v>865051.08399999992</v>
      </c>
      <c r="G32" s="22">
        <v>878498.15600000008</v>
      </c>
      <c r="H32" s="22">
        <v>964640.53499999992</v>
      </c>
      <c r="I32" s="22">
        <v>1103862.0340000002</v>
      </c>
      <c r="J32" s="22">
        <v>1183717.629</v>
      </c>
      <c r="K32" s="22">
        <v>1294013.69</v>
      </c>
      <c r="L32" s="13">
        <f>((K32/J32)-1)*100</f>
        <v>9.3177678778998629</v>
      </c>
      <c r="M32" s="15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6" t="s">
        <v>14</v>
      </c>
      <c r="B34" s="5"/>
      <c r="C34" s="5"/>
      <c r="D34" s="5"/>
    </row>
    <row r="35" spans="1:12" ht="10.5" customHeight="1">
      <c r="A35" s="27" t="s">
        <v>15</v>
      </c>
      <c r="B35" s="5"/>
      <c r="C35" s="5"/>
      <c r="D35" s="5"/>
    </row>
    <row r="36" spans="1:12">
      <c r="A36" s="6"/>
      <c r="B36" s="5"/>
      <c r="C36" s="5"/>
      <c r="D36" s="5"/>
    </row>
    <row r="37" spans="1:12">
      <c r="B37" s="7"/>
      <c r="C37" s="7"/>
      <c r="D37" s="7"/>
      <c r="E37" s="7"/>
      <c r="F37" s="7"/>
      <c r="G37" s="7"/>
      <c r="H37" s="7"/>
      <c r="I37" s="7"/>
      <c r="J37" s="7"/>
      <c r="K37" s="7"/>
    </row>
    <row r="43" spans="1:12">
      <c r="B43" s="4"/>
      <c r="C43" s="4"/>
      <c r="D43" s="4"/>
    </row>
    <row r="45" spans="1:12">
      <c r="A45" s="3"/>
      <c r="B45" s="3"/>
      <c r="C45" s="3"/>
      <c r="D45" s="3"/>
    </row>
  </sheetData>
  <mergeCells count="4">
    <mergeCell ref="A3:A4"/>
    <mergeCell ref="L3:L4"/>
    <mergeCell ref="B3:K3"/>
    <mergeCell ref="A1:H1"/>
  </mergeCells>
  <phoneticPr fontId="0" type="noConversion"/>
  <printOptions horizontalCentered="1"/>
  <pageMargins left="0.98425196850393704" right="0.98425196850393704" top="0.78740157480314965" bottom="0.78740157480314965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T2.7</vt:lpstr>
      <vt:lpstr>T2.7!Area_de_impressao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2013-05-13T19:46:23Z</cp:lastPrinted>
  <dcterms:created xsi:type="dcterms:W3CDTF">2001-03-20T19:06:52Z</dcterms:created>
  <dcterms:modified xsi:type="dcterms:W3CDTF">2025-06-30T17:20:39Z</dcterms:modified>
</cp:coreProperties>
</file>