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13973381-85CD-4C6B-A044-B7F0421EB54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2.5" sheetId="1" r:id="rId1"/>
  </sheets>
  <definedNames>
    <definedName name="_Fill" hidden="1">'T2.5'!#REF!</definedName>
    <definedName name="_xlnm.Print_Area" localSheetId="0">'T2.5'!$A$1:$L$46</definedName>
    <definedName name="_xlnm.Print_Titles" localSheetId="0">'T2.5'!$A:$A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K39" i="1"/>
  <c r="L39" i="1" s="1"/>
  <c r="J39" i="1"/>
  <c r="I39" i="1"/>
  <c r="H39" i="1"/>
  <c r="G39" i="1"/>
  <c r="F39" i="1"/>
  <c r="E39" i="1"/>
  <c r="D39" i="1"/>
  <c r="C39" i="1"/>
  <c r="B39" i="1"/>
  <c r="L37" i="1"/>
  <c r="L36" i="1"/>
  <c r="L35" i="1"/>
  <c r="K34" i="1"/>
  <c r="L34" i="1" s="1"/>
  <c r="J34" i="1"/>
  <c r="I34" i="1"/>
  <c r="H34" i="1"/>
  <c r="G34" i="1"/>
  <c r="F34" i="1"/>
  <c r="E34" i="1"/>
  <c r="D34" i="1"/>
  <c r="C34" i="1"/>
  <c r="B34" i="1"/>
  <c r="L32" i="1"/>
  <c r="L31" i="1"/>
  <c r="L30" i="1"/>
  <c r="L29" i="1"/>
  <c r="K28" i="1"/>
  <c r="L28" i="1" s="1"/>
  <c r="J28" i="1"/>
  <c r="I28" i="1"/>
  <c r="H28" i="1"/>
  <c r="G28" i="1"/>
  <c r="F28" i="1"/>
  <c r="E28" i="1"/>
  <c r="D28" i="1"/>
  <c r="C28" i="1"/>
  <c r="B28" i="1"/>
  <c r="L26" i="1"/>
  <c r="L25" i="1"/>
  <c r="L24" i="1"/>
  <c r="L23" i="1"/>
  <c r="L22" i="1"/>
  <c r="L21" i="1"/>
  <c r="L20" i="1"/>
  <c r="L19" i="1"/>
  <c r="L18" i="1"/>
  <c r="L17" i="1"/>
  <c r="K17" i="1"/>
  <c r="J17" i="1"/>
  <c r="I17" i="1"/>
  <c r="H17" i="1"/>
  <c r="G17" i="1"/>
  <c r="F17" i="1"/>
  <c r="E17" i="1"/>
  <c r="D17" i="1"/>
  <c r="C17" i="1"/>
  <c r="B17" i="1"/>
  <c r="L15" i="1"/>
  <c r="L14" i="1"/>
  <c r="L13" i="1"/>
  <c r="L12" i="1"/>
  <c r="L11" i="1"/>
  <c r="L10" i="1"/>
  <c r="L9" i="1"/>
  <c r="L8" i="1"/>
  <c r="K8" i="1"/>
  <c r="J8" i="1"/>
  <c r="J6" i="1" s="1"/>
  <c r="I8" i="1"/>
  <c r="I6" i="1" s="1"/>
  <c r="H8" i="1"/>
  <c r="G8" i="1"/>
  <c r="G6" i="1" s="1"/>
  <c r="F8" i="1"/>
  <c r="F6" i="1" s="1"/>
  <c r="E8" i="1"/>
  <c r="D8" i="1"/>
  <c r="D6" i="1" s="1"/>
  <c r="C8" i="1"/>
  <c r="C6" i="1" s="1"/>
  <c r="B8" i="1"/>
  <c r="K6" i="1"/>
  <c r="L6" i="1" s="1"/>
  <c r="H6" i="1"/>
  <c r="E6" i="1"/>
  <c r="B6" i="1"/>
</calcChain>
</file>

<file path=xl/sharedStrings.xml><?xml version="1.0" encoding="utf-8"?>
<sst xmlns="http://schemas.openxmlformats.org/spreadsheetml/2006/main" count="38" uniqueCount="38">
  <si>
    <t>Brazil</t>
  </si>
  <si>
    <t xml:space="preserve">Acre </t>
  </si>
  <si>
    <t xml:space="preserve">Roraima  </t>
  </si>
  <si>
    <t xml:space="preserve">Amapá  </t>
  </si>
  <si>
    <t xml:space="preserve">Tocantins </t>
  </si>
  <si>
    <t xml:space="preserve">Ceará  </t>
  </si>
  <si>
    <t xml:space="preserve">Rio Grande do Norte </t>
  </si>
  <si>
    <t xml:space="preserve">Pernambuco  </t>
  </si>
  <si>
    <t>Alagoas</t>
  </si>
  <si>
    <t xml:space="preserve">Sergipe  </t>
  </si>
  <si>
    <t xml:space="preserve">Bahia  </t>
  </si>
  <si>
    <t xml:space="preserve">Minas Gerais  </t>
  </si>
  <si>
    <t xml:space="preserve">Rio de Janeiro </t>
  </si>
  <si>
    <t xml:space="preserve">São Paulo  </t>
  </si>
  <si>
    <t xml:space="preserve">Paraná </t>
  </si>
  <si>
    <t xml:space="preserve">Santa Catarina </t>
  </si>
  <si>
    <t xml:space="preserve">Rio Grande do Sul </t>
  </si>
  <si>
    <t xml:space="preserve">Mato Grosso do Sul </t>
  </si>
  <si>
    <t xml:space="preserve">Mato Grosso </t>
  </si>
  <si>
    <r>
      <t>Hydrated ethanol sales (10</t>
    </r>
    <r>
      <rPr>
        <b/>
        <vertAlign val="superscript"/>
        <sz val="7"/>
        <color theme="1"/>
        <rFont val="Cambria"/>
        <family val="1"/>
      </rPr>
      <t>3</t>
    </r>
    <r>
      <rPr>
        <b/>
        <sz val="7"/>
        <color theme="1"/>
        <rFont val="Helvetica Neue"/>
        <family val="2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>)</t>
    </r>
  </si>
  <si>
    <t>Source: ANP/SDL, according to ANP Resolution No. 729/2018.</t>
  </si>
  <si>
    <r>
      <t xml:space="preserve">Brazilian </t>
    </r>
    <r>
      <rPr>
        <b/>
        <sz val="7"/>
        <color theme="1"/>
        <rFont val="Helvetica Neue"/>
      </rPr>
      <t>regions</t>
    </r>
    <r>
      <rPr>
        <b/>
        <sz val="7"/>
        <color theme="1"/>
        <rFont val="Helvetica Neue"/>
        <family val="2"/>
      </rPr>
      <t xml:space="preserve">
and </t>
    </r>
    <r>
      <rPr>
        <b/>
        <sz val="7"/>
        <color theme="1"/>
        <rFont val="Helvetica Neue"/>
      </rPr>
      <t>states</t>
    </r>
  </si>
  <si>
    <t>Rondônia</t>
  </si>
  <si>
    <t>24/23
%</t>
  </si>
  <si>
    <r>
      <t xml:space="preserve">Table 2.5 – Hydrated ethanol sales, by </t>
    </r>
    <r>
      <rPr>
        <b/>
        <sz val="9"/>
        <color theme="1"/>
        <rFont val="Helvetica Neue"/>
      </rPr>
      <t>brazilian regions and states</t>
    </r>
    <r>
      <rPr>
        <b/>
        <sz val="9"/>
        <color theme="1"/>
        <rFont val="Helvetica Neue"/>
        <family val="2"/>
      </rPr>
      <t>, at distribution level – 2015-2024</t>
    </r>
  </si>
  <si>
    <t xml:space="preserve">North Region </t>
  </si>
  <si>
    <t xml:space="preserve">Amazon </t>
  </si>
  <si>
    <t>Stop</t>
  </si>
  <si>
    <t xml:space="preserve">Northeast Region </t>
  </si>
  <si>
    <t>Maranhao</t>
  </si>
  <si>
    <t xml:space="preserve">Piaui </t>
  </si>
  <si>
    <t xml:space="preserve">Paraiba  </t>
  </si>
  <si>
    <t>Southeast Region</t>
  </si>
  <si>
    <t xml:space="preserve">Holy Spirit </t>
  </si>
  <si>
    <t xml:space="preserve">South Region </t>
  </si>
  <si>
    <t xml:space="preserve">Goias  </t>
  </si>
  <si>
    <t>Federal District</t>
  </si>
  <si>
    <t xml:space="preserve">Central-west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</si>
</sst>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%"/>
  </numFmts>
  <fonts count="15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sz val="7"/>
      <color indexed="61"/>
      <name val="Helvetica Neue"/>
      <family val="2"/>
    </font>
    <font>
      <b/>
      <sz val="9"/>
      <color theme="1"/>
      <name val="Helvetica Neue"/>
      <family val="2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vertAlign val="superscript"/>
      <sz val="7"/>
      <color theme="1"/>
      <name val="Cambria"/>
      <family val="1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b/>
      <sz val="7"/>
      <name val="Helvetica Neue"/>
    </font>
    <font>
      <b/>
      <sz val="7"/>
      <name val="Helvetica Neue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fill"/>
    </xf>
    <xf numFmtId="2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Protection="1"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fill"/>
      <protection locked="0"/>
    </xf>
    <xf numFmtId="166" fontId="2" fillId="2" borderId="0" xfId="0" applyNumberFormat="1" applyFont="1" applyFill="1" applyAlignment="1">
      <alignment vertical="center"/>
    </xf>
    <xf numFmtId="166" fontId="2" fillId="2" borderId="0" xfId="0" applyNumberFormat="1" applyFont="1" applyFill="1"/>
    <xf numFmtId="167" fontId="2" fillId="2" borderId="0" xfId="1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165" fontId="5" fillId="2" borderId="0" xfId="2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164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Font="1" applyFill="1" applyBorder="1" applyAlignment="1">
      <alignment horizontal="right" vertical="center" wrapText="1"/>
    </xf>
    <xf numFmtId="4" fontId="11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horizontal="left" vertical="center"/>
    </xf>
    <xf numFmtId="4" fontId="11" fillId="2" borderId="0" xfId="2" applyNumberFormat="1" applyFont="1" applyFill="1" applyBorder="1" applyAlignment="1" applyProtection="1">
      <alignment horizontal="right" vertical="center" wrapText="1"/>
    </xf>
    <xf numFmtId="4" fontId="14" fillId="2" borderId="0" xfId="2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1">
    <pageSetUpPr fitToPage="1"/>
  </sheetPr>
  <dimension ref="A1:O120"/>
  <sheetViews>
    <sheetView showGridLines="0" tabSelected="1" zoomScaleNormal="100" workbookViewId="0">
      <selection activeCell="A2" sqref="A2"/>
    </sheetView>
  </sheetViews>
  <sheetFormatPr defaultColWidth="5.77734375" defaultRowHeight="9" customHeight="1"/>
  <cols>
    <col min="1" max="1" width="12.5546875" style="4" customWidth="1"/>
    <col min="2" max="2" width="6.44140625" style="5" customWidth="1"/>
    <col min="3" max="6" width="6.77734375" style="5" customWidth="1"/>
    <col min="7" max="8" width="7.109375" style="5" customWidth="1"/>
    <col min="9" max="10" width="6.77734375" style="5" customWidth="1"/>
    <col min="11" max="11" width="7.44140625" style="5" bestFit="1" customWidth="1"/>
    <col min="12" max="12" width="5.77734375" style="5" customWidth="1"/>
    <col min="13" max="13" width="7.109375" style="13" customWidth="1"/>
    <col min="14" max="14" width="8.77734375" style="5" customWidth="1"/>
    <col min="15" max="16384" width="5.77734375" style="5"/>
  </cols>
  <sheetData>
    <row r="1" spans="1:14" s="1" customFormat="1" ht="12.75" customHeight="1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2"/>
    </row>
    <row r="2" spans="1:14" s="1" customFormat="1" ht="9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2"/>
    </row>
    <row r="3" spans="1:14" s="1" customFormat="1" ht="12.75" customHeight="1">
      <c r="A3" s="33" t="s">
        <v>21</v>
      </c>
      <c r="B3" s="37" t="s">
        <v>19</v>
      </c>
      <c r="C3" s="37"/>
      <c r="D3" s="37"/>
      <c r="E3" s="37"/>
      <c r="F3" s="37"/>
      <c r="G3" s="37"/>
      <c r="H3" s="37"/>
      <c r="I3" s="37"/>
      <c r="J3" s="37"/>
      <c r="K3" s="17"/>
      <c r="L3" s="35" t="s">
        <v>23</v>
      </c>
      <c r="M3" s="12"/>
    </row>
    <row r="4" spans="1:14" s="1" customFormat="1" ht="15" customHeight="1">
      <c r="A4" s="34"/>
      <c r="B4" s="18">
        <v>2015</v>
      </c>
      <c r="C4" s="18">
        <v>2016</v>
      </c>
      <c r="D4" s="18">
        <v>2017</v>
      </c>
      <c r="E4" s="18">
        <v>2018</v>
      </c>
      <c r="F4" s="18">
        <v>2019</v>
      </c>
      <c r="G4" s="18">
        <v>2020</v>
      </c>
      <c r="H4" s="18">
        <v>2021</v>
      </c>
      <c r="I4" s="18">
        <v>2022</v>
      </c>
      <c r="J4" s="18">
        <v>2023</v>
      </c>
      <c r="K4" s="18">
        <v>2024</v>
      </c>
      <c r="L4" s="36"/>
      <c r="M4" s="12"/>
    </row>
    <row r="5" spans="1:14" s="1" customFormat="1" ht="9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16"/>
      <c r="M5" s="12"/>
    </row>
    <row r="6" spans="1:14" s="1" customFormat="1" ht="9" customHeight="1">
      <c r="A6" s="30" t="s">
        <v>0</v>
      </c>
      <c r="B6" s="25">
        <f t="shared" ref="B6:H6" si="0">B8+B17+B28+B34+B39</f>
        <v>17862.739504999998</v>
      </c>
      <c r="C6" s="25">
        <f t="shared" si="0"/>
        <v>14585.844176000001</v>
      </c>
      <c r="D6" s="25">
        <f t="shared" si="0"/>
        <v>13641.774311000001</v>
      </c>
      <c r="E6" s="25">
        <f t="shared" si="0"/>
        <v>19384.719173000001</v>
      </c>
      <c r="F6" s="25">
        <f t="shared" si="0"/>
        <v>22544.050095000002</v>
      </c>
      <c r="G6" s="25">
        <f t="shared" si="0"/>
        <v>19256.220513</v>
      </c>
      <c r="H6" s="25">
        <f t="shared" si="0"/>
        <v>16703.824060999999</v>
      </c>
      <c r="I6" s="25">
        <f>I8+I17+I28+I34+I39</f>
        <v>15476.560715</v>
      </c>
      <c r="J6" s="25">
        <f>J8+J17+J28+J34+J39</f>
        <v>16233.411550000001</v>
      </c>
      <c r="K6" s="25">
        <f>K8+K17+K28+K34+K39</f>
        <v>21738.758483000001</v>
      </c>
      <c r="L6" s="31">
        <f>100*(K6-J6)/J6</f>
        <v>33.913678070953608</v>
      </c>
      <c r="M6" s="12"/>
      <c r="N6" s="14"/>
    </row>
    <row r="7" spans="1:14" s="1" customFormat="1" ht="9" customHeight="1">
      <c r="A7" s="2"/>
      <c r="B7" s="26"/>
      <c r="C7" s="26"/>
      <c r="D7" s="26"/>
      <c r="E7" s="26"/>
      <c r="F7" s="26"/>
      <c r="G7" s="26"/>
      <c r="H7" s="26"/>
      <c r="I7" s="26"/>
      <c r="J7" s="26"/>
      <c r="K7" s="26"/>
      <c r="L7" s="29"/>
      <c r="M7" s="12"/>
    </row>
    <row r="8" spans="1:14" s="1" customFormat="1" ht="9" customHeight="1">
      <c r="A8" s="30" t="s">
        <v>25</v>
      </c>
      <c r="B8" s="27">
        <f t="shared" ref="B8:H8" si="1">SUM(B9:B15)</f>
        <v>229.93328300000002</v>
      </c>
      <c r="C8" s="27">
        <f t="shared" si="1"/>
        <v>130.06982600000001</v>
      </c>
      <c r="D8" s="27">
        <f t="shared" si="1"/>
        <v>102.49487999999999</v>
      </c>
      <c r="E8" s="27">
        <f t="shared" si="1"/>
        <v>205.401939</v>
      </c>
      <c r="F8" s="27">
        <f t="shared" si="1"/>
        <v>219.53535399999998</v>
      </c>
      <c r="G8" s="27">
        <f t="shared" si="1"/>
        <v>215.933189</v>
      </c>
      <c r="H8" s="27">
        <f t="shared" si="1"/>
        <v>229.83029999999997</v>
      </c>
      <c r="I8" s="27">
        <f>SUM(I9:I15)</f>
        <v>206.81410099999999</v>
      </c>
      <c r="J8" s="27">
        <f>SUM(J9:J15)</f>
        <v>273.60695800000002</v>
      </c>
      <c r="K8" s="27">
        <f>SUM(K9:K15)</f>
        <v>469.92177400000003</v>
      </c>
      <c r="L8" s="31">
        <f>100*(K8-J8)/J8</f>
        <v>71.750666516309863</v>
      </c>
      <c r="M8" s="14"/>
    </row>
    <row r="9" spans="1:14" s="1" customFormat="1" ht="9" customHeight="1">
      <c r="A9" s="2" t="s">
        <v>22</v>
      </c>
      <c r="B9" s="28">
        <v>29.194534999999998</v>
      </c>
      <c r="C9" s="28">
        <v>14.528649999999999</v>
      </c>
      <c r="D9" s="28">
        <v>11.331850000000001</v>
      </c>
      <c r="E9" s="28">
        <v>15.64001</v>
      </c>
      <c r="F9" s="28">
        <v>15.469205999999998</v>
      </c>
      <c r="G9" s="28">
        <v>12.244925999999998</v>
      </c>
      <c r="H9" s="28">
        <v>12.567017</v>
      </c>
      <c r="I9" s="28">
        <v>8.1143170000000016</v>
      </c>
      <c r="J9" s="28">
        <v>12.757612</v>
      </c>
      <c r="K9" s="28">
        <v>30.660348000000003</v>
      </c>
      <c r="L9" s="32">
        <f>100*(K9-J9)/J9</f>
        <v>140.32983602260364</v>
      </c>
      <c r="M9" s="14"/>
    </row>
    <row r="10" spans="1:14" s="1" customFormat="1" ht="9" customHeight="1">
      <c r="A10" s="2" t="s">
        <v>1</v>
      </c>
      <c r="B10" s="28">
        <v>7.3845000000000001</v>
      </c>
      <c r="C10" s="28">
        <v>7.603707</v>
      </c>
      <c r="D10" s="28">
        <v>6.7484960000000012</v>
      </c>
      <c r="E10" s="28">
        <v>8.5333900000000007</v>
      </c>
      <c r="F10" s="28">
        <v>7.9030160000000009</v>
      </c>
      <c r="G10" s="28">
        <v>6.5417860000000001</v>
      </c>
      <c r="H10" s="28">
        <v>6.9705380000000003</v>
      </c>
      <c r="I10" s="28">
        <v>6.1015550000000003</v>
      </c>
      <c r="J10" s="28">
        <v>9.2260380000000008</v>
      </c>
      <c r="K10" s="28">
        <v>20.458743000000002</v>
      </c>
      <c r="L10" s="32">
        <f t="shared" ref="L10:L15" si="2">100*(K10-J10)/J10</f>
        <v>121.75004048324969</v>
      </c>
      <c r="M10" s="14"/>
    </row>
    <row r="11" spans="1:14" s="1" customFormat="1" ht="9" customHeight="1">
      <c r="A11" s="2" t="s">
        <v>26</v>
      </c>
      <c r="B11" s="28">
        <v>78.600587000000004</v>
      </c>
      <c r="C11" s="28">
        <v>38.370906000000005</v>
      </c>
      <c r="D11" s="28">
        <v>38.859032999999997</v>
      </c>
      <c r="E11" s="28">
        <v>90.530921000000006</v>
      </c>
      <c r="F11" s="28">
        <v>102.04467</v>
      </c>
      <c r="G11" s="28">
        <v>112.89572799999999</v>
      </c>
      <c r="H11" s="28">
        <v>130.81270599999999</v>
      </c>
      <c r="I11" s="28">
        <v>123.819643</v>
      </c>
      <c r="J11" s="28">
        <v>167.46242400000003</v>
      </c>
      <c r="K11" s="28">
        <v>224.463348</v>
      </c>
      <c r="L11" s="32">
        <f t="shared" si="2"/>
        <v>34.038038288517761</v>
      </c>
      <c r="M11" s="14"/>
    </row>
    <row r="12" spans="1:14" s="1" customFormat="1" ht="9" customHeight="1">
      <c r="A12" s="2" t="s">
        <v>2</v>
      </c>
      <c r="B12" s="28">
        <v>2.9024000000000001</v>
      </c>
      <c r="C12" s="28">
        <v>1.4484000000000004</v>
      </c>
      <c r="D12" s="28">
        <v>1.0165999999999999</v>
      </c>
      <c r="E12" s="28">
        <v>2</v>
      </c>
      <c r="F12" s="28">
        <v>1.6631999999999998</v>
      </c>
      <c r="G12" s="28">
        <v>1.5557999999999998</v>
      </c>
      <c r="H12" s="28">
        <v>2.5641479999999999</v>
      </c>
      <c r="I12" s="28">
        <v>2.3503620000000001</v>
      </c>
      <c r="J12" s="28">
        <v>3.0985100000000001</v>
      </c>
      <c r="K12" s="28">
        <v>11.951086</v>
      </c>
      <c r="L12" s="32">
        <f t="shared" si="2"/>
        <v>285.70429012654466</v>
      </c>
      <c r="M12" s="14"/>
    </row>
    <row r="13" spans="1:14" s="1" customFormat="1" ht="9" customHeight="1">
      <c r="A13" s="2" t="s">
        <v>27</v>
      </c>
      <c r="B13" s="28">
        <v>52.965810999999995</v>
      </c>
      <c r="C13" s="28">
        <v>36.912843000000002</v>
      </c>
      <c r="D13" s="28">
        <v>27.253948000000001</v>
      </c>
      <c r="E13" s="28">
        <v>53.64741999999999</v>
      </c>
      <c r="F13" s="28">
        <v>58.377718000000002</v>
      </c>
      <c r="G13" s="28">
        <v>44.085353000000005</v>
      </c>
      <c r="H13" s="28">
        <v>45.220351999999998</v>
      </c>
      <c r="I13" s="28">
        <v>36.721292999999996</v>
      </c>
      <c r="J13" s="28">
        <v>49.268489000000002</v>
      </c>
      <c r="K13" s="28">
        <v>116.42330100000001</v>
      </c>
      <c r="L13" s="32">
        <f t="shared" si="2"/>
        <v>136.30377826281622</v>
      </c>
      <c r="M13" s="14"/>
    </row>
    <row r="14" spans="1:14" s="1" customFormat="1" ht="9" customHeight="1">
      <c r="A14" s="2" t="s">
        <v>3</v>
      </c>
      <c r="B14" s="28">
        <v>2.1930000000000001</v>
      </c>
      <c r="C14" s="28">
        <v>0.53900000000000003</v>
      </c>
      <c r="D14" s="28">
        <v>0.39431399999999994</v>
      </c>
      <c r="E14" s="28">
        <v>0.928485</v>
      </c>
      <c r="F14" s="28">
        <v>0.86214700000000011</v>
      </c>
      <c r="G14" s="28">
        <v>0.38267499999999999</v>
      </c>
      <c r="H14" s="28">
        <v>0.32283100000000003</v>
      </c>
      <c r="I14" s="28">
        <v>2.8916300000000001</v>
      </c>
      <c r="J14" s="28">
        <v>0.463895</v>
      </c>
      <c r="K14" s="28">
        <v>3.5165419999999998</v>
      </c>
      <c r="L14" s="32">
        <f t="shared" si="2"/>
        <v>658.04697183629912</v>
      </c>
      <c r="M14" s="14"/>
    </row>
    <row r="15" spans="1:14" s="1" customFormat="1" ht="9" customHeight="1">
      <c r="A15" s="2" t="s">
        <v>4</v>
      </c>
      <c r="B15" s="28">
        <v>56.692449999999994</v>
      </c>
      <c r="C15" s="28">
        <v>30.666320000000002</v>
      </c>
      <c r="D15" s="28">
        <v>16.890639</v>
      </c>
      <c r="E15" s="28">
        <v>34.121712999999993</v>
      </c>
      <c r="F15" s="28">
        <v>33.215396999999996</v>
      </c>
      <c r="G15" s="28">
        <v>38.226920999999997</v>
      </c>
      <c r="H15" s="28">
        <v>31.372707999999996</v>
      </c>
      <c r="I15" s="28">
        <v>26.815300999999995</v>
      </c>
      <c r="J15" s="28">
        <v>31.329990000000002</v>
      </c>
      <c r="K15" s="28">
        <v>62.448406000000013</v>
      </c>
      <c r="L15" s="32">
        <f t="shared" si="2"/>
        <v>99.324691772962609</v>
      </c>
      <c r="M15" s="14"/>
    </row>
    <row r="16" spans="1:14" s="1" customFormat="1" ht="9" customHeight="1">
      <c r="A16" s="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14"/>
    </row>
    <row r="17" spans="1:14" s="1" customFormat="1" ht="9" customHeight="1">
      <c r="A17" s="30" t="s">
        <v>28</v>
      </c>
      <c r="B17" s="27">
        <f t="shared" ref="B17:H17" si="3">SUM(B18:B26)</f>
        <v>1359.6481009999998</v>
      </c>
      <c r="C17" s="27">
        <f t="shared" si="3"/>
        <v>923.25678499999992</v>
      </c>
      <c r="D17" s="27">
        <f t="shared" si="3"/>
        <v>859.84301600000003</v>
      </c>
      <c r="E17" s="27">
        <f t="shared" si="3"/>
        <v>1545.0387050000002</v>
      </c>
      <c r="F17" s="27">
        <f t="shared" si="3"/>
        <v>1650.5197410000001</v>
      </c>
      <c r="G17" s="27">
        <f t="shared" si="3"/>
        <v>1341.624793</v>
      </c>
      <c r="H17" s="27">
        <f t="shared" si="3"/>
        <v>1295.051152</v>
      </c>
      <c r="I17" s="27">
        <f>SUM(I18:I26)</f>
        <v>1269.901351</v>
      </c>
      <c r="J17" s="27">
        <f>SUM(J18:J26)</f>
        <v>1214.3727840000001</v>
      </c>
      <c r="K17" s="27">
        <f>SUM(K18:K26)</f>
        <v>1713.5743299999999</v>
      </c>
      <c r="L17" s="31">
        <f>100*(K17-J17)/J17</f>
        <v>41.107767942203793</v>
      </c>
      <c r="M17" s="14"/>
    </row>
    <row r="18" spans="1:14" s="1" customFormat="1" ht="9" customHeight="1">
      <c r="A18" s="2" t="s">
        <v>29</v>
      </c>
      <c r="B18" s="28">
        <v>57.212418</v>
      </c>
      <c r="C18" s="28">
        <v>35.47636</v>
      </c>
      <c r="D18" s="28">
        <v>25.618071</v>
      </c>
      <c r="E18" s="28">
        <v>37.299221000000003</v>
      </c>
      <c r="F18" s="28">
        <v>47.002089999999995</v>
      </c>
      <c r="G18" s="28">
        <v>39.181079999999994</v>
      </c>
      <c r="H18" s="28">
        <v>54.024389999999997</v>
      </c>
      <c r="I18" s="28">
        <v>57.246905999999996</v>
      </c>
      <c r="J18" s="28">
        <v>42.159077999999994</v>
      </c>
      <c r="K18" s="28">
        <v>72.284960000000012</v>
      </c>
      <c r="L18" s="32">
        <f t="shared" ref="L18:L26" si="4">100*(K18-J18)/J18</f>
        <v>71.457639562231464</v>
      </c>
      <c r="M18" s="14"/>
    </row>
    <row r="19" spans="1:14" s="1" customFormat="1" ht="9" customHeight="1">
      <c r="A19" s="2" t="s">
        <v>30</v>
      </c>
      <c r="B19" s="28">
        <v>38.396906999999999</v>
      </c>
      <c r="C19" s="28">
        <v>35.913724999999999</v>
      </c>
      <c r="D19" s="28">
        <v>37.183776999999999</v>
      </c>
      <c r="E19" s="28">
        <v>72.28305499999999</v>
      </c>
      <c r="F19" s="28">
        <v>91.343814000000009</v>
      </c>
      <c r="G19" s="28">
        <v>71.251609000000016</v>
      </c>
      <c r="H19" s="28">
        <v>84.391579000000007</v>
      </c>
      <c r="I19" s="28">
        <v>110.77996899999999</v>
      </c>
      <c r="J19" s="28">
        <v>59.753599999999999</v>
      </c>
      <c r="K19" s="28">
        <v>63.694300000000013</v>
      </c>
      <c r="L19" s="32">
        <f t="shared" si="4"/>
        <v>6.5949164569164269</v>
      </c>
      <c r="M19" s="14"/>
    </row>
    <row r="20" spans="1:14" s="1" customFormat="1" ht="9" customHeight="1">
      <c r="A20" s="2" t="s">
        <v>5</v>
      </c>
      <c r="B20" s="28">
        <v>172.58782399999998</v>
      </c>
      <c r="C20" s="28">
        <v>143.29950400000001</v>
      </c>
      <c r="D20" s="28">
        <v>122.849546</v>
      </c>
      <c r="E20" s="28">
        <v>169.71103800000003</v>
      </c>
      <c r="F20" s="28">
        <v>166.50750200000004</v>
      </c>
      <c r="G20" s="28">
        <v>144.94823899999997</v>
      </c>
      <c r="H20" s="28">
        <v>136.55046099999998</v>
      </c>
      <c r="I20" s="28">
        <v>117.807512</v>
      </c>
      <c r="J20" s="28">
        <v>147.08021600000001</v>
      </c>
      <c r="K20" s="28">
        <v>197.60337600000003</v>
      </c>
      <c r="L20" s="32">
        <f t="shared" si="4"/>
        <v>34.350751837351133</v>
      </c>
      <c r="M20" s="14"/>
    </row>
    <row r="21" spans="1:14" s="1" customFormat="1" ht="9" customHeight="1">
      <c r="A21" s="2" t="s">
        <v>6</v>
      </c>
      <c r="B21" s="28">
        <v>68.898982000000004</v>
      </c>
      <c r="C21" s="28">
        <v>54.800404999999998</v>
      </c>
      <c r="D21" s="28">
        <v>54.338479999999997</v>
      </c>
      <c r="E21" s="28">
        <v>100.96846799999999</v>
      </c>
      <c r="F21" s="28">
        <v>98.042811999999998</v>
      </c>
      <c r="G21" s="28">
        <v>76.159997999999987</v>
      </c>
      <c r="H21" s="28">
        <v>76.949998999999991</v>
      </c>
      <c r="I21" s="28">
        <v>63.235966999999995</v>
      </c>
      <c r="J21" s="28">
        <v>53.939509999999991</v>
      </c>
      <c r="K21" s="28">
        <v>65.352099999999993</v>
      </c>
      <c r="L21" s="32">
        <f t="shared" si="4"/>
        <v>21.15812694627742</v>
      </c>
      <c r="M21" s="14"/>
    </row>
    <row r="22" spans="1:14" s="1" customFormat="1" ht="9" customHeight="1">
      <c r="A22" s="2" t="s">
        <v>31</v>
      </c>
      <c r="B22" s="28">
        <v>131.56856999999997</v>
      </c>
      <c r="C22" s="28">
        <v>85.045445000000001</v>
      </c>
      <c r="D22" s="28">
        <v>76.99834899999999</v>
      </c>
      <c r="E22" s="28">
        <v>165.184077</v>
      </c>
      <c r="F22" s="28">
        <v>176.96158099999997</v>
      </c>
      <c r="G22" s="28">
        <v>146.2296</v>
      </c>
      <c r="H22" s="28">
        <v>128.74234799999999</v>
      </c>
      <c r="I22" s="28">
        <v>124.00686</v>
      </c>
      <c r="J22" s="28">
        <v>126.4114</v>
      </c>
      <c r="K22" s="28">
        <v>191.46758399999996</v>
      </c>
      <c r="L22" s="32">
        <f t="shared" si="4"/>
        <v>51.463858481117967</v>
      </c>
      <c r="M22" s="14"/>
    </row>
    <row r="23" spans="1:14" s="1" customFormat="1" ht="9" customHeight="1">
      <c r="A23" s="2" t="s">
        <v>7</v>
      </c>
      <c r="B23" s="28">
        <v>278.68134399999997</v>
      </c>
      <c r="C23" s="28">
        <v>205.71989700000003</v>
      </c>
      <c r="D23" s="28">
        <v>208.02760499999999</v>
      </c>
      <c r="E23" s="28">
        <v>372.30488500000001</v>
      </c>
      <c r="F23" s="28">
        <v>347.93394300000006</v>
      </c>
      <c r="G23" s="28">
        <v>264.07108199999999</v>
      </c>
      <c r="H23" s="28">
        <v>241.91894600000001</v>
      </c>
      <c r="I23" s="28">
        <v>226.16723500000001</v>
      </c>
      <c r="J23" s="28">
        <v>214.22141399999995</v>
      </c>
      <c r="K23" s="28">
        <v>310.6155</v>
      </c>
      <c r="L23" s="32">
        <f t="shared" si="4"/>
        <v>44.997409082548614</v>
      </c>
      <c r="M23" s="14"/>
    </row>
    <row r="24" spans="1:14" s="1" customFormat="1" ht="9" customHeight="1">
      <c r="A24" s="2" t="s">
        <v>8</v>
      </c>
      <c r="B24" s="28">
        <v>58.704999999999998</v>
      </c>
      <c r="C24" s="28">
        <v>31.761998999999999</v>
      </c>
      <c r="D24" s="28">
        <v>35.056883999999997</v>
      </c>
      <c r="E24" s="28">
        <v>77.575133000000008</v>
      </c>
      <c r="F24" s="28">
        <v>73.609023000000008</v>
      </c>
      <c r="G24" s="28">
        <v>64.922409000000002</v>
      </c>
      <c r="H24" s="28">
        <v>69.759253000000001</v>
      </c>
      <c r="I24" s="28">
        <v>70.874766999999991</v>
      </c>
      <c r="J24" s="28">
        <v>64.380847000000003</v>
      </c>
      <c r="K24" s="28">
        <v>84.258935000000008</v>
      </c>
      <c r="L24" s="32">
        <f t="shared" si="4"/>
        <v>30.875778940901483</v>
      </c>
      <c r="M24" s="14"/>
    </row>
    <row r="25" spans="1:14" s="1" customFormat="1" ht="9" customHeight="1">
      <c r="A25" s="2" t="s">
        <v>9</v>
      </c>
      <c r="B25" s="28">
        <v>45.478299</v>
      </c>
      <c r="C25" s="28">
        <v>25.192297999999994</v>
      </c>
      <c r="D25" s="28">
        <v>22.413352</v>
      </c>
      <c r="E25" s="28">
        <v>48.435701000000002</v>
      </c>
      <c r="F25" s="28">
        <v>54.119380000000007</v>
      </c>
      <c r="G25" s="28">
        <v>40.584867999999993</v>
      </c>
      <c r="H25" s="28">
        <v>36.890183999999998</v>
      </c>
      <c r="I25" s="28">
        <v>32.982172000000006</v>
      </c>
      <c r="J25" s="28">
        <v>33.878360999999998</v>
      </c>
      <c r="K25" s="28">
        <v>57.598165999999999</v>
      </c>
      <c r="L25" s="32">
        <f t="shared" si="4"/>
        <v>70.014617885440217</v>
      </c>
      <c r="M25" s="14"/>
    </row>
    <row r="26" spans="1:14" s="1" customFormat="1" ht="9" customHeight="1">
      <c r="A26" s="2" t="s">
        <v>10</v>
      </c>
      <c r="B26" s="28">
        <v>508.11875699999996</v>
      </c>
      <c r="C26" s="28">
        <v>306.04715199999998</v>
      </c>
      <c r="D26" s="28">
        <v>277.35695200000004</v>
      </c>
      <c r="E26" s="28">
        <v>501.27712700000006</v>
      </c>
      <c r="F26" s="28">
        <v>594.999596</v>
      </c>
      <c r="G26" s="28">
        <v>494.27590800000002</v>
      </c>
      <c r="H26" s="28">
        <v>465.82399200000003</v>
      </c>
      <c r="I26" s="28">
        <v>466.79996300000005</v>
      </c>
      <c r="J26" s="28">
        <v>472.54835800000006</v>
      </c>
      <c r="K26" s="28">
        <v>670.69940899999995</v>
      </c>
      <c r="L26" s="32">
        <f t="shared" si="4"/>
        <v>41.932438796031086</v>
      </c>
      <c r="M26" s="14"/>
    </row>
    <row r="27" spans="1:14" s="1" customFormat="1" ht="9" customHeight="1">
      <c r="A27" s="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4"/>
    </row>
    <row r="28" spans="1:14" s="1" customFormat="1" ht="9" customHeight="1">
      <c r="A28" s="30" t="s">
        <v>32</v>
      </c>
      <c r="B28" s="27">
        <f t="shared" ref="B28:H28" si="5">SUM(B29:B32)</f>
        <v>11973.827714000001</v>
      </c>
      <c r="C28" s="27">
        <f t="shared" si="5"/>
        <v>10325.859855000001</v>
      </c>
      <c r="D28" s="27">
        <f t="shared" si="5"/>
        <v>9661.5192460000017</v>
      </c>
      <c r="E28" s="27">
        <f t="shared" si="5"/>
        <v>13244.482163000001</v>
      </c>
      <c r="F28" s="27">
        <f t="shared" si="5"/>
        <v>15723.586154000001</v>
      </c>
      <c r="G28" s="27">
        <f t="shared" si="5"/>
        <v>13487.978007999998</v>
      </c>
      <c r="H28" s="27">
        <f t="shared" si="5"/>
        <v>11457.915599</v>
      </c>
      <c r="I28" s="27">
        <f>SUM(I29:I32)</f>
        <v>10613.941084</v>
      </c>
      <c r="J28" s="27">
        <f>SUM(J29:J32)</f>
        <v>10981.687291000002</v>
      </c>
      <c r="K28" s="27">
        <f>SUM(K29:K32)</f>
        <v>14186.068330000002</v>
      </c>
      <c r="L28" s="31">
        <f>100*(K28-J28)/J28</f>
        <v>29.17931419906791</v>
      </c>
      <c r="M28" s="14"/>
      <c r="N28" s="14"/>
    </row>
    <row r="29" spans="1:14" s="1" customFormat="1" ht="9" customHeight="1">
      <c r="A29" s="2" t="s">
        <v>11</v>
      </c>
      <c r="B29" s="28">
        <v>1789.9382949999999</v>
      </c>
      <c r="C29" s="28">
        <v>1447.2891049999998</v>
      </c>
      <c r="D29" s="28">
        <v>1468.5816090000001</v>
      </c>
      <c r="E29" s="28">
        <v>2488.3149490000001</v>
      </c>
      <c r="F29" s="28">
        <v>3190.9147059999996</v>
      </c>
      <c r="G29" s="28">
        <v>2743.6838499999999</v>
      </c>
      <c r="H29" s="28">
        <v>2343.6321630000007</v>
      </c>
      <c r="I29" s="28">
        <v>1943.2889519999999</v>
      </c>
      <c r="J29" s="28">
        <v>1909.551477</v>
      </c>
      <c r="K29" s="28">
        <v>2529.6780360000002</v>
      </c>
      <c r="L29" s="32">
        <f>100*(K29-J29)/J29</f>
        <v>32.474985171609504</v>
      </c>
      <c r="M29" s="14"/>
    </row>
    <row r="30" spans="1:14" s="1" customFormat="1" ht="9" customHeight="1">
      <c r="A30" s="2" t="s">
        <v>33</v>
      </c>
      <c r="B30" s="28">
        <v>63.513203999999995</v>
      </c>
      <c r="C30" s="28">
        <v>41.293602</v>
      </c>
      <c r="D30" s="28">
        <v>31.059485000000002</v>
      </c>
      <c r="E30" s="28">
        <v>53.054623999999997</v>
      </c>
      <c r="F30" s="28">
        <v>61.911123000000003</v>
      </c>
      <c r="G30" s="28">
        <v>40.861241999999997</v>
      </c>
      <c r="H30" s="28">
        <v>53.937407</v>
      </c>
      <c r="I30" s="28">
        <v>44.023578999999998</v>
      </c>
      <c r="J30" s="28">
        <v>65.65328199999999</v>
      </c>
      <c r="K30" s="28">
        <v>162.50578300000001</v>
      </c>
      <c r="L30" s="32">
        <f>100*(K30-J30)/J30</f>
        <v>147.52118713577795</v>
      </c>
      <c r="M30" s="14"/>
    </row>
    <row r="31" spans="1:14" s="1" customFormat="1" ht="9" customHeight="1">
      <c r="A31" s="2" t="s">
        <v>12</v>
      </c>
      <c r="B31" s="28">
        <v>664.31515899999999</v>
      </c>
      <c r="C31" s="28">
        <v>480.80820399999993</v>
      </c>
      <c r="D31" s="28">
        <v>473.76290600000004</v>
      </c>
      <c r="E31" s="28">
        <v>746.35128499999996</v>
      </c>
      <c r="F31" s="28">
        <v>796.98115899999993</v>
      </c>
      <c r="G31" s="28">
        <v>563.74429399999997</v>
      </c>
      <c r="H31" s="28">
        <v>585.56577399999992</v>
      </c>
      <c r="I31" s="28">
        <v>568.71304799999996</v>
      </c>
      <c r="J31" s="28">
        <v>707.97095499999989</v>
      </c>
      <c r="K31" s="28">
        <v>1105.2968100000001</v>
      </c>
      <c r="L31" s="32">
        <f>100*(K31-J31)/J31</f>
        <v>56.121773385463278</v>
      </c>
      <c r="M31" s="14"/>
    </row>
    <row r="32" spans="1:14" s="1" customFormat="1" ht="9" customHeight="1">
      <c r="A32" s="2" t="s">
        <v>13</v>
      </c>
      <c r="B32" s="28">
        <v>9456.0610560000005</v>
      </c>
      <c r="C32" s="28">
        <v>8356.4689440000002</v>
      </c>
      <c r="D32" s="28">
        <v>7688.1152460000012</v>
      </c>
      <c r="E32" s="28">
        <v>9956.761305</v>
      </c>
      <c r="F32" s="28">
        <v>11673.779166</v>
      </c>
      <c r="G32" s="28">
        <v>10139.688621999998</v>
      </c>
      <c r="H32" s="28">
        <v>8474.7802549999997</v>
      </c>
      <c r="I32" s="28">
        <v>8057.9155050000008</v>
      </c>
      <c r="J32" s="28">
        <v>8298.5115770000011</v>
      </c>
      <c r="K32" s="28">
        <v>10388.587701</v>
      </c>
      <c r="L32" s="32">
        <f>100*(K32-J32)/J32</f>
        <v>25.186156633110148</v>
      </c>
      <c r="M32" s="14"/>
    </row>
    <row r="33" spans="1:15" s="1" customFormat="1" ht="9" customHeight="1">
      <c r="A33" s="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14"/>
      <c r="N33" s="14"/>
      <c r="O33" s="14"/>
    </row>
    <row r="34" spans="1:15" s="1" customFormat="1" ht="9" customHeight="1">
      <c r="A34" s="30" t="s">
        <v>34</v>
      </c>
      <c r="B34" s="27">
        <f t="shared" ref="B34:H34" si="6">SUM(B35:B37)</f>
        <v>2015.1960079999997</v>
      </c>
      <c r="C34" s="27">
        <f t="shared" si="6"/>
        <v>1389.0291859999998</v>
      </c>
      <c r="D34" s="27">
        <f t="shared" si="6"/>
        <v>1189.1478930000001</v>
      </c>
      <c r="E34" s="27">
        <f t="shared" si="6"/>
        <v>1731.5995389999998</v>
      </c>
      <c r="F34" s="27">
        <f t="shared" si="6"/>
        <v>1911.0355619999998</v>
      </c>
      <c r="G34" s="27">
        <f t="shared" si="6"/>
        <v>1441.8264900000004</v>
      </c>
      <c r="H34" s="27">
        <f t="shared" si="6"/>
        <v>1107.7078009999998</v>
      </c>
      <c r="I34" s="27">
        <f>SUM(I35:I37)</f>
        <v>926.80467699999986</v>
      </c>
      <c r="J34" s="27">
        <f>SUM(J35:J37)</f>
        <v>1072.0895719999996</v>
      </c>
      <c r="K34" s="27">
        <f>SUM(K35:K37)</f>
        <v>1772.808344</v>
      </c>
      <c r="L34" s="31">
        <f>100*(K34-J34)/J34</f>
        <v>65.360095863333399</v>
      </c>
      <c r="M34" s="14"/>
    </row>
    <row r="35" spans="1:15" s="1" customFormat="1" ht="9" customHeight="1">
      <c r="A35" s="2" t="s">
        <v>14</v>
      </c>
      <c r="B35" s="28">
        <v>1690.4316339999998</v>
      </c>
      <c r="C35" s="28">
        <v>1245.2401279999999</v>
      </c>
      <c r="D35" s="28">
        <v>1067.0313150000002</v>
      </c>
      <c r="E35" s="28">
        <v>1566.0824129999999</v>
      </c>
      <c r="F35" s="28">
        <v>1776.4444039999998</v>
      </c>
      <c r="G35" s="28">
        <v>1329.4733000000003</v>
      </c>
      <c r="H35" s="28">
        <v>1011.5627689999999</v>
      </c>
      <c r="I35" s="28">
        <v>836.85152599999981</v>
      </c>
      <c r="J35" s="28">
        <v>915.41066699999965</v>
      </c>
      <c r="K35" s="28">
        <v>1366.3725400000001</v>
      </c>
      <c r="L35" s="32">
        <f>100*(K35-J35)/J35</f>
        <v>49.263340406322861</v>
      </c>
      <c r="M35" s="14"/>
    </row>
    <row r="36" spans="1:15" s="1" customFormat="1" ht="9" customHeight="1">
      <c r="A36" s="2" t="s">
        <v>15</v>
      </c>
      <c r="B36" s="28">
        <v>157.13253599999996</v>
      </c>
      <c r="C36" s="28">
        <v>74.866298000000015</v>
      </c>
      <c r="D36" s="28">
        <v>67.385109999999997</v>
      </c>
      <c r="E36" s="28">
        <v>96.304706999999993</v>
      </c>
      <c r="F36" s="28">
        <v>81.554811000000001</v>
      </c>
      <c r="G36" s="28">
        <v>77.382634999999993</v>
      </c>
      <c r="H36" s="28">
        <v>61.851723000000014</v>
      </c>
      <c r="I36" s="28">
        <v>57.028986000000003</v>
      </c>
      <c r="J36" s="28">
        <v>101.75121799999999</v>
      </c>
      <c r="K36" s="28">
        <v>281.91981799999996</v>
      </c>
      <c r="L36" s="32">
        <f>100*(K36-J36)/J36</f>
        <v>177.06775755745741</v>
      </c>
      <c r="M36" s="14"/>
    </row>
    <row r="37" spans="1:15" s="1" customFormat="1" ht="9" customHeight="1">
      <c r="A37" s="2" t="s">
        <v>16</v>
      </c>
      <c r="B37" s="28">
        <v>167.63183800000002</v>
      </c>
      <c r="C37" s="28">
        <v>68.922759999999997</v>
      </c>
      <c r="D37" s="28">
        <v>54.731468000000007</v>
      </c>
      <c r="E37" s="28">
        <v>69.212419000000011</v>
      </c>
      <c r="F37" s="28">
        <v>53.036346999999992</v>
      </c>
      <c r="G37" s="28">
        <v>34.970555000000004</v>
      </c>
      <c r="H37" s="28">
        <v>34.293309000000001</v>
      </c>
      <c r="I37" s="28">
        <v>32.924165000000002</v>
      </c>
      <c r="J37" s="28">
        <v>54.927687000000006</v>
      </c>
      <c r="K37" s="28">
        <v>124.515986</v>
      </c>
      <c r="L37" s="32">
        <f>100*(K37-J37)/J37</f>
        <v>126.69075069554627</v>
      </c>
      <c r="M37" s="14"/>
    </row>
    <row r="38" spans="1:15" s="1" customFormat="1" ht="9" customHeight="1">
      <c r="A38" s="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4"/>
    </row>
    <row r="39" spans="1:15" s="1" customFormat="1" ht="9" customHeight="1">
      <c r="A39" s="30" t="s">
        <v>37</v>
      </c>
      <c r="B39" s="27">
        <f t="shared" ref="B39:H39" si="7">SUM(B40:B43)</f>
        <v>2284.1343990000005</v>
      </c>
      <c r="C39" s="27">
        <f t="shared" si="7"/>
        <v>1817.628524</v>
      </c>
      <c r="D39" s="27">
        <f t="shared" si="7"/>
        <v>1828.769276</v>
      </c>
      <c r="E39" s="27">
        <f t="shared" si="7"/>
        <v>2658.1968270000002</v>
      </c>
      <c r="F39" s="27">
        <f t="shared" si="7"/>
        <v>3039.3732839999998</v>
      </c>
      <c r="G39" s="27">
        <f t="shared" si="7"/>
        <v>2768.858033</v>
      </c>
      <c r="H39" s="27">
        <f t="shared" si="7"/>
        <v>2613.3192090000002</v>
      </c>
      <c r="I39" s="27">
        <f>SUM(I40:I43)</f>
        <v>2459.099502</v>
      </c>
      <c r="J39" s="27">
        <f>SUM(J40:J43)</f>
        <v>2691.6549450000002</v>
      </c>
      <c r="K39" s="27">
        <f>SUM(K40:K43)</f>
        <v>3596.3857050000006</v>
      </c>
      <c r="L39" s="31">
        <f>100*(K39-J39)/J39</f>
        <v>33.612434672602518</v>
      </c>
      <c r="M39" s="14"/>
    </row>
    <row r="40" spans="1:15" s="1" customFormat="1" ht="9" customHeight="1">
      <c r="A40" s="2" t="s">
        <v>17</v>
      </c>
      <c r="B40" s="28">
        <v>231.69616100000002</v>
      </c>
      <c r="C40" s="28">
        <v>116.193771</v>
      </c>
      <c r="D40" s="28">
        <v>91.062745000000007</v>
      </c>
      <c r="E40" s="28">
        <v>133.37973299999999</v>
      </c>
      <c r="F40" s="28">
        <v>108.582651</v>
      </c>
      <c r="G40" s="28">
        <v>145.72661400000001</v>
      </c>
      <c r="H40" s="28">
        <v>178.37346100000002</v>
      </c>
      <c r="I40" s="28">
        <v>147.229333</v>
      </c>
      <c r="J40" s="28">
        <v>197.069106</v>
      </c>
      <c r="K40" s="28">
        <v>369.20067000000006</v>
      </c>
      <c r="L40" s="32">
        <f>100*(K40-J40)/J40</f>
        <v>87.345788233291145</v>
      </c>
      <c r="M40" s="14"/>
    </row>
    <row r="41" spans="1:15" s="1" customFormat="1" ht="9" customHeight="1">
      <c r="A41" s="2" t="s">
        <v>18</v>
      </c>
      <c r="B41" s="28">
        <v>699.29893900000013</v>
      </c>
      <c r="C41" s="28">
        <v>599.94957599999987</v>
      </c>
      <c r="D41" s="28">
        <v>674.44199400000002</v>
      </c>
      <c r="E41" s="28">
        <v>840.62276399999996</v>
      </c>
      <c r="F41" s="28">
        <v>1000.0705250000001</v>
      </c>
      <c r="G41" s="28">
        <v>915.61139500000002</v>
      </c>
      <c r="H41" s="28">
        <v>845.39453000000003</v>
      </c>
      <c r="I41" s="28">
        <v>837.78697999999997</v>
      </c>
      <c r="J41" s="28">
        <v>942.5480950000001</v>
      </c>
      <c r="K41" s="28">
        <v>1126.5061820000001</v>
      </c>
      <c r="L41" s="32">
        <f>100*(K41-J41)/J41</f>
        <v>19.517103474703852</v>
      </c>
      <c r="M41" s="14"/>
    </row>
    <row r="42" spans="1:15" s="1" customFormat="1" ht="9" customHeight="1">
      <c r="A42" s="2" t="s">
        <v>35</v>
      </c>
      <c r="B42" s="28">
        <v>1240.7621980000001</v>
      </c>
      <c r="C42" s="28">
        <v>1058.503027</v>
      </c>
      <c r="D42" s="28">
        <v>1021.9752169999999</v>
      </c>
      <c r="E42" s="28">
        <v>1516.5649490000003</v>
      </c>
      <c r="F42" s="28">
        <v>1752.876295</v>
      </c>
      <c r="G42" s="28">
        <v>1557.7489250000001</v>
      </c>
      <c r="H42" s="28">
        <v>1474.0102809999998</v>
      </c>
      <c r="I42" s="28">
        <v>1387.2837919999999</v>
      </c>
      <c r="J42" s="28">
        <v>1364.3052440000004</v>
      </c>
      <c r="K42" s="28">
        <v>1709.3742589999999</v>
      </c>
      <c r="L42" s="32">
        <f>100*(K42-J42)/J42</f>
        <v>25.292654742592156</v>
      </c>
      <c r="M42" s="14"/>
    </row>
    <row r="43" spans="1:15" s="1" customFormat="1" ht="9" customHeight="1">
      <c r="A43" s="2" t="s">
        <v>36</v>
      </c>
      <c r="B43" s="28">
        <v>112.377101</v>
      </c>
      <c r="C43" s="28">
        <v>42.982150000000004</v>
      </c>
      <c r="D43" s="28">
        <v>41.289319999999996</v>
      </c>
      <c r="E43" s="28">
        <v>167.629381</v>
      </c>
      <c r="F43" s="28">
        <v>177.84381300000001</v>
      </c>
      <c r="G43" s="28">
        <v>149.77109899999999</v>
      </c>
      <c r="H43" s="28">
        <v>115.54093699999999</v>
      </c>
      <c r="I43" s="28">
        <v>86.799396999999999</v>
      </c>
      <c r="J43" s="28">
        <v>187.73249999999999</v>
      </c>
      <c r="K43" s="28">
        <v>391.30459400000007</v>
      </c>
      <c r="L43" s="32">
        <f>100*(K43-J43)/J43</f>
        <v>108.4373211883931</v>
      </c>
      <c r="M43" s="14"/>
    </row>
    <row r="44" spans="1:15" s="1" customFormat="1" ht="9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4"/>
    </row>
    <row r="45" spans="1:15" s="1" customFormat="1" ht="9.75" customHeight="1">
      <c r="A45" s="23" t="s">
        <v>20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12"/>
    </row>
    <row r="46" spans="1:15" s="1" customFormat="1" ht="9.75" customHeight="1">
      <c r="A46" s="2"/>
      <c r="M46" s="12"/>
    </row>
    <row r="47" spans="1:15" s="1" customFormat="1" ht="9" customHeight="1">
      <c r="A47" s="3"/>
      <c r="M47" s="12"/>
    </row>
    <row r="48" spans="1:15" s="1" customFormat="1" ht="9" customHeight="1">
      <c r="A48" s="2"/>
      <c r="M48" s="12"/>
    </row>
    <row r="49" spans="1:13" s="1" customFormat="1" ht="9" customHeight="1">
      <c r="A49" s="2"/>
      <c r="M49" s="12"/>
    </row>
    <row r="50" spans="1:13" s="1" customFormat="1" ht="9" customHeight="1">
      <c r="A50" s="2"/>
      <c r="M50" s="12"/>
    </row>
    <row r="77" spans="2:2" ht="9" customHeight="1">
      <c r="B77" s="6"/>
    </row>
    <row r="78" spans="2:2" ht="9" customHeight="1">
      <c r="B78" s="7"/>
    </row>
    <row r="79" spans="2:2" ht="9" customHeight="1">
      <c r="B79" s="6"/>
    </row>
    <row r="80" spans="2:2" ht="9" customHeight="1">
      <c r="B80" s="8"/>
    </row>
    <row r="81" spans="2:7" ht="9" customHeight="1">
      <c r="B81" s="6"/>
    </row>
    <row r="82" spans="2:7" ht="9" customHeight="1">
      <c r="B82" s="10"/>
      <c r="D82" s="9"/>
      <c r="E82" s="9"/>
      <c r="F82" s="9"/>
      <c r="G82" s="9"/>
    </row>
    <row r="83" spans="2:7" ht="9" customHeight="1">
      <c r="B83" s="10"/>
      <c r="D83" s="9"/>
      <c r="E83" s="9"/>
      <c r="F83" s="9"/>
      <c r="G83" s="9"/>
    </row>
    <row r="84" spans="2:7" ht="9" customHeight="1">
      <c r="B84" s="10"/>
      <c r="D84" s="9"/>
      <c r="E84" s="9"/>
      <c r="F84" s="9"/>
      <c r="G84" s="9"/>
    </row>
    <row r="85" spans="2:7" ht="9" customHeight="1">
      <c r="B85" s="10"/>
      <c r="D85" s="9"/>
      <c r="E85" s="9"/>
      <c r="F85" s="9"/>
      <c r="G85" s="9"/>
    </row>
    <row r="86" spans="2:7" ht="9" customHeight="1">
      <c r="B86" s="10"/>
      <c r="D86" s="9"/>
      <c r="E86" s="9"/>
      <c r="F86" s="9"/>
      <c r="G86" s="9"/>
    </row>
    <row r="87" spans="2:7" ht="9" customHeight="1">
      <c r="B87" s="10"/>
      <c r="D87" s="9"/>
      <c r="E87" s="9"/>
      <c r="F87" s="9"/>
      <c r="G87" s="9"/>
    </row>
    <row r="88" spans="2:7" ht="9" customHeight="1">
      <c r="B88" s="10"/>
      <c r="D88" s="9"/>
      <c r="E88" s="9"/>
      <c r="F88" s="9"/>
      <c r="G88" s="9"/>
    </row>
    <row r="89" spans="2:7" ht="9" customHeight="1">
      <c r="B89" s="10"/>
      <c r="D89" s="9"/>
      <c r="E89" s="9"/>
      <c r="F89" s="9"/>
      <c r="G89" s="9"/>
    </row>
    <row r="91" spans="2:7" ht="9" customHeight="1">
      <c r="B91" s="10"/>
      <c r="D91" s="9"/>
      <c r="E91" s="9"/>
      <c r="F91" s="9"/>
      <c r="G91" s="9"/>
    </row>
    <row r="92" spans="2:7" ht="9" customHeight="1">
      <c r="B92" s="10"/>
      <c r="D92" s="9"/>
      <c r="E92" s="9"/>
      <c r="F92" s="9"/>
      <c r="G92" s="9"/>
    </row>
    <row r="93" spans="2:7" ht="9" customHeight="1">
      <c r="B93" s="10"/>
      <c r="D93" s="9"/>
      <c r="E93" s="9"/>
      <c r="F93" s="9"/>
      <c r="G93" s="9"/>
    </row>
    <row r="94" spans="2:7" ht="9" customHeight="1">
      <c r="B94" s="10"/>
      <c r="D94" s="9"/>
      <c r="E94" s="9"/>
      <c r="F94" s="9"/>
      <c r="G94" s="9"/>
    </row>
    <row r="95" spans="2:7" ht="9" customHeight="1">
      <c r="B95" s="10"/>
      <c r="D95" s="9"/>
      <c r="E95" s="9"/>
      <c r="F95" s="9"/>
      <c r="G95" s="9"/>
    </row>
    <row r="96" spans="2:7" ht="9" customHeight="1">
      <c r="B96" s="10"/>
      <c r="D96" s="9"/>
      <c r="E96" s="9"/>
      <c r="F96" s="9"/>
      <c r="G96" s="9"/>
    </row>
    <row r="97" spans="2:7" ht="9" customHeight="1">
      <c r="B97" s="10"/>
      <c r="D97" s="9"/>
      <c r="E97" s="9"/>
      <c r="F97" s="9"/>
      <c r="G97" s="9"/>
    </row>
    <row r="98" spans="2:7" ht="9" customHeight="1">
      <c r="B98" s="10"/>
      <c r="D98" s="9"/>
      <c r="E98" s="9"/>
      <c r="F98" s="9"/>
      <c r="G98" s="9"/>
    </row>
    <row r="99" spans="2:7" ht="9" customHeight="1">
      <c r="B99" s="10"/>
      <c r="D99" s="9"/>
      <c r="E99" s="9"/>
      <c r="F99" s="9"/>
      <c r="G99" s="9"/>
    </row>
    <row r="100" spans="2:7" ht="9" customHeight="1">
      <c r="B100" s="10"/>
      <c r="D100" s="9"/>
      <c r="E100" s="9"/>
      <c r="F100" s="9"/>
      <c r="G100" s="9"/>
    </row>
    <row r="102" spans="2:7" ht="9" customHeight="1">
      <c r="B102" s="10"/>
      <c r="D102" s="9"/>
      <c r="E102" s="9"/>
      <c r="F102" s="9"/>
      <c r="G102" s="9"/>
    </row>
    <row r="103" spans="2:7" ht="9" customHeight="1">
      <c r="B103" s="10"/>
      <c r="D103" s="9"/>
      <c r="E103" s="9"/>
      <c r="F103" s="9"/>
      <c r="G103" s="9"/>
    </row>
    <row r="104" spans="2:7" ht="9" customHeight="1">
      <c r="B104" s="10"/>
      <c r="D104" s="9"/>
      <c r="E104" s="9"/>
      <c r="F104" s="9"/>
      <c r="G104" s="9"/>
    </row>
    <row r="105" spans="2:7" ht="9" customHeight="1">
      <c r="B105" s="10"/>
      <c r="D105" s="9"/>
      <c r="E105" s="9"/>
      <c r="F105" s="9"/>
      <c r="G105" s="9"/>
    </row>
    <row r="106" spans="2:7" ht="9" customHeight="1">
      <c r="B106" s="10"/>
      <c r="D106" s="9"/>
      <c r="E106" s="9"/>
      <c r="F106" s="9"/>
      <c r="G106" s="9"/>
    </row>
    <row r="108" spans="2:7" ht="9" customHeight="1">
      <c r="B108" s="10"/>
      <c r="D108" s="9"/>
      <c r="E108" s="9"/>
      <c r="F108" s="9"/>
      <c r="G108" s="9"/>
    </row>
    <row r="109" spans="2:7" ht="9" customHeight="1">
      <c r="B109" s="10"/>
      <c r="D109" s="9"/>
      <c r="E109" s="9"/>
      <c r="F109" s="9"/>
      <c r="G109" s="9"/>
    </row>
    <row r="110" spans="2:7" ht="9" customHeight="1">
      <c r="B110" s="10"/>
      <c r="D110" s="9"/>
      <c r="E110" s="9"/>
      <c r="F110" s="9"/>
      <c r="G110" s="9"/>
    </row>
    <row r="111" spans="2:7" ht="9" customHeight="1">
      <c r="B111" s="10"/>
      <c r="D111" s="9"/>
      <c r="E111" s="9"/>
      <c r="F111" s="9"/>
      <c r="G111" s="9"/>
    </row>
    <row r="113" spans="2:7" ht="9" customHeight="1">
      <c r="B113" s="10"/>
      <c r="D113" s="9"/>
      <c r="E113" s="9"/>
      <c r="F113" s="9"/>
      <c r="G113" s="9"/>
    </row>
    <row r="114" spans="2:7" ht="9" customHeight="1">
      <c r="B114" s="10"/>
      <c r="D114" s="9"/>
      <c r="E114" s="9"/>
      <c r="F114" s="9"/>
      <c r="G114" s="9"/>
    </row>
    <row r="115" spans="2:7" ht="9" customHeight="1">
      <c r="B115" s="10"/>
      <c r="D115" s="9"/>
      <c r="E115" s="9"/>
      <c r="F115" s="9"/>
      <c r="G115" s="9"/>
    </row>
    <row r="116" spans="2:7" ht="9" customHeight="1">
      <c r="B116" s="10"/>
      <c r="D116" s="9"/>
      <c r="E116" s="9"/>
      <c r="F116" s="9"/>
      <c r="G116" s="9"/>
    </row>
    <row r="117" spans="2:7" ht="9" customHeight="1">
      <c r="B117" s="10"/>
      <c r="D117" s="9"/>
      <c r="E117" s="9"/>
      <c r="F117" s="9"/>
      <c r="G117" s="9"/>
    </row>
    <row r="118" spans="2:7" ht="9" customHeight="1">
      <c r="B118" s="11"/>
    </row>
    <row r="119" spans="2:7" ht="9" customHeight="1">
      <c r="B119" s="10"/>
    </row>
    <row r="120" spans="2:7" ht="9" customHeight="1">
      <c r="B120" s="6"/>
    </row>
  </sheetData>
  <mergeCells count="3">
    <mergeCell ref="A3:A4"/>
    <mergeCell ref="L3:L4"/>
    <mergeCell ref="B3:J3"/>
  </mergeCells>
  <phoneticPr fontId="0" type="noConversion"/>
  <printOptions horizontalCentered="1" gridLinesSet="0"/>
  <pageMargins left="0.19685039370078741" right="0.19685039370078741" top="0.78740157480314965" bottom="0.78740157480314965" header="0" footer="0"/>
  <pageSetup paperSize="9" scale="85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T2.5</vt:lpstr>
      <vt:lpstr>T2.5!Area_de_impressao</vt:lpstr>
      <vt:lpstr>T2.5!Titulos_de_impressao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subject/>
  <dc:creator>Jose Lopes de Souza</dc:creator>
  <cp:keywords/>
  <dc:description/>
  <cp:lastModifiedBy>Jose Lopes de Souza</cp:lastModifiedBy>
  <cp:revision/>
  <dcterms:created xsi:type="dcterms:W3CDTF">1998-03-11T13:37:39Z</dcterms:created>
  <dcterms:modified xsi:type="dcterms:W3CDTF">2025-06-30T17:12:16Z</dcterms:modified>
  <cp:category/>
  <cp:contentStatus/>
</cp:coreProperties>
</file>