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codeName="EstaPastaDeTrabalho" defaultThemeVersion="124226"/>
  <mc:AlternateContent xmlns:mc="http://schemas.openxmlformats.org/markup-compatibility/2006">
    <mc:Choice Requires="x15">
      <x15ac:absPath xmlns:x15ac="http://schemas.microsoft.com/office/spreadsheetml/2010/11/ac" url="G:\CDE - Coordenação de Banco de Dados e Estatísticas\05 - PUBLICAÇÕES SPD\Anuário 2025\Yearbook\Tables\"/>
    </mc:Choice>
  </mc:AlternateContent>
  <xr:revisionPtr revIDLastSave="0" documentId="13_ncr:1_{F07E1457-F714-4398-8856-070C24547AE5}" xr6:coauthVersionLast="47" xr6:coauthVersionMax="47" xr10:uidLastSave="{00000000-0000-0000-0000-000000000000}"/>
  <bookViews>
    <workbookView xWindow="28680" yWindow="-120" windowWidth="29040" windowHeight="15990" tabRatio="726" xr2:uid="{00000000-000D-0000-FFFF-FFFF00000000}"/>
  </bookViews>
  <sheets>
    <sheet name="T2.1" sheetId="1" r:id="rId1"/>
  </sheets>
  <definedNames>
    <definedName name="_xlnm._FilterDatabase" localSheetId="0" hidden="1">'T2.1'!$A$1:$L$4</definedName>
    <definedName name="_xlnm.Print_Area" localSheetId="0">'T2.1'!$A$1:$L$42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9" i="1" l="1"/>
  <c r="L38" i="1"/>
  <c r="L37" i="1"/>
  <c r="L36" i="1"/>
  <c r="H36" i="1"/>
  <c r="G36" i="1"/>
  <c r="F36" i="1"/>
  <c r="E36" i="1"/>
  <c r="D36" i="1"/>
  <c r="C36" i="1"/>
  <c r="B36" i="1"/>
  <c r="L34" i="1"/>
  <c r="L33" i="1"/>
  <c r="L32" i="1"/>
  <c r="H32" i="1"/>
  <c r="G32" i="1"/>
  <c r="F32" i="1"/>
  <c r="E32" i="1"/>
  <c r="D32" i="1"/>
  <c r="C32" i="1"/>
  <c r="B32" i="1"/>
  <c r="L30" i="1"/>
  <c r="L29" i="1"/>
  <c r="L28" i="1"/>
  <c r="L27" i="1"/>
  <c r="L26" i="1"/>
  <c r="H26" i="1"/>
  <c r="G26" i="1"/>
  <c r="F26" i="1"/>
  <c r="E26" i="1"/>
  <c r="D26" i="1"/>
  <c r="C26" i="1"/>
  <c r="B26" i="1"/>
  <c r="L24" i="1"/>
  <c r="L23" i="1"/>
  <c r="L22" i="1"/>
  <c r="L21" i="1"/>
  <c r="L20" i="1"/>
  <c r="L19" i="1"/>
  <c r="L17" i="1"/>
  <c r="L16" i="1"/>
  <c r="L15" i="1"/>
  <c r="H15" i="1"/>
  <c r="G15" i="1"/>
  <c r="F15" i="1"/>
  <c r="E15" i="1"/>
  <c r="D15" i="1"/>
  <c r="C15" i="1"/>
  <c r="B15" i="1"/>
  <c r="L13" i="1"/>
  <c r="L12" i="1"/>
  <c r="L11" i="1"/>
  <c r="K8" i="1"/>
  <c r="L8" i="1" s="1"/>
  <c r="J8" i="1"/>
  <c r="I8" i="1"/>
  <c r="I6" i="1" s="1"/>
  <c r="H8" i="1"/>
  <c r="H6" i="1" s="1"/>
  <c r="G8" i="1"/>
  <c r="F8" i="1"/>
  <c r="F6" i="1" s="1"/>
  <c r="E8" i="1"/>
  <c r="E6" i="1" s="1"/>
  <c r="D8" i="1"/>
  <c r="C8" i="1"/>
  <c r="C6" i="1" s="1"/>
  <c r="B8" i="1"/>
  <c r="B6" i="1" s="1"/>
  <c r="J6" i="1"/>
  <c r="G6" i="1"/>
  <c r="D6" i="1"/>
  <c r="K6" i="1" l="1"/>
  <c r="L6" i="1" s="1"/>
  <c r="M6" i="1"/>
</calcChain>
</file>

<file path=xl/sharedStrings.xml><?xml version="1.0" encoding="utf-8"?>
<sst xmlns="http://schemas.openxmlformats.org/spreadsheetml/2006/main" count="39" uniqueCount="37">
  <si>
    <t>Production of anhydrous and hydrated ethanol (10³ m³)</t>
  </si>
  <si>
    <t>Rondônia</t>
  </si>
  <si>
    <t>..</t>
  </si>
  <si>
    <t>Acre</t>
  </si>
  <si>
    <t>Tocantins</t>
  </si>
  <si>
    <t>Ceará</t>
  </si>
  <si>
    <t>Pernambuco</t>
  </si>
  <si>
    <t>Alagoas</t>
  </si>
  <si>
    <t>Minas Gerais</t>
  </si>
  <si>
    <t>Rio de Janeiro</t>
  </si>
  <si>
    <t xml:space="preserve">São Paulo </t>
  </si>
  <si>
    <t xml:space="preserve">Paraná  </t>
  </si>
  <si>
    <t xml:space="preserve">Rio Grande do Sul </t>
  </si>
  <si>
    <t xml:space="preserve">Mato Grosso do Sul </t>
  </si>
  <si>
    <t xml:space="preserve">Mato Grosso </t>
  </si>
  <si>
    <t>Note: Only the states where anhydrous or hydated ethanol was produced in the specified period are listed.</t>
  </si>
  <si>
    <t>Source: ANP, according ANP Resolution No. 729/2018.</t>
  </si>
  <si>
    <t>Brazil</t>
  </si>
  <si>
    <t>Brazilian regions</t>
  </si>
  <si>
    <t>and states</t>
  </si>
  <si>
    <t>Rio Grande do Norte</t>
  </si>
  <si>
    <t>Sergipe</t>
  </si>
  <si>
    <t>Bahia</t>
  </si>
  <si>
    <t>North Region</t>
  </si>
  <si>
    <t>Amazon</t>
  </si>
  <si>
    <t>Stop</t>
  </si>
  <si>
    <t>Northeast Region</t>
  </si>
  <si>
    <t>Maranhao</t>
  </si>
  <si>
    <t>Piaui</t>
  </si>
  <si>
    <t>Paraiba</t>
  </si>
  <si>
    <t>Southeast Region</t>
  </si>
  <si>
    <t xml:space="preserve">Holy Spirit </t>
  </si>
  <si>
    <t>South Region</t>
  </si>
  <si>
    <t>Goias</t>
  </si>
  <si>
    <t>Central-west Region</t>
  </si>
  <si>
    <t>24/23
%</t>
  </si>
  <si>
    <t>Table 2.1 – Production of anhydrous and hydrated ethanol, by brazilian regions and states – 2015-2024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</si>
</sst>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.00_);_(* \(#,##0.00\);_(* &quot;-&quot;??_);_(@_)"/>
    <numFmt numFmtId="165" formatCode="_(* #,##0.0000_);_(* \(#,##0.0000\);_(* &quot;-&quot;??_);_(@_)"/>
    <numFmt numFmtId="166" formatCode="#,##0.000"/>
    <numFmt numFmtId="167" formatCode="#,##0.000000"/>
    <numFmt numFmtId="168" formatCode="0.0%"/>
    <numFmt numFmtId="169" formatCode="#,##0.0"/>
  </numFmts>
  <fonts count="12">
    <font>
      <sz val="10"/>
      <name val="Arial"/>
    </font>
    <font>
      <sz val="10"/>
      <name val="Arial"/>
      <family val="2"/>
    </font>
    <font>
      <b/>
      <sz val="9"/>
      <name val="Helvetica Neue"/>
      <family val="2"/>
    </font>
    <font>
      <b/>
      <sz val="7"/>
      <name val="Helvetica Neue"/>
      <family val="2"/>
    </font>
    <font>
      <sz val="7"/>
      <name val="Helvetica Neue"/>
      <family val="2"/>
    </font>
    <font>
      <sz val="7"/>
      <name val="Helvetica Neue"/>
    </font>
    <font>
      <b/>
      <sz val="11"/>
      <name val="Arial"/>
      <family val="2"/>
    </font>
    <font>
      <sz val="7"/>
      <color theme="0"/>
      <name val="Helvetica Neue"/>
      <family val="2"/>
    </font>
    <font>
      <b/>
      <sz val="9"/>
      <color theme="1"/>
      <name val="Helvetica Neue"/>
    </font>
    <font>
      <b/>
      <sz val="7"/>
      <color theme="1"/>
      <name val="Helvetica Neue"/>
    </font>
    <font>
      <sz val="7"/>
      <color theme="1"/>
      <name val="Helvetica Neue"/>
    </font>
    <font>
      <b/>
      <sz val="7"/>
      <name val="Helvetica Neue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mediumGray">
        <fgColor indexed="9"/>
        <bgColor indexed="9"/>
      </patternFill>
    </fill>
    <fill>
      <patternFill patternType="solid">
        <fgColor indexed="9"/>
        <bgColor indexed="9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6" fillId="2" borderId="0" applyBorder="0">
      <alignment horizontal="centerContinuous" vertical="center" wrapText="1"/>
      <protection hidden="1"/>
    </xf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46">
    <xf numFmtId="0" fontId="0" fillId="0" borderId="0" xfId="0"/>
    <xf numFmtId="2" fontId="2" fillId="3" borderId="0" xfId="0" applyNumberFormat="1" applyFont="1" applyFill="1" applyAlignment="1">
      <alignment horizontal="left" vertical="center"/>
    </xf>
    <xf numFmtId="2" fontId="2" fillId="3" borderId="0" xfId="0" applyNumberFormat="1" applyFont="1" applyFill="1" applyAlignment="1">
      <alignment horizontal="right" vertical="center"/>
    </xf>
    <xf numFmtId="2" fontId="4" fillId="3" borderId="0" xfId="0" applyNumberFormat="1" applyFont="1" applyFill="1" applyAlignment="1">
      <alignment horizontal="right" vertical="center"/>
    </xf>
    <xf numFmtId="2" fontId="3" fillId="3" borderId="0" xfId="0" applyNumberFormat="1" applyFont="1" applyFill="1" applyAlignment="1">
      <alignment horizontal="center" vertical="center"/>
    </xf>
    <xf numFmtId="2" fontId="4" fillId="3" borderId="0" xfId="0" applyNumberFormat="1" applyFont="1" applyFill="1" applyAlignment="1">
      <alignment vertical="center"/>
    </xf>
    <xf numFmtId="2" fontId="3" fillId="3" borderId="0" xfId="0" applyNumberFormat="1" applyFont="1" applyFill="1" applyAlignment="1">
      <alignment horizontal="left" vertical="center"/>
    </xf>
    <xf numFmtId="2" fontId="3" fillId="3" borderId="0" xfId="0" applyNumberFormat="1" applyFont="1" applyFill="1" applyAlignment="1">
      <alignment vertical="center"/>
    </xf>
    <xf numFmtId="4" fontId="3" fillId="3" borderId="0" xfId="0" applyNumberFormat="1" applyFont="1" applyFill="1" applyAlignment="1">
      <alignment horizontal="right" vertical="center" wrapText="1"/>
    </xf>
    <xf numFmtId="2" fontId="4" fillId="3" borderId="0" xfId="0" applyNumberFormat="1" applyFont="1" applyFill="1" applyAlignment="1">
      <alignment horizontal="center" vertical="center"/>
    </xf>
    <xf numFmtId="2" fontId="4" fillId="3" borderId="0" xfId="0" applyNumberFormat="1" applyFont="1" applyFill="1" applyAlignment="1">
      <alignment horizontal="left" vertical="center"/>
    </xf>
    <xf numFmtId="164" fontId="4" fillId="3" borderId="0" xfId="4" applyFont="1" applyFill="1" applyBorder="1" applyAlignment="1">
      <alignment horizontal="right" vertical="center"/>
    </xf>
    <xf numFmtId="2" fontId="5" fillId="3" borderId="0" xfId="0" applyNumberFormat="1" applyFont="1" applyFill="1" applyAlignment="1">
      <alignment horizontal="left" vertical="center"/>
    </xf>
    <xf numFmtId="164" fontId="5" fillId="3" borderId="0" xfId="4" applyFont="1" applyFill="1" applyBorder="1" applyAlignment="1">
      <alignment horizontal="right" vertical="center"/>
    </xf>
    <xf numFmtId="168" fontId="4" fillId="3" borderId="0" xfId="3" applyNumberFormat="1" applyFont="1" applyFill="1" applyBorder="1" applyAlignment="1">
      <alignment horizontal="center" vertical="center"/>
    </xf>
    <xf numFmtId="168" fontId="4" fillId="3" borderId="0" xfId="3" applyNumberFormat="1" applyFont="1" applyFill="1" applyBorder="1" applyAlignment="1">
      <alignment vertical="center"/>
    </xf>
    <xf numFmtId="2" fontId="5" fillId="3" borderId="0" xfId="0" applyNumberFormat="1" applyFont="1" applyFill="1" applyAlignment="1">
      <alignment horizontal="right" vertical="center"/>
    </xf>
    <xf numFmtId="1" fontId="4" fillId="3" borderId="0" xfId="0" applyNumberFormat="1" applyFont="1" applyFill="1" applyAlignment="1">
      <alignment horizontal="right" vertical="center"/>
    </xf>
    <xf numFmtId="165" fontId="7" fillId="6" borderId="0" xfId="4" applyNumberFormat="1" applyFont="1" applyFill="1" applyBorder="1" applyAlignment="1">
      <alignment horizontal="center" vertical="center"/>
    </xf>
    <xf numFmtId="2" fontId="9" fillId="3" borderId="0" xfId="0" applyNumberFormat="1" applyFont="1" applyFill="1" applyAlignment="1">
      <alignment horizontal="right" vertical="center"/>
    </xf>
    <xf numFmtId="2" fontId="8" fillId="3" borderId="0" xfId="0" applyNumberFormat="1" applyFont="1" applyFill="1" applyAlignment="1">
      <alignment horizontal="right" vertical="center"/>
    </xf>
    <xf numFmtId="2" fontId="9" fillId="5" borderId="3" xfId="2" applyNumberFormat="1" applyFont="1" applyFill="1" applyBorder="1" applyAlignment="1">
      <alignment horizontal="center" vertical="center" wrapText="1"/>
    </xf>
    <xf numFmtId="2" fontId="9" fillId="5" borderId="4" xfId="2" applyNumberFormat="1" applyFont="1" applyFill="1" applyBorder="1" applyAlignment="1">
      <alignment horizontal="center" vertical="center" wrapText="1"/>
    </xf>
    <xf numFmtId="1" fontId="9" fillId="4" borderId="1" xfId="0" applyNumberFormat="1" applyFont="1" applyFill="1" applyBorder="1" applyAlignment="1">
      <alignment horizontal="center" vertical="center"/>
    </xf>
    <xf numFmtId="2" fontId="9" fillId="3" borderId="0" xfId="0" applyNumberFormat="1" applyFont="1" applyFill="1" applyAlignment="1">
      <alignment horizontal="left" vertical="center"/>
    </xf>
    <xf numFmtId="2" fontId="9" fillId="3" borderId="0" xfId="0" applyNumberFormat="1" applyFont="1" applyFill="1" applyAlignment="1">
      <alignment vertical="center"/>
    </xf>
    <xf numFmtId="2" fontId="10" fillId="3" borderId="2" xfId="0" applyNumberFormat="1" applyFont="1" applyFill="1" applyBorder="1" applyAlignment="1">
      <alignment horizontal="left" vertical="center"/>
    </xf>
    <xf numFmtId="2" fontId="10" fillId="3" borderId="2" xfId="0" applyNumberFormat="1" applyFont="1" applyFill="1" applyBorder="1" applyAlignment="1">
      <alignment vertical="center"/>
    </xf>
    <xf numFmtId="2" fontId="10" fillId="3" borderId="0" xfId="2" applyNumberFormat="1" applyFont="1" applyFill="1" applyAlignment="1">
      <alignment horizontal="left" vertical="center"/>
    </xf>
    <xf numFmtId="2" fontId="10" fillId="3" borderId="0" xfId="0" applyNumberFormat="1" applyFont="1" applyFill="1" applyAlignment="1">
      <alignment horizontal="right" vertical="center"/>
    </xf>
    <xf numFmtId="4" fontId="3" fillId="3" borderId="0" xfId="4" applyNumberFormat="1" applyFont="1" applyFill="1" applyBorder="1" applyAlignment="1" applyProtection="1">
      <alignment horizontal="right" vertical="center" wrapText="1"/>
    </xf>
    <xf numFmtId="167" fontId="3" fillId="3" borderId="0" xfId="0" applyNumberFormat="1" applyFont="1" applyFill="1" applyAlignment="1">
      <alignment horizontal="right" vertical="center"/>
    </xf>
    <xf numFmtId="4" fontId="3" fillId="3" borderId="0" xfId="0" applyNumberFormat="1" applyFont="1" applyFill="1" applyAlignment="1">
      <alignment horizontal="right" vertical="center"/>
    </xf>
    <xf numFmtId="4" fontId="4" fillId="3" borderId="0" xfId="0" applyNumberFormat="1" applyFont="1" applyFill="1" applyAlignment="1">
      <alignment horizontal="right" vertical="center" wrapText="1"/>
    </xf>
    <xf numFmtId="4" fontId="4" fillId="3" borderId="0" xfId="4" applyNumberFormat="1" applyFont="1" applyFill="1" applyBorder="1" applyAlignment="1" applyProtection="1">
      <alignment horizontal="right" vertical="center" wrapText="1"/>
    </xf>
    <xf numFmtId="166" fontId="3" fillId="3" borderId="0" xfId="0" applyNumberFormat="1" applyFont="1" applyFill="1" applyAlignment="1">
      <alignment horizontal="right" vertical="center"/>
    </xf>
    <xf numFmtId="4" fontId="11" fillId="3" borderId="0" xfId="4" applyNumberFormat="1" applyFont="1" applyFill="1" applyBorder="1" applyAlignment="1" applyProtection="1">
      <alignment horizontal="right" vertical="center" wrapText="1"/>
    </xf>
    <xf numFmtId="4" fontId="4" fillId="3" borderId="0" xfId="0" applyNumberFormat="1" applyFont="1" applyFill="1" applyAlignment="1">
      <alignment horizontal="right" vertical="center"/>
    </xf>
    <xf numFmtId="166" fontId="4" fillId="3" borderId="0" xfId="0" applyNumberFormat="1" applyFont="1" applyFill="1" applyAlignment="1">
      <alignment horizontal="right" vertical="center"/>
    </xf>
    <xf numFmtId="169" fontId="11" fillId="3" borderId="0" xfId="4" applyNumberFormat="1" applyFont="1" applyFill="1" applyBorder="1" applyAlignment="1" applyProtection="1">
      <alignment horizontal="right" vertical="center" wrapText="1"/>
    </xf>
    <xf numFmtId="2" fontId="9" fillId="4" borderId="5" xfId="0" applyNumberFormat="1" applyFont="1" applyFill="1" applyBorder="1" applyAlignment="1">
      <alignment horizontal="center" vertical="center" wrapText="1"/>
    </xf>
    <xf numFmtId="2" fontId="9" fillId="4" borderId="6" xfId="0" applyNumberFormat="1" applyFont="1" applyFill="1" applyBorder="1" applyAlignment="1">
      <alignment horizontal="center" vertical="center" wrapText="1"/>
    </xf>
    <xf numFmtId="2" fontId="8" fillId="3" borderId="0" xfId="2" applyNumberFormat="1" applyFont="1" applyFill="1" applyAlignment="1">
      <alignment horizontal="left" vertical="center" wrapText="1"/>
    </xf>
    <xf numFmtId="2" fontId="9" fillId="3" borderId="1" xfId="2" applyNumberFormat="1" applyFont="1" applyFill="1" applyBorder="1" applyAlignment="1">
      <alignment horizontal="center" vertical="center"/>
    </xf>
    <xf numFmtId="2" fontId="9" fillId="3" borderId="7" xfId="2" applyNumberFormat="1" applyFont="1" applyFill="1" applyBorder="1" applyAlignment="1">
      <alignment horizontal="center" vertical="center"/>
    </xf>
    <xf numFmtId="2" fontId="9" fillId="3" borderId="8" xfId="2" applyNumberFormat="1" applyFont="1" applyFill="1" applyBorder="1" applyAlignment="1">
      <alignment horizontal="center" vertical="center"/>
    </xf>
  </cellXfs>
  <cellStyles count="5">
    <cellStyle name="Encabezado" xfId="1" xr:uid="{00000000-0005-0000-0000-000001000000}"/>
    <cellStyle name="Normal" xfId="0" builtinId="0"/>
    <cellStyle name="Normal 2" xfId="2" xr:uid="{00000000-0005-0000-0000-000003000000}"/>
    <cellStyle name="Porcentagem" xfId="3" builtinId="5"/>
    <cellStyle name="Vírgula" xfId="4" builtin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1">
    <pageSetUpPr fitToPage="1"/>
  </sheetPr>
  <dimension ref="A1:R78"/>
  <sheetViews>
    <sheetView tabSelected="1" zoomScaleNormal="100" workbookViewId="0">
      <selection activeCell="A2" sqref="A2"/>
    </sheetView>
  </sheetViews>
  <sheetFormatPr defaultColWidth="7.7109375" defaultRowHeight="9"/>
  <cols>
    <col min="1" max="1" width="16.28515625" style="10" customWidth="1"/>
    <col min="2" max="8" width="8.28515625" style="3" bestFit="1" customWidth="1"/>
    <col min="9" max="9" width="9" style="3" bestFit="1" customWidth="1"/>
    <col min="10" max="11" width="9" style="3" customWidth="1"/>
    <col min="12" max="12" width="6.7109375" style="3" customWidth="1"/>
    <col min="13" max="13" width="6" style="3" bestFit="1" customWidth="1"/>
    <col min="14" max="14" width="11.42578125" style="3" bestFit="1" customWidth="1"/>
    <col min="15" max="16384" width="7.7109375" style="3"/>
  </cols>
  <sheetData>
    <row r="1" spans="1:18" s="2" customFormat="1" ht="12" customHeight="1">
      <c r="A1" s="42" t="s">
        <v>36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1"/>
    </row>
    <row r="2" spans="1:18" s="2" customFormat="1" ht="9" customHeight="1">
      <c r="A2" s="19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</row>
    <row r="3" spans="1:18" ht="15" customHeight="1">
      <c r="A3" s="21" t="s">
        <v>18</v>
      </c>
      <c r="B3" s="43" t="s">
        <v>0</v>
      </c>
      <c r="C3" s="44"/>
      <c r="D3" s="44"/>
      <c r="E3" s="44"/>
      <c r="F3" s="44"/>
      <c r="G3" s="44"/>
      <c r="H3" s="44"/>
      <c r="I3" s="44"/>
      <c r="J3" s="44"/>
      <c r="K3" s="45"/>
      <c r="L3" s="40" t="s">
        <v>35</v>
      </c>
    </row>
    <row r="4" spans="1:18" s="5" customFormat="1" ht="12.75" customHeight="1">
      <c r="A4" s="22" t="s">
        <v>19</v>
      </c>
      <c r="B4" s="23">
        <v>2015</v>
      </c>
      <c r="C4" s="23">
        <v>2016</v>
      </c>
      <c r="D4" s="23">
        <v>2017</v>
      </c>
      <c r="E4" s="23">
        <v>2018</v>
      </c>
      <c r="F4" s="23">
        <v>2019</v>
      </c>
      <c r="G4" s="23">
        <v>2020</v>
      </c>
      <c r="H4" s="23">
        <v>2021</v>
      </c>
      <c r="I4" s="23">
        <v>2022</v>
      </c>
      <c r="J4" s="23">
        <v>2023</v>
      </c>
      <c r="K4" s="23">
        <v>2024</v>
      </c>
      <c r="L4" s="41"/>
      <c r="M4" s="4"/>
      <c r="N4" s="4"/>
      <c r="P4" s="6"/>
      <c r="Q4" s="4"/>
    </row>
    <row r="5" spans="1:18">
      <c r="A5" s="24"/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4"/>
      <c r="N5" s="4"/>
      <c r="P5" s="6"/>
      <c r="Q5" s="4"/>
    </row>
    <row r="6" spans="1:18">
      <c r="A6" s="6" t="s">
        <v>17</v>
      </c>
      <c r="B6" s="8">
        <f t="shared" ref="B6:G6" si="0">B8+B15+B26+B32+B36</f>
        <v>29996.740168999997</v>
      </c>
      <c r="C6" s="8">
        <f t="shared" si="0"/>
        <v>28694.282665999999</v>
      </c>
      <c r="D6" s="8">
        <f t="shared" si="0"/>
        <v>28592.743401999996</v>
      </c>
      <c r="E6" s="8">
        <f t="shared" si="0"/>
        <v>33041.324422999998</v>
      </c>
      <c r="F6" s="8">
        <f t="shared" si="0"/>
        <v>35304.812801999993</v>
      </c>
      <c r="G6" s="8">
        <f t="shared" si="0"/>
        <v>32522.228696999999</v>
      </c>
      <c r="H6" s="8">
        <f>H8+H15+H26+H32+H36</f>
        <v>30028.066639000001</v>
      </c>
      <c r="I6" s="8">
        <f>I8+I15+I26+I32+I36</f>
        <v>30679.380852999999</v>
      </c>
      <c r="J6" s="8">
        <f>J8+J15+J26+J32+J36</f>
        <v>35457.351081000001</v>
      </c>
      <c r="K6" s="8">
        <f>K8+K15+K26+K32+K36</f>
        <v>36952.655187000004</v>
      </c>
      <c r="L6" s="30">
        <f>((K6/J6)-1)*100</f>
        <v>4.2171906823611272</v>
      </c>
      <c r="M6" s="18">
        <f>(K6/B6)^(1/10)</f>
        <v>1.0210738615235933</v>
      </c>
      <c r="N6" s="8"/>
      <c r="O6" s="8"/>
      <c r="P6" s="8"/>
      <c r="Q6" s="9"/>
    </row>
    <row r="7" spans="1:18">
      <c r="A7" s="6"/>
      <c r="B7" s="31"/>
      <c r="C7" s="31"/>
      <c r="D7" s="31"/>
      <c r="E7" s="32"/>
      <c r="F7" s="32"/>
      <c r="G7" s="32"/>
      <c r="H7" s="32"/>
      <c r="I7" s="32"/>
      <c r="J7" s="32"/>
      <c r="K7" s="32"/>
      <c r="L7" s="8"/>
      <c r="M7" s="14"/>
      <c r="N7" s="8"/>
      <c r="O7" s="8"/>
      <c r="P7" s="8"/>
      <c r="Q7" s="9"/>
    </row>
    <row r="8" spans="1:18">
      <c r="A8" s="6" t="s">
        <v>23</v>
      </c>
      <c r="B8" s="8">
        <f t="shared" ref="B8:H8" si="1">SUM(B9:B13)</f>
        <v>254.033998</v>
      </c>
      <c r="C8" s="8">
        <f t="shared" si="1"/>
        <v>213.351</v>
      </c>
      <c r="D8" s="8">
        <f t="shared" si="1"/>
        <v>237.63697100000002</v>
      </c>
      <c r="E8" s="8">
        <f t="shared" si="1"/>
        <v>205.54376400000001</v>
      </c>
      <c r="F8" s="8">
        <f t="shared" si="1"/>
        <v>241.26600000000002</v>
      </c>
      <c r="G8" s="8">
        <f t="shared" si="1"/>
        <v>233.917385</v>
      </c>
      <c r="H8" s="8">
        <f t="shared" si="1"/>
        <v>256.37794699999995</v>
      </c>
      <c r="I8" s="8">
        <f>SUM(I9:I13)</f>
        <v>268.24495200000001</v>
      </c>
      <c r="J8" s="8">
        <f>SUM(J9:J13)</f>
        <v>253.649473</v>
      </c>
      <c r="K8" s="8">
        <f>SUM(K9:K13)</f>
        <v>261.44836799999996</v>
      </c>
      <c r="L8" s="30">
        <f>((K8/J8)-1)*100</f>
        <v>3.0746742375451275</v>
      </c>
      <c r="M8" s="15"/>
      <c r="N8" s="8"/>
      <c r="O8" s="8"/>
      <c r="P8" s="8"/>
      <c r="Q8" s="8"/>
      <c r="R8" s="8"/>
    </row>
    <row r="9" spans="1:18">
      <c r="A9" s="10" t="s">
        <v>1</v>
      </c>
      <c r="B9" s="13">
        <v>12.988814999999999</v>
      </c>
      <c r="C9" s="13">
        <v>9.0579999999999998</v>
      </c>
      <c r="D9" s="13">
        <v>4.901497</v>
      </c>
      <c r="E9" s="13">
        <v>1.3896350000000002</v>
      </c>
      <c r="F9" s="13">
        <v>4.8479999999999999</v>
      </c>
      <c r="G9" s="13">
        <v>6.6299999999999998E-2</v>
      </c>
      <c r="H9" s="13">
        <v>0</v>
      </c>
      <c r="I9" s="13">
        <v>0</v>
      </c>
      <c r="J9" s="13">
        <v>0</v>
      </c>
      <c r="K9" s="13">
        <v>0</v>
      </c>
      <c r="L9" s="33" t="s">
        <v>2</v>
      </c>
      <c r="M9" s="15"/>
      <c r="N9" s="13"/>
      <c r="O9" s="13"/>
      <c r="P9" s="10"/>
      <c r="Q9" s="5"/>
    </row>
    <row r="10" spans="1:18">
      <c r="A10" s="10" t="s">
        <v>3</v>
      </c>
      <c r="B10" s="11">
        <v>4.5088889999999999</v>
      </c>
      <c r="C10" s="11">
        <v>3.673</v>
      </c>
      <c r="D10" s="11">
        <v>0</v>
      </c>
      <c r="E10" s="11">
        <v>0</v>
      </c>
      <c r="F10" s="11">
        <v>0</v>
      </c>
      <c r="G10" s="11">
        <v>0</v>
      </c>
      <c r="H10" s="11">
        <v>0</v>
      </c>
      <c r="I10" s="13">
        <v>0</v>
      </c>
      <c r="J10" s="13">
        <v>0</v>
      </c>
      <c r="K10" s="13">
        <v>0</v>
      </c>
      <c r="L10" s="33" t="s">
        <v>2</v>
      </c>
      <c r="M10" s="15"/>
      <c r="N10" s="13"/>
      <c r="O10" s="13"/>
      <c r="P10" s="10"/>
      <c r="Q10" s="5"/>
    </row>
    <row r="11" spans="1:18">
      <c r="A11" s="10" t="s">
        <v>24</v>
      </c>
      <c r="B11" s="11">
        <v>5.8040000000000003</v>
      </c>
      <c r="C11" s="11">
        <v>5.4969999999999999</v>
      </c>
      <c r="D11" s="11">
        <v>4.8450000000000006</v>
      </c>
      <c r="E11" s="11">
        <v>5.468</v>
      </c>
      <c r="F11" s="11">
        <v>8.8160000000000007</v>
      </c>
      <c r="G11" s="11">
        <v>9.0090000000000003</v>
      </c>
      <c r="H11" s="11">
        <v>6.3873980000000001</v>
      </c>
      <c r="I11" s="13">
        <v>5.8946020000000008</v>
      </c>
      <c r="J11" s="13">
        <v>6.8049999999999997</v>
      </c>
      <c r="K11" s="13">
        <v>7.43</v>
      </c>
      <c r="L11" s="34">
        <f>((K11/J11)-1)*100</f>
        <v>9.1844232182219052</v>
      </c>
      <c r="M11" s="15"/>
      <c r="N11" s="11"/>
      <c r="O11" s="13"/>
      <c r="P11" s="10"/>
      <c r="Q11" s="5"/>
    </row>
    <row r="12" spans="1:18">
      <c r="A12" s="10" t="s">
        <v>25</v>
      </c>
      <c r="B12" s="13">
        <v>40.926316</v>
      </c>
      <c r="C12" s="13">
        <v>33.15</v>
      </c>
      <c r="D12" s="13">
        <v>51.619027000000003</v>
      </c>
      <c r="E12" s="13">
        <v>43.464166000000006</v>
      </c>
      <c r="F12" s="13">
        <v>61.231999999999999</v>
      </c>
      <c r="G12" s="13">
        <v>50.340466999999997</v>
      </c>
      <c r="H12" s="13">
        <v>54.984425999999992</v>
      </c>
      <c r="I12" s="13">
        <v>52.774268999999997</v>
      </c>
      <c r="J12" s="13">
        <v>54.134890000000006</v>
      </c>
      <c r="K12" s="13">
        <v>61.151467000000004</v>
      </c>
      <c r="L12" s="34">
        <f>((K12/J12)-1)*100</f>
        <v>12.961284302969855</v>
      </c>
      <c r="M12" s="15"/>
      <c r="N12" s="11"/>
      <c r="O12" s="13"/>
      <c r="P12" s="10"/>
      <c r="Q12" s="5"/>
    </row>
    <row r="13" spans="1:18">
      <c r="A13" s="10" t="s">
        <v>4</v>
      </c>
      <c r="B13" s="11">
        <v>189.80597799999998</v>
      </c>
      <c r="C13" s="11">
        <v>161.97300000000001</v>
      </c>
      <c r="D13" s="11">
        <v>176.27144700000002</v>
      </c>
      <c r="E13" s="11">
        <v>155.22196300000002</v>
      </c>
      <c r="F13" s="11">
        <v>166.37</v>
      </c>
      <c r="G13" s="11">
        <v>174.50161800000001</v>
      </c>
      <c r="H13" s="11">
        <v>195.00612299999997</v>
      </c>
      <c r="I13" s="13">
        <v>209.57608100000002</v>
      </c>
      <c r="J13" s="13">
        <v>192.70958299999998</v>
      </c>
      <c r="K13" s="13">
        <v>192.86690099999998</v>
      </c>
      <c r="L13" s="34">
        <f>((K13/J13)-1)*100</f>
        <v>8.1634757104942501E-2</v>
      </c>
      <c r="M13" s="15"/>
      <c r="N13" s="11"/>
      <c r="O13" s="13"/>
      <c r="P13" s="10"/>
      <c r="Q13" s="4"/>
    </row>
    <row r="14" spans="1:18">
      <c r="A14" s="6"/>
      <c r="B14" s="32"/>
      <c r="C14" s="32"/>
      <c r="D14" s="32"/>
      <c r="E14" s="32"/>
      <c r="F14" s="32"/>
      <c r="G14" s="32"/>
      <c r="H14" s="32"/>
      <c r="I14" s="32"/>
      <c r="J14" s="32"/>
      <c r="K14" s="32"/>
      <c r="L14" s="8"/>
      <c r="M14" s="15"/>
      <c r="N14" s="13"/>
      <c r="O14" s="13"/>
      <c r="P14" s="6"/>
      <c r="Q14" s="7"/>
    </row>
    <row r="15" spans="1:18">
      <c r="A15" s="6" t="s">
        <v>26</v>
      </c>
      <c r="B15" s="8">
        <f t="shared" ref="B15:H15" si="2">SUM(B16:B24)</f>
        <v>2169.2310750000001</v>
      </c>
      <c r="C15" s="8">
        <f t="shared" si="2"/>
        <v>1506.6918930000002</v>
      </c>
      <c r="D15" s="8">
        <f t="shared" si="2"/>
        <v>1414.779372</v>
      </c>
      <c r="E15" s="8">
        <f t="shared" si="2"/>
        <v>2010.5581450000002</v>
      </c>
      <c r="F15" s="8">
        <f t="shared" si="2"/>
        <v>1904.9070630000001</v>
      </c>
      <c r="G15" s="8">
        <f t="shared" si="2"/>
        <v>1918.6067659999999</v>
      </c>
      <c r="H15" s="8">
        <f t="shared" si="2"/>
        <v>1842.1608180000001</v>
      </c>
      <c r="I15" s="8">
        <v>1749.4753039999998</v>
      </c>
      <c r="J15" s="8">
        <v>2078.0285549999999</v>
      </c>
      <c r="K15" s="8">
        <v>1929.8367269999999</v>
      </c>
      <c r="L15" s="30">
        <f>((K15/J15)-1)*100</f>
        <v>-7.1313662963596762</v>
      </c>
      <c r="M15" s="15"/>
      <c r="N15" s="8"/>
      <c r="O15" s="8"/>
      <c r="P15" s="8"/>
      <c r="Q15" s="5"/>
    </row>
    <row r="16" spans="1:18">
      <c r="A16" s="10" t="s">
        <v>27</v>
      </c>
      <c r="B16" s="11">
        <v>186.980954</v>
      </c>
      <c r="C16" s="11">
        <v>127.99648000000001</v>
      </c>
      <c r="D16" s="11">
        <v>162.55694600000001</v>
      </c>
      <c r="E16" s="11">
        <v>147.61597900000001</v>
      </c>
      <c r="F16" s="11">
        <v>167.74350000000001</v>
      </c>
      <c r="G16" s="11">
        <v>174.54784699999999</v>
      </c>
      <c r="H16" s="11">
        <v>164.33477200000004</v>
      </c>
      <c r="I16" s="13">
        <v>143.10909900000001</v>
      </c>
      <c r="J16" s="13">
        <v>160.688232</v>
      </c>
      <c r="K16" s="13">
        <v>167.26792499999999</v>
      </c>
      <c r="L16" s="34">
        <f>((K16/J16)-1)*100</f>
        <v>4.0946949991957027</v>
      </c>
      <c r="M16" s="15"/>
      <c r="N16" s="11"/>
      <c r="O16" s="13"/>
      <c r="P16" s="10"/>
      <c r="Q16" s="5"/>
    </row>
    <row r="17" spans="1:17">
      <c r="A17" s="10" t="s">
        <v>28</v>
      </c>
      <c r="B17" s="11">
        <v>32.679516999999997</v>
      </c>
      <c r="C17" s="11">
        <v>21.606134999999998</v>
      </c>
      <c r="D17" s="11">
        <v>20.404588</v>
      </c>
      <c r="E17" s="11">
        <v>37.477885999999998</v>
      </c>
      <c r="F17" s="11">
        <v>46.458772999999994</v>
      </c>
      <c r="G17" s="11">
        <v>38.611806000000001</v>
      </c>
      <c r="H17" s="11">
        <v>44.14264</v>
      </c>
      <c r="I17" s="13">
        <v>45.032362999999997</v>
      </c>
      <c r="J17" s="13">
        <v>47.160743000000004</v>
      </c>
      <c r="K17" s="13">
        <v>31.657577</v>
      </c>
      <c r="L17" s="34">
        <f>((K17/J17)-1)*100</f>
        <v>-32.873031707748964</v>
      </c>
      <c r="M17" s="15"/>
      <c r="N17" s="11"/>
      <c r="O17" s="13"/>
      <c r="P17" s="10"/>
      <c r="Q17" s="5"/>
    </row>
    <row r="18" spans="1:17">
      <c r="A18" s="10" t="s">
        <v>5</v>
      </c>
      <c r="B18" s="11">
        <v>14.599848999999999</v>
      </c>
      <c r="C18" s="11">
        <v>5.242</v>
      </c>
      <c r="D18" s="11">
        <v>0</v>
      </c>
      <c r="E18" s="11">
        <v>0</v>
      </c>
      <c r="F18" s="11">
        <v>0</v>
      </c>
      <c r="G18" s="11">
        <v>0</v>
      </c>
      <c r="H18" s="11">
        <v>0</v>
      </c>
      <c r="I18" s="13">
        <v>0</v>
      </c>
      <c r="J18" s="13">
        <v>0</v>
      </c>
      <c r="K18" s="13">
        <v>0</v>
      </c>
      <c r="L18" s="33" t="s">
        <v>2</v>
      </c>
      <c r="M18" s="15"/>
      <c r="N18" s="11"/>
      <c r="O18" s="13"/>
      <c r="P18" s="10"/>
      <c r="Q18" s="5"/>
    </row>
    <row r="19" spans="1:17">
      <c r="A19" s="10" t="s">
        <v>20</v>
      </c>
      <c r="B19" s="11">
        <v>98.260142999999985</v>
      </c>
      <c r="C19" s="11">
        <v>75.154944999999998</v>
      </c>
      <c r="D19" s="11">
        <v>66.349253000000004</v>
      </c>
      <c r="E19" s="11">
        <v>114.89929100000001</v>
      </c>
      <c r="F19" s="11">
        <v>109.642442</v>
      </c>
      <c r="G19" s="11">
        <v>118.30425399999999</v>
      </c>
      <c r="H19" s="11">
        <v>101.775935</v>
      </c>
      <c r="I19" s="13">
        <v>91.808853999999997</v>
      </c>
      <c r="J19" s="13">
        <v>138.27794900000001</v>
      </c>
      <c r="K19" s="13">
        <v>142.908829</v>
      </c>
      <c r="L19" s="34">
        <f t="shared" ref="L19:L24" si="3">((K19/J19)-1)*100</f>
        <v>3.3489649170309832</v>
      </c>
      <c r="M19" s="15"/>
      <c r="N19" s="13"/>
      <c r="O19" s="13"/>
      <c r="P19" s="10"/>
      <c r="Q19" s="5"/>
    </row>
    <row r="20" spans="1:17">
      <c r="A20" s="10" t="s">
        <v>29</v>
      </c>
      <c r="B20" s="11">
        <v>447.057098</v>
      </c>
      <c r="C20" s="11">
        <v>360.23425100000003</v>
      </c>
      <c r="D20" s="11">
        <v>329.63491399999998</v>
      </c>
      <c r="E20" s="11">
        <v>431.04407700000002</v>
      </c>
      <c r="F20" s="11">
        <v>359.026839</v>
      </c>
      <c r="G20" s="11">
        <v>395.528187</v>
      </c>
      <c r="H20" s="11">
        <v>362.878916</v>
      </c>
      <c r="I20" s="13">
        <v>361.86202299999997</v>
      </c>
      <c r="J20" s="13">
        <v>419.291267</v>
      </c>
      <c r="K20" s="13">
        <v>374.68911600000001</v>
      </c>
      <c r="L20" s="34">
        <f t="shared" si="3"/>
        <v>-10.637510129682715</v>
      </c>
      <c r="M20" s="15"/>
      <c r="N20" s="13"/>
      <c r="O20" s="13"/>
      <c r="P20" s="10"/>
      <c r="Q20" s="5"/>
    </row>
    <row r="21" spans="1:17">
      <c r="A21" s="10" t="s">
        <v>6</v>
      </c>
      <c r="B21" s="11">
        <v>442.94317100000001</v>
      </c>
      <c r="C21" s="11">
        <v>347.86972200000002</v>
      </c>
      <c r="D21" s="11">
        <v>279.446371</v>
      </c>
      <c r="E21" s="11">
        <v>465.51343000000003</v>
      </c>
      <c r="F21" s="11">
        <v>367.95691899999997</v>
      </c>
      <c r="G21" s="11">
        <v>395.01759000000004</v>
      </c>
      <c r="H21" s="11">
        <v>320.88124100000005</v>
      </c>
      <c r="I21" s="13">
        <v>308.74156799999997</v>
      </c>
      <c r="J21" s="13">
        <v>328.11838799999998</v>
      </c>
      <c r="K21" s="13">
        <v>320.31792099999996</v>
      </c>
      <c r="L21" s="34">
        <f t="shared" si="3"/>
        <v>-2.3773330862517872</v>
      </c>
      <c r="M21" s="15"/>
      <c r="N21" s="11"/>
      <c r="O21" s="13"/>
      <c r="P21" s="10"/>
      <c r="Q21" s="5"/>
    </row>
    <row r="22" spans="1:17">
      <c r="A22" s="10" t="s">
        <v>7</v>
      </c>
      <c r="B22" s="11">
        <v>554.55768999999998</v>
      </c>
      <c r="C22" s="11">
        <v>366.48572799999994</v>
      </c>
      <c r="D22" s="11">
        <v>311.880222</v>
      </c>
      <c r="E22" s="11">
        <v>464.10231300000004</v>
      </c>
      <c r="F22" s="11">
        <v>503.15685200000001</v>
      </c>
      <c r="G22" s="11">
        <v>425.89491099999998</v>
      </c>
      <c r="H22" s="11">
        <v>423.60603099999997</v>
      </c>
      <c r="I22" s="13">
        <v>384.90608200000003</v>
      </c>
      <c r="J22" s="13">
        <v>511.79720700000007</v>
      </c>
      <c r="K22" s="13">
        <v>468.02739600000007</v>
      </c>
      <c r="L22" s="34">
        <f t="shared" si="3"/>
        <v>-8.5521785584890875</v>
      </c>
      <c r="M22" s="15"/>
      <c r="N22" s="11"/>
      <c r="O22" s="13"/>
      <c r="P22" s="10"/>
      <c r="Q22" s="5"/>
    </row>
    <row r="23" spans="1:17">
      <c r="A23" s="10" t="s">
        <v>21</v>
      </c>
      <c r="B23" s="11">
        <v>169.887677</v>
      </c>
      <c r="C23" s="11">
        <v>76.031749000000005</v>
      </c>
      <c r="D23" s="11">
        <v>63.736139999999992</v>
      </c>
      <c r="E23" s="11">
        <v>104.20349</v>
      </c>
      <c r="F23" s="11">
        <v>101.82651300000001</v>
      </c>
      <c r="G23" s="11">
        <v>97.156600999999995</v>
      </c>
      <c r="H23" s="11">
        <v>112.997038</v>
      </c>
      <c r="I23" s="13">
        <v>79.104551000000001</v>
      </c>
      <c r="J23" s="13">
        <v>90.889125000000007</v>
      </c>
      <c r="K23" s="13">
        <v>73.029281999999995</v>
      </c>
      <c r="L23" s="34">
        <f t="shared" si="3"/>
        <v>-19.650142962648186</v>
      </c>
      <c r="M23" s="15"/>
      <c r="N23" s="11"/>
      <c r="O23" s="13"/>
      <c r="P23" s="10"/>
      <c r="Q23" s="5"/>
    </row>
    <row r="24" spans="1:17">
      <c r="A24" s="10" t="s">
        <v>22</v>
      </c>
      <c r="B24" s="11">
        <v>222.26497600000005</v>
      </c>
      <c r="C24" s="11">
        <v>126.07088300000001</v>
      </c>
      <c r="D24" s="11">
        <v>180.770938</v>
      </c>
      <c r="E24" s="11">
        <v>245.70167900000001</v>
      </c>
      <c r="F24" s="11">
        <v>249.09522499999997</v>
      </c>
      <c r="G24" s="11">
        <v>273.54557</v>
      </c>
      <c r="H24" s="11">
        <v>311.54424499999999</v>
      </c>
      <c r="I24" s="13">
        <v>334.91076400000003</v>
      </c>
      <c r="J24" s="13">
        <v>381.80564399999997</v>
      </c>
      <c r="K24" s="13">
        <v>351.93868100000003</v>
      </c>
      <c r="L24" s="34">
        <f t="shared" si="3"/>
        <v>-7.8225567037453096</v>
      </c>
      <c r="M24" s="15"/>
      <c r="N24" s="13"/>
      <c r="O24" s="13"/>
      <c r="P24" s="10"/>
      <c r="Q24" s="5"/>
    </row>
    <row r="25" spans="1:17">
      <c r="A25" s="6"/>
      <c r="B25" s="32"/>
      <c r="C25" s="32"/>
      <c r="D25" s="32"/>
      <c r="E25" s="32"/>
      <c r="F25" s="32"/>
      <c r="G25" s="32"/>
      <c r="H25" s="32"/>
      <c r="I25" s="35"/>
      <c r="J25" s="35"/>
      <c r="K25" s="35"/>
      <c r="L25" s="34"/>
      <c r="M25" s="15"/>
      <c r="N25" s="13"/>
      <c r="O25" s="13"/>
      <c r="P25" s="6"/>
      <c r="Q25" s="7"/>
    </row>
    <row r="26" spans="1:17">
      <c r="A26" s="6" t="s">
        <v>30</v>
      </c>
      <c r="B26" s="8">
        <f t="shared" ref="B26:H26" si="4">SUM(B27:B30)</f>
        <v>17269.301916</v>
      </c>
      <c r="C26" s="8">
        <f t="shared" si="4"/>
        <v>17101.834137999998</v>
      </c>
      <c r="D26" s="8">
        <f t="shared" si="4"/>
        <v>16688.533304999997</v>
      </c>
      <c r="E26" s="8">
        <f t="shared" si="4"/>
        <v>19685.831137000001</v>
      </c>
      <c r="F26" s="8">
        <f t="shared" si="4"/>
        <v>20460.043782999997</v>
      </c>
      <c r="G26" s="8">
        <f t="shared" si="4"/>
        <v>17786.566191999998</v>
      </c>
      <c r="H26" s="8">
        <f t="shared" si="4"/>
        <v>15184.141492000001</v>
      </c>
      <c r="I26" s="8">
        <v>15062.617163999999</v>
      </c>
      <c r="J26" s="8">
        <v>17220.622319999999</v>
      </c>
      <c r="K26" s="8">
        <v>17324.924782000002</v>
      </c>
      <c r="L26" s="36">
        <f>((K26/J26)-1)*100</f>
        <v>0.60568346521872041</v>
      </c>
      <c r="M26" s="15"/>
      <c r="N26" s="8"/>
      <c r="O26" s="8"/>
      <c r="P26" s="8"/>
      <c r="Q26" s="5"/>
    </row>
    <row r="27" spans="1:17">
      <c r="A27" s="10" t="s">
        <v>8</v>
      </c>
      <c r="B27" s="11">
        <v>3202.9160519999996</v>
      </c>
      <c r="C27" s="11">
        <v>2699.4254199999996</v>
      </c>
      <c r="D27" s="11">
        <v>2705.4040559999999</v>
      </c>
      <c r="E27" s="11">
        <v>3257.5987129999994</v>
      </c>
      <c r="F27" s="11">
        <v>3579.2060259999998</v>
      </c>
      <c r="G27" s="11">
        <v>3078.2148569999999</v>
      </c>
      <c r="H27" s="11">
        <v>2839.2761009999999</v>
      </c>
      <c r="I27" s="13">
        <v>2894.9533039999997</v>
      </c>
      <c r="J27" s="13">
        <v>3304.4385790000001</v>
      </c>
      <c r="K27" s="13">
        <v>3424.8788640000002</v>
      </c>
      <c r="L27" s="34">
        <f>((K27/J27)-1)*100</f>
        <v>3.6448032584236456</v>
      </c>
      <c r="M27" s="15"/>
      <c r="N27" s="11"/>
      <c r="O27" s="13"/>
      <c r="P27" s="10"/>
      <c r="Q27" s="7"/>
    </row>
    <row r="28" spans="1:17">
      <c r="A28" s="10" t="s">
        <v>31</v>
      </c>
      <c r="B28" s="11">
        <v>178.73417600000005</v>
      </c>
      <c r="C28" s="11">
        <v>75.307676000000001</v>
      </c>
      <c r="D28" s="11">
        <v>90.645436999999987</v>
      </c>
      <c r="E28" s="11">
        <v>127.56957199999999</v>
      </c>
      <c r="F28" s="11">
        <v>120.96786699999998</v>
      </c>
      <c r="G28" s="11">
        <v>89.692692000000008</v>
      </c>
      <c r="H28" s="11">
        <v>93.024350999999996</v>
      </c>
      <c r="I28" s="13">
        <v>103.899559</v>
      </c>
      <c r="J28" s="13">
        <v>88.189329999999984</v>
      </c>
      <c r="K28" s="13">
        <v>86.204764999999995</v>
      </c>
      <c r="L28" s="34">
        <f>((K28/J28)-1)*100</f>
        <v>-2.2503459318717889</v>
      </c>
      <c r="M28" s="15"/>
      <c r="N28" s="11"/>
      <c r="O28" s="13"/>
      <c r="P28" s="10"/>
      <c r="Q28" s="5"/>
    </row>
    <row r="29" spans="1:17">
      <c r="A29" s="10" t="s">
        <v>9</v>
      </c>
      <c r="B29" s="11">
        <v>57.603867000000001</v>
      </c>
      <c r="C29" s="11">
        <v>94.689825999999982</v>
      </c>
      <c r="D29" s="11">
        <v>53.891686999999997</v>
      </c>
      <c r="E29" s="11">
        <v>97.259792999999988</v>
      </c>
      <c r="F29" s="11">
        <v>91.619860000000003</v>
      </c>
      <c r="G29" s="11">
        <v>137.386503</v>
      </c>
      <c r="H29" s="11">
        <v>126.34056699999999</v>
      </c>
      <c r="I29" s="13">
        <v>110.16911699999999</v>
      </c>
      <c r="J29" s="13">
        <v>75.295272000000011</v>
      </c>
      <c r="K29" s="13">
        <v>105.86990399999999</v>
      </c>
      <c r="L29" s="34">
        <f>((K29/J29)-1)*100</f>
        <v>40.606310579500906</v>
      </c>
      <c r="M29" s="15"/>
      <c r="N29" s="13"/>
      <c r="O29" s="13"/>
      <c r="P29" s="10"/>
      <c r="Q29" s="5"/>
    </row>
    <row r="30" spans="1:17">
      <c r="A30" s="10" t="s">
        <v>10</v>
      </c>
      <c r="B30" s="11">
        <v>13830.047821</v>
      </c>
      <c r="C30" s="11">
        <v>14232.411216</v>
      </c>
      <c r="D30" s="11">
        <v>13838.592124999999</v>
      </c>
      <c r="E30" s="11">
        <v>16203.403059</v>
      </c>
      <c r="F30" s="11">
        <v>16668.250029999999</v>
      </c>
      <c r="G30" s="11">
        <v>14481.272139999999</v>
      </c>
      <c r="H30" s="11">
        <v>12125.500473</v>
      </c>
      <c r="I30" s="13">
        <v>11953.595184</v>
      </c>
      <c r="J30" s="13">
        <v>13752.699138999998</v>
      </c>
      <c r="K30" s="13">
        <v>13707.971249000002</v>
      </c>
      <c r="L30" s="34">
        <f>((K30/J30)-1)*100</f>
        <v>-0.32522990249351791</v>
      </c>
      <c r="M30" s="15"/>
      <c r="N30" s="13"/>
      <c r="O30" s="13"/>
      <c r="P30" s="10"/>
      <c r="Q30" s="4"/>
    </row>
    <row r="31" spans="1:17">
      <c r="B31" s="37"/>
      <c r="C31" s="37"/>
      <c r="D31" s="37"/>
      <c r="E31" s="37"/>
      <c r="F31" s="37"/>
      <c r="G31" s="37"/>
      <c r="H31" s="37"/>
      <c r="I31" s="38"/>
      <c r="J31" s="38"/>
      <c r="K31" s="38"/>
      <c r="L31" s="34"/>
      <c r="M31" s="15"/>
      <c r="N31" s="11"/>
      <c r="O31" s="13"/>
      <c r="P31" s="6"/>
      <c r="Q31" s="7"/>
    </row>
    <row r="32" spans="1:17">
      <c r="A32" s="6" t="s">
        <v>32</v>
      </c>
      <c r="B32" s="8">
        <f t="shared" ref="B32:H32" si="5">SUM(B33:B34)</f>
        <v>1466.1739589999997</v>
      </c>
      <c r="C32" s="8">
        <f t="shared" si="5"/>
        <v>1476.605184</v>
      </c>
      <c r="D32" s="8">
        <f t="shared" si="5"/>
        <v>1293.8647040000001</v>
      </c>
      <c r="E32" s="8">
        <f t="shared" si="5"/>
        <v>1626.1990959999998</v>
      </c>
      <c r="F32" s="8">
        <f t="shared" si="5"/>
        <v>1666.274167</v>
      </c>
      <c r="G32" s="8">
        <f t="shared" si="5"/>
        <v>1263.9560569999996</v>
      </c>
      <c r="H32" s="8">
        <f t="shared" si="5"/>
        <v>1193.6162639999998</v>
      </c>
      <c r="I32" s="8">
        <v>1087.5603970000002</v>
      </c>
      <c r="J32" s="8">
        <v>1231.24218</v>
      </c>
      <c r="K32" s="8">
        <v>1135.4265190000001</v>
      </c>
      <c r="L32" s="36">
        <f>((K32/J32)-1)*100</f>
        <v>-7.7820320450684877</v>
      </c>
      <c r="M32" s="15"/>
      <c r="N32" s="8"/>
      <c r="O32" s="8"/>
      <c r="P32" s="8"/>
      <c r="Q32" s="5"/>
    </row>
    <row r="33" spans="1:17">
      <c r="A33" s="10" t="s">
        <v>11</v>
      </c>
      <c r="B33" s="11">
        <v>1462.3872709999998</v>
      </c>
      <c r="C33" s="11">
        <v>1473.691184</v>
      </c>
      <c r="D33" s="11">
        <v>1291.370872</v>
      </c>
      <c r="E33" s="11">
        <v>1624.0096699999999</v>
      </c>
      <c r="F33" s="11">
        <v>1664.6337840000001</v>
      </c>
      <c r="G33" s="11">
        <v>1263.8678059999997</v>
      </c>
      <c r="H33" s="11">
        <v>1193.6162639999998</v>
      </c>
      <c r="I33" s="13">
        <v>1087.5493390000001</v>
      </c>
      <c r="J33" s="13">
        <v>1231.221648</v>
      </c>
      <c r="K33" s="13">
        <v>1135.411004</v>
      </c>
      <c r="L33" s="34">
        <f>((K33/J33)-1)*100</f>
        <v>-7.7817543377047489</v>
      </c>
      <c r="M33" s="15"/>
      <c r="N33" s="11"/>
      <c r="O33" s="13"/>
      <c r="P33" s="10"/>
      <c r="Q33" s="5"/>
    </row>
    <row r="34" spans="1:17">
      <c r="A34" s="10" t="s">
        <v>12</v>
      </c>
      <c r="B34" s="11">
        <v>3.7866880000000003</v>
      </c>
      <c r="C34" s="11">
        <v>2.9140000000000001</v>
      </c>
      <c r="D34" s="11">
        <v>2.4938319999999998</v>
      </c>
      <c r="E34" s="11">
        <v>2.1894260000000001</v>
      </c>
      <c r="F34" s="11">
        <v>1.6403829999999997</v>
      </c>
      <c r="G34" s="11">
        <v>8.8250999999999996E-2</v>
      </c>
      <c r="H34" s="11">
        <v>0</v>
      </c>
      <c r="I34" s="13">
        <v>1.1058E-2</v>
      </c>
      <c r="J34" s="13">
        <v>2.0532000000000002E-2</v>
      </c>
      <c r="K34" s="13">
        <v>1.5515000000000001E-2</v>
      </c>
      <c r="L34" s="34">
        <f>((K34/J34)-1)*100</f>
        <v>-24.435028248587574</v>
      </c>
      <c r="M34" s="15"/>
      <c r="N34" s="13"/>
      <c r="O34" s="13"/>
      <c r="P34" s="10"/>
      <c r="Q34" s="4"/>
    </row>
    <row r="35" spans="1:17">
      <c r="B35" s="37"/>
      <c r="C35" s="37"/>
      <c r="D35" s="37"/>
      <c r="E35" s="37"/>
      <c r="F35" s="37"/>
      <c r="G35" s="37"/>
      <c r="H35" s="37"/>
      <c r="I35" s="38"/>
      <c r="J35" s="38"/>
      <c r="K35" s="38"/>
      <c r="L35" s="34"/>
      <c r="M35" s="15"/>
      <c r="N35" s="13"/>
      <c r="O35" s="13"/>
      <c r="P35" s="6"/>
      <c r="Q35" s="7"/>
    </row>
    <row r="36" spans="1:17">
      <c r="A36" s="6" t="s">
        <v>34</v>
      </c>
      <c r="B36" s="8">
        <f t="shared" ref="B36:H36" si="6">SUM(B37:B39)</f>
        <v>8837.999221</v>
      </c>
      <c r="C36" s="8">
        <f t="shared" si="6"/>
        <v>8395.800451000001</v>
      </c>
      <c r="D36" s="8">
        <f t="shared" si="6"/>
        <v>8957.9290499999988</v>
      </c>
      <c r="E36" s="8">
        <f t="shared" si="6"/>
        <v>9513.1922809999996</v>
      </c>
      <c r="F36" s="8">
        <f t="shared" si="6"/>
        <v>11032.321788999998</v>
      </c>
      <c r="G36" s="8">
        <f t="shared" si="6"/>
        <v>11319.182296999999</v>
      </c>
      <c r="H36" s="8">
        <f t="shared" si="6"/>
        <v>11551.770118</v>
      </c>
      <c r="I36" s="8">
        <v>12511.483035999998</v>
      </c>
      <c r="J36" s="8">
        <v>14673.808552999999</v>
      </c>
      <c r="K36" s="8">
        <v>16301.018791000002</v>
      </c>
      <c r="L36" s="39">
        <f>((K36/J36)-1)*100</f>
        <v>11.089215401187214</v>
      </c>
      <c r="M36" s="15"/>
      <c r="N36" s="8"/>
      <c r="O36" s="8"/>
      <c r="P36" s="8"/>
      <c r="Q36" s="5"/>
    </row>
    <row r="37" spans="1:17">
      <c r="A37" s="10" t="s">
        <v>13</v>
      </c>
      <c r="B37" s="11">
        <v>2712.3303859999996</v>
      </c>
      <c r="C37" s="11">
        <v>2599.941104</v>
      </c>
      <c r="D37" s="11">
        <v>2668.0626709999997</v>
      </c>
      <c r="E37" s="11">
        <v>3264.479495</v>
      </c>
      <c r="F37" s="11">
        <v>3307.2017299999989</v>
      </c>
      <c r="G37" s="11">
        <v>2877.2548620000002</v>
      </c>
      <c r="H37" s="11">
        <v>2636.7028829999995</v>
      </c>
      <c r="I37" s="13">
        <v>3077.4734750000002</v>
      </c>
      <c r="J37" s="13">
        <v>3807.746181</v>
      </c>
      <c r="K37" s="13">
        <v>4075.5607980000004</v>
      </c>
      <c r="L37" s="34">
        <f>((K37/J37)-1)*100</f>
        <v>7.0334156813379289</v>
      </c>
      <c r="M37" s="15"/>
      <c r="N37" s="11"/>
      <c r="O37" s="13"/>
      <c r="P37" s="10"/>
      <c r="Q37" s="5"/>
    </row>
    <row r="38" spans="1:17">
      <c r="A38" s="10" t="s">
        <v>14</v>
      </c>
      <c r="B38" s="11">
        <v>1316.3187909999999</v>
      </c>
      <c r="C38" s="11">
        <v>1211.6462580000002</v>
      </c>
      <c r="D38" s="11">
        <v>1415.0901230000002</v>
      </c>
      <c r="E38" s="11">
        <v>1757.2824350000001</v>
      </c>
      <c r="F38" s="11">
        <v>2254.3823809999999</v>
      </c>
      <c r="G38" s="11">
        <v>3123.8741909999994</v>
      </c>
      <c r="H38" s="11">
        <v>3935.3580810000003</v>
      </c>
      <c r="I38" s="13">
        <v>4309.5175339999996</v>
      </c>
      <c r="J38" s="13">
        <v>5402.6490589999994</v>
      </c>
      <c r="K38" s="13">
        <v>6578.6091170000009</v>
      </c>
      <c r="L38" s="34">
        <f>((K38/J38)-1)*100</f>
        <v>21.7663602643416</v>
      </c>
      <c r="M38" s="15"/>
      <c r="N38" s="11"/>
      <c r="O38" s="13"/>
      <c r="P38" s="10"/>
    </row>
    <row r="39" spans="1:17">
      <c r="A39" s="10" t="s">
        <v>33</v>
      </c>
      <c r="B39" s="11">
        <v>4809.3500440000007</v>
      </c>
      <c r="C39" s="11">
        <v>4584.2130890000008</v>
      </c>
      <c r="D39" s="11">
        <v>4874.7762560000001</v>
      </c>
      <c r="E39" s="11">
        <v>4491.430351</v>
      </c>
      <c r="F39" s="11">
        <v>5470.7376779999995</v>
      </c>
      <c r="G39" s="11">
        <v>5318.0532439999988</v>
      </c>
      <c r="H39" s="11">
        <v>4979.7091540000001</v>
      </c>
      <c r="I39" s="13">
        <v>5124.4920269999993</v>
      </c>
      <c r="J39" s="13">
        <v>5463.4133129999991</v>
      </c>
      <c r="K39" s="13">
        <v>5646.8488759999991</v>
      </c>
      <c r="L39" s="34">
        <f>((K39/J39)-1)*100</f>
        <v>3.3575267418176402</v>
      </c>
      <c r="M39" s="15"/>
      <c r="N39" s="13"/>
      <c r="O39" s="13"/>
      <c r="P39" s="10"/>
    </row>
    <row r="40" spans="1:17">
      <c r="A40" s="26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</row>
    <row r="41" spans="1:17">
      <c r="A41" s="28" t="s">
        <v>16</v>
      </c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</row>
    <row r="42" spans="1:17">
      <c r="A42" s="28" t="s">
        <v>15</v>
      </c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</row>
    <row r="44" spans="1:17">
      <c r="A44" s="6"/>
    </row>
    <row r="45" spans="1:17">
      <c r="A45" s="6"/>
      <c r="E45" s="17"/>
      <c r="F45" s="17"/>
      <c r="G45" s="17"/>
      <c r="H45" s="17"/>
      <c r="I45" s="17"/>
      <c r="J45" s="17"/>
      <c r="K45" s="17"/>
    </row>
    <row r="46" spans="1:17">
      <c r="A46" s="12"/>
      <c r="B46" s="16"/>
      <c r="C46" s="16"/>
      <c r="D46" s="16"/>
      <c r="E46" s="16"/>
      <c r="F46" s="16"/>
      <c r="G46" s="16"/>
      <c r="H46" s="16"/>
      <c r="I46" s="16"/>
      <c r="J46" s="16"/>
      <c r="K46" s="16"/>
    </row>
    <row r="47" spans="1:17">
      <c r="A47" s="12"/>
      <c r="B47" s="16"/>
      <c r="C47" s="16"/>
      <c r="D47" s="16"/>
      <c r="E47" s="16"/>
      <c r="F47" s="16"/>
      <c r="G47" s="16"/>
      <c r="H47" s="16"/>
      <c r="I47" s="16"/>
      <c r="J47" s="16"/>
      <c r="K47" s="16"/>
    </row>
    <row r="48" spans="1:17">
      <c r="A48" s="12"/>
      <c r="B48" s="16"/>
      <c r="C48" s="16"/>
      <c r="D48" s="16"/>
      <c r="E48" s="16"/>
      <c r="F48" s="16"/>
      <c r="G48" s="16"/>
      <c r="H48" s="16"/>
      <c r="I48" s="16"/>
      <c r="J48" s="16"/>
      <c r="K48" s="16"/>
    </row>
    <row r="49" spans="1:11">
      <c r="A49" s="12"/>
      <c r="B49" s="16"/>
      <c r="C49" s="16"/>
      <c r="D49" s="16"/>
      <c r="E49" s="16"/>
      <c r="F49" s="16"/>
      <c r="G49" s="16"/>
      <c r="H49" s="16"/>
      <c r="I49" s="16"/>
      <c r="J49" s="16"/>
      <c r="K49" s="16"/>
    </row>
    <row r="50" spans="1:11">
      <c r="A50" s="12"/>
      <c r="B50" s="16"/>
      <c r="C50" s="16"/>
      <c r="D50" s="16"/>
      <c r="E50" s="16"/>
      <c r="F50" s="16"/>
      <c r="G50" s="16"/>
      <c r="H50" s="16"/>
      <c r="I50" s="16"/>
      <c r="J50" s="16"/>
      <c r="K50" s="16"/>
    </row>
    <row r="51" spans="1:11">
      <c r="A51" s="12"/>
      <c r="B51" s="16"/>
      <c r="C51" s="16"/>
      <c r="D51" s="16"/>
      <c r="E51" s="16"/>
      <c r="F51" s="16"/>
      <c r="G51" s="16"/>
      <c r="H51" s="16"/>
      <c r="I51" s="16"/>
      <c r="J51" s="16"/>
      <c r="K51" s="16"/>
    </row>
    <row r="52" spans="1:11">
      <c r="A52" s="12"/>
      <c r="B52" s="16"/>
      <c r="C52" s="16"/>
      <c r="D52" s="16"/>
      <c r="E52" s="16"/>
      <c r="F52" s="16"/>
      <c r="G52" s="16"/>
      <c r="H52" s="16"/>
      <c r="I52" s="16"/>
      <c r="J52" s="16"/>
      <c r="K52" s="16"/>
    </row>
    <row r="53" spans="1:11">
      <c r="A53" s="12"/>
      <c r="B53" s="16"/>
      <c r="C53" s="16"/>
      <c r="D53" s="16"/>
      <c r="E53" s="16"/>
      <c r="F53" s="16"/>
      <c r="G53" s="16"/>
      <c r="H53" s="16"/>
      <c r="I53" s="16"/>
      <c r="J53" s="16"/>
      <c r="K53" s="16"/>
    </row>
    <row r="54" spans="1:11">
      <c r="A54" s="12"/>
      <c r="B54" s="16"/>
      <c r="C54" s="16"/>
      <c r="D54" s="16"/>
      <c r="E54" s="16"/>
      <c r="F54" s="16"/>
      <c r="G54" s="16"/>
      <c r="H54" s="16"/>
      <c r="I54" s="16"/>
      <c r="J54" s="16"/>
      <c r="K54" s="16"/>
    </row>
    <row r="55" spans="1:11">
      <c r="A55" s="12"/>
      <c r="B55" s="16"/>
      <c r="C55" s="16"/>
      <c r="D55" s="16"/>
      <c r="E55" s="16"/>
      <c r="F55" s="16"/>
      <c r="G55" s="16"/>
      <c r="H55" s="16"/>
      <c r="I55" s="16"/>
      <c r="J55" s="16"/>
      <c r="K55" s="16"/>
    </row>
    <row r="56" spans="1:11">
      <c r="A56" s="12"/>
      <c r="B56" s="16"/>
      <c r="C56" s="16"/>
      <c r="D56" s="16"/>
      <c r="E56" s="16"/>
      <c r="F56" s="16"/>
      <c r="G56" s="16"/>
      <c r="H56" s="16"/>
      <c r="I56" s="16"/>
      <c r="J56" s="16"/>
      <c r="K56" s="16"/>
    </row>
    <row r="57" spans="1:11">
      <c r="A57" s="12"/>
      <c r="B57" s="16"/>
      <c r="C57" s="16"/>
      <c r="D57" s="16"/>
      <c r="E57" s="16"/>
      <c r="F57" s="16"/>
      <c r="G57" s="16"/>
      <c r="H57" s="16"/>
      <c r="I57" s="16"/>
      <c r="J57" s="16"/>
      <c r="K57" s="16"/>
    </row>
    <row r="58" spans="1:11">
      <c r="A58" s="12"/>
      <c r="B58" s="16"/>
      <c r="C58" s="16"/>
      <c r="D58" s="16"/>
      <c r="E58" s="16"/>
      <c r="F58" s="16"/>
      <c r="G58" s="16"/>
      <c r="H58" s="16"/>
      <c r="I58" s="16"/>
      <c r="J58" s="16"/>
      <c r="K58" s="16"/>
    </row>
    <row r="59" spans="1:11">
      <c r="A59" s="12"/>
      <c r="B59" s="16"/>
      <c r="C59" s="16"/>
      <c r="D59" s="16"/>
      <c r="E59" s="16"/>
      <c r="F59" s="16"/>
      <c r="G59" s="16"/>
      <c r="H59" s="16"/>
      <c r="I59" s="16"/>
      <c r="J59" s="16"/>
      <c r="K59" s="16"/>
    </row>
    <row r="60" spans="1:11">
      <c r="A60" s="12"/>
      <c r="B60" s="16"/>
      <c r="C60" s="16"/>
      <c r="D60" s="16"/>
      <c r="E60" s="16"/>
      <c r="F60" s="16"/>
      <c r="G60" s="16"/>
      <c r="H60" s="16"/>
      <c r="I60" s="16"/>
      <c r="J60" s="16"/>
      <c r="K60" s="16"/>
    </row>
    <row r="66" spans="1:12">
      <c r="A66" s="12"/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</row>
    <row r="67" spans="1:12">
      <c r="A67" s="12"/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</row>
    <row r="68" spans="1:12">
      <c r="E68" s="16"/>
      <c r="F68" s="16"/>
      <c r="G68" s="16"/>
      <c r="H68" s="16"/>
      <c r="I68" s="16"/>
      <c r="J68" s="16"/>
      <c r="K68" s="16"/>
    </row>
    <row r="69" spans="1:12">
      <c r="E69" s="16"/>
      <c r="F69" s="16"/>
      <c r="G69" s="16"/>
      <c r="H69" s="16"/>
      <c r="I69" s="16"/>
      <c r="J69" s="16"/>
      <c r="K69" s="16"/>
    </row>
    <row r="70" spans="1:12">
      <c r="E70" s="16"/>
      <c r="F70" s="16"/>
      <c r="G70" s="16"/>
      <c r="H70" s="16"/>
      <c r="I70" s="16"/>
      <c r="J70" s="16"/>
      <c r="K70" s="16"/>
    </row>
    <row r="71" spans="1:12">
      <c r="E71" s="16"/>
      <c r="F71" s="16"/>
      <c r="G71" s="16"/>
      <c r="H71" s="16"/>
      <c r="I71" s="16"/>
      <c r="J71" s="16"/>
      <c r="K71" s="16"/>
    </row>
    <row r="72" spans="1:12">
      <c r="E72" s="16"/>
      <c r="F72" s="16"/>
      <c r="G72" s="16"/>
      <c r="H72" s="16"/>
      <c r="I72" s="16"/>
      <c r="J72" s="16"/>
      <c r="K72" s="16"/>
    </row>
    <row r="73" spans="1:12">
      <c r="E73" s="16"/>
      <c r="F73" s="16"/>
      <c r="G73" s="16"/>
      <c r="H73" s="16"/>
      <c r="I73" s="16"/>
      <c r="J73" s="16"/>
      <c r="K73" s="16"/>
    </row>
    <row r="74" spans="1:12">
      <c r="E74" s="16"/>
      <c r="F74" s="16"/>
      <c r="G74" s="16"/>
      <c r="H74" s="16"/>
      <c r="I74" s="16"/>
      <c r="J74" s="16"/>
      <c r="K74" s="16"/>
    </row>
    <row r="75" spans="1:12">
      <c r="E75" s="16"/>
      <c r="F75" s="16"/>
      <c r="G75" s="16"/>
      <c r="H75" s="16"/>
      <c r="I75" s="16"/>
      <c r="J75" s="16"/>
      <c r="K75" s="16"/>
    </row>
    <row r="78" spans="1:12">
      <c r="A78" s="6"/>
    </row>
  </sheetData>
  <mergeCells count="3">
    <mergeCell ref="L3:L4"/>
    <mergeCell ref="A1:L1"/>
    <mergeCell ref="B3:K3"/>
  </mergeCells>
  <phoneticPr fontId="0" type="noConversion"/>
  <printOptions horizontalCentered="1"/>
  <pageMargins left="0.59055118110236227" right="0.59055118110236227" top="0.78740157480314965" bottom="0.78740157480314965" header="0" footer="0"/>
  <pageSetup paperSize="9" scale="86" orientation="portrait" horizontalDpi="300" verticalDpi="300" r:id="rId1"/>
  <headerFooter alignWithMargins="0"/>
  <colBreaks count="1" manualBreakCount="1">
    <brk id="13" max="11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T2.1</vt:lpstr>
      <vt:lpstr>T2.1!Area_de_impressao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Jose Lopes de Souza</dc:creator>
  <cp:keywords/>
  <dc:description/>
  <cp:lastModifiedBy>Jose Lopes de Souza</cp:lastModifiedBy>
  <cp:revision/>
  <dcterms:created xsi:type="dcterms:W3CDTF">1999-01-13T17:46:29Z</dcterms:created>
  <dcterms:modified xsi:type="dcterms:W3CDTF">2025-06-30T16:49:57Z</dcterms:modified>
  <cp:category/>
  <cp:contentStatus/>
</cp:coreProperties>
</file>