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642A2CA3-A1BB-45BF-BED6-59A8463F21B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" sheetId="2" r:id="rId1"/>
  </sheets>
  <definedNames>
    <definedName name="_xlnm.Print_Area" localSheetId="0">'T1.2'!$A$1:$M$43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M34" i="2"/>
  <c r="M32" i="2"/>
  <c r="M30" i="2"/>
  <c r="M29" i="2"/>
  <c r="M27" i="2"/>
  <c r="M26" i="2"/>
  <c r="M24" i="2"/>
  <c r="M23" i="2"/>
  <c r="M21" i="2"/>
  <c r="M20" i="2"/>
  <c r="M18" i="2"/>
  <c r="M17" i="2"/>
  <c r="M13" i="2"/>
  <c r="M11" i="2"/>
  <c r="L9" i="2"/>
  <c r="M9" i="2" s="1"/>
  <c r="K9" i="2"/>
  <c r="J9" i="2"/>
  <c r="I9" i="2"/>
  <c r="I6" i="2" s="1"/>
  <c r="H9" i="2"/>
  <c r="G9" i="2"/>
  <c r="F9" i="2"/>
  <c r="E9" i="2"/>
  <c r="D9" i="2"/>
  <c r="C9" i="2"/>
  <c r="L8" i="2"/>
  <c r="M8" i="2" s="1"/>
  <c r="K8" i="2"/>
  <c r="K6" i="2" s="1"/>
  <c r="J8" i="2"/>
  <c r="I8" i="2"/>
  <c r="H8" i="2"/>
  <c r="G8" i="2"/>
  <c r="G6" i="2" s="1"/>
  <c r="F8" i="2"/>
  <c r="E8" i="2"/>
  <c r="E6" i="2" s="1"/>
  <c r="D8" i="2"/>
  <c r="D6" i="2" s="1"/>
  <c r="C8" i="2"/>
  <c r="F6" i="2"/>
  <c r="C6" i="2"/>
  <c r="H6" i="2" l="1"/>
  <c r="L6" i="2"/>
  <c r="M6" i="2" s="1"/>
  <c r="J6" i="2"/>
</calcChain>
</file>

<file path=xl/sharedStrings.xml><?xml version="1.0" encoding="utf-8"?>
<sst xmlns="http://schemas.openxmlformats.org/spreadsheetml/2006/main" count="46" uniqueCount="28">
  <si>
    <t>Subtotal</t>
  </si>
  <si>
    <t>Amazonas</t>
  </si>
  <si>
    <t>Rio Grande do Norte</t>
  </si>
  <si>
    <t>Alagoas</t>
  </si>
  <si>
    <t>Sergipe</t>
  </si>
  <si>
    <t>Bahia</t>
  </si>
  <si>
    <t>Espírito Santo</t>
  </si>
  <si>
    <t>Ceará</t>
  </si>
  <si>
    <t>Maranhão</t>
  </si>
  <si>
    <t>..</t>
  </si>
  <si>
    <r>
      <t>Rio de Janeiro</t>
    </r>
    <r>
      <rPr>
        <vertAlign val="superscript"/>
        <sz val="7"/>
        <rFont val="Helvetica Neue"/>
      </rPr>
      <t>3</t>
    </r>
  </si>
  <si>
    <r>
      <t>São Paulo</t>
    </r>
    <r>
      <rPr>
        <vertAlign val="superscript"/>
        <sz val="7"/>
        <rFont val="Helvetica Neue"/>
      </rPr>
      <t>4</t>
    </r>
  </si>
  <si>
    <r>
      <t>Paraná</t>
    </r>
    <r>
      <rPr>
        <vertAlign val="superscript"/>
        <sz val="7"/>
        <rFont val="Helvetica Neue"/>
      </rPr>
      <t>5</t>
    </r>
  </si>
  <si>
    <t>States</t>
  </si>
  <si>
    <t>Location</t>
  </si>
  <si>
    <r>
      <t>Natural gas proved reserves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</si>
  <si>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t>Onshore</t>
  </si>
  <si>
    <t>Offshore</t>
  </si>
  <si>
    <t>Brazil</t>
  </si>
  <si>
    <t>Source: ANP/SDP, according to ANP Resolution No. 47/2014.</t>
  </si>
  <si>
    <t>Notes: 1. Reserves on the December 31st of reference years.</t>
  </si>
  <si>
    <t xml:space="preserve">               2. Condensates included.</t>
  </si>
  <si>
    <t xml:space="preserve">               3. See item "Brazilian Oil and Natural Gas Reserves" in General Notes.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</si>
  <si>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 field reserves whose development plans are still under analysis by ANP.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Reserves were tottaly appropriated to the state each field has its area.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Roncador and Frade fields reserves were </t>
    </r>
  </si>
  <si>
    <r>
      <t xml:space="preserve">totally appropriated to Rio de Janeiro state to simplify.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Sapinhoá field reserves were totally appropriated to São Paulo state to simplify.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to Paraná </t>
    </r>
  </si>
  <si>
    <r>
      <t>state to simplify.</t>
    </r>
    <r>
      <rPr>
        <vertAlign val="superscript"/>
        <sz val="7"/>
        <color theme="1"/>
        <rFont val="Helvetica Neue"/>
      </rPr>
      <t xml:space="preserve"> 6</t>
    </r>
    <r>
      <rPr>
        <sz val="7"/>
        <color theme="1"/>
        <rFont val="Helvetica Neue"/>
      </rPr>
      <t>Tubarão field reserves were totally appropriated to Santa Catarina state to simplify.</t>
    </r>
  </si>
  <si>
    <t>24/23
%</t>
  </si>
  <si>
    <t>Table 1.2 – Natural gas proved reserves¹, per location (onshore and offshore), by state² –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</si>
</sst>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"/>
  </numFmts>
  <fonts count="15">
    <font>
      <sz val="10"/>
      <name val="Arial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10"/>
      <name val="Arial"/>
      <family val="2"/>
    </font>
    <font>
      <vertAlign val="superscript"/>
      <sz val="7"/>
      <name val="Helvetica Neue"/>
    </font>
    <font>
      <b/>
      <sz val="7"/>
      <name val="Helvetica Neue"/>
    </font>
    <font>
      <sz val="12"/>
      <name val="Arial MT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165" fontId="8" fillId="0" borderId="0"/>
    <xf numFmtId="165" fontId="8" fillId="0" borderId="0"/>
    <xf numFmtId="0" fontId="9" fillId="0" borderId="0"/>
    <xf numFmtId="0" fontId="9" fillId="0" borderId="0"/>
    <xf numFmtId="0" fontId="9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166" fontId="3" fillId="2" borderId="0" xfId="9" applyNumberFormat="1" applyFont="1" applyFill="1" applyBorder="1" applyAlignment="1" applyProtection="1">
      <alignment vertical="center" wrapText="1"/>
    </xf>
    <xf numFmtId="4" fontId="3" fillId="2" borderId="0" xfId="9" applyNumberFormat="1" applyFont="1" applyFill="1" applyBorder="1" applyAlignment="1" applyProtection="1">
      <alignment vertical="center" wrapText="1"/>
    </xf>
    <xf numFmtId="166" fontId="2" fillId="2" borderId="0" xfId="9" applyNumberFormat="1" applyFont="1" applyFill="1" applyBorder="1" applyAlignment="1">
      <alignment vertical="center"/>
    </xf>
    <xf numFmtId="166" fontId="2" fillId="2" borderId="0" xfId="9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166" fontId="2" fillId="2" borderId="0" xfId="9" applyNumberFormat="1" applyFont="1" applyFill="1" applyBorder="1" applyAlignment="1">
      <alignment horizontal="right" vertical="center"/>
    </xf>
    <xf numFmtId="37" fontId="2" fillId="2" borderId="0" xfId="0" applyNumberFormat="1" applyFont="1" applyFill="1" applyAlignment="1">
      <alignment horizontal="left" vertical="center"/>
    </xf>
    <xf numFmtId="165" fontId="2" fillId="2" borderId="2" xfId="0" applyNumberFormat="1" applyFont="1" applyFill="1" applyBorder="1" applyAlignment="1">
      <alignment horizontal="left" vertical="center"/>
    </xf>
    <xf numFmtId="37" fontId="2" fillId="2" borderId="2" xfId="0" applyNumberFormat="1" applyFont="1" applyFill="1" applyBorder="1" applyAlignment="1">
      <alignment vertical="center"/>
    </xf>
    <xf numFmtId="166" fontId="4" fillId="2" borderId="0" xfId="9" applyNumberFormat="1" applyFont="1" applyFill="1" applyAlignment="1">
      <alignment horizontal="right" wrapText="1"/>
    </xf>
    <xf numFmtId="169" fontId="2" fillId="2" borderId="0" xfId="9" applyNumberFormat="1" applyFont="1" applyFill="1" applyBorder="1" applyAlignment="1" applyProtection="1">
      <alignment vertical="center" wrapText="1"/>
    </xf>
    <xf numFmtId="166" fontId="4" fillId="2" borderId="0" xfId="8" applyNumberFormat="1" applyFont="1" applyFill="1" applyAlignment="1">
      <alignment horizontal="right" wrapText="1"/>
    </xf>
    <xf numFmtId="4" fontId="7" fillId="2" borderId="0" xfId="8" applyNumberFormat="1" applyFont="1" applyFill="1" applyBorder="1" applyAlignment="1" applyProtection="1">
      <alignment horizontal="right" vertical="center" wrapText="1"/>
    </xf>
    <xf numFmtId="165" fontId="4" fillId="2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wrapText="1"/>
    </xf>
    <xf numFmtId="166" fontId="4" fillId="5" borderId="0" xfId="9" applyNumberFormat="1" applyFont="1" applyFill="1" applyAlignment="1">
      <alignment horizontal="right" wrapText="1"/>
    </xf>
    <xf numFmtId="4" fontId="3" fillId="2" borderId="0" xfId="9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left" vertical="center"/>
    </xf>
    <xf numFmtId="37" fontId="11" fillId="2" borderId="0" xfId="0" applyNumberFormat="1" applyFont="1" applyFill="1" applyAlignment="1">
      <alignment vertical="center"/>
    </xf>
    <xf numFmtId="168" fontId="11" fillId="2" borderId="0" xfId="8" applyNumberFormat="1" applyFont="1" applyFill="1" applyBorder="1" applyAlignment="1" applyProtection="1">
      <alignment horizontal="left" vertical="center"/>
    </xf>
    <xf numFmtId="167" fontId="11" fillId="2" borderId="0" xfId="8" applyNumberFormat="1" applyFont="1" applyFill="1" applyBorder="1" applyAlignment="1" applyProtection="1">
      <alignment horizontal="left" vertical="center"/>
    </xf>
    <xf numFmtId="165" fontId="11" fillId="2" borderId="0" xfId="0" applyNumberFormat="1" applyFont="1" applyFill="1" applyAlignment="1">
      <alignment vertical="center"/>
    </xf>
    <xf numFmtId="168" fontId="11" fillId="2" borderId="0" xfId="8" applyNumberFormat="1" applyFont="1" applyFill="1" applyBorder="1" applyAlignment="1" applyProtection="1">
      <alignment vertical="center"/>
    </xf>
    <xf numFmtId="167" fontId="11" fillId="2" borderId="0" xfId="8" applyNumberFormat="1" applyFont="1" applyFill="1" applyBorder="1" applyAlignment="1">
      <alignment vertical="center"/>
    </xf>
    <xf numFmtId="168" fontId="11" fillId="2" borderId="0" xfId="8" applyNumberFormat="1" applyFont="1" applyFill="1" applyBorder="1" applyAlignment="1">
      <alignment vertical="center"/>
    </xf>
    <xf numFmtId="168" fontId="11" fillId="2" borderId="0" xfId="10" applyNumberFormat="1" applyFont="1" applyFill="1" applyBorder="1" applyAlignment="1">
      <alignment vertical="center"/>
    </xf>
    <xf numFmtId="167" fontId="11" fillId="2" borderId="0" xfId="1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7" fillId="2" borderId="0" xfId="9" applyNumberFormat="1" applyFont="1" applyFill="1" applyBorder="1" applyAlignment="1" applyProtection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11">
    <cellStyle name="Normal" xfId="0" builtinId="0"/>
    <cellStyle name="Normal 19" xfId="1" xr:uid="{00000000-0005-0000-0000-000001000000}"/>
    <cellStyle name="Normal 2 2" xfId="2" xr:uid="{00000000-0005-0000-0000-000002000000}"/>
    <cellStyle name="Normal 2 3" xfId="3" xr:uid="{00000000-0005-0000-0000-000003000000}"/>
    <cellStyle name="Normal 32" xfId="4" xr:uid="{00000000-0005-0000-0000-000004000000}"/>
    <cellStyle name="Normal 43" xfId="5" xr:uid="{00000000-0005-0000-0000-000005000000}"/>
    <cellStyle name="Normal 49" xfId="6" xr:uid="{00000000-0005-0000-0000-000006000000}"/>
    <cellStyle name="Porcentagem 2" xfId="7" xr:uid="{00000000-0005-0000-0000-000007000000}"/>
    <cellStyle name="Separador de milhares 2" xfId="8" xr:uid="{00000000-0005-0000-0000-000008000000}"/>
    <cellStyle name="Separador de milhares 3" xfId="10" xr:uid="{00000000-0005-0000-0000-000009000000}"/>
    <cellStyle name="Vírgula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Q45"/>
  <sheetViews>
    <sheetView tabSelected="1" zoomScaleNormal="100" zoomScaleSheetLayoutView="100" workbookViewId="0">
      <selection activeCell="A2" sqref="A2"/>
    </sheetView>
  </sheetViews>
  <sheetFormatPr defaultColWidth="9.28515625" defaultRowHeight="9"/>
  <cols>
    <col min="1" max="1" width="14.5703125" style="2" customWidth="1"/>
    <col min="2" max="2" width="10" style="1" bestFit="1" customWidth="1"/>
    <col min="3" max="3" width="7.5703125" style="1" customWidth="1"/>
    <col min="4" max="4" width="7.7109375" style="1" customWidth="1"/>
    <col min="5" max="5" width="7.28515625" style="1" customWidth="1"/>
    <col min="6" max="6" width="7.7109375" style="1" customWidth="1"/>
    <col min="7" max="7" width="8" style="1" customWidth="1"/>
    <col min="8" max="10" width="7.42578125" style="1" customWidth="1"/>
    <col min="11" max="11" width="8" style="1" bestFit="1" customWidth="1"/>
    <col min="12" max="12" width="8" style="1" customWidth="1"/>
    <col min="13" max="13" width="6.5703125" style="1" customWidth="1"/>
    <col min="14" max="16384" width="9.28515625" style="1"/>
  </cols>
  <sheetData>
    <row r="1" spans="1:13" ht="12.75" customHeight="1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0.5" customHeight="1">
      <c r="A3" s="37" t="s">
        <v>13</v>
      </c>
      <c r="B3" s="38" t="s">
        <v>14</v>
      </c>
      <c r="C3" s="43" t="s">
        <v>15</v>
      </c>
      <c r="D3" s="44"/>
      <c r="E3" s="44"/>
      <c r="F3" s="44"/>
      <c r="G3" s="44"/>
      <c r="H3" s="44"/>
      <c r="I3" s="44"/>
      <c r="J3" s="44"/>
      <c r="K3" s="44"/>
      <c r="L3" s="45"/>
      <c r="M3" s="40" t="s">
        <v>26</v>
      </c>
    </row>
    <row r="4" spans="1:13" ht="10.5" customHeight="1">
      <c r="A4" s="37"/>
      <c r="B4" s="39"/>
      <c r="C4" s="24">
        <v>2015</v>
      </c>
      <c r="D4" s="24">
        <v>2016</v>
      </c>
      <c r="E4" s="24">
        <v>2017</v>
      </c>
      <c r="F4" s="24">
        <v>2018</v>
      </c>
      <c r="G4" s="24">
        <v>2019</v>
      </c>
      <c r="H4" s="24">
        <v>2020</v>
      </c>
      <c r="I4" s="24">
        <v>2021</v>
      </c>
      <c r="J4" s="24">
        <v>2022</v>
      </c>
      <c r="K4" s="24">
        <v>2023</v>
      </c>
      <c r="L4" s="24">
        <v>2024</v>
      </c>
      <c r="M4" s="41"/>
    </row>
    <row r="5" spans="1:13">
      <c r="A5" s="3"/>
      <c r="B5" s="3"/>
    </row>
    <row r="6" spans="1:13" s="6" customFormat="1" ht="12.75" customHeight="1">
      <c r="A6" s="42" t="s">
        <v>18</v>
      </c>
      <c r="B6" s="42"/>
      <c r="C6" s="4">
        <f t="shared" ref="C6:H6" si="0">C8+C9</f>
        <v>429456.87974800001</v>
      </c>
      <c r="D6" s="4">
        <f t="shared" si="0"/>
        <v>378263.22261344997</v>
      </c>
      <c r="E6" s="4">
        <f t="shared" si="0"/>
        <v>369917.85087426001</v>
      </c>
      <c r="F6" s="4">
        <f t="shared" si="0"/>
        <v>368449.79634630005</v>
      </c>
      <c r="G6" s="4">
        <f t="shared" si="0"/>
        <v>364581.81956680003</v>
      </c>
      <c r="H6" s="4">
        <f t="shared" si="0"/>
        <v>338164.74961555999</v>
      </c>
      <c r="I6" s="4">
        <f>I8+I9</f>
        <v>378653.18335459003</v>
      </c>
      <c r="J6" s="4">
        <f>J8+J9</f>
        <v>406524.7274050499</v>
      </c>
      <c r="K6" s="4">
        <f>K8+K9</f>
        <v>517077.43462054001</v>
      </c>
      <c r="L6" s="4">
        <f>L8+L9</f>
        <v>546023</v>
      </c>
      <c r="M6" s="5">
        <f>((L6/K6)-1)*100</f>
        <v>5.597916954295612</v>
      </c>
    </row>
    <row r="7" spans="1:13" ht="9" customHeight="1">
      <c r="A7" s="3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5"/>
    </row>
    <row r="8" spans="1:13" ht="12.75" customHeight="1">
      <c r="A8" s="8" t="s">
        <v>0</v>
      </c>
      <c r="B8" s="9" t="s">
        <v>16</v>
      </c>
      <c r="C8" s="4">
        <f t="shared" ref="C8:I8" si="1">C11+C13+C17+C20+C23+C26+C29+C36</f>
        <v>70988.559570619997</v>
      </c>
      <c r="D8" s="4">
        <f t="shared" si="1"/>
        <v>63572.03562432</v>
      </c>
      <c r="E8" s="4">
        <f t="shared" si="1"/>
        <v>65974.057080259998</v>
      </c>
      <c r="F8" s="4">
        <f t="shared" si="1"/>
        <v>68994.144941239996</v>
      </c>
      <c r="G8" s="4">
        <f t="shared" si="1"/>
        <v>68150.295451530008</v>
      </c>
      <c r="H8" s="4">
        <f t="shared" si="1"/>
        <v>77176.154833120003</v>
      </c>
      <c r="I8" s="4">
        <f t="shared" si="1"/>
        <v>77643.794051570003</v>
      </c>
      <c r="J8" s="4">
        <f>J11+J13+J17+J20+J23+J26+J29+J36</f>
        <v>99012.538231049912</v>
      </c>
      <c r="K8" s="4">
        <f>K11+K13+K17+K20+K23+K26+K29+K36</f>
        <v>100566.90961453001</v>
      </c>
      <c r="L8" s="4">
        <f>L11+L13+L17+L20+L23+L26+L29+L36</f>
        <v>104653</v>
      </c>
      <c r="M8" s="5">
        <f>((L8/K8)-1)*100</f>
        <v>4.0630565273725328</v>
      </c>
    </row>
    <row r="9" spans="1:13" ht="12.75" customHeight="1">
      <c r="A9" s="3"/>
      <c r="B9" s="9" t="s">
        <v>17</v>
      </c>
      <c r="C9" s="4">
        <f>C15+C18+C21+C24+C27+C30+C32+C34</f>
        <v>358468.32017738</v>
      </c>
      <c r="D9" s="4">
        <f t="shared" ref="D9:L9" si="2">D15+D18+D21+D24+D27+D30+D32+D34</f>
        <v>314691.18698912999</v>
      </c>
      <c r="E9" s="4">
        <f t="shared" si="2"/>
        <v>303943.793794</v>
      </c>
      <c r="F9" s="4">
        <f t="shared" si="2"/>
        <v>299455.65140506002</v>
      </c>
      <c r="G9" s="4">
        <f t="shared" si="2"/>
        <v>296431.52411527</v>
      </c>
      <c r="H9" s="4">
        <f t="shared" si="2"/>
        <v>260988.59478243999</v>
      </c>
      <c r="I9" s="4">
        <f t="shared" si="2"/>
        <v>301009.38930302003</v>
      </c>
      <c r="J9" s="4">
        <f t="shared" si="2"/>
        <v>307512.189174</v>
      </c>
      <c r="K9" s="4">
        <f t="shared" si="2"/>
        <v>416510.52500600996</v>
      </c>
      <c r="L9" s="4">
        <f t="shared" si="2"/>
        <v>441370</v>
      </c>
      <c r="M9" s="5">
        <f>((L9/K9)-1)*100</f>
        <v>5.9685106381480502</v>
      </c>
    </row>
    <row r="10" spans="1:13" ht="9" customHeight="1">
      <c r="A10" s="3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5"/>
    </row>
    <row r="11" spans="1:13" ht="12.75" customHeight="1">
      <c r="A11" s="3" t="s">
        <v>1</v>
      </c>
      <c r="B11" s="3" t="s">
        <v>16</v>
      </c>
      <c r="C11" s="16">
        <v>46661.677236999996</v>
      </c>
      <c r="D11" s="16">
        <v>36198.064198</v>
      </c>
      <c r="E11" s="16">
        <v>39188.462525999996</v>
      </c>
      <c r="F11" s="16">
        <v>38891.194229000001</v>
      </c>
      <c r="G11" s="20">
        <v>37820.506184999998</v>
      </c>
      <c r="H11" s="20">
        <v>42821.687470999997</v>
      </c>
      <c r="I11" s="20">
        <v>41057.067571929991</v>
      </c>
      <c r="J11" s="20">
        <v>42011.477520439897</v>
      </c>
      <c r="K11" s="20">
        <v>41915.027243010001</v>
      </c>
      <c r="L11" s="20">
        <v>46540</v>
      </c>
      <c r="M11" s="5">
        <f>((L11/K11)-1)*100</f>
        <v>11.0341637861187</v>
      </c>
    </row>
    <row r="12" spans="1:13" ht="9" customHeight="1">
      <c r="A12" s="3"/>
      <c r="B12" s="3"/>
      <c r="C12" s="14"/>
      <c r="D12" s="14"/>
      <c r="E12" s="14"/>
      <c r="F12" s="14"/>
      <c r="G12" s="20"/>
      <c r="H12" s="20"/>
      <c r="I12" s="20"/>
      <c r="J12" s="20"/>
      <c r="K12" s="20"/>
      <c r="L12" s="20"/>
      <c r="M12" s="5"/>
    </row>
    <row r="13" spans="1:13" ht="12.75" customHeight="1">
      <c r="A13" s="3" t="s">
        <v>8</v>
      </c>
      <c r="B13" s="3" t="s">
        <v>16</v>
      </c>
      <c r="C13" s="16">
        <v>12747.681136950001</v>
      </c>
      <c r="D13" s="16">
        <v>15772.4797586</v>
      </c>
      <c r="E13" s="16">
        <v>16516.21832828</v>
      </c>
      <c r="F13" s="16">
        <v>20672.46499796</v>
      </c>
      <c r="G13" s="20">
        <v>21374.972040859997</v>
      </c>
      <c r="H13" s="20">
        <v>24777.253773910001</v>
      </c>
      <c r="I13" s="20">
        <v>27022.849466300002</v>
      </c>
      <c r="J13" s="20">
        <v>29665.755942420001</v>
      </c>
      <c r="K13" s="20">
        <v>29533.976156230001</v>
      </c>
      <c r="L13" s="20">
        <v>29990</v>
      </c>
      <c r="M13" s="5">
        <f>((L13/K13)-1)*100</f>
        <v>1.5440651856617915</v>
      </c>
    </row>
    <row r="14" spans="1:13" ht="9" customHeight="1">
      <c r="A14" s="3"/>
      <c r="B14" s="3"/>
      <c r="C14" s="14"/>
      <c r="D14" s="14"/>
      <c r="E14" s="14"/>
      <c r="F14" s="14"/>
      <c r="G14" s="20"/>
      <c r="H14" s="20"/>
      <c r="I14" s="20"/>
      <c r="J14" s="20"/>
      <c r="K14" s="20"/>
      <c r="L14" s="20"/>
      <c r="M14" s="5"/>
    </row>
    <row r="15" spans="1:13" ht="12.75" customHeight="1">
      <c r="A15" s="3" t="s">
        <v>7</v>
      </c>
      <c r="B15" s="3" t="s">
        <v>17</v>
      </c>
      <c r="C15" s="16">
        <v>255.94036700000001</v>
      </c>
      <c r="D15" s="16">
        <v>257.61132400000002</v>
      </c>
      <c r="E15" s="16">
        <v>197.491929</v>
      </c>
      <c r="F15" s="16">
        <v>353.80520200000001</v>
      </c>
      <c r="G15" s="20">
        <v>321.32312999999999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1" t="s">
        <v>9</v>
      </c>
    </row>
    <row r="16" spans="1:13" ht="9" customHeight="1">
      <c r="A16" s="3"/>
      <c r="B16" s="3"/>
      <c r="C16" s="14"/>
      <c r="D16" s="14"/>
      <c r="E16" s="14"/>
      <c r="F16" s="14"/>
      <c r="G16" s="20"/>
      <c r="H16" s="20"/>
      <c r="I16" s="20"/>
      <c r="J16" s="20"/>
      <c r="K16" s="20"/>
      <c r="L16" s="20"/>
      <c r="M16" s="5"/>
    </row>
    <row r="17" spans="1:13" ht="12.75" customHeight="1">
      <c r="A17" s="3" t="s">
        <v>2</v>
      </c>
      <c r="B17" s="3" t="s">
        <v>16</v>
      </c>
      <c r="C17" s="16">
        <v>1741.2636291100002</v>
      </c>
      <c r="D17" s="16">
        <v>1655.5441420100001</v>
      </c>
      <c r="E17" s="16">
        <v>1599.76917701</v>
      </c>
      <c r="F17" s="16">
        <v>1589.8909869000001</v>
      </c>
      <c r="G17" s="20">
        <v>1466.31312785</v>
      </c>
      <c r="H17" s="20">
        <v>1569.4068725699999</v>
      </c>
      <c r="I17" s="20">
        <v>2393.1154220500002</v>
      </c>
      <c r="J17" s="20">
        <v>3466.1614614800001</v>
      </c>
      <c r="K17" s="20">
        <v>3883.3139885999999</v>
      </c>
      <c r="L17" s="20">
        <v>2900</v>
      </c>
      <c r="M17" s="5">
        <f>((L17/K17)-1)*100</f>
        <v>-25.321516402913925</v>
      </c>
    </row>
    <row r="18" spans="1:13" s="10" customFormat="1" ht="12.75" customHeight="1">
      <c r="A18" s="3"/>
      <c r="B18" s="3" t="s">
        <v>17</v>
      </c>
      <c r="C18" s="16">
        <v>2212.2643989999997</v>
      </c>
      <c r="D18" s="16">
        <v>2136.4240180000002</v>
      </c>
      <c r="E18" s="16">
        <v>1881.7570169999999</v>
      </c>
      <c r="F18" s="16">
        <v>1832.412726</v>
      </c>
      <c r="G18" s="20">
        <v>1828.601263</v>
      </c>
      <c r="H18" s="20">
        <v>1335.1305759999998</v>
      </c>
      <c r="I18" s="20">
        <v>1739.9394123800002</v>
      </c>
      <c r="J18" s="20">
        <v>1390.75305875</v>
      </c>
      <c r="K18" s="20">
        <v>524.94069977000004</v>
      </c>
      <c r="L18" s="20">
        <v>200</v>
      </c>
      <c r="M18" s="5">
        <f>((L18/K18)-1)*100</f>
        <v>-61.900458454139873</v>
      </c>
    </row>
    <row r="19" spans="1:13" s="10" customFormat="1" ht="9" customHeight="1">
      <c r="A19" s="3"/>
      <c r="B19" s="3"/>
      <c r="C19" s="14"/>
      <c r="D19" s="14"/>
      <c r="E19" s="14"/>
      <c r="F19" s="14"/>
      <c r="G19" s="20"/>
      <c r="H19" s="20"/>
      <c r="I19" s="20"/>
      <c r="J19" s="20"/>
      <c r="K19" s="20"/>
      <c r="L19" s="20"/>
      <c r="M19" s="5"/>
    </row>
    <row r="20" spans="1:13" s="10" customFormat="1" ht="12.75" customHeight="1">
      <c r="A20" s="3" t="s">
        <v>3</v>
      </c>
      <c r="B20" s="3" t="s">
        <v>16</v>
      </c>
      <c r="C20" s="16">
        <v>1525.97879556</v>
      </c>
      <c r="D20" s="16">
        <v>1295.39460809</v>
      </c>
      <c r="E20" s="16">
        <v>1159.84727</v>
      </c>
      <c r="F20" s="16">
        <v>867.51091899999994</v>
      </c>
      <c r="G20" s="20">
        <v>860.79127411000013</v>
      </c>
      <c r="H20" s="20">
        <v>869.47422311000014</v>
      </c>
      <c r="I20" s="20">
        <v>307.21907038000001</v>
      </c>
      <c r="J20" s="20">
        <v>9731.0227859999995</v>
      </c>
      <c r="K20" s="20">
        <v>10251.436288409999</v>
      </c>
      <c r="L20" s="20">
        <v>9593</v>
      </c>
      <c r="M20" s="5">
        <f>((L20/K20)-1)*100</f>
        <v>-6.4228686584572481</v>
      </c>
    </row>
    <row r="21" spans="1:13" s="10" customFormat="1" ht="12.75" customHeight="1">
      <c r="A21" s="3"/>
      <c r="B21" s="3" t="s">
        <v>17</v>
      </c>
      <c r="C21" s="16">
        <v>502.25336199999998</v>
      </c>
      <c r="D21" s="16">
        <v>456.20307600000001</v>
      </c>
      <c r="E21" s="16">
        <v>394.974267</v>
      </c>
      <c r="F21" s="16">
        <v>341.38963799999999</v>
      </c>
      <c r="G21" s="20">
        <v>231.422121</v>
      </c>
      <c r="H21" s="20">
        <v>213.10587000000001</v>
      </c>
      <c r="I21" s="20">
        <v>78.754052000000001</v>
      </c>
      <c r="J21" s="20">
        <v>363.45956045999998</v>
      </c>
      <c r="K21" s="20">
        <v>74.319243999999998</v>
      </c>
      <c r="L21" s="20">
        <v>480</v>
      </c>
      <c r="M21" s="5">
        <f>((L21/K21)-1)*100</f>
        <v>545.8623287395119</v>
      </c>
    </row>
    <row r="22" spans="1:13" s="10" customFormat="1" ht="9" customHeight="1">
      <c r="A22" s="3"/>
      <c r="B22" s="3"/>
      <c r="C22" s="14"/>
      <c r="D22" s="14"/>
      <c r="E22" s="14"/>
      <c r="F22" s="14"/>
      <c r="G22" s="20"/>
      <c r="H22" s="20"/>
      <c r="I22" s="20"/>
      <c r="J22" s="20"/>
      <c r="K22" s="20"/>
      <c r="L22" s="20"/>
      <c r="M22" s="5"/>
    </row>
    <row r="23" spans="1:13" s="10" customFormat="1" ht="12.75" customHeight="1">
      <c r="A23" s="3" t="s">
        <v>4</v>
      </c>
      <c r="B23" s="3" t="s">
        <v>16</v>
      </c>
      <c r="C23" s="16">
        <v>1374.0223639000001</v>
      </c>
      <c r="D23" s="16">
        <v>1151.7191435299999</v>
      </c>
      <c r="E23" s="16">
        <v>1027.41638732</v>
      </c>
      <c r="F23" s="16">
        <v>1093.9660669999998</v>
      </c>
      <c r="G23" s="20">
        <v>794.33555926999998</v>
      </c>
      <c r="H23" s="20">
        <v>277.24421586</v>
      </c>
      <c r="I23" s="20">
        <v>361.19225172</v>
      </c>
      <c r="J23" s="20">
        <v>556.99853339000003</v>
      </c>
      <c r="K23" s="20">
        <v>333.05342710000002</v>
      </c>
      <c r="L23" s="20">
        <v>460</v>
      </c>
      <c r="M23" s="5">
        <f>((L23/K23)-1)*100</f>
        <v>38.115978569973997</v>
      </c>
    </row>
    <row r="24" spans="1:13" s="10" customFormat="1" ht="12.75" customHeight="1">
      <c r="A24" s="3"/>
      <c r="B24" s="3" t="s">
        <v>17</v>
      </c>
      <c r="C24" s="16">
        <v>1580.6771449999999</v>
      </c>
      <c r="D24" s="16">
        <v>1062.0234319999997</v>
      </c>
      <c r="E24" s="16">
        <v>964.06003999999996</v>
      </c>
      <c r="F24" s="16">
        <v>101.9680749</v>
      </c>
      <c r="G24" s="20">
        <v>159.28211199999998</v>
      </c>
      <c r="H24" s="20">
        <v>181.99207360000003</v>
      </c>
      <c r="I24" s="20">
        <v>13.51727722</v>
      </c>
      <c r="J24" s="20">
        <v>21.14302</v>
      </c>
      <c r="K24" s="20">
        <v>9.0613299999999999</v>
      </c>
      <c r="L24" s="20">
        <v>10</v>
      </c>
      <c r="M24" s="5">
        <f>((L24/K24)-1)*100</f>
        <v>10.359075323379674</v>
      </c>
    </row>
    <row r="25" spans="1:13" s="10" customFormat="1" ht="9" customHeight="1">
      <c r="A25" s="3"/>
      <c r="B25" s="3"/>
      <c r="C25" s="14"/>
      <c r="D25" s="14"/>
      <c r="E25" s="14"/>
      <c r="F25" s="14"/>
      <c r="G25" s="20"/>
      <c r="H25" s="20"/>
      <c r="I25" s="20"/>
      <c r="J25" s="20"/>
      <c r="K25" s="20"/>
      <c r="L25" s="20"/>
      <c r="M25" s="5"/>
    </row>
    <row r="26" spans="1:13" s="10" customFormat="1" ht="12.75" customHeight="1">
      <c r="A26" s="3" t="s">
        <v>5</v>
      </c>
      <c r="B26" s="3" t="s">
        <v>16</v>
      </c>
      <c r="C26" s="16">
        <v>6379.5032291100015</v>
      </c>
      <c r="D26" s="16">
        <v>6832.9527700899998</v>
      </c>
      <c r="E26" s="16">
        <v>6077.5171236500009</v>
      </c>
      <c r="F26" s="16">
        <v>5665.1277473800001</v>
      </c>
      <c r="G26" s="20">
        <v>5682.9861134399998</v>
      </c>
      <c r="H26" s="20">
        <v>6580.2565346199999</v>
      </c>
      <c r="I26" s="20">
        <v>5787.4104757099994</v>
      </c>
      <c r="J26" s="20">
        <v>12638.15684064</v>
      </c>
      <c r="K26" s="20">
        <v>13640.51210752</v>
      </c>
      <c r="L26" s="20">
        <v>13180</v>
      </c>
      <c r="M26" s="5">
        <f>((L26/K26)-1)*100</f>
        <v>-3.3760617188713926</v>
      </c>
    </row>
    <row r="27" spans="1:13" s="6" customFormat="1" ht="12.75" customHeight="1">
      <c r="A27" s="3"/>
      <c r="B27" s="3" t="s">
        <v>17</v>
      </c>
      <c r="C27" s="16">
        <v>11948.82071</v>
      </c>
      <c r="D27" s="16">
        <v>9690.1421279999995</v>
      </c>
      <c r="E27" s="16">
        <v>8296.289173000001</v>
      </c>
      <c r="F27" s="16">
        <v>5800.6927679999999</v>
      </c>
      <c r="G27" s="20">
        <v>3968.348798</v>
      </c>
      <c r="H27" s="20">
        <v>3747.597628</v>
      </c>
      <c r="I27" s="20">
        <v>2704.0965540000002</v>
      </c>
      <c r="J27" s="20">
        <v>3750.6522715800002</v>
      </c>
      <c r="K27" s="20">
        <v>2363.6875120099999</v>
      </c>
      <c r="L27" s="20">
        <v>2200</v>
      </c>
      <c r="M27" s="5">
        <f>((L27/K27)-1)*100</f>
        <v>-6.9250910358622519</v>
      </c>
    </row>
    <row r="28" spans="1:13" s="6" customFormat="1" ht="9" customHeight="1">
      <c r="A28" s="3"/>
      <c r="B28" s="3"/>
      <c r="C28" s="14"/>
      <c r="D28" s="14"/>
      <c r="E28" s="14"/>
      <c r="F28" s="14"/>
      <c r="G28" s="20"/>
      <c r="H28" s="20"/>
      <c r="I28" s="20"/>
      <c r="J28" s="20"/>
      <c r="K28" s="20"/>
      <c r="L28" s="20"/>
      <c r="M28" s="5"/>
    </row>
    <row r="29" spans="1:13" s="6" customFormat="1" ht="12.75" customHeight="1">
      <c r="A29" s="3" t="s">
        <v>6</v>
      </c>
      <c r="B29" s="3" t="s">
        <v>16</v>
      </c>
      <c r="C29" s="16">
        <v>558.4331789900001</v>
      </c>
      <c r="D29" s="16">
        <v>665.88100400000008</v>
      </c>
      <c r="E29" s="16">
        <v>404.82626799999997</v>
      </c>
      <c r="F29" s="16">
        <v>213.989994</v>
      </c>
      <c r="G29" s="20">
        <v>150.39115100000001</v>
      </c>
      <c r="H29" s="20">
        <v>280.83174205000006</v>
      </c>
      <c r="I29" s="20">
        <v>314.93979347999993</v>
      </c>
      <c r="J29" s="20">
        <v>547.09054667999999</v>
      </c>
      <c r="K29" s="20">
        <v>609.60396395999999</v>
      </c>
      <c r="L29" s="20">
        <v>980</v>
      </c>
      <c r="M29" s="5">
        <f>((L29/K29)-1)*100</f>
        <v>60.760109503537294</v>
      </c>
    </row>
    <row r="30" spans="1:13" ht="12.75" customHeight="1">
      <c r="A30" s="3"/>
      <c r="B30" s="3" t="s">
        <v>17</v>
      </c>
      <c r="C30" s="16">
        <v>37233.479077000004</v>
      </c>
      <c r="D30" s="16">
        <v>31793.580056999999</v>
      </c>
      <c r="E30" s="16">
        <v>30690.431293140005</v>
      </c>
      <c r="F30" s="16">
        <v>31525.294523750003</v>
      </c>
      <c r="G30" s="20">
        <v>31566.034275999998</v>
      </c>
      <c r="H30" s="20">
        <v>14946.700260610001</v>
      </c>
      <c r="I30" s="20">
        <v>19464.479885469998</v>
      </c>
      <c r="J30" s="20">
        <v>17063.582180770001</v>
      </c>
      <c r="K30" s="20">
        <v>16325.65356807</v>
      </c>
      <c r="L30" s="20">
        <v>15350</v>
      </c>
      <c r="M30" s="5">
        <f>((L30/K30)-1)*100</f>
        <v>-5.9761991396056535</v>
      </c>
    </row>
    <row r="31" spans="1:13" ht="9" customHeight="1">
      <c r="A31" s="3"/>
      <c r="B31" s="3"/>
      <c r="C31" s="14"/>
      <c r="D31" s="14"/>
      <c r="E31" s="14"/>
      <c r="F31" s="14"/>
      <c r="G31" s="20"/>
      <c r="H31" s="20"/>
      <c r="I31" s="20"/>
      <c r="J31" s="20"/>
      <c r="K31" s="20"/>
      <c r="L31" s="20"/>
      <c r="M31" s="5"/>
    </row>
    <row r="32" spans="1:13" ht="12.75" customHeight="1">
      <c r="A32" s="3" t="s">
        <v>10</v>
      </c>
      <c r="B32" s="3" t="s">
        <v>17</v>
      </c>
      <c r="C32" s="16">
        <v>255333.79332438001</v>
      </c>
      <c r="D32" s="16">
        <v>230026.69773613001</v>
      </c>
      <c r="E32" s="16">
        <v>224520.69661086</v>
      </c>
      <c r="F32" s="16">
        <v>230674.73893540999</v>
      </c>
      <c r="G32" s="20">
        <v>234425.18258798998</v>
      </c>
      <c r="H32" s="20">
        <v>211676.31671874001</v>
      </c>
      <c r="I32" s="20">
        <v>246165.45520888001</v>
      </c>
      <c r="J32" s="20">
        <v>255130.66708290001</v>
      </c>
      <c r="K32" s="20">
        <v>372305.35229379998</v>
      </c>
      <c r="L32" s="20">
        <v>400480</v>
      </c>
      <c r="M32" s="5">
        <f>((L32/K32)-1)*100</f>
        <v>7.5676182285895122</v>
      </c>
    </row>
    <row r="33" spans="1:17" ht="9" customHeight="1">
      <c r="A33" s="1"/>
      <c r="B33" s="3"/>
      <c r="C33" s="14"/>
      <c r="D33" s="14"/>
      <c r="E33" s="14"/>
      <c r="F33" s="14"/>
      <c r="G33" s="20"/>
      <c r="H33" s="20"/>
      <c r="I33" s="20"/>
      <c r="J33" s="20"/>
      <c r="K33" s="20"/>
      <c r="L33" s="20"/>
      <c r="M33" s="5"/>
      <c r="Q33" s="3"/>
    </row>
    <row r="34" spans="1:17" ht="12.75" customHeight="1">
      <c r="A34" s="3" t="s">
        <v>11</v>
      </c>
      <c r="B34" s="3" t="s">
        <v>17</v>
      </c>
      <c r="C34" s="16">
        <v>49401.091793</v>
      </c>
      <c r="D34" s="16">
        <v>39268.505217999998</v>
      </c>
      <c r="E34" s="16">
        <v>36998.093463999998</v>
      </c>
      <c r="F34" s="16">
        <v>28825.349537000002</v>
      </c>
      <c r="G34" s="20">
        <v>23931.329827280002</v>
      </c>
      <c r="H34" s="20">
        <v>28887.751655489999</v>
      </c>
      <c r="I34" s="20">
        <v>30843.146913069999</v>
      </c>
      <c r="J34" s="20">
        <v>29791.93199954</v>
      </c>
      <c r="K34" s="20">
        <v>24907.510358359999</v>
      </c>
      <c r="L34" s="20">
        <v>22650</v>
      </c>
      <c r="M34" s="5">
        <f>((L34/K34)-1)*100</f>
        <v>-9.0635728978118664</v>
      </c>
    </row>
    <row r="35" spans="1:17" ht="9" customHeight="1">
      <c r="A35" s="3"/>
      <c r="B35" s="3"/>
      <c r="C35" s="14"/>
      <c r="D35" s="14"/>
      <c r="E35" s="14"/>
      <c r="F35" s="14"/>
      <c r="G35" s="19"/>
      <c r="H35" s="20"/>
      <c r="I35" s="20"/>
      <c r="J35" s="20"/>
      <c r="K35" s="20"/>
      <c r="L35" s="20"/>
      <c r="M35" s="5"/>
      <c r="Q35" s="3"/>
    </row>
    <row r="36" spans="1:17" ht="9" customHeight="1">
      <c r="A36" s="11" t="s">
        <v>12</v>
      </c>
      <c r="B36" s="3" t="s">
        <v>16</v>
      </c>
      <c r="C36" s="14">
        <v>0</v>
      </c>
      <c r="D36" s="14">
        <v>0</v>
      </c>
      <c r="E36" s="14">
        <v>0</v>
      </c>
      <c r="F36" s="14">
        <v>0</v>
      </c>
      <c r="G36" s="19">
        <v>0</v>
      </c>
      <c r="H36" s="20">
        <v>0</v>
      </c>
      <c r="I36" s="20">
        <v>400</v>
      </c>
      <c r="J36" s="20">
        <v>395.87459999999902</v>
      </c>
      <c r="K36" s="20">
        <v>399.98643970000001</v>
      </c>
      <c r="L36" s="20">
        <v>1010</v>
      </c>
      <c r="M36" s="5">
        <f>((L36/K36)-1)*100</f>
        <v>152.50856022957322</v>
      </c>
      <c r="Q36" s="3"/>
    </row>
    <row r="37" spans="1:17" ht="12.6" customHeight="1">
      <c r="A37" s="11"/>
      <c r="B37" s="3" t="s">
        <v>17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20">
        <v>0</v>
      </c>
      <c r="J37" s="20">
        <v>0</v>
      </c>
      <c r="K37" s="20">
        <v>0</v>
      </c>
      <c r="L37" s="20">
        <v>0</v>
      </c>
      <c r="M37" s="17" t="s">
        <v>9</v>
      </c>
    </row>
    <row r="38" spans="1:17" ht="9" customHeight="1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7">
      <c r="A39" s="25" t="s">
        <v>19</v>
      </c>
      <c r="B39" s="26"/>
      <c r="C39" s="26"/>
      <c r="D39" s="26"/>
      <c r="E39" s="25"/>
      <c r="F39" s="27"/>
      <c r="G39" s="28"/>
      <c r="H39" s="28"/>
      <c r="I39" s="28"/>
      <c r="J39" s="28"/>
      <c r="K39" s="28"/>
      <c r="L39" s="28"/>
      <c r="M39" s="25"/>
    </row>
    <row r="40" spans="1:17">
      <c r="A40" s="29" t="s">
        <v>20</v>
      </c>
      <c r="B40" s="29"/>
      <c r="C40" s="26"/>
      <c r="D40" s="26"/>
      <c r="E40" s="26"/>
      <c r="F40" s="30"/>
      <c r="G40" s="31"/>
      <c r="H40" s="31"/>
      <c r="I40" s="31"/>
      <c r="J40" s="31"/>
      <c r="K40" s="31"/>
      <c r="L40" s="31"/>
      <c r="M40" s="29"/>
    </row>
    <row r="41" spans="1:17">
      <c r="A41" s="29" t="s">
        <v>21</v>
      </c>
      <c r="B41" s="29"/>
      <c r="C41" s="26"/>
      <c r="D41" s="26"/>
      <c r="E41" s="26"/>
      <c r="F41" s="30"/>
      <c r="G41" s="31"/>
      <c r="H41" s="31"/>
      <c r="I41" s="31"/>
      <c r="J41" s="31"/>
      <c r="K41" s="31"/>
      <c r="L41" s="31"/>
      <c r="M41" s="29"/>
    </row>
    <row r="42" spans="1:17" s="18" customFormat="1" ht="9.75" customHeight="1">
      <c r="A42" s="25" t="s">
        <v>22</v>
      </c>
      <c r="B42" s="29"/>
      <c r="C42" s="29"/>
      <c r="D42" s="29"/>
      <c r="E42" s="29"/>
      <c r="F42" s="32"/>
      <c r="G42" s="31"/>
      <c r="H42" s="31"/>
      <c r="I42" s="31"/>
      <c r="J42" s="31"/>
      <c r="K42" s="31"/>
      <c r="L42" s="31"/>
      <c r="M42" s="29"/>
    </row>
    <row r="43" spans="1:17" s="18" customFormat="1" ht="9" customHeight="1">
      <c r="A43" s="35" t="s">
        <v>23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7">
      <c r="A44" s="22" t="s">
        <v>24</v>
      </c>
      <c r="B44" s="23"/>
      <c r="C44" s="23"/>
      <c r="D44" s="23"/>
      <c r="E44" s="23"/>
      <c r="F44" s="33"/>
      <c r="G44" s="34"/>
      <c r="H44" s="34"/>
      <c r="I44" s="34"/>
      <c r="J44" s="34"/>
      <c r="K44" s="34"/>
      <c r="L44" s="34"/>
      <c r="M44" s="23"/>
    </row>
    <row r="45" spans="1:17">
      <c r="A45" s="22" t="s">
        <v>25</v>
      </c>
      <c r="B45" s="23"/>
      <c r="C45" s="23"/>
      <c r="D45" s="23"/>
      <c r="E45" s="23"/>
      <c r="F45" s="33"/>
      <c r="G45" s="34"/>
      <c r="H45" s="34"/>
      <c r="I45" s="34"/>
      <c r="J45" s="34"/>
      <c r="K45" s="34"/>
      <c r="L45" s="34"/>
      <c r="M45" s="23"/>
    </row>
  </sheetData>
  <mergeCells count="7">
    <mergeCell ref="A43:M43"/>
    <mergeCell ref="A1:M1"/>
    <mergeCell ref="A3:A4"/>
    <mergeCell ref="B3:B4"/>
    <mergeCell ref="M3:M4"/>
    <mergeCell ref="A6:B6"/>
    <mergeCell ref="C3:L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E5D311-ECA7-4882-9EC2-45AE10D21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B45A08-FC57-4AD4-8BE8-9D5CDA305D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F3F16-CF64-4CF7-8E17-6584DD6559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</vt:lpstr>
      <vt:lpstr>T1.2!Area_de_impressao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2023-05-18T19:11:02Z</cp:lastPrinted>
  <dcterms:created xsi:type="dcterms:W3CDTF">2001-05-25T16:07:58Z</dcterms:created>
  <dcterms:modified xsi:type="dcterms:W3CDTF">2025-06-27T16:06:04Z</dcterms:modified>
</cp:coreProperties>
</file>