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Yearbook\Tables\"/>
    </mc:Choice>
  </mc:AlternateContent>
  <xr:revisionPtr revIDLastSave="0" documentId="13_ncr:1_{B650A05D-6D51-4CD3-BD92-12E0EF04C677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T1.1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J19" i="1"/>
  <c r="J11" i="1"/>
  <c r="J18" i="1"/>
  <c r="J10" i="1"/>
  <c r="I11" i="1"/>
  <c r="I18" i="1"/>
  <c r="I14" i="1"/>
  <c r="J14" i="1"/>
  <c r="J13" i="1"/>
  <c r="J22" i="1"/>
  <c r="J21" i="1"/>
  <c r="J20" i="1"/>
  <c r="I22" i="1"/>
  <c r="I21" i="1"/>
  <c r="I20" i="1"/>
  <c r="I19" i="1"/>
  <c r="I13" i="1"/>
  <c r="I10" i="1"/>
  <c r="I8" i="1"/>
  <c r="J8" i="1" l="1"/>
</calcChain>
</file>

<file path=xl/sharedStrings.xml><?xml version="1.0" encoding="utf-8"?>
<sst xmlns="http://schemas.openxmlformats.org/spreadsheetml/2006/main" count="30" uniqueCount="30">
  <si>
    <t>NGPPs (State)</t>
  </si>
  <si>
    <t xml:space="preserve">Products </t>
  </si>
  <si>
    <t>LPG (m³)²</t>
  </si>
  <si>
    <t>NGL (m³)²</t>
  </si>
  <si>
    <t>Total</t>
  </si>
  <si>
    <t>Origem Energia (AL)</t>
  </si>
  <si>
    <t>Alvopetro (BA)</t>
  </si>
  <si>
    <r>
      <t>Volume of processed natural gas and production of dry natural gas, LPG, C</t>
    </r>
    <r>
      <rPr>
        <b/>
        <vertAlign val="subscript"/>
        <sz val="7"/>
        <color theme="1"/>
        <rFont val="Helvetica Neue"/>
        <family val="2"/>
      </rPr>
      <t>5</t>
    </r>
    <r>
      <rPr>
        <b/>
        <vertAlign val="superscript"/>
        <sz val="7"/>
        <color theme="1"/>
        <rFont val="Helvetica Neue"/>
        <family val="2"/>
      </rPr>
      <t>+</t>
    </r>
    <r>
      <rPr>
        <b/>
        <sz val="7"/>
        <color theme="1"/>
        <rFont val="Helvetica Neue"/>
      </rPr>
      <t>, ethane, propane and NGL</t>
    </r>
  </si>
  <si>
    <r>
      <t>Processed natural gas (10</t>
    </r>
    <r>
      <rPr>
        <b/>
        <vertAlign val="superscript"/>
        <sz val="7"/>
        <color theme="1"/>
        <rFont val="Cambria"/>
        <family val="1"/>
      </rPr>
      <t>3</t>
    </r>
    <r>
      <rPr>
        <b/>
        <sz val="7"/>
        <color theme="1"/>
        <rFont val="Helvetica Neue"/>
        <family val="2"/>
      </rPr>
      <t xml:space="preserve"> m³)¹</t>
    </r>
  </si>
  <si>
    <r>
      <t>C</t>
    </r>
    <r>
      <rPr>
        <b/>
        <vertAlign val="subscript"/>
        <sz val="7"/>
        <color theme="1"/>
        <rFont val="Helvetica Neue"/>
        <family val="2"/>
      </rPr>
      <t>5</t>
    </r>
    <r>
      <rPr>
        <b/>
        <vertAlign val="superscript"/>
        <sz val="7"/>
        <color theme="1"/>
        <rFont val="Helvetica Neue"/>
        <family val="2"/>
      </rPr>
      <t xml:space="preserve">+ </t>
    </r>
    <r>
      <rPr>
        <b/>
        <sz val="7"/>
        <color theme="1"/>
        <rFont val="Cambria"/>
        <family val="1"/>
      </rPr>
      <t xml:space="preserve"> (m³)</t>
    </r>
    <r>
      <rPr>
        <b/>
        <vertAlign val="superscript"/>
        <sz val="7"/>
        <color theme="1"/>
        <rFont val="Helvetica Neue"/>
        <family val="2"/>
      </rPr>
      <t xml:space="preserve"> 2</t>
    </r>
  </si>
  <si>
    <r>
      <t>Ethane (10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  <family val="2"/>
      </rPr>
      <t xml:space="preserve"> m³)</t>
    </r>
    <r>
      <rPr>
        <b/>
        <vertAlign val="superscript"/>
        <sz val="7"/>
        <color theme="1"/>
        <rFont val="Helvetica Neue"/>
      </rPr>
      <t>1</t>
    </r>
  </si>
  <si>
    <r>
      <t>Propane (m³)</t>
    </r>
    <r>
      <rPr>
        <b/>
        <vertAlign val="superscript"/>
        <sz val="7"/>
        <color theme="1"/>
        <rFont val="Helvetica Neue"/>
      </rPr>
      <t>2</t>
    </r>
  </si>
  <si>
    <r>
      <t>Dry natural gas (10</t>
    </r>
    <r>
      <rPr>
        <b/>
        <vertAlign val="superscript"/>
        <sz val="7"/>
        <color theme="1"/>
        <rFont val="Helvetica Neue"/>
      </rPr>
      <t>3</t>
    </r>
    <r>
      <rPr>
        <b/>
        <sz val="7"/>
        <color theme="1"/>
        <rFont val="Helvetica Neue"/>
        <family val="2"/>
      </rPr>
      <t xml:space="preserve"> m³)¹</t>
    </r>
  </si>
  <si>
    <t>Source: ANP/SPC, according to ANP Resolution No. 729/2018, and Petrobras.</t>
  </si>
  <si>
    <t>Petrorecôncavo</t>
  </si>
  <si>
    <t>Complexo Boaventura (RJ)</t>
  </si>
  <si>
    <r>
      <t>Table 1.12 – Volume of processed natural gas and dry natural gas, LPG, C</t>
    </r>
    <r>
      <rPr>
        <b/>
        <vertAlign val="subscript"/>
        <sz val="9"/>
        <color theme="1"/>
        <rFont val="Helvetica Neue"/>
        <family val="2"/>
      </rPr>
      <t>5</t>
    </r>
    <r>
      <rPr>
        <b/>
        <vertAlign val="superscript"/>
        <sz val="9"/>
        <color theme="1"/>
        <rFont val="Helvetica Neue"/>
        <family val="2"/>
      </rPr>
      <t>+</t>
    </r>
    <r>
      <rPr>
        <b/>
        <sz val="9"/>
        <color theme="1"/>
        <rFont val="Helvetica Neue"/>
      </rPr>
      <t>, ethane, propane and NGL production</t>
    </r>
    <r>
      <rPr>
        <b/>
        <sz val="9"/>
        <color theme="1"/>
        <rFont val="Helvetica Neue"/>
        <family val="2"/>
      </rPr>
      <t>, by processing plants – 2024</t>
    </r>
  </si>
  <si>
    <r>
      <t>3R Potiguar (RN)</t>
    </r>
    <r>
      <rPr>
        <vertAlign val="superscript"/>
        <sz val="7"/>
        <color theme="1"/>
        <rFont val="Helvetica Neue"/>
      </rPr>
      <t>4</t>
    </r>
  </si>
  <si>
    <r>
      <t>Urucu (AM)</t>
    </r>
    <r>
      <rPr>
        <vertAlign val="superscript"/>
        <sz val="7"/>
        <color theme="1"/>
        <rFont val="Helvetica Neue"/>
      </rPr>
      <t>3</t>
    </r>
  </si>
  <si>
    <r>
      <t>Catu (BA)</t>
    </r>
    <r>
      <rPr>
        <vertAlign val="superscript"/>
        <sz val="7"/>
        <color theme="1"/>
        <rFont val="Helvetica Neue"/>
      </rPr>
      <t>5</t>
    </r>
  </si>
  <si>
    <t>Estação Vandemir Ferreira (BA)</t>
  </si>
  <si>
    <r>
      <t>Cacimbas (ES)</t>
    </r>
    <r>
      <rPr>
        <vertAlign val="superscript"/>
        <sz val="7"/>
        <color theme="1"/>
        <rFont val="Helvetica Neue"/>
      </rPr>
      <t>6</t>
    </r>
  </si>
  <si>
    <r>
      <t>Sul Capixaba (ES)</t>
    </r>
    <r>
      <rPr>
        <vertAlign val="superscript"/>
        <sz val="7"/>
        <color theme="1"/>
        <rFont val="Helvetica Neue"/>
      </rPr>
      <t>7</t>
    </r>
  </si>
  <si>
    <r>
      <t>Cabiúnas (RJ)</t>
    </r>
    <r>
      <rPr>
        <vertAlign val="superscript"/>
        <sz val="7"/>
        <color theme="1"/>
        <rFont val="Helvetica Neue"/>
      </rPr>
      <t>8</t>
    </r>
  </si>
  <si>
    <r>
      <t>Reduc (RJ)</t>
    </r>
    <r>
      <rPr>
        <vertAlign val="superscript"/>
        <sz val="7"/>
        <color theme="1"/>
        <rFont val="Helvetica Neue"/>
      </rPr>
      <t>9</t>
    </r>
  </si>
  <si>
    <r>
      <t>Caraguatatuba (SP)</t>
    </r>
    <r>
      <rPr>
        <vertAlign val="superscript"/>
        <sz val="7"/>
        <color theme="1"/>
        <rFont val="Helvetica Neue"/>
      </rPr>
      <t>10</t>
    </r>
  </si>
  <si>
    <r>
      <rPr>
        <vertAlign val="superscript"/>
        <sz val="7"/>
        <rFont val="Helvetica Neue"/>
      </rPr>
      <t>6</t>
    </r>
    <r>
      <rPr>
        <sz val="7"/>
        <rFont val="Helvetica Neue"/>
        <family val="2"/>
      </rPr>
      <t>Processed volumes in NGPPs, NGCPPs and DPP</t>
    </r>
    <r>
      <rPr>
        <sz val="7"/>
        <rFont val="Helvetica Neue"/>
      </rPr>
      <t xml:space="preserve"> Cacimbas included.  </t>
    </r>
    <r>
      <rPr>
        <vertAlign val="superscript"/>
        <sz val="7"/>
        <rFont val="Helvetica Neue"/>
      </rPr>
      <t>7</t>
    </r>
    <r>
      <rPr>
        <sz val="7"/>
        <rFont val="Helvetica Neue"/>
      </rPr>
      <t xml:space="preserve">Processed volumes in DPP Sul Capixaba included. </t>
    </r>
    <r>
      <rPr>
        <vertAlign val="superscript"/>
        <sz val="7"/>
        <rFont val="Helvetica Neue"/>
      </rPr>
      <t>8</t>
    </r>
    <r>
      <rPr>
        <sz val="7"/>
        <rFont val="Helvetica Neue"/>
      </rPr>
      <t xml:space="preserve">Includes processed volumes in Cabiúnas NGCPPs, NGPPs, NGRP and LRP. NGL </t>
    </r>
  </si>
  <si>
    <r>
      <t xml:space="preserve">produced in NGRP is fractionated in NGCPPs. LNG produced in LRPs is fractionated in Reduc's LFP, while LPG, C5+, ethane and propane are accounted for in that refinery's production. </t>
    </r>
    <r>
      <rPr>
        <vertAlign val="superscript"/>
        <sz val="7"/>
        <rFont val="Helvetica Neue"/>
      </rPr>
      <t>9</t>
    </r>
    <r>
      <rPr>
        <sz val="7"/>
        <rFont val="Helvetica Neue"/>
        <family val="2"/>
      </rPr>
      <t xml:space="preserve">Processed volumes in </t>
    </r>
  </si>
  <si>
    <r>
      <t>1</t>
    </r>
    <r>
      <rPr>
        <sz val="7"/>
        <color theme="1"/>
        <rFont val="Helvetica Neue"/>
      </rPr>
      <t xml:space="preserve">Volumes in gaseous state. </t>
    </r>
    <r>
      <rPr>
        <vertAlign val="superscript"/>
        <sz val="7"/>
        <color theme="1"/>
        <rFont val="Helvetica Neue"/>
      </rPr>
      <t>2</t>
    </r>
    <r>
      <rPr>
        <sz val="7"/>
        <color theme="1"/>
        <rFont val="Helvetica Neue"/>
      </rPr>
      <t xml:space="preserve">Volumes in liquid state. </t>
    </r>
    <r>
      <rPr>
        <vertAlign val="superscript"/>
        <sz val="7"/>
        <color theme="1"/>
        <rFont val="Helvetica Neue"/>
      </rPr>
      <t>3</t>
    </r>
    <r>
      <rPr>
        <sz val="7"/>
        <color theme="1"/>
        <rFont val="Helvetica Neue"/>
      </rPr>
      <t xml:space="preserve">Produced volumes in Urucu I, II, III and IV NGPPs included. </t>
    </r>
    <r>
      <rPr>
        <vertAlign val="superscript"/>
        <sz val="7"/>
        <color theme="1"/>
        <rFont val="Helvetica Neue"/>
      </rPr>
      <t>4</t>
    </r>
    <r>
      <rPr>
        <sz val="7"/>
        <color theme="1"/>
        <rFont val="Helvetica Neue"/>
      </rPr>
      <t xml:space="preserve">3R Potiguar I, II and III NGPPs included. </t>
    </r>
    <r>
      <rPr>
        <vertAlign val="superscript"/>
        <sz val="7"/>
        <color theme="1"/>
        <rFont val="Helvetica Neue"/>
      </rPr>
      <t>5</t>
    </r>
    <r>
      <rPr>
        <sz val="7"/>
        <color theme="1"/>
        <rFont val="Helvetica Neue"/>
      </rPr>
      <t xml:space="preserve">Includes processed volumes in Catu and Candeias NGPPs. </t>
    </r>
  </si>
  <si>
    <r>
      <t>Reduc's production, as well as LPG and C</t>
    </r>
    <r>
      <rPr>
        <vertAlign val="subscript"/>
        <sz val="7"/>
        <rFont val="Helvetica Neue"/>
      </rPr>
      <t>5</t>
    </r>
    <r>
      <rPr>
        <vertAlign val="superscript"/>
        <sz val="7"/>
        <rFont val="Helvetica Neue"/>
      </rPr>
      <t>+</t>
    </r>
    <r>
      <rPr>
        <sz val="7"/>
        <rFont val="Helvetica Neue"/>
        <family val="2"/>
      </rPr>
      <t xml:space="preserve"> parcels. </t>
    </r>
    <r>
      <rPr>
        <vertAlign val="superscript"/>
        <sz val="7"/>
        <rFont val="Helvetica Neue"/>
      </rPr>
      <t>10</t>
    </r>
    <r>
      <rPr>
        <sz val="7"/>
        <rFont val="Helvetica Neue"/>
        <family val="2"/>
      </rPr>
      <t xml:space="preserve">Processed volumes in DPP UTGCA I, II, UAPO/DPP - UTGCA and NGCPP UTGCA included.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</si>
</sst>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00_);_(* \(#,##0.000\);_(* &quot;-&quot;??_);_(@_)"/>
    <numFmt numFmtId="168" formatCode="_(* #,##0.000000_);_(* \(#,##0.000000\);_(* &quot;-&quot;??_);_(@_)"/>
    <numFmt numFmtId="169" formatCode="#,##0.000000000"/>
    <numFmt numFmtId="170" formatCode="0.0%"/>
    <numFmt numFmtId="171" formatCode="_-* #,##0.000_-;\-* #,##0.000_-;_-* &quot;-&quot;???_-;_-@_-"/>
  </numFmts>
  <fonts count="24">
    <font>
      <sz val="10"/>
      <name val="Arial"/>
    </font>
    <font>
      <sz val="10"/>
      <name val="Arial"/>
    </font>
    <font>
      <sz val="7"/>
      <name val="Helvetica Neue"/>
      <family val="2"/>
    </font>
    <font>
      <sz val="7"/>
      <name val="Helvetica Neue"/>
    </font>
    <font>
      <sz val="7"/>
      <color rgb="FFFF0000"/>
      <name val="Helvetica Neue"/>
      <family val="2"/>
    </font>
    <font>
      <sz val="7"/>
      <color rgb="FFFF0000"/>
      <name val="Helvetica Neue"/>
    </font>
    <font>
      <b/>
      <sz val="7"/>
      <color rgb="FFFF0000"/>
      <name val="Helvetica Neue"/>
    </font>
    <font>
      <sz val="7"/>
      <color theme="0"/>
      <name val="Helvetica Neue"/>
    </font>
    <font>
      <b/>
      <sz val="9"/>
      <color theme="1"/>
      <name val="Helvetica Neue"/>
      <family val="2"/>
    </font>
    <font>
      <b/>
      <vertAlign val="subscript"/>
      <sz val="9"/>
      <color theme="1"/>
      <name val="Helvetica Neue"/>
      <family val="2"/>
    </font>
    <font>
      <b/>
      <vertAlign val="superscript"/>
      <sz val="9"/>
      <color theme="1"/>
      <name val="Helvetica Neue"/>
      <family val="2"/>
    </font>
    <font>
      <b/>
      <sz val="9"/>
      <color theme="1"/>
      <name val="Helvetica Neue"/>
    </font>
    <font>
      <sz val="7"/>
      <color theme="1"/>
      <name val="Helvetica Neue"/>
      <family val="2"/>
    </font>
    <font>
      <b/>
      <sz val="7"/>
      <color theme="1"/>
      <name val="Helvetica Neue"/>
      <family val="2"/>
    </font>
    <font>
      <b/>
      <vertAlign val="subscript"/>
      <sz val="7"/>
      <color theme="1"/>
      <name val="Helvetica Neue"/>
      <family val="2"/>
    </font>
    <font>
      <b/>
      <vertAlign val="superscript"/>
      <sz val="7"/>
      <color theme="1"/>
      <name val="Helvetica Neue"/>
      <family val="2"/>
    </font>
    <font>
      <b/>
      <sz val="7"/>
      <color theme="1"/>
      <name val="Helvetica Neue"/>
    </font>
    <font>
      <b/>
      <vertAlign val="superscript"/>
      <sz val="7"/>
      <color theme="1"/>
      <name val="Cambria"/>
      <family val="1"/>
    </font>
    <font>
      <b/>
      <sz val="7"/>
      <color theme="1"/>
      <name val="Cambria"/>
      <family val="1"/>
    </font>
    <font>
      <b/>
      <vertAlign val="superscript"/>
      <sz val="7"/>
      <color theme="1"/>
      <name val="Helvetica Neue"/>
    </font>
    <font>
      <vertAlign val="superscript"/>
      <sz val="7"/>
      <color theme="1"/>
      <name val="Helvetica Neue"/>
    </font>
    <font>
      <sz val="7"/>
      <color theme="1"/>
      <name val="Helvetica Neue"/>
    </font>
    <font>
      <vertAlign val="superscript"/>
      <sz val="7"/>
      <name val="Helvetica Neue"/>
    </font>
    <font>
      <vertAlign val="subscript"/>
      <sz val="7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darkGray">
        <fgColor indexed="9"/>
        <bgColor indexed="9"/>
      </patternFill>
    </fill>
    <fill>
      <patternFill patternType="mediumGray">
        <fgColor indexed="9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66" fontId="2" fillId="2" borderId="0" xfId="2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66" fontId="3" fillId="2" borderId="0" xfId="2" applyNumberFormat="1" applyFont="1" applyFill="1" applyBorder="1" applyAlignment="1">
      <alignment horizontal="right" vertical="center" wrapText="1"/>
    </xf>
    <xf numFmtId="167" fontId="2" fillId="2" borderId="0" xfId="2" applyNumberFormat="1" applyFont="1" applyFill="1" applyBorder="1" applyAlignment="1">
      <alignment vertical="center"/>
    </xf>
    <xf numFmtId="169" fontId="2" fillId="2" borderId="0" xfId="0" applyNumberFormat="1" applyFont="1" applyFill="1" applyAlignment="1">
      <alignment vertical="center"/>
    </xf>
    <xf numFmtId="166" fontId="3" fillId="2" borderId="0" xfId="2" applyNumberFormat="1" applyFont="1" applyFill="1" applyBorder="1" applyAlignment="1">
      <alignment vertical="center"/>
    </xf>
    <xf numFmtId="170" fontId="2" fillId="2" borderId="0" xfId="1" applyNumberFormat="1" applyFont="1" applyFill="1" applyBorder="1" applyAlignment="1">
      <alignment vertical="center"/>
    </xf>
    <xf numFmtId="167" fontId="2" fillId="2" borderId="0" xfId="2" applyNumberFormat="1" applyFont="1" applyFill="1" applyBorder="1" applyAlignment="1">
      <alignment vertical="center" wrapText="1"/>
    </xf>
    <xf numFmtId="166" fontId="2" fillId="2" borderId="0" xfId="0" applyNumberFormat="1" applyFont="1" applyFill="1" applyAlignment="1">
      <alignment vertical="center"/>
    </xf>
    <xf numFmtId="170" fontId="2" fillId="2" borderId="0" xfId="0" applyNumberFormat="1" applyFont="1" applyFill="1" applyAlignment="1">
      <alignment vertical="center"/>
    </xf>
    <xf numFmtId="164" fontId="4" fillId="2" borderId="0" xfId="2" applyFont="1" applyFill="1" applyBorder="1" applyAlignment="1">
      <alignment vertical="center"/>
    </xf>
    <xf numFmtId="170" fontId="4" fillId="2" borderId="0" xfId="1" applyNumberFormat="1" applyFont="1" applyFill="1" applyBorder="1" applyAlignment="1">
      <alignment vertical="center"/>
    </xf>
    <xf numFmtId="171" fontId="2" fillId="2" borderId="0" xfId="0" applyNumberFormat="1" applyFont="1" applyFill="1" applyAlignment="1">
      <alignment vertical="center"/>
    </xf>
    <xf numFmtId="4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166" fontId="5" fillId="2" borderId="0" xfId="2" applyNumberFormat="1" applyFont="1" applyFill="1" applyBorder="1" applyAlignment="1">
      <alignment vertical="center"/>
    </xf>
    <xf numFmtId="3" fontId="5" fillId="2" borderId="0" xfId="2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 applyAlignment="1">
      <alignment vertical="center"/>
    </xf>
    <xf numFmtId="165" fontId="3" fillId="2" borderId="0" xfId="2" applyNumberFormat="1" applyFont="1" applyFill="1" applyBorder="1" applyAlignment="1">
      <alignment horizontal="right" vertical="center" wrapText="1"/>
    </xf>
    <xf numFmtId="166" fontId="7" fillId="2" borderId="0" xfId="2" applyNumberFormat="1" applyFont="1" applyFill="1" applyBorder="1" applyAlignment="1">
      <alignment vertical="center"/>
    </xf>
    <xf numFmtId="166" fontId="7" fillId="5" borderId="0" xfId="2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3" fillId="3" borderId="2" xfId="0" applyFont="1" applyFill="1" applyBorder="1" applyAlignment="1">
      <alignment horizontal="center" vertical="center" wrapText="1" shrinkToFi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66" fontId="12" fillId="2" borderId="0" xfId="2" applyNumberFormat="1" applyFont="1" applyFill="1" applyBorder="1" applyAlignment="1">
      <alignment vertical="center"/>
    </xf>
    <xf numFmtId="0" fontId="13" fillId="2" borderId="0" xfId="0" applyFont="1" applyFill="1" applyAlignment="1">
      <alignment horizontal="left" vertical="center"/>
    </xf>
    <xf numFmtId="3" fontId="13" fillId="2" borderId="0" xfId="2" applyNumberFormat="1" applyFont="1" applyFill="1" applyBorder="1" applyAlignment="1">
      <alignment horizontal="right" vertical="center" wrapText="1"/>
    </xf>
    <xf numFmtId="4" fontId="12" fillId="2" borderId="0" xfId="2" applyNumberFormat="1" applyFont="1" applyFill="1" applyBorder="1" applyAlignment="1">
      <alignment vertical="center"/>
    </xf>
    <xf numFmtId="3" fontId="12" fillId="2" borderId="0" xfId="2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3" fontId="21" fillId="2" borderId="0" xfId="2" applyNumberFormat="1" applyFont="1" applyFill="1" applyBorder="1" applyAlignment="1">
      <alignment horizontal="right" vertical="center" wrapText="1"/>
    </xf>
    <xf numFmtId="166" fontId="21" fillId="2" borderId="0" xfId="2" applyNumberFormat="1" applyFont="1" applyFill="1" applyBorder="1" applyAlignment="1">
      <alignment vertical="center"/>
    </xf>
    <xf numFmtId="166" fontId="21" fillId="2" borderId="0" xfId="2" applyNumberFormat="1" applyFont="1" applyFill="1" applyBorder="1" applyAlignment="1">
      <alignment horizontal="right" vertical="center" wrapText="1"/>
    </xf>
    <xf numFmtId="3" fontId="21" fillId="2" borderId="0" xfId="0" applyNumberFormat="1" applyFont="1" applyFill="1" applyAlignment="1">
      <alignment vertical="center"/>
    </xf>
    <xf numFmtId="166" fontId="21" fillId="2" borderId="0" xfId="2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vertical="center"/>
    </xf>
    <xf numFmtId="166" fontId="13" fillId="2" borderId="1" xfId="2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vertical="center"/>
    </xf>
    <xf numFmtId="166" fontId="16" fillId="2" borderId="0" xfId="2" applyNumberFormat="1" applyFont="1" applyFill="1" applyBorder="1" applyAlignment="1">
      <alignment horizontal="center" vertical="center"/>
    </xf>
    <xf numFmtId="168" fontId="21" fillId="2" borderId="0" xfId="2" applyNumberFormat="1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 shrinkToFi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4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 shrinkToFit="1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 wrapText="1" shrinkToFit="1"/>
    </xf>
    <xf numFmtId="0" fontId="13" fillId="4" borderId="2" xfId="0" applyFont="1" applyFill="1" applyBorder="1" applyAlignment="1">
      <alignment horizontal="center" vertical="center" wrapText="1" shrinkToFi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="94" zoomScaleNormal="94" zoomScaleSheetLayoutView="100" workbookViewId="0">
      <selection activeCell="A2" sqref="A2"/>
    </sheetView>
  </sheetViews>
  <sheetFormatPr defaultColWidth="9.140625" defaultRowHeight="9"/>
  <cols>
    <col min="1" max="1" width="23.42578125" style="1" customWidth="1"/>
    <col min="2" max="2" width="19.85546875" style="1" customWidth="1"/>
    <col min="3" max="4" width="10.5703125" style="1" customWidth="1"/>
    <col min="5" max="5" width="12.85546875" style="1" customWidth="1"/>
    <col min="6" max="7" width="15.85546875" style="1" customWidth="1"/>
    <col min="8" max="8" width="15.5703125" style="1" customWidth="1"/>
    <col min="9" max="9" width="9.140625" style="13" customWidth="1"/>
    <col min="10" max="10" width="10.42578125" style="14" customWidth="1"/>
    <col min="11" max="16" width="10" style="1" customWidth="1"/>
    <col min="17" max="17" width="10.85546875" style="1" customWidth="1"/>
    <col min="18" max="16384" width="9.140625" style="1"/>
  </cols>
  <sheetData>
    <row r="1" spans="1:13" ht="12.75" customHeight="1">
      <c r="A1" s="24" t="s">
        <v>16</v>
      </c>
      <c r="B1" s="24"/>
      <c r="C1" s="24"/>
      <c r="D1" s="24"/>
      <c r="E1" s="24"/>
      <c r="F1" s="24"/>
      <c r="G1" s="24"/>
      <c r="H1" s="25"/>
    </row>
    <row r="2" spans="1:13">
      <c r="A2" s="25"/>
      <c r="B2" s="25"/>
      <c r="C2" s="25"/>
      <c r="D2" s="25"/>
      <c r="E2" s="25"/>
      <c r="F2" s="25"/>
      <c r="G2" s="25"/>
      <c r="H2" s="25"/>
    </row>
    <row r="3" spans="1:13" ht="9" customHeight="1">
      <c r="A3" s="48" t="s">
        <v>0</v>
      </c>
      <c r="B3" s="52" t="s">
        <v>7</v>
      </c>
      <c r="C3" s="53"/>
      <c r="D3" s="53"/>
      <c r="E3" s="53"/>
      <c r="F3" s="53"/>
      <c r="G3" s="53"/>
      <c r="H3" s="54"/>
    </row>
    <row r="4" spans="1:13" ht="9" customHeight="1">
      <c r="A4" s="49"/>
      <c r="B4" s="55"/>
      <c r="C4" s="56"/>
      <c r="D4" s="56"/>
      <c r="E4" s="56"/>
      <c r="F4" s="56"/>
      <c r="G4" s="56"/>
      <c r="H4" s="57"/>
    </row>
    <row r="5" spans="1:13" ht="11.25" customHeight="1">
      <c r="A5" s="50"/>
      <c r="B5" s="61" t="s">
        <v>8</v>
      </c>
      <c r="C5" s="58" t="s">
        <v>1</v>
      </c>
      <c r="D5" s="59"/>
      <c r="E5" s="59"/>
      <c r="F5" s="59"/>
      <c r="G5" s="59"/>
      <c r="H5" s="60"/>
    </row>
    <row r="6" spans="1:13" ht="18" customHeight="1">
      <c r="A6" s="51"/>
      <c r="B6" s="62"/>
      <c r="C6" s="26" t="s">
        <v>2</v>
      </c>
      <c r="D6" s="27" t="s">
        <v>9</v>
      </c>
      <c r="E6" s="28" t="s">
        <v>10</v>
      </c>
      <c r="F6" s="28" t="s">
        <v>11</v>
      </c>
      <c r="G6" s="27" t="s">
        <v>12</v>
      </c>
      <c r="H6" s="29" t="s">
        <v>3</v>
      </c>
    </row>
    <row r="7" spans="1:13" ht="9" customHeight="1">
      <c r="A7" s="30"/>
      <c r="B7" s="25"/>
      <c r="C7" s="31"/>
      <c r="D7" s="31"/>
      <c r="E7" s="31"/>
      <c r="F7" s="31"/>
      <c r="G7" s="25"/>
      <c r="H7" s="25"/>
      <c r="I7" s="8"/>
      <c r="J7" s="8"/>
      <c r="K7" s="4"/>
      <c r="L7" s="4"/>
      <c r="M7" s="4"/>
    </row>
    <row r="8" spans="1:13" ht="9.75" customHeight="1">
      <c r="A8" s="32" t="s">
        <v>4</v>
      </c>
      <c r="B8" s="33">
        <v>18339705.305113997</v>
      </c>
      <c r="C8" s="33">
        <v>3050064.9539999999</v>
      </c>
      <c r="D8" s="33">
        <v>947066.02399999986</v>
      </c>
      <c r="E8" s="33">
        <v>289801.00297000015</v>
      </c>
      <c r="F8" s="33">
        <v>709275.61999999988</v>
      </c>
      <c r="G8" s="33">
        <v>16678830.957821</v>
      </c>
      <c r="H8" s="33">
        <v>150937.42499999999</v>
      </c>
      <c r="I8" s="22">
        <f>B8-G8</f>
        <v>1660874.3472929969</v>
      </c>
      <c r="J8" s="23">
        <f>SUM(J10:J22)</f>
        <v>1457051.05917</v>
      </c>
      <c r="K8" s="21"/>
      <c r="L8" s="16"/>
      <c r="M8" s="17"/>
    </row>
    <row r="9" spans="1:13" ht="9" customHeight="1">
      <c r="A9" s="30"/>
      <c r="B9" s="34"/>
      <c r="C9" s="35"/>
      <c r="D9" s="35"/>
      <c r="E9" s="31"/>
      <c r="F9" s="31"/>
      <c r="G9" s="35"/>
      <c r="H9" s="35"/>
      <c r="I9" s="22"/>
      <c r="J9" s="23"/>
      <c r="K9" s="21"/>
      <c r="L9" s="18"/>
      <c r="M9" s="17"/>
    </row>
    <row r="10" spans="1:13" ht="9.75" customHeight="1">
      <c r="A10" s="36" t="s">
        <v>18</v>
      </c>
      <c r="B10" s="37">
        <v>4188363.6059999997</v>
      </c>
      <c r="C10" s="39">
        <v>608654.46100000001</v>
      </c>
      <c r="D10" s="39">
        <v>145650</v>
      </c>
      <c r="E10" s="39">
        <v>0</v>
      </c>
      <c r="F10" s="39">
        <v>352</v>
      </c>
      <c r="G10" s="39">
        <v>3946153.6260000002</v>
      </c>
      <c r="H10" s="39">
        <v>0</v>
      </c>
      <c r="I10" s="22">
        <f t="shared" ref="I10:I22" si="0">B10-G10</f>
        <v>242209.97999999952</v>
      </c>
      <c r="J10" s="23">
        <f>((((C10+D10+F10+H10)*260))/1000)+E10</f>
        <v>196210.67986</v>
      </c>
      <c r="K10" s="4"/>
      <c r="L10" s="17"/>
      <c r="M10" s="17"/>
    </row>
    <row r="11" spans="1:13" ht="9.75" customHeight="1">
      <c r="A11" s="36" t="s">
        <v>17</v>
      </c>
      <c r="B11" s="37">
        <v>331450.31</v>
      </c>
      <c r="C11" s="38">
        <v>101670.16899999999</v>
      </c>
      <c r="D11" s="38">
        <v>26230.142</v>
      </c>
      <c r="E11" s="39">
        <v>0</v>
      </c>
      <c r="F11" s="39">
        <v>0</v>
      </c>
      <c r="G11" s="39">
        <v>292030.27</v>
      </c>
      <c r="H11" s="39">
        <v>0</v>
      </c>
      <c r="I11" s="22">
        <f>B11-G11</f>
        <v>39420.039999999979</v>
      </c>
      <c r="J11" s="23">
        <f>((((C11+D11+F11+H11)*260))/1000)+E11</f>
        <v>33254.080859999995</v>
      </c>
      <c r="K11" s="21"/>
      <c r="L11" s="19"/>
      <c r="M11" s="17"/>
    </row>
    <row r="12" spans="1:13" ht="9.75" customHeight="1">
      <c r="A12" s="36" t="s">
        <v>5</v>
      </c>
      <c r="B12" s="37">
        <v>452295.23200000002</v>
      </c>
      <c r="C12" s="38">
        <v>75514.989000000001</v>
      </c>
      <c r="D12" s="38">
        <v>25895.907999999999</v>
      </c>
      <c r="E12" s="39">
        <v>0</v>
      </c>
      <c r="F12" s="39">
        <v>0</v>
      </c>
      <c r="G12" s="39">
        <v>438956.728</v>
      </c>
      <c r="H12" s="39">
        <v>0</v>
      </c>
      <c r="I12" s="22">
        <f>B12-G12</f>
        <v>13338.504000000015</v>
      </c>
      <c r="J12" s="23">
        <f>((((C12+D12+F12+H12)*260))/1000)+E12</f>
        <v>26366.83322</v>
      </c>
      <c r="K12" s="21"/>
      <c r="L12" s="19"/>
      <c r="M12" s="17"/>
    </row>
    <row r="13" spans="1:13" ht="9.75" customHeight="1">
      <c r="A13" s="36" t="s">
        <v>6</v>
      </c>
      <c r="B13" s="37">
        <v>109084.663</v>
      </c>
      <c r="C13" s="38">
        <v>0</v>
      </c>
      <c r="D13" s="38">
        <v>0</v>
      </c>
      <c r="E13" s="39">
        <v>0</v>
      </c>
      <c r="F13" s="39">
        <v>0</v>
      </c>
      <c r="G13" s="39">
        <v>106661.637</v>
      </c>
      <c r="H13" s="39">
        <v>3665.43</v>
      </c>
      <c r="I13" s="22">
        <f t="shared" si="0"/>
        <v>2423.025999999998</v>
      </c>
      <c r="J13" s="23">
        <f>((((C13+D13+F13+H13)*251))/1000)+E13</f>
        <v>920.02292999999997</v>
      </c>
      <c r="K13" s="21"/>
      <c r="L13" s="17"/>
      <c r="M13" s="17"/>
    </row>
    <row r="14" spans="1:13" ht="9.75" customHeight="1">
      <c r="A14" s="36" t="s">
        <v>14</v>
      </c>
      <c r="B14" s="37">
        <v>22866.084999999999</v>
      </c>
      <c r="C14" s="38">
        <v>0</v>
      </c>
      <c r="D14" s="38">
        <v>0</v>
      </c>
      <c r="E14" s="39">
        <v>0</v>
      </c>
      <c r="F14" s="39">
        <v>0</v>
      </c>
      <c r="G14" s="39">
        <v>21577.288</v>
      </c>
      <c r="H14" s="39">
        <v>0</v>
      </c>
      <c r="I14" s="22">
        <f>B14-G14</f>
        <v>1288.7969999999987</v>
      </c>
      <c r="J14" s="23">
        <f>((((C14+D14+F14+H14)*242))/1000)+E14</f>
        <v>0</v>
      </c>
      <c r="K14" s="21"/>
      <c r="L14" s="17"/>
      <c r="M14" s="17"/>
    </row>
    <row r="15" spans="1:13" ht="9.75" customHeight="1">
      <c r="A15" s="36" t="s">
        <v>19</v>
      </c>
      <c r="B15" s="37">
        <v>611415.67299999995</v>
      </c>
      <c r="C15" s="38">
        <v>0</v>
      </c>
      <c r="D15" s="38">
        <v>0</v>
      </c>
      <c r="E15" s="39">
        <v>0</v>
      </c>
      <c r="F15" s="39">
        <v>0</v>
      </c>
      <c r="G15" s="39">
        <v>548483.74300000002</v>
      </c>
      <c r="H15" s="39">
        <v>147271.995</v>
      </c>
      <c r="I15" s="22"/>
      <c r="J15" s="23"/>
      <c r="K15" s="21"/>
      <c r="L15" s="17"/>
      <c r="M15" s="17"/>
    </row>
    <row r="16" spans="1:13" ht="9.75" customHeight="1">
      <c r="A16" s="36" t="s">
        <v>20</v>
      </c>
      <c r="B16" s="37">
        <v>136032.82211000001</v>
      </c>
      <c r="C16" s="38">
        <v>0</v>
      </c>
      <c r="D16" s="38">
        <v>1926.6790000000001</v>
      </c>
      <c r="E16" s="39">
        <v>0</v>
      </c>
      <c r="F16" s="39">
        <v>0</v>
      </c>
      <c r="G16" s="39">
        <v>132153.88800000001</v>
      </c>
      <c r="H16" s="39">
        <v>0</v>
      </c>
      <c r="I16" s="22"/>
      <c r="J16" s="23"/>
      <c r="K16" s="21"/>
      <c r="L16" s="17"/>
      <c r="M16" s="17"/>
    </row>
    <row r="17" spans="1:13" ht="9.75" customHeight="1">
      <c r="A17" s="36" t="s">
        <v>21</v>
      </c>
      <c r="B17" s="37">
        <v>821479.92200000002</v>
      </c>
      <c r="C17" s="38">
        <v>195020.19099999999</v>
      </c>
      <c r="D17" s="38">
        <v>60321.753999999994</v>
      </c>
      <c r="E17" s="39">
        <v>0</v>
      </c>
      <c r="F17" s="39">
        <v>0</v>
      </c>
      <c r="G17" s="39">
        <v>765547.35699999996</v>
      </c>
      <c r="H17" s="39">
        <v>0</v>
      </c>
      <c r="I17" s="22"/>
      <c r="J17" s="23"/>
      <c r="K17" s="21"/>
      <c r="L17" s="17"/>
      <c r="M17" s="17"/>
    </row>
    <row r="18" spans="1:13" ht="9.75" customHeight="1">
      <c r="A18" s="36" t="s">
        <v>22</v>
      </c>
      <c r="B18" s="37">
        <v>13681.194</v>
      </c>
      <c r="C18" s="38">
        <v>0</v>
      </c>
      <c r="D18" s="38">
        <v>396.61200000000002</v>
      </c>
      <c r="E18" s="38">
        <v>0</v>
      </c>
      <c r="F18" s="38">
        <v>0</v>
      </c>
      <c r="G18" s="39">
        <v>13637.865</v>
      </c>
      <c r="H18" s="39">
        <v>0</v>
      </c>
      <c r="I18" s="22">
        <f>B18-G18</f>
        <v>43.328999999999724</v>
      </c>
      <c r="J18" s="23">
        <f>((((C18+D18+F18+H18)*260))/1000)+E18</f>
        <v>103.11912000000001</v>
      </c>
      <c r="K18" s="21"/>
      <c r="L18" s="17"/>
      <c r="M18" s="17"/>
    </row>
    <row r="19" spans="1:13" ht="9.75" customHeight="1">
      <c r="A19" s="36" t="s">
        <v>23</v>
      </c>
      <c r="B19" s="40">
        <v>7141350.909</v>
      </c>
      <c r="C19" s="39">
        <v>674062.49500000011</v>
      </c>
      <c r="D19" s="41">
        <v>206313.78400000001</v>
      </c>
      <c r="E19" s="39">
        <v>0</v>
      </c>
      <c r="F19" s="39">
        <v>0</v>
      </c>
      <c r="G19" s="39">
        <v>6078341.5858210009</v>
      </c>
      <c r="H19" s="39">
        <v>0</v>
      </c>
      <c r="I19" s="22">
        <f t="shared" si="0"/>
        <v>1063009.3231789991</v>
      </c>
      <c r="J19" s="23">
        <f>((((C19+D19+F19+H19)*260))/1000)+E19</f>
        <v>228897.83254000003</v>
      </c>
      <c r="K19" s="21"/>
      <c r="L19" s="17"/>
      <c r="M19" s="17"/>
    </row>
    <row r="20" spans="1:13" ht="9.75" customHeight="1">
      <c r="A20" s="36" t="s">
        <v>15</v>
      </c>
      <c r="B20" s="37">
        <v>86854.53</v>
      </c>
      <c r="C20" s="38">
        <v>11050.074000000001</v>
      </c>
      <c r="D20" s="38">
        <v>2684.1210000000001</v>
      </c>
      <c r="E20" s="39">
        <v>0</v>
      </c>
      <c r="F20" s="38">
        <v>0</v>
      </c>
      <c r="G20" s="39">
        <v>77017.589000000007</v>
      </c>
      <c r="H20" s="39">
        <v>0</v>
      </c>
      <c r="I20" s="22">
        <f t="shared" si="0"/>
        <v>9836.9409999999916</v>
      </c>
      <c r="J20" s="23">
        <f>((((C20+D20+F20+H20)*260))/1000)+E20</f>
        <v>3570.8906999999999</v>
      </c>
      <c r="K20" s="21"/>
      <c r="L20" s="17"/>
      <c r="M20" s="20"/>
    </row>
    <row r="21" spans="1:13" ht="9.75" customHeight="1">
      <c r="A21" s="36" t="s">
        <v>24</v>
      </c>
      <c r="B21" s="37">
        <v>248939.11300400001</v>
      </c>
      <c r="C21" s="38">
        <v>670077.52299999958</v>
      </c>
      <c r="D21" s="38">
        <v>236246.07299999997</v>
      </c>
      <c r="E21" s="39">
        <v>289801.00297000015</v>
      </c>
      <c r="F21" s="39">
        <v>708923.61999999988</v>
      </c>
      <c r="G21" s="39">
        <v>233958.965</v>
      </c>
      <c r="H21" s="39">
        <v>0</v>
      </c>
      <c r="I21" s="22">
        <f t="shared" si="0"/>
        <v>14980.148004000017</v>
      </c>
      <c r="J21" s="23">
        <f>((((C21+D21+F21+H21)*260))/1000)+E21</f>
        <v>709765.27913000004</v>
      </c>
      <c r="K21" s="21"/>
      <c r="L21" s="17"/>
      <c r="M21" s="20"/>
    </row>
    <row r="22" spans="1:13" ht="9.75" customHeight="1">
      <c r="A22" s="36" t="s">
        <v>25</v>
      </c>
      <c r="B22" s="37">
        <v>4175891.2460000007</v>
      </c>
      <c r="C22" s="39">
        <v>714015.05200000003</v>
      </c>
      <c r="D22" s="38">
        <v>241400.951</v>
      </c>
      <c r="E22" s="39">
        <v>0</v>
      </c>
      <c r="F22" s="39">
        <v>0</v>
      </c>
      <c r="G22" s="39">
        <v>4024310.4160000002</v>
      </c>
      <c r="H22" s="39">
        <v>0</v>
      </c>
      <c r="I22" s="22">
        <f t="shared" si="0"/>
        <v>151580.83000000054</v>
      </c>
      <c r="J22" s="23">
        <f>((((C22+D22+F22+H22)*270))/1000)+E22</f>
        <v>257962.32081</v>
      </c>
      <c r="K22" s="21"/>
      <c r="L22" s="17"/>
      <c r="M22" s="20"/>
    </row>
    <row r="23" spans="1:13" ht="9.75" customHeight="1">
      <c r="A23" s="42"/>
      <c r="B23" s="43"/>
      <c r="C23" s="43"/>
      <c r="D23" s="43"/>
      <c r="E23" s="43"/>
      <c r="F23" s="43"/>
      <c r="G23" s="43"/>
      <c r="H23" s="43"/>
      <c r="I23" s="8"/>
      <c r="J23" s="8"/>
      <c r="K23" s="4"/>
      <c r="L23" s="4"/>
    </row>
    <row r="24" spans="1:13" ht="10.5" customHeight="1">
      <c r="A24" s="44" t="s">
        <v>13</v>
      </c>
      <c r="B24" s="45"/>
      <c r="C24" s="46"/>
      <c r="D24" s="46"/>
      <c r="E24" s="46"/>
      <c r="F24" s="46"/>
      <c r="G24" s="38"/>
      <c r="H24" s="38"/>
    </row>
    <row r="25" spans="1:13">
      <c r="A25" s="47" t="s">
        <v>28</v>
      </c>
      <c r="B25" s="44"/>
      <c r="C25" s="3"/>
      <c r="D25" s="3"/>
      <c r="E25" s="3"/>
      <c r="F25" s="6"/>
      <c r="G25" s="5"/>
    </row>
    <row r="26" spans="1:13">
      <c r="A26" s="4" t="s">
        <v>26</v>
      </c>
      <c r="B26" s="3"/>
      <c r="C26" s="3"/>
      <c r="D26" s="3"/>
      <c r="E26" s="3"/>
      <c r="G26" s="5"/>
      <c r="H26" s="11"/>
    </row>
    <row r="27" spans="1:13">
      <c r="A27" s="1" t="s">
        <v>27</v>
      </c>
      <c r="B27" s="3"/>
      <c r="C27" s="3"/>
      <c r="D27" s="3"/>
      <c r="E27" s="3"/>
      <c r="F27" s="7"/>
      <c r="G27" s="5"/>
      <c r="H27" s="5"/>
    </row>
    <row r="28" spans="1:13">
      <c r="A28" s="1" t="s">
        <v>29</v>
      </c>
      <c r="B28" s="10"/>
      <c r="G28" s="5"/>
    </row>
    <row r="29" spans="1:13">
      <c r="B29" s="10"/>
    </row>
    <row r="30" spans="1:13">
      <c r="A30" s="2"/>
      <c r="B30" s="10"/>
      <c r="C30" s="9"/>
    </row>
    <row r="31" spans="1:13">
      <c r="A31" s="2"/>
      <c r="B31" s="10"/>
      <c r="C31" s="9"/>
    </row>
    <row r="32" spans="1:13">
      <c r="A32" s="2"/>
      <c r="B32" s="10"/>
      <c r="C32" s="9"/>
    </row>
    <row r="33" spans="1:3">
      <c r="A33" s="2"/>
      <c r="B33" s="10"/>
      <c r="C33" s="9"/>
    </row>
    <row r="34" spans="1:3">
      <c r="A34" s="2"/>
      <c r="B34" s="10"/>
      <c r="C34" s="9"/>
    </row>
    <row r="35" spans="1:3">
      <c r="A35" s="2"/>
      <c r="B35" s="10"/>
      <c r="C35" s="9"/>
    </row>
    <row r="36" spans="1:3">
      <c r="A36" s="2"/>
      <c r="B36" s="10"/>
      <c r="C36" s="9"/>
    </row>
    <row r="37" spans="1:3">
      <c r="A37" s="2"/>
      <c r="B37" s="10"/>
      <c r="C37" s="9"/>
    </row>
    <row r="38" spans="1:3">
      <c r="A38" s="2"/>
      <c r="B38" s="10"/>
      <c r="C38" s="9"/>
    </row>
    <row r="39" spans="1:3">
      <c r="A39" s="2"/>
      <c r="B39" s="10"/>
      <c r="C39" s="9"/>
    </row>
    <row r="40" spans="1:3">
      <c r="A40" s="2"/>
      <c r="B40" s="10"/>
      <c r="C40" s="9"/>
    </row>
    <row r="41" spans="1:3">
      <c r="A41" s="2"/>
      <c r="B41" s="10"/>
      <c r="C41" s="9"/>
    </row>
    <row r="42" spans="1:3">
      <c r="B42" s="15"/>
      <c r="C42" s="12"/>
    </row>
    <row r="43" spans="1:3">
      <c r="C43" s="12"/>
    </row>
  </sheetData>
  <mergeCells count="4">
    <mergeCell ref="A3:A6"/>
    <mergeCell ref="B3:H4"/>
    <mergeCell ref="C5:H5"/>
    <mergeCell ref="B5:B6"/>
  </mergeCells>
  <phoneticPr fontId="0" type="noConversion"/>
  <printOptions horizontalCentered="1"/>
  <pageMargins left="0.59055118110236227" right="0.59055118110236227" top="0.78740157480314965" bottom="0.78740157480314965" header="0" footer="0"/>
  <pageSetup paperSize="9" scale="52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7EDA0C-2B7A-4EDE-BC75-9412421B76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F88A1D-FCB7-46ED-9E1B-8DE3244E6A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T1.12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Jose Lopes de Souza</cp:lastModifiedBy>
  <cp:revision/>
  <dcterms:created xsi:type="dcterms:W3CDTF">2000-05-31T13:42:43Z</dcterms:created>
  <dcterms:modified xsi:type="dcterms:W3CDTF">2025-06-27T20:02:37Z</dcterms:modified>
  <cp:category/>
  <cp:contentStatus/>
</cp:coreProperties>
</file>