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122F2850-CAB2-486B-A606-1FA88C3F339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1.7" sheetId="2" r:id="rId1"/>
  </sheets>
  <definedNames>
    <definedName name="_Fill" hidden="1">'T1.7'!#REF!</definedName>
    <definedName name="_xlnm.Print_Area" localSheetId="0">'T1.7'!$A$1:$K$33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C28" i="2" s="1"/>
  <c r="C35" i="2" s="1"/>
  <c r="C37" i="2" s="1"/>
  <c r="D6" i="2"/>
  <c r="E6" i="2"/>
  <c r="F6" i="2"/>
  <c r="G6" i="2"/>
  <c r="G28" i="2" s="1"/>
  <c r="G35" i="2" s="1"/>
  <c r="G37" i="2" s="1"/>
  <c r="H6" i="2"/>
  <c r="I6" i="2"/>
  <c r="J6" i="2"/>
  <c r="J28" i="2" s="1"/>
  <c r="J35" i="2" s="1"/>
  <c r="J37" i="2" s="1"/>
  <c r="K6" i="2"/>
  <c r="K28" i="2" s="1"/>
  <c r="K35" i="2" s="1"/>
  <c r="K37" i="2" s="1"/>
  <c r="I28" i="2"/>
  <c r="F28" i="2"/>
  <c r="F35" i="2" s="1"/>
  <c r="F37" i="2" s="1"/>
  <c r="H28" i="2"/>
  <c r="H35" i="2" s="1"/>
  <c r="H37" i="2" s="1"/>
  <c r="E28" i="2"/>
  <c r="E35" i="2" s="1"/>
  <c r="E37" i="2" s="1"/>
  <c r="D28" i="2"/>
  <c r="D35" i="2" s="1"/>
  <c r="D37" i="2" s="1"/>
  <c r="B28" i="2"/>
  <c r="B35" i="2" s="1"/>
  <c r="B37" i="2" s="1"/>
  <c r="I35" i="2"/>
  <c r="I37" i="2" s="1"/>
</calcChain>
</file>

<file path=xl/sharedStrings.xml><?xml version="1.0" encoding="utf-8"?>
<sst xmlns="http://schemas.openxmlformats.org/spreadsheetml/2006/main" count="28" uniqueCount="28">
  <si>
    <t xml:space="preserve"> Refinery                                    (State)</t>
  </si>
  <si>
    <t>Refining capacity (barrels/day)</t>
  </si>
  <si>
    <t xml:space="preserve">Riograndense (RS) </t>
  </si>
  <si>
    <t>Lubnor (CE)</t>
  </si>
  <si>
    <t xml:space="preserve">Manguinhos (RJ) </t>
  </si>
  <si>
    <t>Recap (SP)</t>
  </si>
  <si>
    <t>Reduc (RJ)</t>
  </si>
  <si>
    <t xml:space="preserve">Refap (RS) </t>
  </si>
  <si>
    <t>Regap (MG)</t>
  </si>
  <si>
    <t xml:space="preserve">Refman (AM) </t>
  </si>
  <si>
    <t>Repar (PR)</t>
  </si>
  <si>
    <t>Replan (SP)</t>
  </si>
  <si>
    <t xml:space="preserve">Revap (SP) </t>
  </si>
  <si>
    <t>Refmat (BA)</t>
  </si>
  <si>
    <t>RPBC (SP)</t>
  </si>
  <si>
    <t>RPCC (RN)</t>
  </si>
  <si>
    <t>Univen (SP)</t>
  </si>
  <si>
    <t>Dax Oil (BA)</t>
  </si>
  <si>
    <t>Ssoil (SP)</t>
  </si>
  <si>
    <r>
      <t>Total</t>
    </r>
    <r>
      <rPr>
        <b/>
        <vertAlign val="superscript"/>
        <sz val="7"/>
        <color theme="1"/>
        <rFont val="Helvetica Neue"/>
      </rPr>
      <t>¹</t>
    </r>
  </si>
  <si>
    <r>
      <t>Rnest (PE)</t>
    </r>
    <r>
      <rPr>
        <vertAlign val="superscript"/>
        <sz val="7"/>
        <color theme="1"/>
        <rFont val="Helvetica Neue"/>
      </rPr>
      <t>2</t>
    </r>
  </si>
  <si>
    <r>
      <t>Paraná Xisto (PR)</t>
    </r>
    <r>
      <rPr>
        <vertAlign val="superscript"/>
        <sz val="7"/>
        <color theme="1"/>
        <rFont val="Helvetica Neue"/>
      </rPr>
      <t>3</t>
    </r>
  </si>
  <si>
    <r>
      <t>Total</t>
    </r>
    <r>
      <rPr>
        <b/>
        <vertAlign val="superscript"/>
        <sz val="7"/>
        <color theme="1"/>
        <rFont val="Helvetica Neue"/>
      </rPr>
      <t>4</t>
    </r>
    <r>
      <rPr>
        <b/>
        <sz val="7"/>
        <color theme="1"/>
        <rFont val="Helvetica Neue"/>
      </rPr>
      <t xml:space="preserve">  (barrel/calendar-day)</t>
    </r>
  </si>
  <si>
    <r>
      <t>Utilization Factor</t>
    </r>
    <r>
      <rPr>
        <b/>
        <vertAlign val="superscript"/>
        <sz val="7"/>
        <color theme="1"/>
        <rFont val="Helvetica Neue"/>
      </rPr>
      <t>5</t>
    </r>
    <r>
      <rPr>
        <b/>
        <sz val="7"/>
        <color theme="1"/>
        <rFont val="Helvetica Neue"/>
      </rPr>
      <t xml:space="preserve"> (%)</t>
    </r>
  </si>
  <si>
    <t>Source: ANP/SPC, according to ANP Resolution No. 852/2021.</t>
  </si>
  <si>
    <r>
      <t>1</t>
    </r>
    <r>
      <rPr>
        <sz val="7"/>
        <color theme="1"/>
        <rFont val="Helvetica Neue"/>
      </rPr>
      <t>Nominal capacity in m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/day.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Authorized to process 100,000 barrels / day, as required by the Renewal of the Operation License, issued by Pernambuco State Environmental Agency.</t>
    </r>
  </si>
  <si>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Crude shale processing capacity is 6,120 t/day.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Calendar-day refining capacity, considering the average factor of 95%.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 Refinery utilization factor, considering the oil processed in the year.</t>
    </r>
  </si>
  <si>
    <t>Table 1.7 – Refining capacity, by refinery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</si>
</sst>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00"/>
    <numFmt numFmtId="168" formatCode="0.0%"/>
    <numFmt numFmtId="169" formatCode="_(* #,##0.000_);_(* \(#,##0.000\);_(* &quot;-&quot;??_);_(@_)"/>
    <numFmt numFmtId="170" formatCode="#,##0.0"/>
  </numFmts>
  <fonts count="10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sz val="7"/>
      <color theme="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  <font>
      <b/>
      <sz val="7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166" fontId="2" fillId="2" borderId="0" xfId="1" applyNumberFormat="1" applyFont="1" applyFill="1" applyBorder="1" applyAlignment="1"/>
    <xf numFmtId="166" fontId="2" fillId="2" borderId="0" xfId="2" applyNumberFormat="1" applyFont="1" applyFill="1" applyBorder="1" applyAlignment="1">
      <alignment wrapText="1"/>
    </xf>
    <xf numFmtId="166" fontId="2" fillId="2" borderId="0" xfId="0" applyNumberFormat="1" applyFont="1" applyFill="1"/>
    <xf numFmtId="167" fontId="2" fillId="2" borderId="0" xfId="0" applyNumberFormat="1" applyFont="1" applyFill="1"/>
    <xf numFmtId="169" fontId="2" fillId="2" borderId="0" xfId="0" applyNumberFormat="1" applyFont="1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165" fontId="2" fillId="4" borderId="0" xfId="2" applyNumberFormat="1" applyFont="1" applyFill="1" applyBorder="1"/>
    <xf numFmtId="166" fontId="2" fillId="4" borderId="0" xfId="2" applyNumberFormat="1" applyFont="1" applyFill="1" applyBorder="1"/>
    <xf numFmtId="170" fontId="2" fillId="2" borderId="0" xfId="0" applyNumberFormat="1" applyFont="1" applyFill="1"/>
    <xf numFmtId="168" fontId="2" fillId="2" borderId="0" xfId="1" applyNumberFormat="1" applyFont="1" applyFill="1" applyBorder="1"/>
    <xf numFmtId="166" fontId="2" fillId="4" borderId="0" xfId="0" applyNumberFormat="1" applyFont="1" applyFill="1"/>
    <xf numFmtId="166" fontId="2" fillId="4" borderId="0" xfId="2" applyNumberFormat="1" applyFont="1" applyFill="1" applyBorder="1" applyAlignment="1">
      <alignment wrapText="1"/>
    </xf>
    <xf numFmtId="166" fontId="3" fillId="4" borderId="0" xfId="2" applyNumberFormat="1" applyFont="1" applyFill="1" applyBorder="1" applyAlignment="1">
      <alignment wrapText="1"/>
    </xf>
    <xf numFmtId="165" fontId="3" fillId="4" borderId="0" xfId="2" applyNumberFormat="1" applyFont="1" applyFill="1" applyBorder="1" applyAlignment="1">
      <alignment wrapText="1"/>
    </xf>
    <xf numFmtId="0" fontId="5" fillId="2" borderId="0" xfId="0" applyFont="1" applyFill="1"/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49" fontId="6" fillId="2" borderId="0" xfId="2" applyNumberFormat="1" applyFont="1" applyFill="1" applyBorder="1" applyAlignment="1">
      <alignment horizontal="left" wrapText="1"/>
    </xf>
    <xf numFmtId="49" fontId="5" fillId="2" borderId="0" xfId="0" applyNumberFormat="1" applyFont="1" applyFill="1" applyAlignment="1">
      <alignment horizontal="left" wrapText="1"/>
    </xf>
    <xf numFmtId="49" fontId="5" fillId="2" borderId="0" xfId="2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6" fontId="5" fillId="2" borderId="0" xfId="0" applyNumberFormat="1" applyFont="1" applyFill="1"/>
    <xf numFmtId="0" fontId="5" fillId="4" borderId="0" xfId="0" applyFont="1" applyFill="1"/>
    <xf numFmtId="0" fontId="9" fillId="3" borderId="2" xfId="0" applyFont="1" applyFill="1" applyBorder="1" applyAlignment="1">
      <alignment horizontal="center"/>
    </xf>
    <xf numFmtId="3" fontId="9" fillId="2" borderId="0" xfId="2" applyNumberFormat="1" applyFont="1" applyFill="1" applyBorder="1" applyAlignment="1">
      <alignment wrapText="1"/>
    </xf>
    <xf numFmtId="166" fontId="2" fillId="0" borderId="0" xfId="2" applyNumberFormat="1" applyFont="1" applyFill="1" applyBorder="1" applyAlignment="1">
      <alignment horizontal="right"/>
    </xf>
    <xf numFmtId="166" fontId="9" fillId="2" borderId="0" xfId="2" applyNumberFormat="1" applyFont="1" applyFill="1" applyBorder="1" applyAlignment="1">
      <alignment wrapText="1"/>
    </xf>
    <xf numFmtId="165" fontId="9" fillId="0" borderId="0" xfId="2" applyNumberFormat="1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V61"/>
  <sheetViews>
    <sheetView showGridLines="0" tabSelected="1" zoomScaleNormal="100" workbookViewId="0">
      <selection activeCell="A2" sqref="A2"/>
    </sheetView>
  </sheetViews>
  <sheetFormatPr defaultColWidth="5.84375" defaultRowHeight="9"/>
  <cols>
    <col min="1" max="1" width="18.84375" style="2" customWidth="1"/>
    <col min="2" max="2" width="7.15234375" style="1" bestFit="1" customWidth="1"/>
    <col min="3" max="8" width="7" style="1" customWidth="1"/>
    <col min="9" max="10" width="7.15234375" style="1" bestFit="1" customWidth="1"/>
    <col min="11" max="11" width="7" style="1" customWidth="1"/>
    <col min="12" max="12" width="6.3828125" style="1" bestFit="1" customWidth="1"/>
    <col min="13" max="16384" width="5.84375" style="1"/>
  </cols>
  <sheetData>
    <row r="1" spans="1:14" ht="12" customHeight="1">
      <c r="A1" s="36" t="s">
        <v>27</v>
      </c>
      <c r="B1" s="36"/>
      <c r="C1" s="36"/>
      <c r="D1" s="36"/>
      <c r="E1" s="36"/>
      <c r="F1" s="36"/>
      <c r="G1" s="36"/>
      <c r="H1" s="18"/>
      <c r="I1" s="18"/>
      <c r="J1" s="18"/>
      <c r="K1" s="18"/>
    </row>
    <row r="2" spans="1:14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1.25" customHeight="1">
      <c r="A3" s="33" t="s">
        <v>0</v>
      </c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M3" s="7"/>
    </row>
    <row r="4" spans="1:14" ht="10.5" customHeight="1">
      <c r="A4" s="34"/>
      <c r="B4" s="28">
        <v>2014</v>
      </c>
      <c r="C4" s="28">
        <v>2015</v>
      </c>
      <c r="D4" s="28">
        <v>2016</v>
      </c>
      <c r="E4" s="28">
        <v>2017</v>
      </c>
      <c r="F4" s="28">
        <v>2018</v>
      </c>
      <c r="G4" s="28">
        <v>2019</v>
      </c>
      <c r="H4" s="28">
        <v>2020</v>
      </c>
      <c r="I4" s="28">
        <v>2021</v>
      </c>
      <c r="J4" s="28">
        <v>2022</v>
      </c>
      <c r="K4" s="28">
        <v>2023</v>
      </c>
    </row>
    <row r="5" spans="1:14">
      <c r="A5" s="20"/>
    </row>
    <row r="6" spans="1:14" ht="9" customHeight="1">
      <c r="A6" s="21" t="s">
        <v>19</v>
      </c>
      <c r="B6" s="29">
        <f t="shared" ref="B6:J6" si="0">SUM(B8:B26)</f>
        <v>2348417.8198697781</v>
      </c>
      <c r="C6" s="29">
        <f t="shared" si="0"/>
        <v>2393704.4520655861</v>
      </c>
      <c r="D6" s="29">
        <f t="shared" si="0"/>
        <v>2401566.6266954625</v>
      </c>
      <c r="E6" s="29">
        <f t="shared" si="0"/>
        <v>2401566.6266954625</v>
      </c>
      <c r="F6" s="29">
        <f t="shared" si="0"/>
        <v>2401566.6266954625</v>
      </c>
      <c r="G6" s="29">
        <f t="shared" si="0"/>
        <v>2406926.392</v>
      </c>
      <c r="H6" s="29">
        <f t="shared" si="0"/>
        <v>2406926.392</v>
      </c>
      <c r="I6" s="29">
        <f t="shared" si="0"/>
        <v>2423726.594</v>
      </c>
      <c r="J6" s="29">
        <f t="shared" si="0"/>
        <v>2425638.6959699998</v>
      </c>
      <c r="K6" s="29">
        <f>SUM(K8:K26)</f>
        <v>2425638.6959699998</v>
      </c>
      <c r="L6" s="12"/>
    </row>
    <row r="7" spans="1:14">
      <c r="A7" s="21"/>
      <c r="L7" s="12"/>
    </row>
    <row r="8" spans="1:14" ht="11.25" customHeight="1">
      <c r="A8" s="22" t="s">
        <v>2</v>
      </c>
      <c r="B8" s="4">
        <v>17013.936354363905</v>
      </c>
      <c r="C8" s="4">
        <v>17013.936354363905</v>
      </c>
      <c r="D8" s="4">
        <v>17013.936354363905</v>
      </c>
      <c r="E8" s="4">
        <v>17013.936354363905</v>
      </c>
      <c r="F8" s="4">
        <v>17013.936354363905</v>
      </c>
      <c r="G8" s="4">
        <v>17013.936000000002</v>
      </c>
      <c r="H8" s="4">
        <v>17013.936000000002</v>
      </c>
      <c r="I8" s="4">
        <v>17013.936000000002</v>
      </c>
      <c r="J8" s="4">
        <v>17013.936000000002</v>
      </c>
      <c r="K8" s="4">
        <v>17013.936000000002</v>
      </c>
      <c r="L8" s="12"/>
      <c r="M8" s="5"/>
      <c r="N8" s="13"/>
    </row>
    <row r="9" spans="1:14" ht="11.25" customHeight="1">
      <c r="A9" s="23" t="s">
        <v>3</v>
      </c>
      <c r="B9" s="3">
        <v>8176.7528301939992</v>
      </c>
      <c r="C9" s="3">
        <v>9434.7150000000001</v>
      </c>
      <c r="D9" s="3">
        <v>10378.17</v>
      </c>
      <c r="E9" s="3">
        <v>10378.17</v>
      </c>
      <c r="F9" s="3">
        <v>10378.17</v>
      </c>
      <c r="G9" s="3">
        <v>10378.19</v>
      </c>
      <c r="H9" s="3">
        <v>10378.19</v>
      </c>
      <c r="I9" s="3">
        <v>10378.19</v>
      </c>
      <c r="J9" s="3">
        <v>10378.19</v>
      </c>
      <c r="K9" s="3">
        <v>10378.19</v>
      </c>
      <c r="L9" s="12"/>
      <c r="M9" s="6"/>
    </row>
    <row r="10" spans="1:14" ht="11.25" customHeight="1">
      <c r="A10" s="22" t="s">
        <v>4</v>
      </c>
      <c r="B10" s="4">
        <v>14000</v>
      </c>
      <c r="C10" s="4">
        <v>14000</v>
      </c>
      <c r="D10" s="4">
        <v>14000</v>
      </c>
      <c r="E10" s="4">
        <v>14000</v>
      </c>
      <c r="F10" s="4">
        <v>14000</v>
      </c>
      <c r="G10" s="4">
        <v>10000.798000000001</v>
      </c>
      <c r="H10" s="4">
        <v>10000.798000000001</v>
      </c>
      <c r="I10" s="4">
        <v>14303</v>
      </c>
      <c r="J10" s="4">
        <v>14303</v>
      </c>
      <c r="K10" s="4">
        <v>14303</v>
      </c>
      <c r="L10" s="12"/>
      <c r="M10" s="3"/>
    </row>
    <row r="11" spans="1:14" ht="11.25" customHeight="1">
      <c r="A11" s="23" t="s">
        <v>5</v>
      </c>
      <c r="B11" s="4">
        <v>53463.385000000002</v>
      </c>
      <c r="C11" s="4">
        <v>62898.1</v>
      </c>
      <c r="D11" s="4">
        <v>62898.1</v>
      </c>
      <c r="E11" s="4">
        <v>62898.1</v>
      </c>
      <c r="F11" s="4">
        <v>62898.1</v>
      </c>
      <c r="G11" s="4">
        <v>62898.1</v>
      </c>
      <c r="H11" s="4">
        <v>62898.1</v>
      </c>
      <c r="I11" s="4">
        <v>62898.1</v>
      </c>
      <c r="J11" s="4">
        <v>62898.1</v>
      </c>
      <c r="K11" s="4">
        <v>62898.1</v>
      </c>
      <c r="L11" s="12"/>
      <c r="M11" s="4"/>
    </row>
    <row r="12" spans="1:14" ht="11.25" customHeight="1">
      <c r="A12" s="23" t="s">
        <v>6</v>
      </c>
      <c r="B12" s="4">
        <v>242157.685</v>
      </c>
      <c r="C12" s="4">
        <v>251592.4</v>
      </c>
      <c r="D12" s="4">
        <v>251592.4</v>
      </c>
      <c r="E12" s="4">
        <v>251592.4</v>
      </c>
      <c r="F12" s="4">
        <v>251592.4</v>
      </c>
      <c r="G12" s="4">
        <v>251592.4</v>
      </c>
      <c r="H12" s="4">
        <v>251592.4</v>
      </c>
      <c r="I12" s="4">
        <v>251592.4</v>
      </c>
      <c r="J12" s="4">
        <v>251592.4</v>
      </c>
      <c r="K12" s="4">
        <v>251592.4</v>
      </c>
      <c r="L12" s="12"/>
      <c r="M12" s="4"/>
    </row>
    <row r="13" spans="1:14" ht="11.25" customHeight="1">
      <c r="A13" s="23" t="s">
        <v>7</v>
      </c>
      <c r="B13" s="4">
        <v>201273.91997399792</v>
      </c>
      <c r="C13" s="4">
        <v>220143.35</v>
      </c>
      <c r="D13" s="4">
        <v>220143.35</v>
      </c>
      <c r="E13" s="4">
        <v>220143.35</v>
      </c>
      <c r="F13" s="4">
        <v>220143.35</v>
      </c>
      <c r="G13" s="4">
        <v>220143.35</v>
      </c>
      <c r="H13" s="4">
        <v>220143.35</v>
      </c>
      <c r="I13" s="4">
        <v>220143.35</v>
      </c>
      <c r="J13" s="4">
        <v>220143.35</v>
      </c>
      <c r="K13" s="4">
        <v>220143.35</v>
      </c>
      <c r="L13" s="12"/>
      <c r="M13" s="4"/>
    </row>
    <row r="14" spans="1:14" ht="11.25" customHeight="1">
      <c r="A14" s="23" t="s">
        <v>8</v>
      </c>
      <c r="B14" s="3">
        <v>166050.984</v>
      </c>
      <c r="C14" s="3">
        <v>166050.984</v>
      </c>
      <c r="D14" s="3">
        <v>166050.984</v>
      </c>
      <c r="E14" s="3">
        <v>166050.984</v>
      </c>
      <c r="F14" s="3">
        <v>166050.984</v>
      </c>
      <c r="G14" s="3">
        <v>166050.984</v>
      </c>
      <c r="H14" s="3">
        <v>166050.984</v>
      </c>
      <c r="I14" s="3">
        <v>166050.984</v>
      </c>
      <c r="J14" s="3">
        <v>166050.984</v>
      </c>
      <c r="K14" s="3">
        <v>166050.984</v>
      </c>
      <c r="L14" s="12"/>
      <c r="M14" s="3"/>
    </row>
    <row r="15" spans="1:14" ht="11.25" customHeight="1">
      <c r="A15" s="23" t="s">
        <v>9</v>
      </c>
      <c r="B15" s="30">
        <v>45915.612999999998</v>
      </c>
      <c r="C15" s="30">
        <v>45915.612999999998</v>
      </c>
      <c r="D15" s="30">
        <v>45915.612999999998</v>
      </c>
      <c r="E15" s="30">
        <v>45915.612999999998</v>
      </c>
      <c r="F15" s="30">
        <v>45915.612999999998</v>
      </c>
      <c r="G15" s="30">
        <v>45915.612999999998</v>
      </c>
      <c r="H15" s="30">
        <v>45915.612999999998</v>
      </c>
      <c r="I15" s="30">
        <v>45915.612999999998</v>
      </c>
      <c r="J15" s="30">
        <v>45915.612999999998</v>
      </c>
      <c r="K15" s="30">
        <v>45915.612999999998</v>
      </c>
      <c r="L15" s="12"/>
      <c r="M15" s="4"/>
    </row>
    <row r="16" spans="1:14" ht="11.25" customHeight="1">
      <c r="A16" s="23" t="s">
        <v>10</v>
      </c>
      <c r="B16" s="4">
        <v>207563.73</v>
      </c>
      <c r="C16" s="4">
        <v>213853.54</v>
      </c>
      <c r="D16" s="4">
        <v>213853.54</v>
      </c>
      <c r="E16" s="4">
        <v>213853.54</v>
      </c>
      <c r="F16" s="4">
        <v>213853.54</v>
      </c>
      <c r="G16" s="4">
        <v>213853.54</v>
      </c>
      <c r="H16" s="4">
        <v>213853.54</v>
      </c>
      <c r="I16" s="4">
        <v>213853.54</v>
      </c>
      <c r="J16" s="4">
        <v>213853.54</v>
      </c>
      <c r="K16" s="4">
        <v>213853.54</v>
      </c>
      <c r="L16" s="12"/>
      <c r="M16" s="4"/>
    </row>
    <row r="17" spans="1:13" ht="11.25" customHeight="1">
      <c r="A17" s="23" t="s">
        <v>11</v>
      </c>
      <c r="B17" s="4">
        <v>433996</v>
      </c>
      <c r="C17" s="4">
        <v>433996</v>
      </c>
      <c r="D17" s="4">
        <v>433996</v>
      </c>
      <c r="E17" s="4">
        <v>433996</v>
      </c>
      <c r="F17" s="4">
        <v>433996</v>
      </c>
      <c r="G17" s="4">
        <v>433996</v>
      </c>
      <c r="H17" s="4">
        <v>433996</v>
      </c>
      <c r="I17" s="4">
        <v>433996</v>
      </c>
      <c r="J17" s="4">
        <v>433996</v>
      </c>
      <c r="K17" s="4">
        <v>433996</v>
      </c>
      <c r="L17" s="12"/>
      <c r="M17" s="4"/>
    </row>
    <row r="18" spans="1:13" ht="11.25" customHeight="1">
      <c r="A18" s="23" t="s">
        <v>12</v>
      </c>
      <c r="B18" s="4">
        <v>251592.40046749639</v>
      </c>
      <c r="C18" s="4">
        <v>251592.40046749639</v>
      </c>
      <c r="D18" s="4">
        <v>251592.40046749639</v>
      </c>
      <c r="E18" s="4">
        <v>251592.40046749639</v>
      </c>
      <c r="F18" s="4">
        <v>251592.40046749639</v>
      </c>
      <c r="G18" s="4">
        <v>251592.40100000001</v>
      </c>
      <c r="H18" s="4">
        <v>251592.40100000001</v>
      </c>
      <c r="I18" s="4">
        <v>251592.40100000001</v>
      </c>
      <c r="J18" s="4">
        <v>251592.40100000001</v>
      </c>
      <c r="K18" s="4">
        <v>251592.40100000001</v>
      </c>
      <c r="L18" s="12"/>
      <c r="M18" s="4"/>
    </row>
    <row r="19" spans="1:13" ht="11.25" customHeight="1">
      <c r="A19" s="23" t="s">
        <v>13</v>
      </c>
      <c r="B19" s="4">
        <v>377388</v>
      </c>
      <c r="C19" s="4">
        <v>377388</v>
      </c>
      <c r="D19" s="4">
        <v>377388</v>
      </c>
      <c r="E19" s="4">
        <v>377388</v>
      </c>
      <c r="F19" s="4">
        <v>377388</v>
      </c>
      <c r="G19" s="4">
        <v>377388</v>
      </c>
      <c r="H19" s="4">
        <v>377388</v>
      </c>
      <c r="I19" s="4">
        <v>377388</v>
      </c>
      <c r="J19" s="4">
        <v>377388</v>
      </c>
      <c r="K19" s="4">
        <v>377388</v>
      </c>
      <c r="L19" s="12"/>
      <c r="M19" s="4"/>
    </row>
    <row r="20" spans="1:13" ht="11.25" customHeight="1">
      <c r="A20" s="23" t="s">
        <v>14</v>
      </c>
      <c r="B20" s="4">
        <v>169824.87016556037</v>
      </c>
      <c r="C20" s="4">
        <v>169824.87016556037</v>
      </c>
      <c r="D20" s="4">
        <v>169824.87016556037</v>
      </c>
      <c r="E20" s="4">
        <v>169824.87016556037</v>
      </c>
      <c r="F20" s="4">
        <v>169824.87016556037</v>
      </c>
      <c r="G20" s="4">
        <v>179184.10699999999</v>
      </c>
      <c r="H20" s="4">
        <v>179184.10699999999</v>
      </c>
      <c r="I20" s="4">
        <v>179184.10699999999</v>
      </c>
      <c r="J20" s="4">
        <v>179184.10699999999</v>
      </c>
      <c r="K20" s="4">
        <v>179184.10699999999</v>
      </c>
      <c r="L20" s="12"/>
      <c r="M20" s="4"/>
    </row>
    <row r="21" spans="1:13" ht="11.25" customHeight="1">
      <c r="A21" s="23" t="s">
        <v>15</v>
      </c>
      <c r="B21" s="4">
        <v>37738.860370123868</v>
      </c>
      <c r="C21" s="4">
        <v>37738.860370123868</v>
      </c>
      <c r="D21" s="4">
        <v>44657.58</v>
      </c>
      <c r="E21" s="4">
        <v>44657.58</v>
      </c>
      <c r="F21" s="4">
        <v>44657.58</v>
      </c>
      <c r="G21" s="4">
        <v>44657.65</v>
      </c>
      <c r="H21" s="4">
        <v>44657.65</v>
      </c>
      <c r="I21" s="4">
        <v>44657.65</v>
      </c>
      <c r="J21" s="4">
        <v>44657.65</v>
      </c>
      <c r="K21" s="4">
        <v>44657.65</v>
      </c>
      <c r="L21" s="12"/>
      <c r="M21" s="4"/>
    </row>
    <row r="22" spans="1:13" ht="11.25" customHeight="1">
      <c r="A22" s="23" t="s">
        <v>20</v>
      </c>
      <c r="B22" s="4">
        <v>115009.17585</v>
      </c>
      <c r="C22" s="4">
        <v>115009.17585</v>
      </c>
      <c r="D22" s="4">
        <v>115009.17585</v>
      </c>
      <c r="E22" s="4">
        <v>115009.17585</v>
      </c>
      <c r="F22" s="4">
        <v>115009.17585</v>
      </c>
      <c r="G22" s="4">
        <v>115009.17600000001</v>
      </c>
      <c r="H22" s="4">
        <v>115009.17600000001</v>
      </c>
      <c r="I22" s="4">
        <v>115009.17600000001</v>
      </c>
      <c r="J22" s="4">
        <v>115009.17600000001</v>
      </c>
      <c r="K22" s="4">
        <v>115009.17600000001</v>
      </c>
      <c r="L22" s="12"/>
      <c r="M22" s="4"/>
    </row>
    <row r="23" spans="1:13" ht="11.25" customHeight="1">
      <c r="A23" s="23" t="s">
        <v>16</v>
      </c>
      <c r="B23" s="4">
        <v>5158</v>
      </c>
      <c r="C23" s="4">
        <v>5158</v>
      </c>
      <c r="D23" s="4">
        <v>5158</v>
      </c>
      <c r="E23" s="4">
        <v>5158</v>
      </c>
      <c r="F23" s="4">
        <v>5158</v>
      </c>
      <c r="G23" s="4">
        <v>5157.6400000000003</v>
      </c>
      <c r="H23" s="4">
        <v>5157.6400000000003</v>
      </c>
      <c r="I23" s="4">
        <v>5157.6400000000003</v>
      </c>
      <c r="J23" s="4">
        <v>5157.6400000000003</v>
      </c>
      <c r="K23" s="4">
        <v>5157.6400000000003</v>
      </c>
      <c r="L23" s="12"/>
    </row>
    <row r="24" spans="1:13" ht="11.25" customHeight="1">
      <c r="A24" s="23" t="s">
        <v>17</v>
      </c>
      <c r="B24" s="4">
        <v>2094.5068580416623</v>
      </c>
      <c r="C24" s="4">
        <v>2094.5068580416623</v>
      </c>
      <c r="D24" s="4">
        <v>2094.5068580416623</v>
      </c>
      <c r="E24" s="4">
        <v>2094.5068580416623</v>
      </c>
      <c r="F24" s="4">
        <v>2094.5068580416623</v>
      </c>
      <c r="G24" s="4">
        <v>2094.5070000000001</v>
      </c>
      <c r="H24" s="4">
        <v>2094.5070000000001</v>
      </c>
      <c r="I24" s="4">
        <v>2094.5070000000001</v>
      </c>
      <c r="J24" s="4">
        <v>4006.6089700000002</v>
      </c>
      <c r="K24" s="4">
        <v>4006.6089700000002</v>
      </c>
      <c r="L24" s="12"/>
    </row>
    <row r="25" spans="1:13" ht="11.25" customHeight="1">
      <c r="A25" s="23" t="s">
        <v>18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12498</v>
      </c>
      <c r="J25" s="4">
        <v>12498</v>
      </c>
      <c r="K25" s="4">
        <v>12498</v>
      </c>
      <c r="L25" s="12"/>
    </row>
    <row r="26" spans="1:13" ht="11.25" customHeight="1">
      <c r="A26" s="23" t="s">
        <v>21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12"/>
    </row>
    <row r="27" spans="1:13">
      <c r="A27" s="23"/>
      <c r="L27" s="12"/>
    </row>
    <row r="28" spans="1:13" ht="9.75" customHeight="1">
      <c r="A28" s="21" t="s">
        <v>22</v>
      </c>
      <c r="B28" s="31">
        <f t="shared" ref="B28:I28" si="1">B6*0.95</f>
        <v>2230996.9288762892</v>
      </c>
      <c r="C28" s="31">
        <f t="shared" si="1"/>
        <v>2274019.2294623065</v>
      </c>
      <c r="D28" s="31">
        <f t="shared" si="1"/>
        <v>2281488.2953606891</v>
      </c>
      <c r="E28" s="31">
        <f t="shared" si="1"/>
        <v>2281488.2953606891</v>
      </c>
      <c r="F28" s="31">
        <f t="shared" si="1"/>
        <v>2281488.2953606891</v>
      </c>
      <c r="G28" s="31">
        <f t="shared" si="1"/>
        <v>2286580.0723999999</v>
      </c>
      <c r="H28" s="31">
        <f t="shared" si="1"/>
        <v>2286580.0723999999</v>
      </c>
      <c r="I28" s="31">
        <f t="shared" si="1"/>
        <v>2302540.2642999999</v>
      </c>
      <c r="J28" s="31">
        <f>J6*0.95</f>
        <v>2304356.7611714997</v>
      </c>
      <c r="K28" s="31">
        <f>K6*0.95</f>
        <v>2304356.7611714997</v>
      </c>
      <c r="L28" s="12"/>
    </row>
    <row r="29" spans="1:13" ht="9.75" customHeight="1">
      <c r="A29" s="21" t="s">
        <v>23</v>
      </c>
      <c r="B29" s="32">
        <v>94.438183369656343</v>
      </c>
      <c r="C29" s="32">
        <v>87.248314684518107</v>
      </c>
      <c r="D29" s="32">
        <v>80.256806988181751</v>
      </c>
      <c r="E29" s="32">
        <v>76.150125055877922</v>
      </c>
      <c r="F29" s="32">
        <v>75.666815655348813</v>
      </c>
      <c r="G29" s="32">
        <v>76.435600466466241</v>
      </c>
      <c r="H29" s="32">
        <v>77.34830184651365</v>
      </c>
      <c r="I29" s="32">
        <v>78.970850343594549</v>
      </c>
      <c r="J29" s="32">
        <v>83.979549802604311</v>
      </c>
      <c r="K29" s="32">
        <v>86.960135327019159</v>
      </c>
      <c r="L29" s="12"/>
    </row>
    <row r="30" spans="1:13">
      <c r="A30" s="24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3" ht="9.75" customHeight="1">
      <c r="A31" s="20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3" ht="9.75" customHeight="1">
      <c r="A32" s="25" t="s">
        <v>25</v>
      </c>
      <c r="B32" s="18"/>
      <c r="C32" s="18"/>
      <c r="D32" s="18"/>
      <c r="E32" s="18"/>
      <c r="F32" s="18"/>
      <c r="G32" s="18"/>
      <c r="H32" s="18"/>
      <c r="I32" s="18"/>
      <c r="J32" s="26"/>
      <c r="K32" s="26"/>
    </row>
    <row r="33" spans="1:22" ht="9.75" customHeight="1">
      <c r="A33" s="20" t="s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27"/>
      <c r="L33" s="8"/>
    </row>
    <row r="34" spans="1:22" ht="9.75" customHeight="1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8"/>
    </row>
    <row r="35" spans="1:22">
      <c r="A35" s="9"/>
      <c r="B35" s="16">
        <f t="shared" ref="B35:J35" si="2">B28</f>
        <v>2230996.9288762892</v>
      </c>
      <c r="C35" s="16">
        <f t="shared" si="2"/>
        <v>2274019.2294623065</v>
      </c>
      <c r="D35" s="16">
        <f t="shared" si="2"/>
        <v>2281488.2953606891</v>
      </c>
      <c r="E35" s="16">
        <f t="shared" si="2"/>
        <v>2281488.2953606891</v>
      </c>
      <c r="F35" s="16">
        <f t="shared" si="2"/>
        <v>2281488.2953606891</v>
      </c>
      <c r="G35" s="16">
        <f t="shared" si="2"/>
        <v>2286580.0723999999</v>
      </c>
      <c r="H35" s="16">
        <f t="shared" si="2"/>
        <v>2286580.0723999999</v>
      </c>
      <c r="I35" s="16">
        <f t="shared" si="2"/>
        <v>2302540.2642999999</v>
      </c>
      <c r="J35" s="16">
        <f t="shared" si="2"/>
        <v>2304356.7611714997</v>
      </c>
      <c r="K35" s="16">
        <f>K28</f>
        <v>2304356.7611714997</v>
      </c>
      <c r="L35" s="8"/>
    </row>
    <row r="36" spans="1:22">
      <c r="A36" s="9"/>
      <c r="B36" s="16">
        <v>2055338.7917889261</v>
      </c>
      <c r="C36" s="16">
        <v>2106912.9706635913</v>
      </c>
      <c r="D36" s="16">
        <v>1984043.4533077269</v>
      </c>
      <c r="E36" s="16">
        <v>1831049.6576655861</v>
      </c>
      <c r="F36" s="16">
        <v>1737356.1900523822</v>
      </c>
      <c r="G36" s="16">
        <v>1726329.5426489327</v>
      </c>
      <c r="H36" s="16">
        <v>1747761.2084854983</v>
      </c>
      <c r="I36" s="16">
        <v>1768630.8563621824</v>
      </c>
      <c r="J36" s="16">
        <v>1818335.6262213592</v>
      </c>
      <c r="K36" s="16">
        <v>1935188.4338776995</v>
      </c>
      <c r="L36" s="8"/>
    </row>
    <row r="37" spans="1:22">
      <c r="A37" s="9"/>
      <c r="B37" s="17">
        <f t="shared" ref="B37:J37" si="3">(B36/B35)*100</f>
        <v>92.126473379959393</v>
      </c>
      <c r="C37" s="17">
        <f t="shared" si="3"/>
        <v>92.651501947139309</v>
      </c>
      <c r="D37" s="17">
        <f t="shared" si="3"/>
        <v>86.962683847302486</v>
      </c>
      <c r="E37" s="17">
        <f t="shared" si="3"/>
        <v>80.256806988181751</v>
      </c>
      <c r="F37" s="17">
        <f t="shared" si="3"/>
        <v>76.150125055877922</v>
      </c>
      <c r="G37" s="17">
        <f t="shared" si="3"/>
        <v>75.49832011073957</v>
      </c>
      <c r="H37" s="17">
        <f t="shared" si="3"/>
        <v>76.435600466466241</v>
      </c>
      <c r="I37" s="17">
        <f t="shared" si="3"/>
        <v>76.812157588908335</v>
      </c>
      <c r="J37" s="17">
        <f t="shared" si="3"/>
        <v>78.90859856687058</v>
      </c>
      <c r="K37" s="17">
        <f>(K36/K35)*100</f>
        <v>83.979549802604325</v>
      </c>
      <c r="L37" s="8"/>
    </row>
    <row r="38" spans="1:22">
      <c r="A38" s="8"/>
      <c r="B38" s="15"/>
      <c r="C38" s="14"/>
      <c r="D38" s="14"/>
      <c r="E38" s="14"/>
      <c r="F38" s="14"/>
      <c r="G38" s="8"/>
      <c r="H38" s="11"/>
      <c r="I38" s="11"/>
      <c r="J38" s="11"/>
      <c r="K38" s="8"/>
      <c r="L38" s="8"/>
    </row>
    <row r="39" spans="1:22">
      <c r="A39" s="8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8"/>
    </row>
    <row r="40" spans="1:22">
      <c r="A40" s="8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8"/>
    </row>
    <row r="41" spans="1:22">
      <c r="A41" s="8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0"/>
    </row>
    <row r="42" spans="1:22">
      <c r="A42" s="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2">
      <c r="A43" s="8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2">
      <c r="A44" s="8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2">
      <c r="A45" s="8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2">
      <c r="A46" s="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2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>
      <c r="A50" s="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>
      <c r="A51" s="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>
      <c r="A52" s="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>
      <c r="A53" s="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>
      <c r="A58" s="1"/>
      <c r="B58" s="10"/>
    </row>
    <row r="59" spans="1:21">
      <c r="A59" s="1"/>
      <c r="B59" s="10"/>
    </row>
    <row r="60" spans="1:21">
      <c r="A60" s="1"/>
      <c r="B60" s="10"/>
    </row>
    <row r="61" spans="1:21">
      <c r="A61" s="1"/>
      <c r="B61" s="10"/>
    </row>
  </sheetData>
  <mergeCells count="4">
    <mergeCell ref="A3:A4"/>
    <mergeCell ref="B3:K3"/>
    <mergeCell ref="A1:G1"/>
    <mergeCell ref="A34:K34"/>
  </mergeCells>
  <phoneticPr fontId="0" type="noConversion"/>
  <printOptions horizontalCentered="1" gridLinesSet="0"/>
  <pageMargins left="0.59055118110236227" right="0.59055118110236227" top="0.78740157480314965" bottom="0.78740157480314965" header="0.39370078740157483" footer="0.39370078740157483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0BC25-E925-4BB8-BD8E-A1B947740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38F26-B8A3-432D-AB75-4E53FBCA3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T1.7</vt:lpstr>
      <vt:lpstr>T1.7!Area_de_impressao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1998-02-13T16:27:53Z</dcterms:created>
  <dcterms:modified xsi:type="dcterms:W3CDTF">2024-08-05T21:13:46Z</dcterms:modified>
  <cp:category/>
  <cp:contentStatus/>
</cp:coreProperties>
</file>