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Tables\"/>
    </mc:Choice>
  </mc:AlternateContent>
  <xr:revisionPtr revIDLastSave="0" documentId="13_ncr:1_{5A882997-9159-469F-9A45-8C646ABE924A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T1.21" sheetId="4" r:id="rId1"/>
    <sheet name="Gráficos 33 e 34" sheetId="5" state="hidden" r:id="rId2"/>
    <sheet name="Figura 09" sheetId="6" state="hidden" r:id="rId3"/>
  </sheets>
  <definedNames>
    <definedName name="_Fill" localSheetId="0" hidden="1">'T1.21'!#REF!</definedName>
    <definedName name="_Fill" hidden="1">#REF!</definedName>
    <definedName name="_xlnm.Print_Area" localSheetId="0">'T1.21'!$A$1:$L$29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4" l="1"/>
  <c r="L19" i="4" s="1"/>
  <c r="K8" i="4"/>
  <c r="L14" i="4"/>
  <c r="L21" i="4"/>
  <c r="L22" i="4"/>
  <c r="L23" i="4"/>
  <c r="L25" i="4"/>
  <c r="L10" i="4"/>
  <c r="L11" i="4"/>
  <c r="L15" i="4"/>
  <c r="L16" i="4"/>
  <c r="AF17" i="6"/>
  <c r="AF11" i="6"/>
  <c r="AB7" i="5"/>
  <c r="AC7" i="5"/>
  <c r="AD7" i="5"/>
  <c r="AE7" i="5"/>
  <c r="AF7" i="5"/>
  <c r="AG7" i="5"/>
  <c r="AH7" i="5"/>
  <c r="AI7" i="5"/>
  <c r="AJ7" i="5"/>
  <c r="AK7" i="5"/>
  <c r="AL7" i="5"/>
  <c r="L9" i="4"/>
  <c r="L24" i="4"/>
  <c r="AF12" i="6"/>
  <c r="AG10" i="6"/>
  <c r="AG9" i="6"/>
  <c r="AG12" i="6"/>
  <c r="AG11" i="6"/>
  <c r="L20" i="4"/>
  <c r="K6" i="4" l="1"/>
  <c r="L6" i="4" s="1"/>
  <c r="L8" i="4"/>
</calcChain>
</file>

<file path=xl/sharedStrings.xml><?xml version="1.0" encoding="utf-8"?>
<sst xmlns="http://schemas.openxmlformats.org/spreadsheetml/2006/main" count="105" uniqueCount="59">
  <si>
    <t>Oil products</t>
  </si>
  <si>
    <r>
      <rPr>
        <b/>
        <sz val="7"/>
        <color rgb="FF000000"/>
        <rFont val="Helvetica Neue"/>
      </rPr>
      <t>Exports (10</t>
    </r>
    <r>
      <rPr>
        <b/>
        <vertAlign val="superscript"/>
        <sz val="7"/>
        <color rgb="FF000000"/>
        <rFont val="Helvetica Neue"/>
      </rPr>
      <t>3</t>
    </r>
    <r>
      <rPr>
        <b/>
        <sz val="7"/>
        <color rgb="FF000000"/>
        <rFont val="Helvetica Neue"/>
      </rPr>
      <t xml:space="preserve"> m</t>
    </r>
    <r>
      <rPr>
        <b/>
        <vertAlign val="superscript"/>
        <sz val="7"/>
        <color rgb="FF000000"/>
        <rFont val="Helvetica Neue"/>
      </rPr>
      <t>3</t>
    </r>
    <r>
      <rPr>
        <b/>
        <sz val="7"/>
        <color rgb="FF000000"/>
        <rFont val="Helvetica Neue"/>
      </rPr>
      <t>)</t>
    </r>
  </si>
  <si>
    <t>Total</t>
  </si>
  <si>
    <t>Energy</t>
  </si>
  <si>
    <t>Gasoline A</t>
  </si>
  <si>
    <t>Aviation gasoline</t>
  </si>
  <si>
    <r>
      <t>LPG</t>
    </r>
    <r>
      <rPr>
        <vertAlign val="superscript"/>
        <sz val="7"/>
        <rFont val="Helvetica Neue"/>
        <family val="2"/>
      </rPr>
      <t>1</t>
    </r>
  </si>
  <si>
    <r>
      <t>Bunker</t>
    </r>
    <r>
      <rPr>
        <vertAlign val="superscript"/>
        <sz val="7"/>
        <rFont val="Helvetica Neue"/>
        <family val="2"/>
      </rPr>
      <t>2</t>
    </r>
  </si>
  <si>
    <t>..</t>
  </si>
  <si>
    <t>Diesel</t>
  </si>
  <si>
    <t>Ligthning kerosene</t>
  </si>
  <si>
    <r>
      <t>Aircraft fuels</t>
    </r>
    <r>
      <rPr>
        <vertAlign val="superscript"/>
        <sz val="7"/>
        <rFont val="Helvetica Neue"/>
      </rPr>
      <t>3</t>
    </r>
  </si>
  <si>
    <t>Non-energy</t>
  </si>
  <si>
    <t>Asphalt</t>
  </si>
  <si>
    <t>-</t>
  </si>
  <si>
    <t xml:space="preserve">Naphtha </t>
  </si>
  <si>
    <t>Paraffin</t>
  </si>
  <si>
    <t>Solvent</t>
  </si>
  <si>
    <t>Sources: MDIC/Secex</t>
  </si>
  <si>
    <t>GRÁFICO 33</t>
  </si>
  <si>
    <t>MIL m3</t>
  </si>
  <si>
    <t xml:space="preserve">Combustível para Navios (bunker) </t>
  </si>
  <si>
    <t>EVOLUÇÃO DA EXPORTAÇÃO DE DERIVADOS</t>
  </si>
  <si>
    <t>Óleo Combustível</t>
  </si>
  <si>
    <t xml:space="preserve">DE PETRÓLEO </t>
  </si>
  <si>
    <t xml:space="preserve">Gasolina Automotiva </t>
  </si>
  <si>
    <t>Outros1</t>
  </si>
  <si>
    <t>1990 -2000</t>
  </si>
  <si>
    <t xml:space="preserve">Outros Energéticos </t>
  </si>
  <si>
    <t>Gasolina de Aviação</t>
  </si>
  <si>
    <t xml:space="preserve">Outros Não Energéticos </t>
  </si>
  <si>
    <t>Asfalto</t>
  </si>
  <si>
    <t xml:space="preserve">GLP </t>
  </si>
  <si>
    <t>Parafina</t>
  </si>
  <si>
    <t>Querosene de Aviação</t>
  </si>
  <si>
    <t>Óleo e Graxa Lubrificante</t>
  </si>
  <si>
    <t>Óleo Diesel</t>
  </si>
  <si>
    <t>Nafta</t>
  </si>
  <si>
    <t>Solvente</t>
  </si>
  <si>
    <t>Querosene Iluminante</t>
  </si>
  <si>
    <r>
      <t>Fonte</t>
    </r>
    <r>
      <rPr>
        <b/>
        <sz val="9"/>
        <rFont val="Arial"/>
        <family val="2"/>
      </rPr>
      <t>: Quadro 17.</t>
    </r>
  </si>
  <si>
    <r>
      <t>1</t>
    </r>
    <r>
      <rPr>
        <b/>
        <sz val="10"/>
        <rFont val="Arial"/>
        <family val="2"/>
      </rPr>
      <t>Inclui Gasolina de Aviação, Querosene de Aviação, Querosene Iluminante, GLP, Outros Energéticos,</t>
    </r>
  </si>
  <si>
    <r>
      <t xml:space="preserve">   </t>
    </r>
    <r>
      <rPr>
        <b/>
        <sz val="10"/>
        <rFont val="Arial"/>
        <family val="2"/>
      </rPr>
      <t>Nafta,</t>
    </r>
    <r>
      <rPr>
        <b/>
        <vertAlign val="superscript"/>
        <sz val="10"/>
        <rFont val="Arial"/>
        <family val="2"/>
      </rPr>
      <t xml:space="preserve"> </t>
    </r>
    <r>
      <rPr>
        <b/>
        <sz val="10"/>
        <rFont val="Arial"/>
        <family val="2"/>
      </rPr>
      <t>Asfalto, Parafina, Óleo e Graxa Lubrificante, Solvente e Outros Não Energéticos.</t>
    </r>
  </si>
  <si>
    <t>GRÁFICO 34</t>
  </si>
  <si>
    <t>FIGURA 09</t>
  </si>
  <si>
    <t xml:space="preserve">EXPORTAÇÃO DE DERIVADOS DE PETRÓLEO </t>
  </si>
  <si>
    <t>mil m3</t>
  </si>
  <si>
    <t xml:space="preserve">Combustíveil para Navios (bunker) </t>
  </si>
  <si>
    <t>Outros</t>
  </si>
  <si>
    <t>Outros Energéticos e Não energ</t>
  </si>
  <si>
    <r>
      <t>1</t>
    </r>
    <r>
      <rPr>
        <b/>
        <sz val="9"/>
        <rFont val="Arial"/>
        <family val="2"/>
      </rPr>
      <t xml:space="preserve"> Inclui GLP, parafina, querosene de aviação, gasolina de aviação, asfalto e outros não energéticos.</t>
    </r>
  </si>
  <si>
    <r>
      <t>Fuel oil</t>
    </r>
    <r>
      <rPr>
        <vertAlign val="superscript"/>
        <sz val="7"/>
        <rFont val="Helvetica Neue"/>
      </rPr>
      <t>4</t>
    </r>
  </si>
  <si>
    <r>
      <t>Jet fuel</t>
    </r>
    <r>
      <rPr>
        <vertAlign val="superscript"/>
        <sz val="7"/>
        <rFont val="Helvetica Neue"/>
      </rPr>
      <t>5</t>
    </r>
  </si>
  <si>
    <r>
      <t>Others</t>
    </r>
    <r>
      <rPr>
        <vertAlign val="superscript"/>
        <sz val="7"/>
        <rFont val="Helvetica Neue"/>
      </rPr>
      <t>6</t>
    </r>
  </si>
  <si>
    <t xml:space="preserve">Lubricating oil </t>
  </si>
  <si>
    <r>
      <t xml:space="preserve">in transit from 2018. </t>
    </r>
    <r>
      <rPr>
        <vertAlign val="superscript"/>
        <sz val="7"/>
        <rFont val="Helvetica Neue"/>
      </rPr>
      <t>6</t>
    </r>
    <r>
      <rPr>
        <sz val="7"/>
        <rFont val="Helvetica Neue"/>
      </rPr>
      <t xml:space="preserve">Coke and other non-energy products. </t>
    </r>
  </si>
  <si>
    <r>
      <t>1</t>
    </r>
    <r>
      <rPr>
        <sz val="7"/>
        <rFont val="Helvetica Neue"/>
      </rPr>
      <t>Propane and butane included.</t>
    </r>
    <r>
      <rPr>
        <vertAlign val="superscript"/>
        <sz val="7"/>
        <rFont val="Helvetica Neue"/>
      </rPr>
      <t xml:space="preserve"> 2</t>
    </r>
    <r>
      <rPr>
        <sz val="7"/>
        <rFont val="Helvetica Neue"/>
      </rPr>
      <t xml:space="preserve">Fuel oil used for ships in transit until 2018. </t>
    </r>
    <r>
      <rPr>
        <vertAlign val="superscript"/>
        <sz val="7"/>
        <rFont val="Helvetica Neue"/>
      </rPr>
      <t>3</t>
    </r>
    <r>
      <rPr>
        <sz val="7"/>
        <rFont val="Helvetica Neue"/>
      </rPr>
      <t xml:space="preserve">Jet fuel used for aircrafts in transit until 2018. </t>
    </r>
    <r>
      <rPr>
        <vertAlign val="superscript"/>
        <sz val="7"/>
        <rFont val="Helvetica Neue"/>
      </rPr>
      <t>4</t>
    </r>
    <r>
      <rPr>
        <sz val="7"/>
        <rFont val="Helvetica Neue"/>
      </rPr>
      <t xml:space="preserve">Fuel oil used for ships in transit from 2018. </t>
    </r>
    <r>
      <rPr>
        <vertAlign val="superscript"/>
        <sz val="7"/>
        <rFont val="Helvetica Neue"/>
      </rPr>
      <t>5</t>
    </r>
    <r>
      <rPr>
        <sz val="7"/>
        <rFont val="Helvetica Neue"/>
      </rPr>
      <t xml:space="preserve">Jet fuel used for aircrafts </t>
    </r>
  </si>
  <si>
    <t>Table 1.21 – Exports of energy and non-energy oil products – 2014-2023</t>
  </si>
  <si>
    <t>23/22
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</si>
</sst>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00_);_(* \(#,##0.000\);_(* &quot;-&quot;??_);_(@_)"/>
    <numFmt numFmtId="168" formatCode="#,##0.0"/>
    <numFmt numFmtId="169" formatCode="_-* #,##0.0_-;\-* #,##0.0_-;_-* &quot;-&quot;?_-;_-@_-"/>
    <numFmt numFmtId="170" formatCode="0.0%"/>
  </numFmts>
  <fonts count="28">
    <font>
      <sz val="12"/>
      <name val="Arial MT"/>
    </font>
    <font>
      <sz val="10"/>
      <name val="Arial"/>
      <family val="2"/>
    </font>
    <font>
      <b/>
      <sz val="10"/>
      <name val="Arial"/>
      <family val="2"/>
    </font>
    <font>
      <sz val="12"/>
      <name val="Arial MT"/>
    </font>
    <font>
      <b/>
      <sz val="16"/>
      <name val="Times New Roman"/>
      <family val="1"/>
    </font>
    <font>
      <b/>
      <sz val="14"/>
      <name val="Times New Roman"/>
      <family val="1"/>
    </font>
    <font>
      <b/>
      <vertAlign val="superscript"/>
      <sz val="10"/>
      <name val="Arial"/>
      <family val="2"/>
    </font>
    <font>
      <sz val="13"/>
      <name val="Times New Roman"/>
      <family val="1"/>
    </font>
    <font>
      <b/>
      <u/>
      <sz val="9"/>
      <name val="Arial"/>
      <family val="2"/>
    </font>
    <font>
      <b/>
      <sz val="9"/>
      <name val="Arial"/>
      <family val="2"/>
    </font>
    <font>
      <sz val="12"/>
      <color indexed="10"/>
      <name val="Arial MT"/>
    </font>
    <font>
      <sz val="10"/>
      <color indexed="10"/>
      <name val="Arial"/>
      <family val="2"/>
    </font>
    <font>
      <b/>
      <vertAlign val="superscript"/>
      <sz val="9"/>
      <name val="Arial"/>
      <family val="2"/>
    </font>
    <font>
      <b/>
      <sz val="10"/>
      <color indexed="10"/>
      <name val="Arial MT"/>
    </font>
    <font>
      <sz val="10"/>
      <color indexed="10"/>
      <name val="Arial MT"/>
    </font>
    <font>
      <sz val="10"/>
      <name val="Arial MT"/>
    </font>
    <font>
      <b/>
      <sz val="9"/>
      <name val="Helvetica Neue"/>
      <family val="2"/>
    </font>
    <font>
      <sz val="7"/>
      <name val="Helvetica Neue"/>
      <family val="2"/>
    </font>
    <font>
      <b/>
      <sz val="7"/>
      <name val="Helvetica Neue"/>
      <family val="2"/>
    </font>
    <font>
      <sz val="7"/>
      <color indexed="10"/>
      <name val="Helvetica Neue"/>
      <family val="2"/>
    </font>
    <font>
      <vertAlign val="superscript"/>
      <sz val="7"/>
      <name val="Helvetica Neue"/>
      <family val="2"/>
    </font>
    <font>
      <sz val="7"/>
      <color indexed="10"/>
      <name val="Helvetica Neue"/>
    </font>
    <font>
      <sz val="7"/>
      <color indexed="12"/>
      <name val="Helvetica Neue"/>
    </font>
    <font>
      <sz val="7"/>
      <name val="Helvetica Neue"/>
    </font>
    <font>
      <vertAlign val="superscript"/>
      <sz val="7"/>
      <name val="Helvetica Neue"/>
    </font>
    <font>
      <sz val="11"/>
      <color theme="1"/>
      <name val="Calibri"/>
      <family val="2"/>
      <scheme val="minor"/>
    </font>
    <font>
      <b/>
      <sz val="7"/>
      <color rgb="FF000000"/>
      <name val="Helvetica Neue"/>
    </font>
    <font>
      <b/>
      <vertAlign val="superscript"/>
      <sz val="7"/>
      <color rgb="FF000000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5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/>
    <xf numFmtId="0" fontId="6" fillId="0" borderId="0" xfId="0" applyFont="1" applyAlignment="1">
      <alignment vertical="center"/>
    </xf>
    <xf numFmtId="37" fontId="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/>
    <xf numFmtId="37" fontId="11" fillId="0" borderId="0" xfId="0" applyNumberFormat="1" applyFont="1" applyAlignment="1">
      <alignment horizontal="right"/>
    </xf>
    <xf numFmtId="0" fontId="13" fillId="0" borderId="0" xfId="0" applyFont="1"/>
    <xf numFmtId="0" fontId="14" fillId="0" borderId="0" xfId="0" applyFont="1"/>
    <xf numFmtId="37" fontId="14" fillId="0" borderId="0" xfId="0" applyNumberFormat="1" applyFont="1"/>
    <xf numFmtId="166" fontId="14" fillId="0" borderId="0" xfId="3" applyNumberFormat="1" applyFont="1"/>
    <xf numFmtId="166" fontId="14" fillId="0" borderId="0" xfId="3" applyNumberFormat="1" applyFont="1" applyBorder="1"/>
    <xf numFmtId="166" fontId="15" fillId="0" borderId="0" xfId="3" applyNumberFormat="1" applyFont="1" applyBorder="1"/>
    <xf numFmtId="166" fontId="14" fillId="0" borderId="0" xfId="0" applyNumberFormat="1" applyFont="1"/>
    <xf numFmtId="37" fontId="2" fillId="0" borderId="0" xfId="0" applyNumberFormat="1" applyFont="1" applyAlignment="1">
      <alignment horizontal="center"/>
    </xf>
    <xf numFmtId="0" fontId="17" fillId="2" borderId="0" xfId="0" applyFont="1" applyFill="1"/>
    <xf numFmtId="0" fontId="18" fillId="2" borderId="2" xfId="0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164" fontId="19" fillId="2" borderId="0" xfId="3" applyFont="1" applyFill="1" applyBorder="1" applyAlignment="1">
      <alignment vertical="center"/>
    </xf>
    <xf numFmtId="4" fontId="18" fillId="2" borderId="0" xfId="3" applyNumberFormat="1" applyFont="1" applyFill="1" applyBorder="1" applyAlignment="1" applyProtection="1">
      <alignment horizontal="right" vertical="center" wrapText="1"/>
    </xf>
    <xf numFmtId="37" fontId="17" fillId="2" borderId="0" xfId="0" applyNumberFormat="1" applyFont="1" applyFill="1" applyAlignment="1">
      <alignment vertical="center"/>
    </xf>
    <xf numFmtId="9" fontId="17" fillId="2" borderId="0" xfId="2" applyFont="1" applyFill="1" applyBorder="1"/>
    <xf numFmtId="37" fontId="17" fillId="2" borderId="0" xfId="0" applyNumberFormat="1" applyFont="1" applyFill="1"/>
    <xf numFmtId="0" fontId="17" fillId="2" borderId="3" xfId="0" applyFont="1" applyFill="1" applyBorder="1" applyAlignment="1">
      <alignment horizontal="left" vertical="center"/>
    </xf>
    <xf numFmtId="37" fontId="17" fillId="2" borderId="3" xfId="0" applyNumberFormat="1" applyFont="1" applyFill="1" applyBorder="1" applyAlignment="1">
      <alignment horizontal="center"/>
    </xf>
    <xf numFmtId="37" fontId="17" fillId="2" borderId="3" xfId="0" applyNumberFormat="1" applyFont="1" applyFill="1" applyBorder="1"/>
    <xf numFmtId="0" fontId="17" fillId="2" borderId="3" xfId="0" applyFont="1" applyFill="1" applyBorder="1"/>
    <xf numFmtId="37" fontId="21" fillId="2" borderId="0" xfId="0" applyNumberFormat="1" applyFont="1" applyFill="1" applyAlignment="1">
      <alignment horizontal="center"/>
    </xf>
    <xf numFmtId="37" fontId="21" fillId="2" borderId="0" xfId="0" applyNumberFormat="1" applyFont="1" applyFill="1"/>
    <xf numFmtId="37" fontId="21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vertical="center"/>
    </xf>
    <xf numFmtId="37" fontId="22" fillId="2" borderId="0" xfId="0" applyNumberFormat="1" applyFont="1" applyFill="1" applyAlignment="1">
      <alignment vertical="center"/>
    </xf>
    <xf numFmtId="164" fontId="22" fillId="2" borderId="0" xfId="3" applyFont="1" applyFill="1" applyBorder="1" applyAlignment="1">
      <alignment vertical="center"/>
    </xf>
    <xf numFmtId="168" fontId="18" fillId="2" borderId="0" xfId="0" applyNumberFormat="1" applyFont="1" applyFill="1" applyAlignment="1">
      <alignment horizontal="right" vertical="center" wrapText="1"/>
    </xf>
    <xf numFmtId="168" fontId="17" fillId="2" borderId="0" xfId="0" applyNumberFormat="1" applyFont="1" applyFill="1" applyAlignment="1">
      <alignment horizontal="right" wrapText="1"/>
    </xf>
    <xf numFmtId="168" fontId="17" fillId="2" borderId="0" xfId="0" applyNumberFormat="1" applyFont="1" applyFill="1" applyAlignment="1">
      <alignment vertical="center"/>
    </xf>
    <xf numFmtId="168" fontId="17" fillId="2" borderId="0" xfId="3" applyNumberFormat="1" applyFont="1" applyFill="1" applyBorder="1" applyAlignment="1">
      <alignment vertical="center"/>
    </xf>
    <xf numFmtId="168" fontId="17" fillId="2" borderId="0" xfId="0" applyNumberFormat="1" applyFont="1" applyFill="1"/>
    <xf numFmtId="168" fontId="23" fillId="2" borderId="0" xfId="3" applyNumberFormat="1" applyFont="1" applyFill="1" applyBorder="1" applyAlignment="1" applyProtection="1">
      <alignment horizontal="right" wrapText="1"/>
    </xf>
    <xf numFmtId="168" fontId="17" fillId="2" borderId="0" xfId="3" applyNumberFormat="1" applyFont="1" applyFill="1" applyBorder="1" applyAlignment="1" applyProtection="1">
      <alignment horizontal="right" wrapText="1"/>
    </xf>
    <xf numFmtId="167" fontId="21" fillId="2" borderId="0" xfId="3" applyNumberFormat="1" applyFont="1" applyFill="1" applyBorder="1" applyAlignment="1">
      <alignment horizontal="right" vertical="center" wrapText="1"/>
    </xf>
    <xf numFmtId="166" fontId="17" fillId="2" borderId="0" xfId="3" applyNumberFormat="1" applyFont="1" applyFill="1" applyBorder="1"/>
    <xf numFmtId="169" fontId="17" fillId="2" borderId="0" xfId="0" applyNumberFormat="1" applyFont="1" applyFill="1"/>
    <xf numFmtId="170" fontId="17" fillId="2" borderId="0" xfId="2" applyNumberFormat="1" applyFont="1" applyFill="1" applyBorder="1"/>
    <xf numFmtId="4" fontId="23" fillId="2" borderId="0" xfId="3" applyNumberFormat="1" applyFont="1" applyFill="1" applyBorder="1" applyAlignment="1" applyProtection="1">
      <alignment horizontal="right" vertical="center" wrapText="1"/>
    </xf>
    <xf numFmtId="170" fontId="23" fillId="2" borderId="0" xfId="2" applyNumberFormat="1" applyFont="1" applyFill="1" applyBorder="1"/>
    <xf numFmtId="165" fontId="17" fillId="2" borderId="0" xfId="3" applyNumberFormat="1" applyFont="1" applyFill="1" applyBorder="1"/>
    <xf numFmtId="165" fontId="17" fillId="2" borderId="0" xfId="3" applyNumberFormat="1" applyFont="1" applyFill="1" applyBorder="1" applyAlignment="1">
      <alignment vertical="center"/>
    </xf>
    <xf numFmtId="165" fontId="17" fillId="2" borderId="0" xfId="3" applyNumberFormat="1" applyFont="1" applyFill="1" applyBorder="1" applyAlignment="1" applyProtection="1">
      <alignment horizontal="right" wrapText="1"/>
    </xf>
    <xf numFmtId="165" fontId="18" fillId="2" borderId="0" xfId="3" applyNumberFormat="1" applyFont="1" applyFill="1" applyBorder="1" applyAlignment="1" applyProtection="1">
      <alignment horizontal="right" vertical="center" wrapText="1"/>
    </xf>
    <xf numFmtId="165" fontId="23" fillId="0" borderId="0" xfId="3" applyNumberFormat="1" applyFont="1" applyFill="1" applyBorder="1" applyAlignment="1">
      <alignment horizontal="right" vertical="center" wrapText="1"/>
    </xf>
    <xf numFmtId="0" fontId="18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/>
    <xf numFmtId="0" fontId="23" fillId="0" borderId="0" xfId="0" applyFont="1"/>
    <xf numFmtId="0" fontId="18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37" fontId="1" fillId="0" borderId="0" xfId="0" applyNumberFormat="1" applyFont="1" applyAlignment="1">
      <alignment horizontal="right"/>
    </xf>
    <xf numFmtId="4" fontId="1" fillId="0" borderId="0" xfId="3" applyNumberFormat="1" applyFont="1" applyFill="1" applyBorder="1" applyAlignment="1" applyProtection="1">
      <alignment horizontal="right" wrapText="1"/>
    </xf>
    <xf numFmtId="0" fontId="1" fillId="0" borderId="0" xfId="0" applyFont="1" applyAlignment="1">
      <alignment horizontal="left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2000000}"/>
    <cellStyle name="Porcentagem" xfId="2" builtinId="5"/>
    <cellStyle name="Vírgula" xfId="3" builtinId="3"/>
    <cellStyle name="Vírgula 2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00327733280243"/>
          <c:y val="9.655979709956429E-2"/>
          <c:w val="0.58651392866441032"/>
          <c:h val="0.669259283345255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'Gráficos 33 e 34'!$AA$4</c:f>
              <c:strCache>
                <c:ptCount val="1"/>
                <c:pt idx="0">
                  <c:v>Combustível para Navios (bunker) 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'Gráficos 33 e 34'!$AB$3:$AL$3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'Gráficos 33 e 34'!$AB$4:$AL$4</c:f>
              <c:numCache>
                <c:formatCode>#,##0_);\(#,##0\)</c:formatCode>
                <c:ptCount val="11"/>
                <c:pt idx="0">
                  <c:v>593.4084499999999</c:v>
                </c:pt>
                <c:pt idx="1">
                  <c:v>801.39589999999998</c:v>
                </c:pt>
                <c:pt idx="2">
                  <c:v>889.38520999999992</c:v>
                </c:pt>
                <c:pt idx="3">
                  <c:v>1084.4016100000001</c:v>
                </c:pt>
                <c:pt idx="4">
                  <c:v>1277.3507199999999</c:v>
                </c:pt>
                <c:pt idx="5">
                  <c:v>1224.4031499999999</c:v>
                </c:pt>
                <c:pt idx="6">
                  <c:v>1404.0307</c:v>
                </c:pt>
                <c:pt idx="7">
                  <c:v>1785.5886</c:v>
                </c:pt>
                <c:pt idx="8">
                  <c:v>2389.3955000000001</c:v>
                </c:pt>
                <c:pt idx="9">
                  <c:v>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8-4430-90CD-8941FA55FECC}"/>
            </c:ext>
          </c:extLst>
        </c:ser>
        <c:ser>
          <c:idx val="1"/>
          <c:order val="1"/>
          <c:tx>
            <c:strRef>
              <c:f>'Gráficos 33 e 34'!$AA$5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'Gráficos 33 e 34'!$AB$3:$AL$3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'Gráficos 33 e 34'!$AB$5:$AL$5</c:f>
              <c:numCache>
                <c:formatCode>#,##0_);\(#,##0\)</c:formatCode>
                <c:ptCount val="11"/>
                <c:pt idx="0">
                  <c:v>2147.72525</c:v>
                </c:pt>
                <c:pt idx="1">
                  <c:v>1721.60842</c:v>
                </c:pt>
                <c:pt idx="2">
                  <c:v>1704.3444199999999</c:v>
                </c:pt>
                <c:pt idx="3">
                  <c:v>1736.28079</c:v>
                </c:pt>
                <c:pt idx="4">
                  <c:v>1758.8581899999999</c:v>
                </c:pt>
                <c:pt idx="5">
                  <c:v>923.06925999999999</c:v>
                </c:pt>
                <c:pt idx="6">
                  <c:v>1148.63607</c:v>
                </c:pt>
                <c:pt idx="7">
                  <c:v>1104.57431</c:v>
                </c:pt>
                <c:pt idx="8">
                  <c:v>2156.1789699999999</c:v>
                </c:pt>
                <c:pt idx="9">
                  <c:v>2376.5408739999998</c:v>
                </c:pt>
                <c:pt idx="10" formatCode="_(* #,##0_);_(* \(#,##0\);_(* &quot;-&quot;??_);_(@_)">
                  <c:v>1782.499239795919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8-4430-90CD-8941FA55FECC}"/>
            </c:ext>
          </c:extLst>
        </c:ser>
        <c:ser>
          <c:idx val="2"/>
          <c:order val="2"/>
          <c:tx>
            <c:strRef>
              <c:f>'Gráficos 33 e 34'!$AA$6</c:f>
              <c:strCache>
                <c:ptCount val="1"/>
                <c:pt idx="0">
                  <c:v>Gasolina Automotiva 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'Gráficos 33 e 34'!$AB$3:$AL$3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'Gráficos 33 e 34'!$AB$6:$AL$6</c:f>
              <c:numCache>
                <c:formatCode>#,##0_);\(#,##0\)</c:formatCode>
                <c:ptCount val="11"/>
                <c:pt idx="0">
                  <c:v>2209.9172000000003</c:v>
                </c:pt>
                <c:pt idx="1">
                  <c:v>1504.7949699999999</c:v>
                </c:pt>
                <c:pt idx="2">
                  <c:v>2008.3474099999999</c:v>
                </c:pt>
                <c:pt idx="3">
                  <c:v>3856.6131799999998</c:v>
                </c:pt>
                <c:pt idx="4">
                  <c:v>2967.6447899999998</c:v>
                </c:pt>
                <c:pt idx="5">
                  <c:v>1003.97792</c:v>
                </c:pt>
                <c:pt idx="6">
                  <c:v>588.95030000000008</c:v>
                </c:pt>
                <c:pt idx="7">
                  <c:v>632.03023999999982</c:v>
                </c:pt>
                <c:pt idx="8">
                  <c:v>1606.3124399999999</c:v>
                </c:pt>
                <c:pt idx="9">
                  <c:v>1529.6101960000001</c:v>
                </c:pt>
                <c:pt idx="10" formatCode="_(* #,##0_);_(* \(#,##0\);_(* &quot;-&quot;??_);_(@_)">
                  <c:v>2098.0792374999996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8-4430-90CD-8941FA55FECC}"/>
            </c:ext>
          </c:extLst>
        </c:ser>
        <c:ser>
          <c:idx val="3"/>
          <c:order val="3"/>
          <c:tx>
            <c:strRef>
              <c:f>'Gráficos 33 e 34'!$AA$7</c:f>
              <c:strCache>
                <c:ptCount val="1"/>
                <c:pt idx="0">
                  <c:v>Outros1</c:v>
                </c:pt>
              </c:strCache>
            </c:strRef>
          </c:tx>
          <c:spPr>
            <a:solidFill>
              <a:srgbClr val="3366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'Gráficos 33 e 34'!$AB$3:$AL$3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'Gráficos 33 e 34'!$AB$7:$AL$7</c:f>
              <c:numCache>
                <c:formatCode>#,##0_);\(#,##0\)</c:formatCode>
                <c:ptCount val="11"/>
                <c:pt idx="0">
                  <c:v>166.30840000000001</c:v>
                </c:pt>
                <c:pt idx="1">
                  <c:v>230.83016000000001</c:v>
                </c:pt>
                <c:pt idx="2">
                  <c:v>474.59278999999998</c:v>
                </c:pt>
                <c:pt idx="3">
                  <c:v>949.45465000000002</c:v>
                </c:pt>
                <c:pt idx="4">
                  <c:v>1211.1448599999999</c:v>
                </c:pt>
                <c:pt idx="5">
                  <c:v>999.76590999999996</c:v>
                </c:pt>
                <c:pt idx="6">
                  <c:v>621.50597000000005</c:v>
                </c:pt>
                <c:pt idx="7">
                  <c:v>693.29188999999985</c:v>
                </c:pt>
                <c:pt idx="8">
                  <c:v>385.80786000000001</c:v>
                </c:pt>
                <c:pt idx="9">
                  <c:v>191.74451092767495</c:v>
                </c:pt>
                <c:pt idx="10">
                  <c:v>570.32729511673278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8-4430-90CD-8941FA55F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2874911"/>
        <c:axId val="1"/>
      </c:barChart>
      <c:catAx>
        <c:axId val="15828749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Ano</a:t>
                </a:r>
              </a:p>
            </c:rich>
          </c:tx>
          <c:layout>
            <c:manualLayout>
              <c:xMode val="edge"/>
              <c:yMode val="edge"/>
              <c:x val="0.4077369404059602"/>
              <c:y val="0.882356627296587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10</a:t>
                </a:r>
                <a:r>
                  <a:rPr lang="en-US" sz="102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m</a:t>
                </a:r>
                <a:r>
                  <a:rPr lang="en-US" sz="102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2545767202297204E-2"/>
              <c:y val="0.349612860892388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8287491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61443934292731495"/>
          <c:y val="0.22000731089832493"/>
          <c:w val="0.37461990550925583"/>
          <c:h val="0.513350392096091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82190606000276"/>
          <c:y val="9.9889445275411326E-2"/>
          <c:w val="0.5661270808766099"/>
          <c:h val="0.6625999869935618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'Gráficos 33 e 34'!$AA$4</c:f>
              <c:strCache>
                <c:ptCount val="1"/>
                <c:pt idx="0">
                  <c:v>Combustível para Navios (bunker) 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'Gráficos 33 e 34'!$AB$3:$AL$3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'Gráficos 33 e 34'!$AB$4:$AL$4</c:f>
              <c:numCache>
                <c:formatCode>#,##0_);\(#,##0\)</c:formatCode>
                <c:ptCount val="11"/>
                <c:pt idx="0">
                  <c:v>593.4084499999999</c:v>
                </c:pt>
                <c:pt idx="1">
                  <c:v>801.39589999999998</c:v>
                </c:pt>
                <c:pt idx="2">
                  <c:v>889.38520999999992</c:v>
                </c:pt>
                <c:pt idx="3">
                  <c:v>1084.4016100000001</c:v>
                </c:pt>
                <c:pt idx="4">
                  <c:v>1277.3507199999999</c:v>
                </c:pt>
                <c:pt idx="5">
                  <c:v>1224.4031499999999</c:v>
                </c:pt>
                <c:pt idx="6">
                  <c:v>1404.0307</c:v>
                </c:pt>
                <c:pt idx="7">
                  <c:v>1785.5886</c:v>
                </c:pt>
                <c:pt idx="8">
                  <c:v>2389.3955000000001</c:v>
                </c:pt>
                <c:pt idx="9">
                  <c:v>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4-4E61-9611-F46D798EE05F}"/>
            </c:ext>
          </c:extLst>
        </c:ser>
        <c:ser>
          <c:idx val="1"/>
          <c:order val="1"/>
          <c:tx>
            <c:strRef>
              <c:f>'Gráficos 33 e 34'!$AA$5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'Gráficos 33 e 34'!$AB$3:$AL$3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'Gráficos 33 e 34'!$AB$5:$AL$5</c:f>
              <c:numCache>
                <c:formatCode>#,##0_);\(#,##0\)</c:formatCode>
                <c:ptCount val="11"/>
                <c:pt idx="0">
                  <c:v>2147.72525</c:v>
                </c:pt>
                <c:pt idx="1">
                  <c:v>1721.60842</c:v>
                </c:pt>
                <c:pt idx="2">
                  <c:v>1704.3444199999999</c:v>
                </c:pt>
                <c:pt idx="3">
                  <c:v>1736.28079</c:v>
                </c:pt>
                <c:pt idx="4">
                  <c:v>1758.8581899999999</c:v>
                </c:pt>
                <c:pt idx="5">
                  <c:v>923.06925999999999</c:v>
                </c:pt>
                <c:pt idx="6">
                  <c:v>1148.63607</c:v>
                </c:pt>
                <c:pt idx="7">
                  <c:v>1104.57431</c:v>
                </c:pt>
                <c:pt idx="8">
                  <c:v>2156.1789699999999</c:v>
                </c:pt>
                <c:pt idx="9">
                  <c:v>2376.5408739999998</c:v>
                </c:pt>
                <c:pt idx="10" formatCode="_(* #,##0_);_(* \(#,##0\);_(* &quot;-&quot;??_);_(@_)">
                  <c:v>1782.499239795919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4-4E61-9611-F46D798EE05F}"/>
            </c:ext>
          </c:extLst>
        </c:ser>
        <c:ser>
          <c:idx val="2"/>
          <c:order val="2"/>
          <c:tx>
            <c:strRef>
              <c:f>'Gráficos 33 e 34'!$AA$6</c:f>
              <c:strCache>
                <c:ptCount val="1"/>
                <c:pt idx="0">
                  <c:v>Gasolina Automotiva 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'Gráficos 33 e 34'!$AB$3:$AL$3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'Gráficos 33 e 34'!$AB$6:$AL$6</c:f>
              <c:numCache>
                <c:formatCode>#,##0_);\(#,##0\)</c:formatCode>
                <c:ptCount val="11"/>
                <c:pt idx="0">
                  <c:v>2209.9172000000003</c:v>
                </c:pt>
                <c:pt idx="1">
                  <c:v>1504.7949699999999</c:v>
                </c:pt>
                <c:pt idx="2">
                  <c:v>2008.3474099999999</c:v>
                </c:pt>
                <c:pt idx="3">
                  <c:v>3856.6131799999998</c:v>
                </c:pt>
                <c:pt idx="4">
                  <c:v>2967.6447899999998</c:v>
                </c:pt>
                <c:pt idx="5">
                  <c:v>1003.97792</c:v>
                </c:pt>
                <c:pt idx="6">
                  <c:v>588.95030000000008</c:v>
                </c:pt>
                <c:pt idx="7">
                  <c:v>632.03023999999982</c:v>
                </c:pt>
                <c:pt idx="8">
                  <c:v>1606.3124399999999</c:v>
                </c:pt>
                <c:pt idx="9">
                  <c:v>1529.6101960000001</c:v>
                </c:pt>
                <c:pt idx="10" formatCode="_(* #,##0_);_(* \(#,##0\);_(* &quot;-&quot;??_);_(@_)">
                  <c:v>2098.0792374999996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A4-4E61-9611-F46D798EE05F}"/>
            </c:ext>
          </c:extLst>
        </c:ser>
        <c:ser>
          <c:idx val="3"/>
          <c:order val="3"/>
          <c:tx>
            <c:strRef>
              <c:f>'Gráficos 33 e 34'!$AA$7</c:f>
              <c:strCache>
                <c:ptCount val="1"/>
                <c:pt idx="0">
                  <c:v>Outros1</c:v>
                </c:pt>
              </c:strCache>
            </c:strRef>
          </c:tx>
          <c:spPr>
            <a:solidFill>
              <a:srgbClr val="3366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'Gráficos 33 e 34'!$AB$3:$AL$3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'Gráficos 33 e 34'!$AB$7:$AL$7</c:f>
              <c:numCache>
                <c:formatCode>#,##0_);\(#,##0\)</c:formatCode>
                <c:ptCount val="11"/>
                <c:pt idx="0">
                  <c:v>166.30840000000001</c:v>
                </c:pt>
                <c:pt idx="1">
                  <c:v>230.83016000000001</c:v>
                </c:pt>
                <c:pt idx="2">
                  <c:v>474.59278999999998</c:v>
                </c:pt>
                <c:pt idx="3">
                  <c:v>949.45465000000002</c:v>
                </c:pt>
                <c:pt idx="4">
                  <c:v>1211.1448599999999</c:v>
                </c:pt>
                <c:pt idx="5">
                  <c:v>999.76590999999996</c:v>
                </c:pt>
                <c:pt idx="6">
                  <c:v>621.50597000000005</c:v>
                </c:pt>
                <c:pt idx="7">
                  <c:v>693.29188999999985</c:v>
                </c:pt>
                <c:pt idx="8">
                  <c:v>385.80786000000001</c:v>
                </c:pt>
                <c:pt idx="9">
                  <c:v>191.74451092767495</c:v>
                </c:pt>
                <c:pt idx="10">
                  <c:v>570.32729511673278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A4-4E61-9611-F46D798EE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2872511"/>
        <c:axId val="1"/>
      </c:barChart>
      <c:catAx>
        <c:axId val="15828725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Ano</a:t>
                </a:r>
              </a:p>
            </c:rich>
          </c:tx>
          <c:layout>
            <c:manualLayout>
              <c:xMode val="edge"/>
              <c:yMode val="edge"/>
              <c:x val="0.41557804490739597"/>
              <c:y val="0.879027559055118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Percentual</a:t>
                </a:r>
              </a:p>
            </c:rich>
          </c:tx>
          <c:layout>
            <c:manualLayout>
              <c:xMode val="edge"/>
              <c:yMode val="edge"/>
              <c:x val="1.8818650803445809E-2"/>
              <c:y val="0.2930088582677165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8287251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61443934292731495"/>
          <c:y val="0.21667386679380485"/>
          <c:w val="0.37461990550925583"/>
          <c:h val="0.513350392096091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Exportações totais:</a:t>
            </a:r>
          </a:p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4.451 x 10</a:t>
            </a:r>
            <a:r>
              <a:rPr lang="en-US" sz="11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m</a:t>
            </a:r>
            <a:r>
              <a:rPr lang="en-US" sz="11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</c:rich>
      </c:tx>
      <c:layout>
        <c:manualLayout>
          <c:xMode val="edge"/>
          <c:yMode val="edge"/>
          <c:x val="0.72774737532808398"/>
          <c:y val="0.782608781417980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73768491688272"/>
          <c:y val="0.28428093645484948"/>
          <c:w val="0.51691932286106446"/>
          <c:h val="0.43812709030100333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54-4B90-93B7-717FF4B3CD24}"/>
              </c:ext>
            </c:extLst>
          </c:dPt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54-4B90-93B7-717FF4B3CD24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254-4B90-93B7-717FF4B3CD24}"/>
              </c:ext>
            </c:extLst>
          </c:dPt>
          <c:dLbls>
            <c:dLbl>
              <c:idx val="0"/>
              <c:layout>
                <c:manualLayout>
                  <c:x val="-9.0451833747828933E-2"/>
                  <c:y val="-0.20734381446466349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Combustível para Navios (bunker) 
40%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254-4B90-93B7-717FF4B3CD24}"/>
                </c:ext>
              </c:extLst>
            </c:dLbl>
            <c:dLbl>
              <c:idx val="1"/>
              <c:layout>
                <c:manualLayout>
                  <c:x val="6.4589549441661814E-2"/>
                  <c:y val="0.1394527690727621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54-4B90-93B7-717FF4B3CD24}"/>
                </c:ext>
              </c:extLst>
            </c:dLbl>
            <c:dLbl>
              <c:idx val="2"/>
              <c:layout>
                <c:manualLayout>
                  <c:x val="2.6213701737078928E-2"/>
                  <c:y val="-0.1117021743519518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54-4B90-93B7-717FF4B3CD2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22956840018301053"/>
                  <c:y val="8.6956521739130432E-2"/>
                </c:manualLayout>
              </c:layout>
              <c:tx>
                <c:rich>
                  <a:bodyPr/>
                  <a:lstStyle/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Outros</a:t>
                    </a:r>
                    <a:r>
                      <a:rPr lang="en-US" sz="900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</a:t>
                    </a:r>
                    <a:endParaRPr lang="en-US" sz="9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254-4B90-93B7-717FF4B3CD2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3097453103553449"/>
                  <c:y val="0.1505016722408026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54-4B90-93B7-717FF4B3CD2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4201006557877078"/>
                  <c:y val="4.347826086956521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54-4B90-93B7-717FF4B3CD2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8105231050785421"/>
                  <c:y val="2.341137123745819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54-4B90-93B7-717FF4B3CD2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'Figura 09'!$AE$9:$AE$11</c:f>
              <c:strCache>
                <c:ptCount val="3"/>
                <c:pt idx="0">
                  <c:v>Óleo Combustível</c:v>
                </c:pt>
                <c:pt idx="1">
                  <c:v>Gasolina Automotiva </c:v>
                </c:pt>
                <c:pt idx="2">
                  <c:v>Outros</c:v>
                </c:pt>
              </c:strCache>
            </c:strRef>
          </c:cat>
          <c:val>
            <c:numRef>
              <c:f>'Figura 09'!$AF$9:$AF$11</c:f>
              <c:numCache>
                <c:formatCode>_(* #,##0_);_(* \(#,##0\);_(* "-"??_);_(@_)</c:formatCode>
                <c:ptCount val="3"/>
                <c:pt idx="0">
                  <c:v>1782.499239795919</c:v>
                </c:pt>
                <c:pt idx="1">
                  <c:v>2098.0792374999996</c:v>
                </c:pt>
                <c:pt idx="2">
                  <c:v>570.32729511673278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254-4B90-93B7-717FF4B3C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0</xdr:rowOff>
    </xdr:from>
    <xdr:to>
      <xdr:col>8</xdr:col>
      <xdr:colOff>1123950</xdr:colOff>
      <xdr:row>24</xdr:row>
      <xdr:rowOff>0</xdr:rowOff>
    </xdr:to>
    <xdr:graphicFrame macro="">
      <xdr:nvGraphicFramePr>
        <xdr:cNvPr id="1294" name="Chart 3">
          <a:extLst>
            <a:ext uri="{FF2B5EF4-FFF2-40B4-BE49-F238E27FC236}">
              <a16:creationId xmlns:a16="http://schemas.microsoft.com/office/drawing/2014/main" id="{E92E85FC-97D7-BD8D-FC44-070D73145E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37</xdr:row>
      <xdr:rowOff>0</xdr:rowOff>
    </xdr:from>
    <xdr:to>
      <xdr:col>8</xdr:col>
      <xdr:colOff>1123950</xdr:colOff>
      <xdr:row>52</xdr:row>
      <xdr:rowOff>0</xdr:rowOff>
    </xdr:to>
    <xdr:graphicFrame macro="">
      <xdr:nvGraphicFramePr>
        <xdr:cNvPr id="1295" name="Chart 13">
          <a:extLst>
            <a:ext uri="{FF2B5EF4-FFF2-40B4-BE49-F238E27FC236}">
              <a16:creationId xmlns:a16="http://schemas.microsoft.com/office/drawing/2014/main" id="{4FEB9969-603C-8597-A67B-3A07638C3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19050</xdr:rowOff>
    </xdr:from>
    <xdr:to>
      <xdr:col>9</xdr:col>
      <xdr:colOff>0</xdr:colOff>
      <xdr:row>23</xdr:row>
      <xdr:rowOff>0</xdr:rowOff>
    </xdr:to>
    <xdr:graphicFrame macro="">
      <xdr:nvGraphicFramePr>
        <xdr:cNvPr id="2178" name="Chart 1">
          <a:extLst>
            <a:ext uri="{FF2B5EF4-FFF2-40B4-BE49-F238E27FC236}">
              <a16:creationId xmlns:a16="http://schemas.microsoft.com/office/drawing/2014/main" id="{3C7A861E-6DA9-3247-3E8F-80096D7E5C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O33"/>
  <sheetViews>
    <sheetView showGridLines="0" tabSelected="1" workbookViewId="0">
      <selection activeCell="A2" sqref="A2"/>
    </sheetView>
  </sheetViews>
  <sheetFormatPr defaultColWidth="11.53515625" defaultRowHeight="9"/>
  <cols>
    <col min="1" max="1" width="17.84375" style="20" customWidth="1"/>
    <col min="2" max="11" width="6.4609375" style="20" customWidth="1"/>
    <col min="12" max="12" width="6.23046875" style="20" customWidth="1"/>
    <col min="13" max="13" width="6.84375" style="20" bestFit="1" customWidth="1"/>
    <col min="14" max="16384" width="11.53515625" style="20"/>
  </cols>
  <sheetData>
    <row r="1" spans="1:15" ht="12.75" customHeight="1">
      <c r="A1" s="68" t="s">
        <v>57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5">
      <c r="A2" s="56"/>
      <c r="B2" s="56"/>
      <c r="C2" s="56"/>
      <c r="D2" s="56"/>
      <c r="E2" s="56"/>
      <c r="F2" s="57"/>
      <c r="G2" s="57"/>
      <c r="H2" s="57"/>
      <c r="I2" s="57"/>
      <c r="J2" s="57"/>
      <c r="K2" s="57"/>
      <c r="L2" s="56"/>
    </row>
    <row r="3" spans="1:15" ht="11.25" customHeight="1">
      <c r="A3" s="66" t="s">
        <v>0</v>
      </c>
      <c r="B3" s="71" t="s">
        <v>1</v>
      </c>
      <c r="C3" s="72"/>
      <c r="D3" s="72"/>
      <c r="E3" s="72"/>
      <c r="F3" s="72"/>
      <c r="G3" s="72"/>
      <c r="H3" s="72"/>
      <c r="I3" s="72"/>
      <c r="J3" s="73"/>
      <c r="K3" s="74"/>
      <c r="L3" s="69" t="s">
        <v>58</v>
      </c>
    </row>
    <row r="4" spans="1:15" ht="10.5" customHeight="1">
      <c r="A4" s="67"/>
      <c r="B4" s="21">
        <v>2014</v>
      </c>
      <c r="C4" s="21">
        <v>2015</v>
      </c>
      <c r="D4" s="21">
        <v>2016</v>
      </c>
      <c r="E4" s="21">
        <v>2017</v>
      </c>
      <c r="F4" s="21">
        <v>2018</v>
      </c>
      <c r="G4" s="21">
        <v>2019</v>
      </c>
      <c r="H4" s="21">
        <v>2020</v>
      </c>
      <c r="I4" s="21">
        <v>2021</v>
      </c>
      <c r="J4" s="21">
        <v>2022</v>
      </c>
      <c r="K4" s="21">
        <v>2023</v>
      </c>
      <c r="L4" s="70"/>
    </row>
    <row r="5" spans="1:15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2"/>
    </row>
    <row r="6" spans="1:15" ht="9.75" customHeight="1">
      <c r="A6" s="61" t="s">
        <v>2</v>
      </c>
      <c r="B6" s="38">
        <v>13910.094000000001</v>
      </c>
      <c r="C6" s="38">
        <v>13482.161950510159</v>
      </c>
      <c r="D6" s="38">
        <v>11837.851783</v>
      </c>
      <c r="E6" s="38">
        <v>12448.348821</v>
      </c>
      <c r="F6" s="38">
        <v>13340.98875529424</v>
      </c>
      <c r="G6" s="38">
        <v>13685.067528883234</v>
      </c>
      <c r="H6" s="38">
        <v>17780.722133769606</v>
      </c>
      <c r="I6" s="38">
        <v>16396.424993008426</v>
      </c>
      <c r="J6" s="38">
        <v>19019.596118335867</v>
      </c>
      <c r="K6" s="38">
        <f>K8+K19</f>
        <v>20766.765439495732</v>
      </c>
      <c r="L6" s="24">
        <f>100*(K6-J6)/J6</f>
        <v>9.1861536401159629</v>
      </c>
    </row>
    <row r="7" spans="1:15" ht="9.75" customHeight="1">
      <c r="A7" s="62"/>
      <c r="B7" s="45"/>
      <c r="C7" s="45"/>
      <c r="D7" s="45"/>
      <c r="E7" s="45"/>
      <c r="F7" s="45"/>
      <c r="G7" s="45"/>
      <c r="H7" s="45"/>
      <c r="I7" s="45"/>
      <c r="J7" s="45"/>
      <c r="K7" s="45"/>
      <c r="L7" s="24"/>
      <c r="N7" s="26"/>
      <c r="O7" s="42"/>
    </row>
    <row r="8" spans="1:15" ht="9.75" customHeight="1">
      <c r="A8" s="61" t="s">
        <v>3</v>
      </c>
      <c r="B8" s="38">
        <v>12418.661000000002</v>
      </c>
      <c r="C8" s="38">
        <v>12151.648664286806</v>
      </c>
      <c r="D8" s="38">
        <v>10540.877401</v>
      </c>
      <c r="E8" s="38">
        <v>10936.646142</v>
      </c>
      <c r="F8" s="38">
        <v>12104.349672015305</v>
      </c>
      <c r="G8" s="38">
        <v>12438.757119170368</v>
      </c>
      <c r="H8" s="38">
        <v>16582.006700392911</v>
      </c>
      <c r="I8" s="38">
        <v>14663.27445071792</v>
      </c>
      <c r="J8" s="38">
        <v>17227.68145444437</v>
      </c>
      <c r="K8" s="38">
        <f>SUM(K9:K17)</f>
        <v>18416.373522269841</v>
      </c>
      <c r="L8" s="24">
        <f>100*(K8-J8)/J8</f>
        <v>6.8998957925288025</v>
      </c>
      <c r="M8" s="48"/>
      <c r="N8" s="26"/>
      <c r="O8" s="26"/>
    </row>
    <row r="9" spans="1:15" ht="9.75" customHeight="1">
      <c r="A9" s="62" t="s">
        <v>4</v>
      </c>
      <c r="B9" s="40">
        <v>348.06599999999997</v>
      </c>
      <c r="C9" s="40">
        <v>609.53222506738553</v>
      </c>
      <c r="D9" s="40">
        <v>721.69372899999996</v>
      </c>
      <c r="E9" s="40">
        <v>471.22255799999999</v>
      </c>
      <c r="F9" s="40">
        <v>1390.6413867924527</v>
      </c>
      <c r="G9" s="40">
        <v>3018.7149043126678</v>
      </c>
      <c r="H9" s="51">
        <v>2369.2235878378374</v>
      </c>
      <c r="I9" s="51">
        <v>1794.5741986486489</v>
      </c>
      <c r="J9" s="51">
        <v>546.00526216216224</v>
      </c>
      <c r="K9" s="51">
        <v>1428.7860243243247</v>
      </c>
      <c r="L9" s="49">
        <f>100*(K9-J9)/J9</f>
        <v>161.67990005561131</v>
      </c>
      <c r="M9" s="50"/>
      <c r="N9" s="26"/>
      <c r="O9" s="26"/>
    </row>
    <row r="10" spans="1:15" ht="9.75" customHeight="1">
      <c r="A10" s="62" t="s">
        <v>5</v>
      </c>
      <c r="B10" s="41">
        <v>16.501000000000001</v>
      </c>
      <c r="C10" s="41">
        <v>6.3308</v>
      </c>
      <c r="D10" s="41">
        <v>6.746982</v>
      </c>
      <c r="E10" s="41">
        <v>7.0044969999999998</v>
      </c>
      <c r="F10" s="41">
        <v>3.5390916666666667</v>
      </c>
      <c r="G10" s="41">
        <v>0</v>
      </c>
      <c r="H10" s="55">
        <v>0.41788472222222223</v>
      </c>
      <c r="I10" s="52">
        <v>1.0861222222222222</v>
      </c>
      <c r="J10" s="52">
        <v>0.53464444444444448</v>
      </c>
      <c r="K10" s="51">
        <v>12.355840277777776</v>
      </c>
      <c r="L10" s="49">
        <f t="shared" ref="L10:L16" si="0">100*(K10-J10)/J10</f>
        <v>2211.0387484932867</v>
      </c>
      <c r="M10" s="50"/>
      <c r="N10" s="26"/>
      <c r="O10" s="26"/>
    </row>
    <row r="11" spans="1:15" ht="9.75" customHeight="1">
      <c r="A11" s="62" t="s">
        <v>6</v>
      </c>
      <c r="B11" s="42">
        <v>17.995000000000001</v>
      </c>
      <c r="C11" s="42">
        <v>27.45972101449275</v>
      </c>
      <c r="D11" s="42">
        <v>0.37936799999999998</v>
      </c>
      <c r="E11" s="42">
        <v>1.7238249999999999</v>
      </c>
      <c r="F11" s="42">
        <v>0.9046557971014495</v>
      </c>
      <c r="G11" s="42">
        <v>0.53941304347826102</v>
      </c>
      <c r="H11" s="51">
        <v>0.20546920289855089</v>
      </c>
      <c r="I11" s="51">
        <v>3.1449275362318847E-2</v>
      </c>
      <c r="J11" s="51">
        <v>1.8349637681159412E-2</v>
      </c>
      <c r="K11" s="51">
        <v>8.11064311594202</v>
      </c>
      <c r="L11" s="49">
        <f t="shared" si="0"/>
        <v>44100.562740645641</v>
      </c>
      <c r="M11" s="50"/>
      <c r="N11" s="26"/>
      <c r="O11" s="26"/>
    </row>
    <row r="12" spans="1:15" ht="9.75" customHeight="1">
      <c r="A12" s="62" t="s">
        <v>7</v>
      </c>
      <c r="B12" s="42">
        <v>3235.8429999999998</v>
      </c>
      <c r="C12" s="42">
        <v>3867.5619081934847</v>
      </c>
      <c r="D12" s="42">
        <v>3342.962571</v>
      </c>
      <c r="E12" s="42">
        <v>3163.9132239999999</v>
      </c>
      <c r="F12" s="42">
        <v>1476.8556604146102</v>
      </c>
      <c r="G12" s="42">
        <v>4.8020523198420531</v>
      </c>
      <c r="H12" s="40">
        <v>0</v>
      </c>
      <c r="I12" s="55">
        <v>0</v>
      </c>
      <c r="J12" s="55">
        <v>0</v>
      </c>
      <c r="K12" s="51">
        <v>0</v>
      </c>
      <c r="L12" s="49" t="s">
        <v>8</v>
      </c>
      <c r="M12" s="50"/>
      <c r="N12" s="26"/>
      <c r="O12" s="26"/>
    </row>
    <row r="13" spans="1:15" ht="9.75" customHeight="1">
      <c r="A13" s="62" t="s">
        <v>11</v>
      </c>
      <c r="B13" s="43">
        <v>3040.3020000000001</v>
      </c>
      <c r="C13" s="43">
        <v>2958.1574680851068</v>
      </c>
      <c r="D13" s="43">
        <v>2693.3081000000002</v>
      </c>
      <c r="E13" s="43">
        <v>2782.5812900000001</v>
      </c>
      <c r="F13" s="43">
        <v>2396.9769999999999</v>
      </c>
      <c r="G13" s="43">
        <v>3.7071001251564457</v>
      </c>
      <c r="H13" s="51">
        <v>0</v>
      </c>
      <c r="I13" s="55">
        <v>0</v>
      </c>
      <c r="J13" s="55">
        <v>0</v>
      </c>
      <c r="K13" s="51">
        <v>0</v>
      </c>
      <c r="L13" s="49" t="s">
        <v>8</v>
      </c>
      <c r="M13" s="50"/>
      <c r="N13" s="26"/>
      <c r="O13" s="26"/>
    </row>
    <row r="14" spans="1:15" ht="9.75" customHeight="1">
      <c r="A14" s="62" t="s">
        <v>51</v>
      </c>
      <c r="B14" s="40">
        <v>5349.3919999999998</v>
      </c>
      <c r="C14" s="40">
        <v>4590.8352724580445</v>
      </c>
      <c r="D14" s="40">
        <v>3270.038172</v>
      </c>
      <c r="E14" s="40">
        <v>3976.6198730000001</v>
      </c>
      <c r="F14" s="40">
        <v>5532.1952912142169</v>
      </c>
      <c r="G14" s="40">
        <v>7352.1548163869738</v>
      </c>
      <c r="H14" s="40">
        <v>12903.313497938127</v>
      </c>
      <c r="I14" s="40">
        <v>11756.683949484535</v>
      </c>
      <c r="J14" s="40">
        <v>14854.650711340242</v>
      </c>
      <c r="K14" s="51">
        <v>14235.190351546407</v>
      </c>
      <c r="L14" s="49">
        <f t="shared" ref="L14" si="1">100*(K14-J14)/J14</f>
        <v>-4.1701442318056685</v>
      </c>
      <c r="M14" s="50"/>
      <c r="N14" s="26"/>
      <c r="O14" s="26"/>
    </row>
    <row r="15" spans="1:15" ht="9.75" customHeight="1">
      <c r="A15" s="62" t="s">
        <v>9</v>
      </c>
      <c r="B15" s="42">
        <v>390.53100000000001</v>
      </c>
      <c r="C15" s="42">
        <v>81.28422065727699</v>
      </c>
      <c r="D15" s="42">
        <v>476.42124100000001</v>
      </c>
      <c r="E15" s="42">
        <v>500.96699999999998</v>
      </c>
      <c r="F15" s="42">
        <v>945.19352230046945</v>
      </c>
      <c r="G15" s="42">
        <v>44.805461267605637</v>
      </c>
      <c r="H15" s="40">
        <v>315.59408333333317</v>
      </c>
      <c r="I15" s="40">
        <v>36.726595238095221</v>
      </c>
      <c r="J15" s="40">
        <v>92.308998809523828</v>
      </c>
      <c r="K15" s="51">
        <v>308.65135357142856</v>
      </c>
      <c r="L15" s="49">
        <f t="shared" si="0"/>
        <v>234.3675671407932</v>
      </c>
      <c r="M15" s="50"/>
      <c r="N15" s="26"/>
      <c r="O15" s="26"/>
    </row>
    <row r="16" spans="1:15" ht="9.75" customHeight="1">
      <c r="A16" s="62" t="s">
        <v>52</v>
      </c>
      <c r="B16" s="40">
        <v>20.030999999999999</v>
      </c>
      <c r="C16" s="40">
        <v>10.487048811013766</v>
      </c>
      <c r="D16" s="40">
        <v>29.327238000000001</v>
      </c>
      <c r="E16" s="40">
        <v>32.613875</v>
      </c>
      <c r="F16" s="40">
        <v>358.04306382978717</v>
      </c>
      <c r="G16" s="40">
        <v>2014.0333717146432</v>
      </c>
      <c r="H16" s="40">
        <v>993.25217735849048</v>
      </c>
      <c r="I16" s="40">
        <v>1074.1721358490568</v>
      </c>
      <c r="J16" s="40">
        <v>1734.1634880503148</v>
      </c>
      <c r="K16" s="51">
        <v>2423.2793094339618</v>
      </c>
      <c r="L16" s="49">
        <f t="shared" si="0"/>
        <v>39.73765023495023</v>
      </c>
      <c r="M16" s="50"/>
      <c r="N16" s="26"/>
      <c r="O16" s="26"/>
    </row>
    <row r="17" spans="1:15" ht="9.5" customHeight="1">
      <c r="A17" s="22" t="s">
        <v>10</v>
      </c>
      <c r="B17" s="40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1">
        <v>0</v>
      </c>
      <c r="L17" s="49" t="s">
        <v>8</v>
      </c>
      <c r="M17" s="50"/>
      <c r="N17" s="26"/>
      <c r="O17" s="26"/>
    </row>
    <row r="18" spans="1:15" ht="9.75" customHeight="1">
      <c r="A18" s="62"/>
      <c r="B18" s="39"/>
      <c r="C18" s="39"/>
      <c r="D18" s="39"/>
      <c r="E18" s="39"/>
      <c r="F18" s="39"/>
      <c r="G18" s="39"/>
      <c r="H18" s="53"/>
      <c r="I18" s="53"/>
      <c r="J18" s="53"/>
      <c r="K18" s="53"/>
      <c r="L18" s="24"/>
      <c r="M18" s="48"/>
      <c r="N18" s="26"/>
      <c r="O18" s="26"/>
    </row>
    <row r="19" spans="1:15" ht="9.75" customHeight="1">
      <c r="A19" s="61" t="s">
        <v>12</v>
      </c>
      <c r="B19" s="38">
        <v>1491.433</v>
      </c>
      <c r="C19" s="38">
        <v>1330.513286223354</v>
      </c>
      <c r="D19" s="38">
        <v>1296.9743820000001</v>
      </c>
      <c r="E19" s="38">
        <v>1511.702679</v>
      </c>
      <c r="F19" s="38">
        <v>1236.6390832789352</v>
      </c>
      <c r="G19" s="38">
        <v>1246.3104097128653</v>
      </c>
      <c r="H19" s="54">
        <v>1198.7154333766971</v>
      </c>
      <c r="I19" s="54">
        <v>1733.1505422905079</v>
      </c>
      <c r="J19" s="54">
        <v>1791.9146638914972</v>
      </c>
      <c r="K19" s="54">
        <f>SUM(K20:K25)</f>
        <v>2350.3919172258911</v>
      </c>
      <c r="L19" s="24">
        <f>100*(K19-J19)/J19</f>
        <v>31.166509465442402</v>
      </c>
      <c r="M19" s="48"/>
      <c r="N19" s="26"/>
      <c r="O19" s="26"/>
    </row>
    <row r="20" spans="1:15" ht="9.75" customHeight="1">
      <c r="A20" s="62" t="s">
        <v>13</v>
      </c>
      <c r="B20" s="42">
        <v>150.18600000000001</v>
      </c>
      <c r="C20" s="42">
        <v>138.76108000000002</v>
      </c>
      <c r="D20" s="42">
        <v>133.00705300000001</v>
      </c>
      <c r="E20" s="42">
        <v>85.621549999999999</v>
      </c>
      <c r="F20" s="42">
        <v>66.284351219512203</v>
      </c>
      <c r="G20" s="42">
        <v>42.755454634146361</v>
      </c>
      <c r="H20" s="51">
        <v>43.691597073170747</v>
      </c>
      <c r="I20" s="51">
        <v>54.068094634146391</v>
      </c>
      <c r="J20" s="51">
        <v>21.384359024390243</v>
      </c>
      <c r="K20" s="51">
        <v>56.324976585365832</v>
      </c>
      <c r="L20" s="49">
        <f t="shared" ref="L20:L25" si="2">100*(K20-J20)/J20</f>
        <v>163.3933358541332</v>
      </c>
      <c r="M20" s="48"/>
      <c r="N20" s="26"/>
      <c r="O20" s="26"/>
    </row>
    <row r="21" spans="1:15" ht="9.75" customHeight="1">
      <c r="A21" s="62" t="s">
        <v>15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76.997351428571434</v>
      </c>
      <c r="I21" s="51">
        <v>301.48091999999997</v>
      </c>
      <c r="J21" s="51">
        <v>495.60307</v>
      </c>
      <c r="K21" s="51">
        <v>451.45473571428573</v>
      </c>
      <c r="L21" s="49">
        <f t="shared" si="2"/>
        <v>-8.9080025847528095</v>
      </c>
      <c r="M21" s="48"/>
      <c r="N21" s="26"/>
      <c r="O21" s="26"/>
    </row>
    <row r="22" spans="1:15" ht="9.75" customHeight="1">
      <c r="A22" s="62" t="s">
        <v>54</v>
      </c>
      <c r="B22" s="42">
        <v>173.255</v>
      </c>
      <c r="C22" s="42">
        <v>94.294827906976806</v>
      </c>
      <c r="D22" s="42">
        <v>78.963221000000004</v>
      </c>
      <c r="E22" s="42">
        <v>82.956569000000002</v>
      </c>
      <c r="F22" s="42">
        <v>78.095816279069794</v>
      </c>
      <c r="G22" s="42">
        <v>97.431697674418459</v>
      </c>
      <c r="H22" s="51">
        <v>94.560574418604759</v>
      </c>
      <c r="I22" s="51">
        <v>140.73277093023239</v>
      </c>
      <c r="J22" s="51">
        <v>115.23565348837187</v>
      </c>
      <c r="K22" s="51">
        <v>92.114827906976345</v>
      </c>
      <c r="L22" s="49">
        <f t="shared" si="2"/>
        <v>-20.063951460759132</v>
      </c>
      <c r="M22" s="48"/>
      <c r="N22" s="26"/>
      <c r="O22" s="26"/>
    </row>
    <row r="23" spans="1:15" ht="9.75" customHeight="1">
      <c r="A23" s="62" t="s">
        <v>16</v>
      </c>
      <c r="B23" s="42">
        <v>7.5010000000000003</v>
      </c>
      <c r="C23" s="42">
        <v>14.042230487804876</v>
      </c>
      <c r="D23" s="42">
        <v>35.550241</v>
      </c>
      <c r="E23" s="42">
        <v>24.657295999999999</v>
      </c>
      <c r="F23" s="42">
        <v>10.363051219512196</v>
      </c>
      <c r="G23" s="42">
        <v>10.196712195121961</v>
      </c>
      <c r="H23" s="51">
        <v>4.3552560975609858</v>
      </c>
      <c r="I23" s="51">
        <v>3.1440365853658574</v>
      </c>
      <c r="J23" s="51">
        <v>8.3693243902438965</v>
      </c>
      <c r="K23" s="51">
        <v>2.8475756097561007</v>
      </c>
      <c r="L23" s="49">
        <f t="shared" si="2"/>
        <v>-65.97603967799941</v>
      </c>
      <c r="M23" s="48"/>
      <c r="N23" s="26"/>
      <c r="O23" s="26"/>
    </row>
    <row r="24" spans="1:15" ht="9.75" customHeight="1">
      <c r="A24" s="62" t="s">
        <v>17</v>
      </c>
      <c r="B24" s="42">
        <v>718.16499999999996</v>
      </c>
      <c r="C24" s="42">
        <v>640.36214709851549</v>
      </c>
      <c r="D24" s="42">
        <v>582.56245899999999</v>
      </c>
      <c r="E24" s="42">
        <v>653.87383399999999</v>
      </c>
      <c r="F24" s="42">
        <v>445.64372604588402</v>
      </c>
      <c r="G24" s="42">
        <v>426.35054520917845</v>
      </c>
      <c r="H24" s="51">
        <v>327.74833468286312</v>
      </c>
      <c r="I24" s="51">
        <v>266.44365317139074</v>
      </c>
      <c r="J24" s="51">
        <v>207.64960593792128</v>
      </c>
      <c r="K24" s="51">
        <v>267.56726180836739</v>
      </c>
      <c r="L24" s="49">
        <f t="shared" si="2"/>
        <v>28.855174369249244</v>
      </c>
      <c r="M24" s="48"/>
      <c r="N24" s="26"/>
      <c r="O24" s="26"/>
    </row>
    <row r="25" spans="1:15" ht="9.75" customHeight="1">
      <c r="A25" s="62" t="s">
        <v>53</v>
      </c>
      <c r="B25" s="44">
        <v>442.32600000000002</v>
      </c>
      <c r="C25" s="44">
        <v>443.05300073005691</v>
      </c>
      <c r="D25" s="44">
        <v>466.89140800000001</v>
      </c>
      <c r="E25" s="44">
        <v>664.59343000000001</v>
      </c>
      <c r="F25" s="44">
        <v>636.25213851495698</v>
      </c>
      <c r="G25" s="44">
        <v>669.57600000000002</v>
      </c>
      <c r="H25" s="51">
        <v>651.36231967592596</v>
      </c>
      <c r="I25" s="51">
        <v>967.28106696937255</v>
      </c>
      <c r="J25" s="51">
        <v>943.6726510505697</v>
      </c>
      <c r="K25" s="51">
        <v>1480.0825396011396</v>
      </c>
      <c r="L25" s="49">
        <f t="shared" si="2"/>
        <v>56.842792673221666</v>
      </c>
      <c r="M25" s="48"/>
      <c r="N25" s="26"/>
      <c r="O25" s="26"/>
    </row>
    <row r="26" spans="1:15" ht="9.75" customHeight="1">
      <c r="A26" s="28"/>
      <c r="B26" s="29"/>
      <c r="C26" s="29"/>
      <c r="D26" s="29"/>
      <c r="E26" s="29"/>
      <c r="F26" s="30"/>
      <c r="G26" s="30"/>
      <c r="H26" s="30"/>
      <c r="I26" s="30"/>
      <c r="J26" s="31"/>
      <c r="K26" s="31"/>
      <c r="L26" s="30"/>
    </row>
    <row r="27" spans="1:15" ht="9.75" customHeight="1">
      <c r="A27" s="58" t="s">
        <v>18</v>
      </c>
      <c r="B27" s="32"/>
      <c r="C27" s="32"/>
      <c r="D27" s="32"/>
      <c r="E27" s="32"/>
      <c r="F27" s="32"/>
      <c r="G27" s="33"/>
      <c r="H27" s="33"/>
      <c r="I27" s="33"/>
      <c r="J27" s="33"/>
      <c r="K27" s="33"/>
      <c r="L27" s="27"/>
    </row>
    <row r="28" spans="1:15" ht="9.75" customHeight="1">
      <c r="A28" s="59" t="s">
        <v>56</v>
      </c>
      <c r="B28" s="34"/>
      <c r="C28" s="34"/>
      <c r="D28" s="34"/>
      <c r="E28" s="34"/>
      <c r="F28" s="35"/>
      <c r="G28" s="35"/>
      <c r="H28" s="35"/>
      <c r="I28" s="35"/>
      <c r="J28" s="35"/>
      <c r="K28" s="35"/>
      <c r="L28" s="22"/>
    </row>
    <row r="29" spans="1:15" ht="9.75" customHeight="1">
      <c r="A29" s="60" t="s">
        <v>55</v>
      </c>
      <c r="B29" s="25"/>
      <c r="C29" s="25"/>
      <c r="D29" s="25"/>
      <c r="E29" s="36"/>
      <c r="F29" s="37"/>
      <c r="G29" s="37"/>
      <c r="H29" s="37"/>
      <c r="I29" s="37"/>
      <c r="J29" s="37"/>
      <c r="K29" s="37"/>
      <c r="L29" s="22"/>
    </row>
    <row r="31" spans="1:15">
      <c r="K31" s="46"/>
    </row>
    <row r="32" spans="1:15" ht="10.5">
      <c r="A32" s="59"/>
    </row>
    <row r="33" spans="1:11">
      <c r="A33" s="60"/>
      <c r="K33" s="47"/>
    </row>
  </sheetData>
  <mergeCells count="4">
    <mergeCell ref="A3:A4"/>
    <mergeCell ref="A1:L1"/>
    <mergeCell ref="L3:L4"/>
    <mergeCell ref="B3:K3"/>
  </mergeCells>
  <phoneticPr fontId="0" type="noConversion"/>
  <printOptions horizontalCentered="1" gridLinesSet="0"/>
  <pageMargins left="0.59055118110236227" right="0.59055118110236227" top="0.78740157480314965" bottom="0.78740157480314965" header="0" footer="0"/>
  <pageSetup paperSize="9" scale="8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BC60"/>
  <sheetViews>
    <sheetView zoomScale="75" workbookViewId="0">
      <selection activeCell="A5" sqref="A5"/>
    </sheetView>
  </sheetViews>
  <sheetFormatPr defaultRowHeight="15.5"/>
  <cols>
    <col min="12" max="12" width="8.84375" style="1" customWidth="1"/>
    <col min="13" max="13" width="23" style="1" bestFit="1" customWidth="1"/>
    <col min="14" max="25" width="8.84375" style="1" customWidth="1"/>
    <col min="26" max="26" width="8.84375" style="8" customWidth="1"/>
    <col min="27" max="27" width="18.69140625" style="13" customWidth="1"/>
    <col min="28" max="39" width="8.84375" style="13" customWidth="1"/>
    <col min="40" max="40" width="24.53515625" style="13" bestFit="1" customWidth="1"/>
    <col min="41" max="43" width="8.84375" style="13" customWidth="1"/>
    <col min="44" max="55" width="8.84375" style="8" customWidth="1"/>
  </cols>
  <sheetData>
    <row r="3" spans="2:41" ht="17.5">
      <c r="B3" s="76" t="s">
        <v>19</v>
      </c>
      <c r="C3" s="76"/>
      <c r="D3" s="76"/>
      <c r="E3" s="76"/>
      <c r="F3" s="76"/>
      <c r="G3" s="76"/>
      <c r="H3" s="76"/>
      <c r="I3" s="76"/>
      <c r="AA3" s="12" t="s">
        <v>20</v>
      </c>
      <c r="AB3" s="12">
        <v>1990</v>
      </c>
      <c r="AC3" s="12">
        <v>1991</v>
      </c>
      <c r="AD3" s="12">
        <v>1992</v>
      </c>
      <c r="AE3" s="12">
        <v>1993</v>
      </c>
      <c r="AF3" s="12">
        <v>1994</v>
      </c>
      <c r="AG3" s="12">
        <v>1995</v>
      </c>
      <c r="AH3" s="12">
        <v>1996</v>
      </c>
      <c r="AI3" s="12">
        <v>1997</v>
      </c>
      <c r="AJ3" s="12">
        <v>1998</v>
      </c>
      <c r="AK3" s="12">
        <v>1999</v>
      </c>
      <c r="AL3" s="12">
        <v>2000</v>
      </c>
      <c r="AN3" s="15"/>
      <c r="AO3" s="15"/>
    </row>
    <row r="4" spans="2:41" ht="16.5">
      <c r="I4" s="2"/>
      <c r="X4" s="63"/>
      <c r="AA4" s="9" t="s">
        <v>21</v>
      </c>
      <c r="AB4" s="11">
        <v>593.4084499999999</v>
      </c>
      <c r="AC4" s="11">
        <v>801.39589999999998</v>
      </c>
      <c r="AD4" s="11">
        <v>889.38520999999992</v>
      </c>
      <c r="AE4" s="11">
        <v>1084.4016100000001</v>
      </c>
      <c r="AF4" s="11">
        <v>1277.3507199999999</v>
      </c>
      <c r="AG4" s="11">
        <v>1224.4031499999999</v>
      </c>
      <c r="AH4" s="11">
        <v>1404.0307</v>
      </c>
      <c r="AI4" s="11">
        <v>1785.5886</v>
      </c>
      <c r="AJ4" s="11">
        <v>2389.3955000000001</v>
      </c>
      <c r="AK4" s="11">
        <v>2728</v>
      </c>
      <c r="AL4" s="11"/>
      <c r="AN4" s="15"/>
      <c r="AO4" s="15"/>
    </row>
    <row r="5" spans="2:41" ht="20">
      <c r="B5" s="75" t="s">
        <v>22</v>
      </c>
      <c r="C5" s="75"/>
      <c r="D5" s="75"/>
      <c r="E5" s="75"/>
      <c r="F5" s="75"/>
      <c r="G5" s="75"/>
      <c r="H5" s="75"/>
      <c r="I5" s="75"/>
      <c r="X5" s="64"/>
      <c r="AA5" s="9" t="s">
        <v>23</v>
      </c>
      <c r="AB5" s="11">
        <v>2147.72525</v>
      </c>
      <c r="AC5" s="11">
        <v>1721.60842</v>
      </c>
      <c r="AD5" s="11">
        <v>1704.3444199999999</v>
      </c>
      <c r="AE5" s="11">
        <v>1736.28079</v>
      </c>
      <c r="AF5" s="11">
        <v>1758.8581899999999</v>
      </c>
      <c r="AG5" s="11">
        <v>923.06925999999999</v>
      </c>
      <c r="AH5" s="11">
        <v>1148.63607</v>
      </c>
      <c r="AI5" s="11">
        <v>1104.57431</v>
      </c>
      <c r="AJ5" s="11">
        <v>2156.1789699999999</v>
      </c>
      <c r="AK5" s="11">
        <v>2376.5408739999998</v>
      </c>
      <c r="AL5" s="15">
        <v>1782.499239795919</v>
      </c>
      <c r="AN5" s="15"/>
    </row>
    <row r="6" spans="2:41" ht="20">
      <c r="B6" s="75" t="s">
        <v>24</v>
      </c>
      <c r="C6" s="75"/>
      <c r="D6" s="75"/>
      <c r="E6" s="75"/>
      <c r="F6" s="75"/>
      <c r="G6" s="75"/>
      <c r="H6" s="75"/>
      <c r="I6" s="75"/>
      <c r="X6" s="64"/>
      <c r="AA6" s="9" t="s">
        <v>25</v>
      </c>
      <c r="AB6" s="11">
        <v>2209.9172000000003</v>
      </c>
      <c r="AC6" s="11">
        <v>1504.7949699999999</v>
      </c>
      <c r="AD6" s="11">
        <v>2008.3474099999999</v>
      </c>
      <c r="AE6" s="11">
        <v>3856.6131799999998</v>
      </c>
      <c r="AF6" s="11">
        <v>2967.6447899999998</v>
      </c>
      <c r="AG6" s="11">
        <v>1003.97792</v>
      </c>
      <c r="AH6" s="11">
        <v>588.95030000000008</v>
      </c>
      <c r="AI6" s="11">
        <v>632.03023999999982</v>
      </c>
      <c r="AJ6" s="11">
        <v>1606.3124399999999</v>
      </c>
      <c r="AK6" s="11">
        <v>1529.6101960000001</v>
      </c>
      <c r="AL6" s="15">
        <v>2098.0792374999996</v>
      </c>
      <c r="AN6" s="15"/>
    </row>
    <row r="7" spans="2:41">
      <c r="E7" s="3"/>
      <c r="X7" s="64"/>
      <c r="AA7" s="9" t="s">
        <v>26</v>
      </c>
      <c r="AB7" s="11">
        <f t="shared" ref="AB7:AL7" si="0">SUM(AB10:AB21)</f>
        <v>166.30840000000001</v>
      </c>
      <c r="AC7" s="11">
        <f t="shared" si="0"/>
        <v>230.83016000000001</v>
      </c>
      <c r="AD7" s="11">
        <f t="shared" si="0"/>
        <v>474.59278999999998</v>
      </c>
      <c r="AE7" s="11">
        <f t="shared" si="0"/>
        <v>949.45465000000002</v>
      </c>
      <c r="AF7" s="11">
        <f t="shared" si="0"/>
        <v>1211.1448599999999</v>
      </c>
      <c r="AG7" s="11">
        <f t="shared" si="0"/>
        <v>999.76590999999996</v>
      </c>
      <c r="AH7" s="11">
        <f t="shared" si="0"/>
        <v>621.50597000000005</v>
      </c>
      <c r="AI7" s="11">
        <f t="shared" si="0"/>
        <v>693.29188999999985</v>
      </c>
      <c r="AJ7" s="11">
        <f t="shared" si="0"/>
        <v>385.80786000000001</v>
      </c>
      <c r="AK7" s="11">
        <f t="shared" si="0"/>
        <v>191.74451092767495</v>
      </c>
      <c r="AL7" s="11">
        <f t="shared" si="0"/>
        <v>570.32729511673278</v>
      </c>
      <c r="AN7" s="15"/>
    </row>
    <row r="8" spans="2:41" ht="17.5">
      <c r="B8" s="76" t="s">
        <v>27</v>
      </c>
      <c r="C8" s="76"/>
      <c r="D8" s="76"/>
      <c r="E8" s="76"/>
      <c r="F8" s="76"/>
      <c r="G8" s="76"/>
      <c r="H8" s="76"/>
      <c r="I8" s="76"/>
      <c r="X8" s="64"/>
      <c r="AA8" s="9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N8" s="15"/>
      <c r="AO8" s="15"/>
    </row>
    <row r="9" spans="2:41">
      <c r="X9" s="64"/>
      <c r="AA9" s="9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N9" s="15"/>
      <c r="AO9" s="15"/>
    </row>
    <row r="10" spans="2:41">
      <c r="X10" s="63"/>
      <c r="AA10" s="9" t="s">
        <v>28</v>
      </c>
      <c r="AB10" s="11" t="s">
        <v>14</v>
      </c>
      <c r="AC10" s="11">
        <v>77.898970000000006</v>
      </c>
      <c r="AD10" s="11">
        <v>82.614940000000004</v>
      </c>
      <c r="AE10" s="11">
        <v>60.308270000000007</v>
      </c>
      <c r="AF10" s="11">
        <v>276.06295999999998</v>
      </c>
      <c r="AG10" s="11">
        <v>323.34840000000003</v>
      </c>
      <c r="AH10" s="11">
        <v>88.851260000000011</v>
      </c>
      <c r="AI10" s="11">
        <v>95.31171999999998</v>
      </c>
      <c r="AJ10" s="11">
        <v>159.46226999999999</v>
      </c>
      <c r="AK10" s="11">
        <v>91</v>
      </c>
      <c r="AL10" s="15">
        <v>139.31299999999999</v>
      </c>
      <c r="AN10" s="15"/>
    </row>
    <row r="11" spans="2:41">
      <c r="X11" s="63"/>
      <c r="AA11" s="9" t="s">
        <v>29</v>
      </c>
      <c r="AB11" s="11">
        <v>3.10514</v>
      </c>
      <c r="AC11" s="11">
        <v>3.1716299999999999</v>
      </c>
      <c r="AD11" s="11">
        <v>4.1451700000000002</v>
      </c>
      <c r="AE11" s="11">
        <v>19.05143</v>
      </c>
      <c r="AF11" s="11">
        <v>34.267389999999999</v>
      </c>
      <c r="AG11" s="11">
        <v>34.766820000000003</v>
      </c>
      <c r="AH11" s="11">
        <v>15.13752</v>
      </c>
      <c r="AI11" s="11">
        <v>28.726710000000004</v>
      </c>
      <c r="AJ11" s="11">
        <v>15.295389999999999</v>
      </c>
      <c r="AK11" s="11">
        <v>37.125416999999999</v>
      </c>
      <c r="AL11" s="15">
        <v>22.765052550505054</v>
      </c>
      <c r="AN11" s="15"/>
      <c r="AO11" s="15"/>
    </row>
    <row r="12" spans="2:41">
      <c r="X12" s="63"/>
      <c r="AA12" s="9" t="s">
        <v>30</v>
      </c>
      <c r="AB12" s="11" t="s">
        <v>14</v>
      </c>
      <c r="AC12" s="11" t="s">
        <v>14</v>
      </c>
      <c r="AD12" s="11" t="s">
        <v>14</v>
      </c>
      <c r="AE12" s="11" t="s">
        <v>14</v>
      </c>
      <c r="AF12" s="11" t="s">
        <v>14</v>
      </c>
      <c r="AG12" s="11" t="s">
        <v>14</v>
      </c>
      <c r="AH12" s="11">
        <v>161.18329</v>
      </c>
      <c r="AI12" s="11">
        <v>315.66517999999991</v>
      </c>
      <c r="AJ12" s="11">
        <v>176.61693</v>
      </c>
      <c r="AK12" s="11">
        <v>32</v>
      </c>
      <c r="AL12" s="15">
        <v>65.024000000000001</v>
      </c>
      <c r="AN12" s="15"/>
    </row>
    <row r="13" spans="2:41">
      <c r="X13" s="63"/>
      <c r="AA13" s="9" t="s">
        <v>31</v>
      </c>
      <c r="AB13" s="11" t="s">
        <v>14</v>
      </c>
      <c r="AC13" s="11">
        <v>3.9165000000000001</v>
      </c>
      <c r="AD13" s="11">
        <v>7.5386600000000001</v>
      </c>
      <c r="AE13" s="11">
        <v>38.40569</v>
      </c>
      <c r="AF13" s="11">
        <v>37.407499999999999</v>
      </c>
      <c r="AG13" s="11">
        <v>17.92745</v>
      </c>
      <c r="AH13" s="11">
        <v>7.6644499999999995</v>
      </c>
      <c r="AI13" s="11">
        <v>8.860339999999999</v>
      </c>
      <c r="AJ13" s="11">
        <v>3.0368499999999998</v>
      </c>
      <c r="AK13" s="11">
        <v>21.713915</v>
      </c>
      <c r="AL13" s="15">
        <v>17.133155769230768</v>
      </c>
      <c r="AN13" s="15"/>
      <c r="AO13" s="15"/>
    </row>
    <row r="14" spans="2:41">
      <c r="X14" s="64"/>
      <c r="AA14" s="9" t="s">
        <v>32</v>
      </c>
      <c r="AB14" s="11">
        <v>9.3336800000000011</v>
      </c>
      <c r="AC14" s="11" t="s">
        <v>14</v>
      </c>
      <c r="AD14" s="11">
        <v>5.0341800000000001</v>
      </c>
      <c r="AE14" s="11">
        <v>10.90518</v>
      </c>
      <c r="AF14" s="11" t="s">
        <v>14</v>
      </c>
      <c r="AG14" s="11" t="s">
        <v>14</v>
      </c>
      <c r="AH14" s="11" t="s">
        <v>14</v>
      </c>
      <c r="AI14" s="11">
        <v>5.8927399999999999</v>
      </c>
      <c r="AJ14" s="11" t="s">
        <v>14</v>
      </c>
      <c r="AK14" s="11">
        <v>4.5449945652173911</v>
      </c>
      <c r="AL14" s="15">
        <v>6.1571110946196619</v>
      </c>
      <c r="AN14" s="15"/>
    </row>
    <row r="15" spans="2:41">
      <c r="X15" s="64"/>
      <c r="AA15" s="9" t="s">
        <v>33</v>
      </c>
      <c r="AB15" s="11">
        <v>2.0622500000000001</v>
      </c>
      <c r="AC15" s="11">
        <v>4.7469799999999998</v>
      </c>
      <c r="AD15" s="11">
        <v>39.15943</v>
      </c>
      <c r="AE15" s="11">
        <v>33.881440000000005</v>
      </c>
      <c r="AF15" s="11">
        <v>49.204790000000003</v>
      </c>
      <c r="AG15" s="11">
        <v>18.253490000000003</v>
      </c>
      <c r="AH15" s="11">
        <v>12.612</v>
      </c>
      <c r="AI15" s="11">
        <v>6.1028299999999991</v>
      </c>
      <c r="AJ15" s="11">
        <v>6.1258399999999993</v>
      </c>
      <c r="AK15" s="11">
        <v>3.60744512195122</v>
      </c>
      <c r="AL15" s="15">
        <v>29.860973170731711</v>
      </c>
      <c r="AN15" s="15"/>
      <c r="AO15" s="15"/>
    </row>
    <row r="16" spans="2:41">
      <c r="X16" s="64"/>
      <c r="AA16" s="9" t="s">
        <v>34</v>
      </c>
      <c r="AB16" s="11">
        <v>12.990920000000001</v>
      </c>
      <c r="AC16" s="11">
        <v>13.71205</v>
      </c>
      <c r="AD16" s="11">
        <v>15.158370000000001</v>
      </c>
      <c r="AE16" s="11">
        <v>24.383740000000003</v>
      </c>
      <c r="AF16" s="11">
        <v>52.123010000000001</v>
      </c>
      <c r="AG16" s="11">
        <v>31.796470000000003</v>
      </c>
      <c r="AH16" s="11">
        <v>17.02458</v>
      </c>
      <c r="AI16" s="11">
        <v>3.9348299999999998</v>
      </c>
      <c r="AJ16" s="11" t="s">
        <v>14</v>
      </c>
      <c r="AK16" s="11">
        <v>1.7527392405063289</v>
      </c>
      <c r="AL16" s="15">
        <v>290.07400253164559</v>
      </c>
      <c r="AN16" s="15"/>
      <c r="AO16" s="15"/>
    </row>
    <row r="17" spans="2:41">
      <c r="X17" s="63"/>
      <c r="AA17" s="9" t="s">
        <v>35</v>
      </c>
      <c r="AB17" s="11">
        <v>54.228960000000001</v>
      </c>
      <c r="AC17" s="11">
        <v>48.192540000000001</v>
      </c>
      <c r="AD17" s="11">
        <v>102.02917000000001</v>
      </c>
      <c r="AE17" s="11">
        <v>104.90303</v>
      </c>
      <c r="AF17" s="11">
        <v>92.695479999999989</v>
      </c>
      <c r="AG17" s="11">
        <v>65.18947</v>
      </c>
      <c r="AH17" s="11">
        <v>55.93656</v>
      </c>
      <c r="AI17" s="11">
        <v>28.099529999999998</v>
      </c>
      <c r="AJ17" s="11">
        <v>17.70093</v>
      </c>
      <c r="AK17" s="11" t="s">
        <v>14</v>
      </c>
      <c r="AL17" s="11">
        <v>0</v>
      </c>
      <c r="AN17" s="15"/>
      <c r="AO17" s="15"/>
    </row>
    <row r="18" spans="2:41">
      <c r="X18" s="64"/>
      <c r="AA18" s="9" t="s">
        <v>36</v>
      </c>
      <c r="AB18" s="11">
        <v>82.618899999999996</v>
      </c>
      <c r="AC18" s="11">
        <v>71.689630000000008</v>
      </c>
      <c r="AD18" s="11">
        <v>158.64995999999999</v>
      </c>
      <c r="AE18" s="11">
        <v>591.19173000000001</v>
      </c>
      <c r="AF18" s="11">
        <v>627.24547999999993</v>
      </c>
      <c r="AG18" s="11">
        <v>504.45636999999999</v>
      </c>
      <c r="AH18" s="11">
        <v>256.02525000000003</v>
      </c>
      <c r="AI18" s="11">
        <v>188.95535999999998</v>
      </c>
      <c r="AJ18" s="11">
        <v>0.51701000000000008</v>
      </c>
      <c r="AK18" s="11" t="s">
        <v>14</v>
      </c>
      <c r="AL18" s="11">
        <v>0</v>
      </c>
      <c r="AN18" s="15"/>
      <c r="AO18" s="15"/>
    </row>
    <row r="19" spans="2:41">
      <c r="X19" s="64"/>
      <c r="AA19" s="9" t="s">
        <v>37</v>
      </c>
      <c r="AB19" s="11" t="s">
        <v>14</v>
      </c>
      <c r="AC19" s="11">
        <v>4.6907100000000002</v>
      </c>
      <c r="AD19" s="11">
        <v>48.084679999999999</v>
      </c>
      <c r="AE19" s="11" t="s">
        <v>14</v>
      </c>
      <c r="AF19" s="11" t="s">
        <v>14</v>
      </c>
      <c r="AG19" s="11" t="s">
        <v>14</v>
      </c>
      <c r="AH19" s="11" t="s">
        <v>14</v>
      </c>
      <c r="AI19" s="11" t="s">
        <v>14</v>
      </c>
      <c r="AJ19" s="11">
        <v>4.96929</v>
      </c>
      <c r="AK19" s="11" t="s">
        <v>14</v>
      </c>
      <c r="AL19" s="11">
        <v>0</v>
      </c>
      <c r="AN19" s="15"/>
    </row>
    <row r="20" spans="2:41">
      <c r="X20" s="63"/>
      <c r="AA20" s="9" t="s">
        <v>38</v>
      </c>
      <c r="AB20" s="11">
        <v>1.96855</v>
      </c>
      <c r="AC20" s="11">
        <v>2.81115</v>
      </c>
      <c r="AD20" s="11">
        <v>12.178229999999999</v>
      </c>
      <c r="AE20" s="11">
        <v>6.0241800000000003</v>
      </c>
      <c r="AF20" s="11">
        <v>3.9397600000000002</v>
      </c>
      <c r="AG20" s="11" t="s">
        <v>14</v>
      </c>
      <c r="AH20" s="11">
        <v>7.0710600000000001</v>
      </c>
      <c r="AI20" s="11">
        <v>4.7609200000000005</v>
      </c>
      <c r="AJ20" s="11">
        <v>2.0833499999999998</v>
      </c>
      <c r="AK20" s="11" t="s">
        <v>14</v>
      </c>
      <c r="AL20" s="11">
        <v>0</v>
      </c>
      <c r="AN20" s="15"/>
    </row>
    <row r="21" spans="2:41">
      <c r="X21" s="63"/>
      <c r="AA21" s="9" t="s">
        <v>39</v>
      </c>
      <c r="AB21" s="11" t="s">
        <v>14</v>
      </c>
      <c r="AC21" s="11" t="s">
        <v>14</v>
      </c>
      <c r="AD21" s="11" t="s">
        <v>14</v>
      </c>
      <c r="AE21" s="11">
        <v>60.39996</v>
      </c>
      <c r="AF21" s="11">
        <v>38.19849</v>
      </c>
      <c r="AG21" s="11">
        <v>4.0274400000000004</v>
      </c>
      <c r="AH21" s="11" t="s">
        <v>14</v>
      </c>
      <c r="AI21" s="11">
        <v>6.9817299999999998</v>
      </c>
      <c r="AJ21" s="11" t="s">
        <v>14</v>
      </c>
      <c r="AK21" s="11" t="s">
        <v>14</v>
      </c>
      <c r="AL21" s="11">
        <v>0</v>
      </c>
      <c r="AN21" s="15"/>
      <c r="AO21" s="15"/>
    </row>
    <row r="22" spans="2:41"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N22" s="15"/>
    </row>
    <row r="23" spans="2:41">
      <c r="K23" s="9"/>
    </row>
    <row r="24" spans="2:41">
      <c r="K24" s="9"/>
      <c r="AA24" s="9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pans="2:41">
      <c r="B25" s="4" t="s">
        <v>40</v>
      </c>
      <c r="K25" s="9"/>
      <c r="AA25" s="9"/>
      <c r="AB25" s="11"/>
      <c r="AC25" s="11"/>
      <c r="AD25" s="11"/>
      <c r="AE25" s="11"/>
      <c r="AF25" s="11"/>
      <c r="AG25" s="11"/>
      <c r="AH25" s="11"/>
      <c r="AI25" s="11"/>
      <c r="AJ25" s="11"/>
      <c r="AK25" s="11"/>
    </row>
    <row r="26" spans="2:41">
      <c r="B26" s="6" t="s">
        <v>41</v>
      </c>
      <c r="K26" s="9"/>
      <c r="AA26" s="9"/>
      <c r="AB26" s="11"/>
      <c r="AC26" s="11"/>
      <c r="AD26" s="11"/>
      <c r="AE26" s="11"/>
      <c r="AF26" s="11"/>
      <c r="AG26" s="11"/>
      <c r="AH26" s="11"/>
      <c r="AI26" s="11"/>
      <c r="AJ26" s="11"/>
      <c r="AK26" s="11"/>
    </row>
    <row r="27" spans="2:41">
      <c r="B27" s="6" t="s">
        <v>42</v>
      </c>
      <c r="K27" s="9"/>
      <c r="AA27" s="9"/>
      <c r="AB27" s="11"/>
      <c r="AC27" s="11"/>
      <c r="AD27" s="11"/>
      <c r="AE27" s="11"/>
      <c r="AF27" s="11"/>
      <c r="AG27" s="11"/>
      <c r="AH27" s="11"/>
      <c r="AI27" s="11"/>
      <c r="AJ27" s="11"/>
      <c r="AK27" s="11"/>
    </row>
    <row r="28" spans="2:41">
      <c r="K28" s="9"/>
      <c r="AA28" s="9"/>
      <c r="AB28" s="11"/>
      <c r="AC28" s="11"/>
      <c r="AD28" s="11"/>
      <c r="AE28" s="11"/>
      <c r="AF28" s="11"/>
      <c r="AG28" s="11"/>
      <c r="AH28" s="11"/>
      <c r="AI28" s="11"/>
      <c r="AJ28" s="11"/>
      <c r="AK28" s="11"/>
    </row>
    <row r="29" spans="2:41">
      <c r="K29" s="9"/>
      <c r="AA29" s="9"/>
      <c r="AB29" s="11"/>
      <c r="AC29" s="11"/>
      <c r="AD29" s="11"/>
      <c r="AE29" s="11"/>
      <c r="AF29" s="11"/>
      <c r="AG29" s="11"/>
      <c r="AH29" s="11"/>
      <c r="AI29" s="11"/>
      <c r="AJ29" s="11"/>
      <c r="AK29" s="11"/>
    </row>
    <row r="30" spans="2:41">
      <c r="K30" s="9"/>
      <c r="AA30" s="9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spans="2:41" ht="17.5">
      <c r="B31" s="76" t="s">
        <v>43</v>
      </c>
      <c r="C31" s="76"/>
      <c r="D31" s="76"/>
      <c r="E31" s="76"/>
      <c r="F31" s="76"/>
      <c r="G31" s="76"/>
      <c r="H31" s="76"/>
      <c r="I31" s="76"/>
      <c r="K31" s="9"/>
      <c r="AA31" s="9"/>
      <c r="AB31" s="11"/>
      <c r="AC31" s="11"/>
      <c r="AD31" s="11"/>
      <c r="AE31" s="11"/>
      <c r="AF31" s="11"/>
      <c r="AG31" s="11"/>
      <c r="AH31" s="11"/>
      <c r="AI31" s="11"/>
      <c r="AJ31" s="11"/>
      <c r="AK31" s="11"/>
    </row>
    <row r="32" spans="2:41" ht="16.5">
      <c r="I32" s="2"/>
      <c r="K32" s="9"/>
      <c r="AA32" s="9"/>
      <c r="AB32" s="11"/>
      <c r="AC32" s="11"/>
      <c r="AD32" s="11"/>
      <c r="AE32" s="11"/>
      <c r="AF32" s="11"/>
      <c r="AG32" s="11"/>
      <c r="AH32" s="11"/>
      <c r="AI32" s="11"/>
      <c r="AJ32" s="11"/>
      <c r="AK32" s="11"/>
    </row>
    <row r="33" spans="2:37" ht="20">
      <c r="B33" s="75" t="s">
        <v>22</v>
      </c>
      <c r="C33" s="75"/>
      <c r="D33" s="75"/>
      <c r="E33" s="75"/>
      <c r="F33" s="75"/>
      <c r="G33" s="75"/>
      <c r="H33" s="75"/>
      <c r="I33" s="75"/>
      <c r="K33" s="9"/>
      <c r="AA33" s="9"/>
      <c r="AB33" s="11"/>
      <c r="AC33" s="11"/>
      <c r="AD33" s="11"/>
      <c r="AE33" s="11"/>
      <c r="AF33" s="11"/>
      <c r="AG33" s="11"/>
      <c r="AH33" s="11"/>
      <c r="AI33" s="11"/>
      <c r="AJ33" s="11"/>
      <c r="AK33" s="11"/>
    </row>
    <row r="34" spans="2:37" ht="20">
      <c r="B34" s="75" t="s">
        <v>24</v>
      </c>
      <c r="C34" s="75"/>
      <c r="D34" s="75"/>
      <c r="E34" s="75"/>
      <c r="F34" s="75"/>
      <c r="G34" s="75"/>
      <c r="H34" s="75"/>
      <c r="I34" s="75"/>
      <c r="AA34" s="9"/>
      <c r="AB34" s="11"/>
      <c r="AC34" s="11"/>
      <c r="AD34" s="11"/>
      <c r="AE34" s="11"/>
      <c r="AF34" s="11"/>
      <c r="AG34" s="11"/>
      <c r="AH34" s="11"/>
      <c r="AI34" s="11"/>
      <c r="AJ34" s="11"/>
      <c r="AK34" s="11"/>
    </row>
    <row r="35" spans="2:37">
      <c r="E35" s="3"/>
      <c r="AA35" s="9"/>
      <c r="AB35" s="11"/>
      <c r="AC35" s="11"/>
      <c r="AD35" s="11"/>
      <c r="AE35" s="11"/>
      <c r="AF35" s="11"/>
      <c r="AG35" s="11"/>
      <c r="AH35" s="11"/>
      <c r="AI35" s="11"/>
      <c r="AJ35" s="11"/>
      <c r="AK35" s="11"/>
    </row>
    <row r="36" spans="2:37" ht="17.5">
      <c r="B36" s="76" t="s">
        <v>27</v>
      </c>
      <c r="C36" s="76"/>
      <c r="D36" s="76"/>
      <c r="E36" s="76"/>
      <c r="F36" s="76"/>
      <c r="G36" s="76"/>
      <c r="H36" s="76"/>
      <c r="I36" s="76"/>
      <c r="AA36" s="9"/>
      <c r="AB36" s="11"/>
      <c r="AC36" s="11"/>
      <c r="AD36" s="11"/>
      <c r="AE36" s="11"/>
      <c r="AF36" s="11"/>
      <c r="AG36" s="11"/>
      <c r="AH36" s="11"/>
      <c r="AI36" s="11"/>
      <c r="AJ36" s="11"/>
      <c r="AK36" s="11"/>
    </row>
    <row r="37" spans="2:37">
      <c r="AA37" s="9"/>
      <c r="AB37" s="11"/>
      <c r="AC37" s="11"/>
      <c r="AD37" s="11"/>
      <c r="AE37" s="11"/>
      <c r="AF37" s="11"/>
      <c r="AG37" s="11"/>
      <c r="AH37" s="11"/>
      <c r="AI37" s="11"/>
      <c r="AJ37" s="11"/>
      <c r="AK37" s="11"/>
    </row>
    <row r="38" spans="2:37">
      <c r="AA38" s="9"/>
      <c r="AB38" s="11"/>
      <c r="AC38" s="11"/>
      <c r="AD38" s="11"/>
      <c r="AE38" s="11"/>
      <c r="AF38" s="11"/>
      <c r="AG38" s="11"/>
      <c r="AH38" s="11"/>
      <c r="AI38" s="11"/>
      <c r="AJ38" s="11"/>
      <c r="AK38" s="11"/>
    </row>
    <row r="39" spans="2:37">
      <c r="AA39" s="9"/>
      <c r="AB39" s="11"/>
      <c r="AC39" s="11"/>
      <c r="AD39" s="11"/>
      <c r="AE39" s="11"/>
      <c r="AF39" s="11"/>
      <c r="AG39" s="11"/>
      <c r="AH39" s="11"/>
      <c r="AI39" s="11"/>
      <c r="AJ39" s="11"/>
      <c r="AK39" s="11"/>
    </row>
    <row r="40" spans="2:37">
      <c r="AA40" s="9"/>
      <c r="AB40" s="11"/>
      <c r="AC40" s="11"/>
      <c r="AD40" s="11"/>
      <c r="AE40" s="11"/>
      <c r="AF40" s="11"/>
      <c r="AG40" s="11"/>
      <c r="AH40" s="11"/>
      <c r="AI40" s="11"/>
      <c r="AJ40" s="11"/>
      <c r="AK40" s="11"/>
    </row>
    <row r="53" spans="2:2">
      <c r="B53" s="4" t="s">
        <v>40</v>
      </c>
    </row>
    <row r="54" spans="2:2">
      <c r="B54" s="6" t="s">
        <v>41</v>
      </c>
    </row>
    <row r="55" spans="2:2">
      <c r="B55" s="6" t="s">
        <v>42</v>
      </c>
    </row>
    <row r="56" spans="2:2">
      <c r="B56" s="5"/>
    </row>
    <row r="57" spans="2:2">
      <c r="B57" s="7"/>
    </row>
    <row r="58" spans="2:2">
      <c r="B58" s="6"/>
    </row>
    <row r="59" spans="2:2">
      <c r="B59" s="5"/>
    </row>
    <row r="60" spans="2:2">
      <c r="B60" s="6"/>
    </row>
  </sheetData>
  <mergeCells count="8">
    <mergeCell ref="B34:I34"/>
    <mergeCell ref="B36:I36"/>
    <mergeCell ref="B3:I3"/>
    <mergeCell ref="B5:I5"/>
    <mergeCell ref="B6:I6"/>
    <mergeCell ref="B8:I8"/>
    <mergeCell ref="B31:I31"/>
    <mergeCell ref="B33:I33"/>
  </mergeCells>
  <phoneticPr fontId="0" type="noConversion"/>
  <printOptions horizontalCentered="1" verticalCentered="1"/>
  <pageMargins left="0" right="0" top="0.59055118110236227" bottom="0.59055118110236227" header="0" footer="0"/>
  <pageSetup paperSize="9" scale="24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P33"/>
  <sheetViews>
    <sheetView zoomScale="75" workbookViewId="0">
      <selection activeCell="A5" sqref="A5"/>
    </sheetView>
  </sheetViews>
  <sheetFormatPr defaultRowHeight="15.5"/>
  <cols>
    <col min="17" max="24" width="8.84375" style="8" customWidth="1"/>
    <col min="26" max="26" width="24.53515625" bestFit="1" customWidth="1"/>
    <col min="27" max="30" width="8.84375" style="13" customWidth="1"/>
    <col min="31" max="31" width="22.84375" style="13" bestFit="1" customWidth="1"/>
    <col min="32" max="32" width="5.07421875" style="13" bestFit="1" customWidth="1"/>
    <col min="33" max="68" width="8.84375" style="13" customWidth="1"/>
  </cols>
  <sheetData>
    <row r="2" spans="2:33" ht="17.5">
      <c r="B2" s="76" t="s">
        <v>44</v>
      </c>
      <c r="C2" s="76"/>
      <c r="D2" s="76"/>
      <c r="E2" s="76"/>
      <c r="F2" s="76"/>
      <c r="G2" s="76"/>
      <c r="H2" s="76"/>
      <c r="I2" s="76"/>
    </row>
    <row r="4" spans="2:33" ht="20">
      <c r="B4" s="75" t="s">
        <v>45</v>
      </c>
      <c r="C4" s="75"/>
      <c r="D4" s="75"/>
      <c r="E4" s="75"/>
      <c r="F4" s="75"/>
      <c r="G4" s="75"/>
      <c r="H4" s="75"/>
      <c r="I4" s="75"/>
    </row>
    <row r="6" spans="2:33" ht="17.5">
      <c r="B6" s="76">
        <v>1999</v>
      </c>
      <c r="C6" s="76"/>
      <c r="D6" s="76"/>
      <c r="E6" s="76"/>
      <c r="F6" s="76"/>
      <c r="G6" s="76"/>
      <c r="H6" s="76"/>
      <c r="I6" s="76"/>
    </row>
    <row r="7" spans="2:33">
      <c r="Z7" s="17"/>
      <c r="AA7" s="16"/>
      <c r="AF7" s="13" t="s">
        <v>46</v>
      </c>
    </row>
    <row r="8" spans="2:33">
      <c r="Z8" s="17"/>
      <c r="AA8" s="16"/>
      <c r="AE8" s="9" t="s">
        <v>47</v>
      </c>
      <c r="AF8" s="11"/>
    </row>
    <row r="9" spans="2:33">
      <c r="Z9" s="17"/>
      <c r="AA9" s="16"/>
      <c r="AE9" s="9" t="s">
        <v>23</v>
      </c>
      <c r="AF9" s="16">
        <v>1782.499239795919</v>
      </c>
      <c r="AG9" s="19">
        <f>(AF9*100)/AF12</f>
        <v>40.048011145149452</v>
      </c>
    </row>
    <row r="10" spans="2:33">
      <c r="Z10" s="17"/>
      <c r="AE10" s="9" t="s">
        <v>25</v>
      </c>
      <c r="AF10" s="16">
        <v>2098.0792374999996</v>
      </c>
      <c r="AG10" s="19">
        <f>(AF10*100)/AF12</f>
        <v>47.138253307993935</v>
      </c>
    </row>
    <row r="11" spans="2:33">
      <c r="Z11" s="17"/>
      <c r="AE11" s="9" t="s">
        <v>48</v>
      </c>
      <c r="AF11" s="18">
        <f>SUM(AF14:AF19)</f>
        <v>570.32729511673278</v>
      </c>
      <c r="AG11" s="19">
        <f>(AF11*100)/AF12</f>
        <v>12.813735546856613</v>
      </c>
    </row>
    <row r="12" spans="2:33">
      <c r="Z12" s="17"/>
      <c r="AA12" s="16"/>
      <c r="AF12" s="18">
        <f>SUM(AF8:AF11)</f>
        <v>4450.9057724126515</v>
      </c>
      <c r="AG12" s="14">
        <f>SUM(AG9:AG11)</f>
        <v>100</v>
      </c>
    </row>
    <row r="13" spans="2:33">
      <c r="Z13" s="17"/>
      <c r="AA13" s="16"/>
    </row>
    <row r="14" spans="2:33">
      <c r="Z14" s="17"/>
      <c r="AE14" s="9" t="s">
        <v>32</v>
      </c>
      <c r="AF14" s="16">
        <v>6.1571110946196619</v>
      </c>
      <c r="AG14" s="16"/>
    </row>
    <row r="15" spans="2:33">
      <c r="Z15" s="17"/>
      <c r="AA15" s="16"/>
      <c r="AE15" s="9" t="s">
        <v>33</v>
      </c>
      <c r="AF15" s="16">
        <v>29.860973170731711</v>
      </c>
      <c r="AG15" s="16"/>
    </row>
    <row r="16" spans="2:33">
      <c r="Z16" s="17"/>
      <c r="AE16" s="9" t="s">
        <v>34</v>
      </c>
      <c r="AF16" s="16">
        <v>290.07400253164559</v>
      </c>
      <c r="AG16" s="16"/>
    </row>
    <row r="17" spans="2:33">
      <c r="Z17" s="17"/>
      <c r="AA17" s="16"/>
      <c r="AE17" s="9" t="s">
        <v>49</v>
      </c>
      <c r="AF17" s="16">
        <f>65.024+139.313</f>
        <v>204.33699999999999</v>
      </c>
      <c r="AG17" s="16"/>
    </row>
    <row r="18" spans="2:33">
      <c r="Z18" s="17"/>
      <c r="AE18" s="9" t="s">
        <v>29</v>
      </c>
      <c r="AF18" s="16">
        <v>22.765052550505054</v>
      </c>
      <c r="AG18" s="16"/>
    </row>
    <row r="19" spans="2:33">
      <c r="Z19" s="17"/>
      <c r="AA19" s="16"/>
      <c r="AE19" s="9" t="s">
        <v>31</v>
      </c>
      <c r="AF19" s="16">
        <v>17.133155769230768</v>
      </c>
      <c r="AG19" s="16"/>
    </row>
    <row r="20" spans="2:33">
      <c r="Z20" s="17"/>
      <c r="AA20" s="16"/>
      <c r="AF20" s="18"/>
    </row>
    <row r="21" spans="2:33">
      <c r="F21" s="65"/>
      <c r="G21" s="63"/>
      <c r="Z21" s="17"/>
      <c r="AA21" s="16"/>
      <c r="AG21" s="15"/>
    </row>
    <row r="22" spans="2:33">
      <c r="F22" s="65"/>
      <c r="G22" s="63"/>
      <c r="Z22" s="17"/>
      <c r="AA22" s="16"/>
    </row>
    <row r="23" spans="2:33">
      <c r="Z23" s="17"/>
    </row>
    <row r="24" spans="2:33">
      <c r="B24" s="4" t="s">
        <v>40</v>
      </c>
      <c r="Z24" s="17"/>
    </row>
    <row r="25" spans="2:33">
      <c r="B25" s="10" t="s">
        <v>50</v>
      </c>
      <c r="Z25" s="17"/>
      <c r="AA25" s="16"/>
    </row>
    <row r="26" spans="2:33">
      <c r="Z26" s="17"/>
    </row>
    <row r="28" spans="2:33">
      <c r="B28" s="9"/>
    </row>
    <row r="29" spans="2:33">
      <c r="B29" s="9"/>
    </row>
    <row r="30" spans="2:33">
      <c r="B30" s="9"/>
    </row>
    <row r="31" spans="2:33">
      <c r="B31" s="9"/>
    </row>
    <row r="32" spans="2:33">
      <c r="B32" s="9"/>
    </row>
    <row r="33" spans="2:2">
      <c r="B33" s="9"/>
    </row>
  </sheetData>
  <mergeCells count="3">
    <mergeCell ref="B2:I2"/>
    <mergeCell ref="B4:I4"/>
    <mergeCell ref="B6:I6"/>
  </mergeCells>
  <phoneticPr fontId="0" type="noConversion"/>
  <printOptions horizontalCentered="1"/>
  <pageMargins left="0" right="0" top="2.8740157480314963" bottom="0.19685039370078741" header="0" footer="0"/>
  <pageSetup paperSize="9" scale="27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B42C98-49EB-4030-9272-DB1C73358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56AD6-61B2-4761-8B53-3D4BE1FE5D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T1.21</vt:lpstr>
      <vt:lpstr>Gráficos 33 e 34</vt:lpstr>
      <vt:lpstr>Figura 09</vt:lpstr>
      <vt:lpstr>T1.21!Area_de_impressao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Paulo Moraes Filho</dc:creator>
  <cp:keywords/>
  <dc:description/>
  <cp:lastModifiedBy>Jose Lopes de Souza</cp:lastModifiedBy>
  <cp:revision/>
  <dcterms:created xsi:type="dcterms:W3CDTF">1998-02-13T16:54:25Z</dcterms:created>
  <dcterms:modified xsi:type="dcterms:W3CDTF">2024-08-05T22:53:30Z</dcterms:modified>
  <cp:category/>
  <cp:contentStatus/>
</cp:coreProperties>
</file>