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4\Yearbook\Tables\"/>
    </mc:Choice>
  </mc:AlternateContent>
  <xr:revisionPtr revIDLastSave="0" documentId="13_ncr:1_{CACA79D8-47A5-4BE6-97B6-85089BC9D4D6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T1.1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J16" i="1"/>
  <c r="J11" i="1"/>
  <c r="J15" i="1"/>
  <c r="J10" i="1"/>
  <c r="I11" i="1"/>
  <c r="I15" i="1"/>
  <c r="J20" i="1"/>
  <c r="I14" i="1"/>
  <c r="J14" i="1"/>
  <c r="J13" i="1"/>
  <c r="J19" i="1"/>
  <c r="J18" i="1"/>
  <c r="J17" i="1"/>
  <c r="I20" i="1"/>
  <c r="I19" i="1"/>
  <c r="I18" i="1"/>
  <c r="I17" i="1"/>
  <c r="I16" i="1"/>
  <c r="I13" i="1"/>
  <c r="I10" i="1"/>
  <c r="I8" i="1"/>
  <c r="J8" i="1" l="1"/>
</calcChain>
</file>

<file path=xl/sharedStrings.xml><?xml version="1.0" encoding="utf-8"?>
<sst xmlns="http://schemas.openxmlformats.org/spreadsheetml/2006/main" count="29" uniqueCount="29">
  <si>
    <t>NGPPs (State)</t>
  </si>
  <si>
    <t xml:space="preserve">Products </t>
  </si>
  <si>
    <t>LPG (m³)²</t>
  </si>
  <si>
    <t>NGL (m³)²</t>
  </si>
  <si>
    <t>Total</t>
  </si>
  <si>
    <t>Origem Energia (AL)</t>
  </si>
  <si>
    <t>Alvopetro (BA)</t>
  </si>
  <si>
    <r>
      <t>Volume of processed natural gas and production of dry natural gas, LPG, C</t>
    </r>
    <r>
      <rPr>
        <b/>
        <vertAlign val="subscript"/>
        <sz val="7"/>
        <color theme="1"/>
        <rFont val="Helvetica Neue"/>
        <family val="2"/>
      </rPr>
      <t>5</t>
    </r>
    <r>
      <rPr>
        <b/>
        <vertAlign val="superscript"/>
        <sz val="7"/>
        <color theme="1"/>
        <rFont val="Helvetica Neue"/>
        <family val="2"/>
      </rPr>
      <t>+</t>
    </r>
    <r>
      <rPr>
        <b/>
        <sz val="7"/>
        <color theme="1"/>
        <rFont val="Helvetica Neue"/>
      </rPr>
      <t>, ethane, propane and NGL</t>
    </r>
  </si>
  <si>
    <r>
      <t>Processed natural gas (10</t>
    </r>
    <r>
      <rPr>
        <b/>
        <vertAlign val="superscript"/>
        <sz val="7"/>
        <color theme="1"/>
        <rFont val="Cambria"/>
        <family val="1"/>
      </rPr>
      <t>3</t>
    </r>
    <r>
      <rPr>
        <b/>
        <sz val="7"/>
        <color theme="1"/>
        <rFont val="Helvetica Neue"/>
        <family val="2"/>
      </rPr>
      <t xml:space="preserve"> m³)¹</t>
    </r>
  </si>
  <si>
    <r>
      <t>C</t>
    </r>
    <r>
      <rPr>
        <b/>
        <vertAlign val="subscript"/>
        <sz val="7"/>
        <color theme="1"/>
        <rFont val="Helvetica Neue"/>
        <family val="2"/>
      </rPr>
      <t>5</t>
    </r>
    <r>
      <rPr>
        <b/>
        <vertAlign val="superscript"/>
        <sz val="7"/>
        <color theme="1"/>
        <rFont val="Helvetica Neue"/>
        <family val="2"/>
      </rPr>
      <t xml:space="preserve">+ </t>
    </r>
    <r>
      <rPr>
        <b/>
        <sz val="7"/>
        <color theme="1"/>
        <rFont val="Cambria"/>
        <family val="1"/>
      </rPr>
      <t xml:space="preserve"> (m³)</t>
    </r>
    <r>
      <rPr>
        <b/>
        <vertAlign val="superscript"/>
        <sz val="7"/>
        <color theme="1"/>
        <rFont val="Helvetica Neue"/>
        <family val="2"/>
      </rPr>
      <t xml:space="preserve"> 2</t>
    </r>
  </si>
  <si>
    <r>
      <t>Ethane (10</t>
    </r>
    <r>
      <rPr>
        <b/>
        <vertAlign val="superscript"/>
        <sz val="7"/>
        <color theme="1"/>
        <rFont val="Helvetica Neue"/>
      </rPr>
      <t>3</t>
    </r>
    <r>
      <rPr>
        <b/>
        <sz val="7"/>
        <color theme="1"/>
        <rFont val="Helvetica Neue"/>
        <family val="2"/>
      </rPr>
      <t xml:space="preserve"> m³)</t>
    </r>
    <r>
      <rPr>
        <b/>
        <vertAlign val="superscript"/>
        <sz val="7"/>
        <color theme="1"/>
        <rFont val="Helvetica Neue"/>
      </rPr>
      <t>1</t>
    </r>
  </si>
  <si>
    <r>
      <t>Propane (m³)</t>
    </r>
    <r>
      <rPr>
        <b/>
        <vertAlign val="superscript"/>
        <sz val="7"/>
        <color theme="1"/>
        <rFont val="Helvetica Neue"/>
      </rPr>
      <t>2</t>
    </r>
  </si>
  <si>
    <r>
      <t>Dry natural gas (10</t>
    </r>
    <r>
      <rPr>
        <b/>
        <vertAlign val="superscript"/>
        <sz val="7"/>
        <color theme="1"/>
        <rFont val="Helvetica Neue"/>
      </rPr>
      <t>3</t>
    </r>
    <r>
      <rPr>
        <b/>
        <sz val="7"/>
        <color theme="1"/>
        <rFont val="Helvetica Neue"/>
        <family val="2"/>
      </rPr>
      <t xml:space="preserve"> m³)¹</t>
    </r>
  </si>
  <si>
    <r>
      <t>Catu (BA)</t>
    </r>
    <r>
      <rPr>
        <vertAlign val="superscript"/>
        <sz val="7"/>
        <color theme="1"/>
        <rFont val="Helvetica Neue"/>
      </rPr>
      <t>3</t>
    </r>
  </si>
  <si>
    <r>
      <t>Cabiúnas</t>
    </r>
    <r>
      <rPr>
        <vertAlign val="superscript"/>
        <sz val="7"/>
        <color theme="1"/>
        <rFont val="Helvetica Neue"/>
        <family val="2"/>
      </rPr>
      <t xml:space="preserve"> </t>
    </r>
    <r>
      <rPr>
        <sz val="7"/>
        <color theme="1"/>
        <rFont val="Helvetica Neue"/>
        <family val="2"/>
      </rPr>
      <t>(RJ)</t>
    </r>
    <r>
      <rPr>
        <vertAlign val="superscript"/>
        <sz val="7"/>
        <color theme="1"/>
        <rFont val="Helvetica Neue"/>
        <family val="2"/>
      </rPr>
      <t>4</t>
    </r>
  </si>
  <si>
    <r>
      <t>Cacimbas (ES)</t>
    </r>
    <r>
      <rPr>
        <vertAlign val="superscript"/>
        <sz val="7"/>
        <color theme="1"/>
        <rFont val="Helvetica Neue"/>
      </rPr>
      <t>5</t>
    </r>
  </si>
  <si>
    <r>
      <t>Reduc (RJ)</t>
    </r>
    <r>
      <rPr>
        <vertAlign val="superscript"/>
        <sz val="7"/>
        <color theme="1"/>
        <rFont val="Helvetica Neue"/>
      </rPr>
      <t>7</t>
    </r>
  </si>
  <si>
    <r>
      <t>Sul Capixaba (ES)</t>
    </r>
    <r>
      <rPr>
        <vertAlign val="superscript"/>
        <sz val="7"/>
        <color theme="1"/>
        <rFont val="Helvetica Neue"/>
      </rPr>
      <t>8</t>
    </r>
  </si>
  <si>
    <r>
      <t>Urucu (AM)</t>
    </r>
    <r>
      <rPr>
        <vertAlign val="superscript"/>
        <sz val="7"/>
        <color theme="1"/>
        <rFont val="Helvetica Neue"/>
        <family val="2"/>
      </rPr>
      <t>9</t>
    </r>
  </si>
  <si>
    <r>
      <t>Caraguatatuba (SP)</t>
    </r>
    <r>
      <rPr>
        <vertAlign val="superscript"/>
        <sz val="7"/>
        <color theme="1"/>
        <rFont val="Helvetica Neue"/>
      </rPr>
      <t>10</t>
    </r>
  </si>
  <si>
    <r>
      <t>Estação Vandemir Ferreira (BA)</t>
    </r>
    <r>
      <rPr>
        <vertAlign val="superscript"/>
        <sz val="7"/>
        <color theme="1"/>
        <rFont val="Helvetica Neue"/>
      </rPr>
      <t>11</t>
    </r>
  </si>
  <si>
    <t>Source: ANP/SPC, according to ANP Resolution No. 729/2018, and Petrobras.</t>
  </si>
  <si>
    <r>
      <t>Table 1.12 – Volume of processed natural gas and dry natural gas, LPG, C</t>
    </r>
    <r>
      <rPr>
        <b/>
        <vertAlign val="subscript"/>
        <sz val="9"/>
        <color theme="1"/>
        <rFont val="Helvetica Neue"/>
        <family val="2"/>
      </rPr>
      <t>5</t>
    </r>
    <r>
      <rPr>
        <b/>
        <vertAlign val="superscript"/>
        <sz val="9"/>
        <color theme="1"/>
        <rFont val="Helvetica Neue"/>
        <family val="2"/>
      </rPr>
      <t>+</t>
    </r>
    <r>
      <rPr>
        <b/>
        <sz val="9"/>
        <color theme="1"/>
        <rFont val="Helvetica Neue"/>
      </rPr>
      <t>, ethane, propane and NGL production</t>
    </r>
    <r>
      <rPr>
        <b/>
        <sz val="9"/>
        <color theme="1"/>
        <rFont val="Helvetica Neue"/>
        <family val="2"/>
      </rPr>
      <t>, by processing plants – 2023</t>
    </r>
  </si>
  <si>
    <r>
      <t>3R Potiguar (RN)</t>
    </r>
    <r>
      <rPr>
        <vertAlign val="superscript"/>
        <sz val="7"/>
        <color theme="1"/>
        <rFont val="Helvetica Neue"/>
        <family val="2"/>
      </rPr>
      <t>6</t>
    </r>
  </si>
  <si>
    <r>
      <t>1</t>
    </r>
    <r>
      <rPr>
        <sz val="7"/>
        <color theme="1"/>
        <rFont val="Helvetica Neue"/>
      </rPr>
      <t xml:space="preserve">Volumes in gaseous state. </t>
    </r>
    <r>
      <rPr>
        <vertAlign val="superscript"/>
        <sz val="7"/>
        <color theme="1"/>
        <rFont val="Helvetica Neue"/>
      </rPr>
      <t>2</t>
    </r>
    <r>
      <rPr>
        <sz val="7"/>
        <color theme="1"/>
        <rFont val="Helvetica Neue"/>
      </rPr>
      <t xml:space="preserve">Volumes in liquid state. </t>
    </r>
    <r>
      <rPr>
        <vertAlign val="superscript"/>
        <sz val="7"/>
        <color theme="1"/>
        <rFont val="Helvetica Neue"/>
      </rPr>
      <t>3</t>
    </r>
    <r>
      <rPr>
        <sz val="7"/>
        <color theme="1"/>
        <rFont val="Helvetica Neue"/>
      </rPr>
      <t xml:space="preserve">Includes processed volumes in Catu and Candeias NGPPs. </t>
    </r>
    <r>
      <rPr>
        <vertAlign val="superscript"/>
        <sz val="7"/>
        <color theme="1"/>
        <rFont val="Helvetica Neue"/>
      </rPr>
      <t>4</t>
    </r>
    <r>
      <rPr>
        <sz val="7"/>
        <color theme="1"/>
        <rFont val="Helvetica Neue"/>
      </rPr>
      <t>Includes processed volumes in Cabiúnas NGCPPs, NGPPs, NGRP and LRP. NGL produced in NGRP</t>
    </r>
  </si>
  <si>
    <r>
      <t>is fractionated in NGCPPs. LNG produced in LRPs is fractionated in Reduc's LFP, while LPG, C5+, ethane and propane are accounted for in that refinery's production.</t>
    </r>
    <r>
      <rPr>
        <vertAlign val="superscript"/>
        <sz val="7"/>
        <color theme="1"/>
        <rFont val="Helvetica Neue"/>
      </rPr>
      <t xml:space="preserve"> 5</t>
    </r>
    <r>
      <rPr>
        <sz val="7"/>
        <color theme="1"/>
        <rFont val="Helvetica Neue"/>
      </rPr>
      <t>Processed volumes in NGPPs, NGCPPs and DPP</t>
    </r>
  </si>
  <si>
    <r>
      <t xml:space="preserve">Cacimbas included. </t>
    </r>
    <r>
      <rPr>
        <vertAlign val="superscript"/>
        <sz val="7"/>
        <color theme="1"/>
        <rFont val="Helvetica Neue"/>
      </rPr>
      <t>6</t>
    </r>
    <r>
      <rPr>
        <sz val="7"/>
        <color theme="1"/>
        <rFont val="Helvetica Neue"/>
      </rPr>
      <t xml:space="preserve">3R Potiguar I, II and III NGPPs included. </t>
    </r>
    <r>
      <rPr>
        <vertAlign val="superscript"/>
        <sz val="7"/>
        <color theme="1"/>
        <rFont val="Helvetica Neue"/>
      </rPr>
      <t>7</t>
    </r>
    <r>
      <rPr>
        <sz val="7"/>
        <color theme="1"/>
        <rFont val="Helvetica Neue"/>
      </rPr>
      <t xml:space="preserve">Processed volumes in Reduc I and II NGPPs are accounted for in Reduc's production, as well as LPG and C5+ parcels. </t>
    </r>
    <r>
      <rPr>
        <vertAlign val="superscript"/>
        <sz val="7"/>
        <color theme="1"/>
        <rFont val="Helvetica Neue"/>
      </rPr>
      <t>8</t>
    </r>
    <r>
      <rPr>
        <sz val="7"/>
        <color theme="1"/>
        <rFont val="Helvetica Neue"/>
      </rPr>
      <t xml:space="preserve">Processed volumes in DPP Sul </t>
    </r>
  </si>
  <si>
    <t>the oil streams.</t>
  </si>
  <si>
    <r>
      <t xml:space="preserve">Capixaba included. </t>
    </r>
    <r>
      <rPr>
        <vertAlign val="superscript"/>
        <sz val="7"/>
        <color theme="1"/>
        <rFont val="Helvetica Neue"/>
      </rPr>
      <t>9</t>
    </r>
    <r>
      <rPr>
        <sz val="7"/>
        <color theme="1"/>
        <rFont val="Helvetica Neue"/>
      </rPr>
      <t xml:space="preserve">Produced volumes in Urucu I, II, III and IV NGPPs included. </t>
    </r>
    <r>
      <rPr>
        <vertAlign val="superscript"/>
        <sz val="7"/>
        <color theme="1"/>
        <rFont val="Helvetica Neue"/>
      </rPr>
      <t>10</t>
    </r>
    <r>
      <rPr>
        <sz val="7"/>
        <color theme="1"/>
        <rFont val="Helvetica Neue"/>
      </rPr>
      <t>Processed volumes in DPP UTGCA I, II, UAPO/DPP - UTGCA and NGCPP UTGCA included. ¹¹The condensate produced is mixed with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</si>
</sst>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_(* #,##0.000_);_(* \(#,##0.000\);_(* &quot;-&quot;??_);_(@_)"/>
    <numFmt numFmtId="168" formatCode="_(* #,##0.000000_);_(* \(#,##0.000000\);_(* &quot;-&quot;??_);_(@_)"/>
    <numFmt numFmtId="169" formatCode="#,##0.000000000"/>
    <numFmt numFmtId="170" formatCode="0.0%"/>
    <numFmt numFmtId="171" formatCode="_-* #,##0.000_-;\-* #,##0.000_-;_-* &quot;-&quot;???_-;_-@_-"/>
  </numFmts>
  <fonts count="24">
    <font>
      <sz val="10"/>
      <name val="Arial"/>
    </font>
    <font>
      <sz val="10"/>
      <name val="Arial"/>
    </font>
    <font>
      <sz val="7"/>
      <name val="Helvetica Neue"/>
      <family val="2"/>
    </font>
    <font>
      <sz val="7"/>
      <name val="Helvetica Neue"/>
    </font>
    <font>
      <b/>
      <sz val="12"/>
      <color rgb="FFFF0000"/>
      <name val="Helvetica Neue"/>
    </font>
    <font>
      <sz val="7"/>
      <color rgb="FFFF0000"/>
      <name val="Helvetica Neue"/>
      <family val="2"/>
    </font>
    <font>
      <sz val="7"/>
      <color rgb="FFFF0000"/>
      <name val="Helvetica Neue"/>
    </font>
    <font>
      <b/>
      <sz val="7"/>
      <color rgb="FFFF0000"/>
      <name val="Helvetica Neue"/>
    </font>
    <font>
      <sz val="7"/>
      <color theme="0"/>
      <name val="Helvetica Neue"/>
    </font>
    <font>
      <b/>
      <sz val="9"/>
      <color theme="1"/>
      <name val="Helvetica Neue"/>
      <family val="2"/>
    </font>
    <font>
      <b/>
      <vertAlign val="subscript"/>
      <sz val="9"/>
      <color theme="1"/>
      <name val="Helvetica Neue"/>
      <family val="2"/>
    </font>
    <font>
      <b/>
      <vertAlign val="superscript"/>
      <sz val="9"/>
      <color theme="1"/>
      <name val="Helvetica Neue"/>
      <family val="2"/>
    </font>
    <font>
      <b/>
      <sz val="9"/>
      <color theme="1"/>
      <name val="Helvetica Neue"/>
    </font>
    <font>
      <sz val="7"/>
      <color theme="1"/>
      <name val="Helvetica Neue"/>
      <family val="2"/>
    </font>
    <font>
      <b/>
      <sz val="7"/>
      <color theme="1"/>
      <name val="Helvetica Neue"/>
      <family val="2"/>
    </font>
    <font>
      <b/>
      <vertAlign val="subscript"/>
      <sz val="7"/>
      <color theme="1"/>
      <name val="Helvetica Neue"/>
      <family val="2"/>
    </font>
    <font>
      <b/>
      <vertAlign val="superscript"/>
      <sz val="7"/>
      <color theme="1"/>
      <name val="Helvetica Neue"/>
      <family val="2"/>
    </font>
    <font>
      <b/>
      <sz val="7"/>
      <color theme="1"/>
      <name val="Helvetica Neue"/>
    </font>
    <font>
      <b/>
      <vertAlign val="superscript"/>
      <sz val="7"/>
      <color theme="1"/>
      <name val="Cambria"/>
      <family val="1"/>
    </font>
    <font>
      <b/>
      <sz val="7"/>
      <color theme="1"/>
      <name val="Cambria"/>
      <family val="1"/>
    </font>
    <font>
      <b/>
      <vertAlign val="superscript"/>
      <sz val="7"/>
      <color theme="1"/>
      <name val="Helvetica Neue"/>
    </font>
    <font>
      <vertAlign val="superscript"/>
      <sz val="7"/>
      <color theme="1"/>
      <name val="Helvetica Neue"/>
    </font>
    <font>
      <sz val="7"/>
      <color theme="1"/>
      <name val="Helvetica Neue"/>
    </font>
    <font>
      <vertAlign val="superscript"/>
      <sz val="7"/>
      <color theme="1"/>
      <name val="Helvetica Neue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darkGray">
        <fgColor indexed="9"/>
        <bgColor indexed="9"/>
      </patternFill>
    </fill>
    <fill>
      <patternFill patternType="mediumGray">
        <fgColor indexed="9"/>
        <bgColor indexed="9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166" fontId="2" fillId="2" borderId="0" xfId="2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3" fontId="3" fillId="2" borderId="0" xfId="2" applyNumberFormat="1" applyFont="1" applyFill="1" applyBorder="1" applyAlignment="1">
      <alignment horizontal="right" vertical="center" wrapText="1"/>
    </xf>
    <xf numFmtId="166" fontId="3" fillId="2" borderId="0" xfId="2" applyNumberFormat="1" applyFont="1" applyFill="1" applyBorder="1" applyAlignment="1">
      <alignment horizontal="right" vertical="center" wrapText="1"/>
    </xf>
    <xf numFmtId="167" fontId="2" fillId="2" borderId="0" xfId="2" applyNumberFormat="1" applyFont="1" applyFill="1" applyBorder="1" applyAlignment="1">
      <alignment vertical="center"/>
    </xf>
    <xf numFmtId="169" fontId="2" fillId="2" borderId="0" xfId="0" applyNumberFormat="1" applyFont="1" applyFill="1" applyAlignment="1">
      <alignment vertical="center"/>
    </xf>
    <xf numFmtId="166" fontId="3" fillId="2" borderId="0" xfId="2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70" fontId="2" fillId="2" borderId="0" xfId="1" applyNumberFormat="1" applyFont="1" applyFill="1" applyBorder="1" applyAlignment="1">
      <alignment vertical="center"/>
    </xf>
    <xf numFmtId="167" fontId="2" fillId="2" borderId="0" xfId="2" applyNumberFormat="1" applyFont="1" applyFill="1" applyBorder="1" applyAlignment="1">
      <alignment vertical="center" wrapText="1"/>
    </xf>
    <xf numFmtId="166" fontId="2" fillId="2" borderId="0" xfId="0" applyNumberFormat="1" applyFont="1" applyFill="1" applyAlignment="1">
      <alignment vertical="center"/>
    </xf>
    <xf numFmtId="170" fontId="2" fillId="2" borderId="0" xfId="0" applyNumberFormat="1" applyFont="1" applyFill="1" applyAlignment="1">
      <alignment vertical="center"/>
    </xf>
    <xf numFmtId="164" fontId="5" fillId="2" borderId="0" xfId="2" applyFont="1" applyFill="1" applyBorder="1" applyAlignment="1">
      <alignment vertical="center"/>
    </xf>
    <xf numFmtId="170" fontId="5" fillId="2" borderId="0" xfId="1" applyNumberFormat="1" applyFont="1" applyFill="1" applyBorder="1" applyAlignment="1">
      <alignment vertical="center"/>
    </xf>
    <xf numFmtId="171" fontId="2" fillId="2" borderId="0" xfId="0" applyNumberFormat="1" applyFont="1" applyFill="1" applyAlignment="1">
      <alignment vertical="center"/>
    </xf>
    <xf numFmtId="43" fontId="6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166" fontId="6" fillId="2" borderId="0" xfId="2" applyNumberFormat="1" applyFont="1" applyFill="1" applyBorder="1" applyAlignment="1">
      <alignment vertical="center"/>
    </xf>
    <xf numFmtId="3" fontId="6" fillId="2" borderId="0" xfId="2" applyNumberFormat="1" applyFont="1" applyFill="1" applyBorder="1" applyAlignment="1">
      <alignment horizontal="right" vertical="center" wrapText="1"/>
    </xf>
    <xf numFmtId="3" fontId="7" fillId="2" borderId="0" xfId="0" applyNumberFormat="1" applyFont="1" applyFill="1" applyAlignment="1">
      <alignment vertical="center"/>
    </xf>
    <xf numFmtId="165" fontId="3" fillId="2" borderId="0" xfId="2" applyNumberFormat="1" applyFont="1" applyFill="1" applyBorder="1" applyAlignment="1">
      <alignment horizontal="right" vertical="center" wrapText="1"/>
    </xf>
    <xf numFmtId="166" fontId="8" fillId="2" borderId="0" xfId="2" applyNumberFormat="1" applyFont="1" applyFill="1" applyBorder="1" applyAlignment="1">
      <alignment vertical="center"/>
    </xf>
    <xf numFmtId="166" fontId="8" fillId="5" borderId="0" xfId="2" applyNumberFormat="1" applyFont="1" applyFill="1" applyBorder="1" applyAlignment="1">
      <alignment vertical="center"/>
    </xf>
    <xf numFmtId="0" fontId="9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4" fillId="3" borderId="2" xfId="0" applyFont="1" applyFill="1" applyBorder="1" applyAlignment="1">
      <alignment horizontal="center" vertical="center" wrapText="1" shrinkToFi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166" fontId="13" fillId="2" borderId="0" xfId="2" applyNumberFormat="1" applyFont="1" applyFill="1" applyBorder="1" applyAlignment="1">
      <alignment vertical="center"/>
    </xf>
    <xf numFmtId="0" fontId="14" fillId="2" borderId="0" xfId="0" applyFont="1" applyFill="1" applyAlignment="1">
      <alignment horizontal="left" vertical="center"/>
    </xf>
    <xf numFmtId="3" fontId="14" fillId="2" borderId="0" xfId="2" applyNumberFormat="1" applyFont="1" applyFill="1" applyBorder="1" applyAlignment="1">
      <alignment horizontal="right" vertical="center" wrapText="1"/>
    </xf>
    <xf numFmtId="4" fontId="13" fillId="2" borderId="0" xfId="2" applyNumberFormat="1" applyFont="1" applyFill="1" applyBorder="1" applyAlignment="1">
      <alignment vertical="center"/>
    </xf>
    <xf numFmtId="3" fontId="13" fillId="2" borderId="0" xfId="2" applyNumberFormat="1" applyFont="1" applyFill="1" applyBorder="1" applyAlignment="1">
      <alignment vertical="center"/>
    </xf>
    <xf numFmtId="0" fontId="13" fillId="2" borderId="0" xfId="0" applyFont="1" applyFill="1" applyAlignment="1">
      <alignment horizontal="left" vertical="center"/>
    </xf>
    <xf numFmtId="3" fontId="22" fillId="2" borderId="0" xfId="2" applyNumberFormat="1" applyFont="1" applyFill="1" applyBorder="1" applyAlignment="1">
      <alignment horizontal="right" vertical="center" wrapText="1"/>
    </xf>
    <xf numFmtId="166" fontId="22" fillId="2" borderId="0" xfId="2" applyNumberFormat="1" applyFont="1" applyFill="1" applyBorder="1" applyAlignment="1">
      <alignment vertical="center"/>
    </xf>
    <xf numFmtId="166" fontId="22" fillId="2" borderId="0" xfId="2" applyNumberFormat="1" applyFont="1" applyFill="1" applyBorder="1" applyAlignment="1">
      <alignment horizontal="right" vertical="center" wrapText="1"/>
    </xf>
    <xf numFmtId="3" fontId="22" fillId="2" borderId="0" xfId="0" applyNumberFormat="1" applyFont="1" applyFill="1" applyAlignment="1">
      <alignment vertical="center"/>
    </xf>
    <xf numFmtId="166" fontId="22" fillId="2" borderId="0" xfId="2" applyNumberFormat="1" applyFont="1" applyFill="1" applyBorder="1" applyAlignment="1">
      <alignment horizontal="right" vertical="center"/>
    </xf>
    <xf numFmtId="0" fontId="13" fillId="2" borderId="1" xfId="0" applyFont="1" applyFill="1" applyBorder="1" applyAlignment="1">
      <alignment vertical="center"/>
    </xf>
    <xf numFmtId="166" fontId="14" fillId="2" borderId="1" xfId="2" applyNumberFormat="1" applyFont="1" applyFill="1" applyBorder="1" applyAlignment="1">
      <alignment horizontal="center" vertical="center"/>
    </xf>
    <xf numFmtId="0" fontId="22" fillId="2" borderId="0" xfId="0" applyFont="1" applyFill="1" applyAlignment="1">
      <alignment vertical="center"/>
    </xf>
    <xf numFmtId="166" fontId="17" fillId="2" borderId="0" xfId="2" applyNumberFormat="1" applyFont="1" applyFill="1" applyBorder="1" applyAlignment="1">
      <alignment horizontal="center" vertical="center"/>
    </xf>
    <xf numFmtId="168" fontId="22" fillId="2" borderId="0" xfId="2" applyNumberFormat="1" applyFont="1" applyFill="1" applyBorder="1" applyAlignment="1">
      <alignment vertical="center"/>
    </xf>
    <xf numFmtId="0" fontId="21" fillId="2" borderId="0" xfId="0" applyFont="1" applyFill="1" applyAlignment="1">
      <alignment vertical="center"/>
    </xf>
    <xf numFmtId="166" fontId="22" fillId="2" borderId="0" xfId="0" applyNumberFormat="1" applyFont="1" applyFill="1" applyAlignment="1">
      <alignment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 wrapText="1" shrinkToFit="1"/>
    </xf>
    <xf numFmtId="0" fontId="14" fillId="2" borderId="8" xfId="0" applyFont="1" applyFill="1" applyBorder="1" applyAlignment="1">
      <alignment horizontal="center" vertical="center" wrapText="1" shrinkToFit="1"/>
    </xf>
    <xf numFmtId="0" fontId="14" fillId="2" borderId="4" xfId="0" applyFont="1" applyFill="1" applyBorder="1" applyAlignment="1">
      <alignment horizontal="center" vertical="center" wrapText="1" shrinkToFit="1"/>
    </xf>
    <xf numFmtId="0" fontId="14" fillId="2" borderId="3" xfId="0" applyFont="1" applyFill="1" applyBorder="1" applyAlignment="1">
      <alignment horizontal="center" vertical="center" wrapText="1" shrinkToFit="1"/>
    </xf>
    <xf numFmtId="0" fontId="14" fillId="2" borderId="1" xfId="0" applyFont="1" applyFill="1" applyBorder="1" applyAlignment="1">
      <alignment horizontal="center" vertical="center" wrapText="1" shrinkToFit="1"/>
    </xf>
    <xf numFmtId="0" fontId="14" fillId="2" borderId="6" xfId="0" applyFont="1" applyFill="1" applyBorder="1" applyAlignment="1">
      <alignment horizontal="center" vertical="center" wrapText="1" shrinkToFit="1"/>
    </xf>
    <xf numFmtId="0" fontId="14" fillId="4" borderId="9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 wrapText="1" shrinkToFit="1"/>
    </xf>
    <xf numFmtId="0" fontId="14" fillId="4" borderId="2" xfId="0" applyFont="1" applyFill="1" applyBorder="1" applyAlignment="1">
      <alignment horizontal="center" vertical="center" wrapText="1" shrinkToFit="1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7"/>
  <sheetViews>
    <sheetView tabSelected="1" zoomScale="94" zoomScaleNormal="94" zoomScaleSheetLayoutView="100" workbookViewId="0">
      <selection activeCell="A2" sqref="A2"/>
    </sheetView>
  </sheetViews>
  <sheetFormatPr defaultColWidth="9.1796875" defaultRowHeight="9"/>
  <cols>
    <col min="1" max="1" width="19.7265625" style="1" customWidth="1"/>
    <col min="2" max="2" width="19.81640625" style="1" customWidth="1"/>
    <col min="3" max="4" width="10.54296875" style="1" customWidth="1"/>
    <col min="5" max="5" width="12.81640625" style="1" customWidth="1"/>
    <col min="6" max="7" width="15.81640625" style="1" customWidth="1"/>
    <col min="8" max="8" width="15.54296875" style="1" customWidth="1"/>
    <col min="9" max="9" width="9.1796875" style="15" customWidth="1"/>
    <col min="10" max="10" width="10.453125" style="16" customWidth="1"/>
    <col min="11" max="16" width="10" style="1" customWidth="1"/>
    <col min="17" max="17" width="10.81640625" style="1" customWidth="1"/>
    <col min="18" max="16384" width="9.1796875" style="1"/>
  </cols>
  <sheetData>
    <row r="1" spans="1:13" ht="12.75" customHeight="1">
      <c r="A1" s="26" t="s">
        <v>22</v>
      </c>
      <c r="B1" s="26"/>
      <c r="C1" s="26"/>
      <c r="D1" s="26"/>
      <c r="E1" s="26"/>
      <c r="F1" s="26"/>
      <c r="G1" s="26"/>
      <c r="H1" s="27"/>
    </row>
    <row r="2" spans="1:13">
      <c r="A2" s="27"/>
      <c r="B2" s="27"/>
      <c r="C2" s="27"/>
      <c r="D2" s="27"/>
      <c r="E2" s="27"/>
      <c r="F2" s="27"/>
      <c r="G2" s="27"/>
      <c r="H2" s="27"/>
    </row>
    <row r="3" spans="1:13" ht="9" customHeight="1">
      <c r="A3" s="51" t="s">
        <v>0</v>
      </c>
      <c r="B3" s="55" t="s">
        <v>7</v>
      </c>
      <c r="C3" s="56"/>
      <c r="D3" s="56"/>
      <c r="E3" s="56"/>
      <c r="F3" s="56"/>
      <c r="G3" s="56"/>
      <c r="H3" s="57"/>
    </row>
    <row r="4" spans="1:13" ht="9" customHeight="1">
      <c r="A4" s="52"/>
      <c r="B4" s="58"/>
      <c r="C4" s="59"/>
      <c r="D4" s="59"/>
      <c r="E4" s="59"/>
      <c r="F4" s="59"/>
      <c r="G4" s="59"/>
      <c r="H4" s="60"/>
    </row>
    <row r="5" spans="1:13" ht="11.25" customHeight="1">
      <c r="A5" s="53"/>
      <c r="B5" s="64" t="s">
        <v>8</v>
      </c>
      <c r="C5" s="61" t="s">
        <v>1</v>
      </c>
      <c r="D5" s="62"/>
      <c r="E5" s="62"/>
      <c r="F5" s="62"/>
      <c r="G5" s="62"/>
      <c r="H5" s="63"/>
    </row>
    <row r="6" spans="1:13" ht="18" customHeight="1">
      <c r="A6" s="54"/>
      <c r="B6" s="65"/>
      <c r="C6" s="28" t="s">
        <v>2</v>
      </c>
      <c r="D6" s="29" t="s">
        <v>9</v>
      </c>
      <c r="E6" s="30" t="s">
        <v>10</v>
      </c>
      <c r="F6" s="30" t="s">
        <v>11</v>
      </c>
      <c r="G6" s="29" t="s">
        <v>12</v>
      </c>
      <c r="H6" s="31" t="s">
        <v>3</v>
      </c>
    </row>
    <row r="7" spans="1:13" ht="9" customHeight="1">
      <c r="A7" s="32"/>
      <c r="B7" s="27"/>
      <c r="C7" s="33"/>
      <c r="D7" s="33"/>
      <c r="E7" s="33"/>
      <c r="F7" s="33"/>
      <c r="G7" s="27"/>
      <c r="H7" s="27"/>
      <c r="I7" s="9"/>
      <c r="J7" s="9"/>
      <c r="K7" s="4"/>
      <c r="L7" s="4"/>
      <c r="M7" s="4"/>
    </row>
    <row r="8" spans="1:13" ht="9.75" customHeight="1">
      <c r="A8" s="34" t="s">
        <v>4</v>
      </c>
      <c r="B8" s="35">
        <v>20144066.829728</v>
      </c>
      <c r="C8" s="35">
        <v>3176104.3092028988</v>
      </c>
      <c r="D8" s="35">
        <v>982289.8350000002</v>
      </c>
      <c r="E8" s="35">
        <v>313528.87431999994</v>
      </c>
      <c r="F8" s="35">
        <v>651031.92000000004</v>
      </c>
      <c r="G8" s="35">
        <v>17862512.259558998</v>
      </c>
      <c r="H8" s="35">
        <v>133117.49</v>
      </c>
      <c r="I8" s="24">
        <f>B8-G8</f>
        <v>2281554.5701690018</v>
      </c>
      <c r="J8" s="25">
        <f>SUM(J10:J20)</f>
        <v>1596128.9594959274</v>
      </c>
      <c r="K8" s="23"/>
      <c r="L8" s="18"/>
      <c r="M8" s="19"/>
    </row>
    <row r="9" spans="1:13" ht="9" customHeight="1">
      <c r="A9" s="32"/>
      <c r="B9" s="36"/>
      <c r="C9" s="37"/>
      <c r="D9" s="37"/>
      <c r="E9" s="33"/>
      <c r="F9" s="33"/>
      <c r="G9" s="37"/>
      <c r="H9" s="37"/>
      <c r="I9" s="24"/>
      <c r="J9" s="25"/>
      <c r="K9" s="23"/>
      <c r="L9" s="20"/>
      <c r="M9" s="19"/>
    </row>
    <row r="10" spans="1:13" ht="9.75" customHeight="1">
      <c r="A10" s="38" t="s">
        <v>13</v>
      </c>
      <c r="B10" s="39">
        <v>584874.37</v>
      </c>
      <c r="C10" s="41">
        <v>0</v>
      </c>
      <c r="D10" s="41">
        <v>0</v>
      </c>
      <c r="E10" s="41">
        <v>0</v>
      </c>
      <c r="F10" s="41">
        <v>0</v>
      </c>
      <c r="G10" s="41">
        <v>503890.28399999999</v>
      </c>
      <c r="H10" s="41">
        <v>128828.22</v>
      </c>
      <c r="I10" s="24">
        <f t="shared" ref="I10:I19" si="0">B10-G10</f>
        <v>80984.08600000001</v>
      </c>
      <c r="J10" s="25">
        <f>((((C10+D10+F10+H10)*260))/1000)+E10</f>
        <v>33495.337200000002</v>
      </c>
      <c r="K10" s="4"/>
      <c r="L10" s="19"/>
      <c r="M10" s="19"/>
    </row>
    <row r="11" spans="1:13" ht="9.75" customHeight="1">
      <c r="A11" s="38" t="s">
        <v>14</v>
      </c>
      <c r="B11" s="39">
        <v>7808279.074</v>
      </c>
      <c r="C11" s="40">
        <v>633255.55100000009</v>
      </c>
      <c r="D11" s="40">
        <v>186650.64799999999</v>
      </c>
      <c r="E11" s="41">
        <v>0</v>
      </c>
      <c r="F11" s="41">
        <v>0</v>
      </c>
      <c r="G11" s="41">
        <v>6327772.2233709991</v>
      </c>
      <c r="H11" s="41">
        <v>0</v>
      </c>
      <c r="I11" s="24">
        <f>B11-G11</f>
        <v>1480506.8506290009</v>
      </c>
      <c r="J11" s="25">
        <f>((((C11+D11+F11+H11)*260))/1000)+E11</f>
        <v>213175.61174000002</v>
      </c>
      <c r="K11" s="23"/>
      <c r="L11" s="21"/>
      <c r="M11" s="19"/>
    </row>
    <row r="12" spans="1:13" ht="9.75" customHeight="1">
      <c r="A12" s="38" t="s">
        <v>15</v>
      </c>
      <c r="B12" s="39">
        <v>1001800.5287419999</v>
      </c>
      <c r="C12" s="40">
        <v>247596.897</v>
      </c>
      <c r="D12" s="40">
        <v>68587.206999999995</v>
      </c>
      <c r="E12" s="41">
        <v>0</v>
      </c>
      <c r="F12" s="41">
        <v>0</v>
      </c>
      <c r="G12" s="41">
        <v>883509.45868799987</v>
      </c>
      <c r="H12" s="41">
        <v>0</v>
      </c>
      <c r="I12" s="24">
        <f>B12-G12</f>
        <v>118291.07005400001</v>
      </c>
      <c r="J12" s="25">
        <f>((((C12+D12+F12+H12)*260))/1000)+E12</f>
        <v>82207.867039999997</v>
      </c>
      <c r="K12" s="23"/>
      <c r="L12" s="21"/>
      <c r="M12" s="19"/>
    </row>
    <row r="13" spans="1:13" ht="9.75" customHeight="1">
      <c r="A13" s="38" t="s">
        <v>23</v>
      </c>
      <c r="B13" s="39">
        <v>260263.059565</v>
      </c>
      <c r="C13" s="40">
        <v>64977.145202898551</v>
      </c>
      <c r="D13" s="40">
        <v>18825.294000000002</v>
      </c>
      <c r="E13" s="41">
        <v>0</v>
      </c>
      <c r="F13" s="41">
        <v>0</v>
      </c>
      <c r="G13" s="41">
        <v>227553.16399999999</v>
      </c>
      <c r="H13" s="41">
        <v>0</v>
      </c>
      <c r="I13" s="24">
        <f t="shared" si="0"/>
        <v>32709.895565000013</v>
      </c>
      <c r="J13" s="25">
        <f>((((C13+D13+F13+H13)*251))/1000)+E13</f>
        <v>21034.412239927537</v>
      </c>
      <c r="K13" s="23"/>
      <c r="L13" s="19"/>
      <c r="M13" s="19"/>
    </row>
    <row r="14" spans="1:13" ht="9.75" customHeight="1">
      <c r="A14" s="38" t="s">
        <v>5</v>
      </c>
      <c r="B14" s="39">
        <v>429936.30200000003</v>
      </c>
      <c r="C14" s="40">
        <v>73669.756999999998</v>
      </c>
      <c r="D14" s="40">
        <v>26163.411</v>
      </c>
      <c r="E14" s="41">
        <v>0</v>
      </c>
      <c r="F14" s="41">
        <v>0</v>
      </c>
      <c r="G14" s="41">
        <v>422867.136</v>
      </c>
      <c r="H14" s="41">
        <v>0</v>
      </c>
      <c r="I14" s="24">
        <f>B14-G14</f>
        <v>7069.1660000000265</v>
      </c>
      <c r="J14" s="25">
        <f>((((C14+D14+F14+H14)*242))/1000)+E14</f>
        <v>24159.626656</v>
      </c>
      <c r="K14" s="23"/>
      <c r="L14" s="19"/>
      <c r="M14" s="19"/>
    </row>
    <row r="15" spans="1:13" ht="9.75" customHeight="1">
      <c r="A15" s="38" t="s">
        <v>16</v>
      </c>
      <c r="B15" s="39">
        <v>406692.505611</v>
      </c>
      <c r="C15" s="40">
        <v>802529.82199999993</v>
      </c>
      <c r="D15" s="40">
        <v>240748.50699999998</v>
      </c>
      <c r="E15" s="40">
        <v>313528.87431999994</v>
      </c>
      <c r="F15" s="40">
        <v>650776.92000000004</v>
      </c>
      <c r="G15" s="41">
        <v>383891.00400000002</v>
      </c>
      <c r="H15" s="41">
        <v>0</v>
      </c>
      <c r="I15" s="24">
        <f>B15-G15</f>
        <v>22801.501610999985</v>
      </c>
      <c r="J15" s="25">
        <f>((((C15+D15+F15+H15)*260))/1000)+E15</f>
        <v>753983.23905999982</v>
      </c>
      <c r="K15" s="23"/>
      <c r="L15" s="19"/>
      <c r="M15" s="19"/>
    </row>
    <row r="16" spans="1:13" ht="9.75" customHeight="1">
      <c r="A16" s="38" t="s">
        <v>17</v>
      </c>
      <c r="B16" s="42">
        <v>21715.591710000001</v>
      </c>
      <c r="C16" s="41">
        <v>0</v>
      </c>
      <c r="D16" s="43">
        <v>679.83900000000006</v>
      </c>
      <c r="E16" s="41">
        <v>0</v>
      </c>
      <c r="F16" s="41">
        <v>0</v>
      </c>
      <c r="G16" s="41">
        <v>19389.339</v>
      </c>
      <c r="H16" s="41">
        <v>0</v>
      </c>
      <c r="I16" s="24">
        <f t="shared" si="0"/>
        <v>2326.2527100000007</v>
      </c>
      <c r="J16" s="25">
        <f>((((C16+D16+F16+H16)*260))/1000)+E16</f>
        <v>176.75814000000003</v>
      </c>
      <c r="K16" s="23"/>
      <c r="L16" s="19"/>
      <c r="M16" s="19"/>
    </row>
    <row r="17" spans="1:13" ht="9.75" customHeight="1">
      <c r="A17" s="38" t="s">
        <v>18</v>
      </c>
      <c r="B17" s="39">
        <v>4435116</v>
      </c>
      <c r="C17" s="40">
        <v>656210</v>
      </c>
      <c r="D17" s="40">
        <v>153071</v>
      </c>
      <c r="E17" s="41">
        <v>0</v>
      </c>
      <c r="F17" s="40">
        <v>255</v>
      </c>
      <c r="G17" s="41">
        <v>4175338</v>
      </c>
      <c r="H17" s="41">
        <v>0</v>
      </c>
      <c r="I17" s="24">
        <f t="shared" si="0"/>
        <v>259778</v>
      </c>
      <c r="J17" s="25">
        <f>((((C17+D17+F17+H17)*260))/1000)+E17</f>
        <v>210479.35999999999</v>
      </c>
      <c r="K17" s="23"/>
      <c r="L17" s="19"/>
      <c r="M17" s="22"/>
    </row>
    <row r="18" spans="1:13" ht="9.75" customHeight="1">
      <c r="A18" s="38" t="s">
        <v>19</v>
      </c>
      <c r="B18" s="39">
        <v>4438391.8030000003</v>
      </c>
      <c r="C18" s="40">
        <v>697865.13699999999</v>
      </c>
      <c r="D18" s="40">
        <v>278565.92300000001</v>
      </c>
      <c r="E18" s="41">
        <v>0</v>
      </c>
      <c r="F18" s="41">
        <v>0</v>
      </c>
      <c r="G18" s="41">
        <v>4182684.6244999999</v>
      </c>
      <c r="H18" s="41">
        <v>0</v>
      </c>
      <c r="I18" s="24">
        <f t="shared" si="0"/>
        <v>255707.17850000039</v>
      </c>
      <c r="J18" s="25">
        <f>((((C18+D18+F18+H18)*260))/1000)+E18</f>
        <v>253872.07560000001</v>
      </c>
      <c r="K18" s="23"/>
      <c r="L18" s="19"/>
      <c r="M18" s="22"/>
    </row>
    <row r="19" spans="1:13" ht="9.75" customHeight="1">
      <c r="A19" s="38" t="s">
        <v>20</v>
      </c>
      <c r="B19" s="39">
        <v>626809.53899999999</v>
      </c>
      <c r="C19" s="41">
        <v>0</v>
      </c>
      <c r="D19" s="40">
        <v>8998.0059999999994</v>
      </c>
      <c r="E19" s="41">
        <v>0</v>
      </c>
      <c r="F19" s="41">
        <v>0</v>
      </c>
      <c r="G19" s="41">
        <v>607999.30200000003</v>
      </c>
      <c r="H19" s="41">
        <v>0</v>
      </c>
      <c r="I19" s="24">
        <f t="shared" si="0"/>
        <v>18810.236999999965</v>
      </c>
      <c r="J19" s="25">
        <f>((((C19+D19+F19+H19)*270))/1000)+E19</f>
        <v>2429.4616199999996</v>
      </c>
      <c r="K19" s="23"/>
      <c r="L19" s="19"/>
      <c r="M19" s="22"/>
    </row>
    <row r="20" spans="1:13" ht="9.75" customHeight="1">
      <c r="A20" s="38" t="s">
        <v>6</v>
      </c>
      <c r="B20" s="39">
        <v>130188.0561</v>
      </c>
      <c r="C20" s="41">
        <v>0</v>
      </c>
      <c r="D20" s="41">
        <v>0</v>
      </c>
      <c r="E20" s="41">
        <v>0</v>
      </c>
      <c r="F20" s="41">
        <v>0</v>
      </c>
      <c r="G20" s="41">
        <v>127617.724</v>
      </c>
      <c r="H20" s="41">
        <v>4289.2700000000004</v>
      </c>
      <c r="I20" s="24">
        <f>B20-G20</f>
        <v>2570.3320999999996</v>
      </c>
      <c r="J20" s="25">
        <f>((((C20+D20+F20+H20)*260))/1000)+E20</f>
        <v>1115.2102000000002</v>
      </c>
      <c r="K20" s="23"/>
      <c r="L20" s="20"/>
      <c r="M20" s="22"/>
    </row>
    <row r="21" spans="1:13" ht="9.75" customHeight="1">
      <c r="A21" s="44"/>
      <c r="B21" s="45"/>
      <c r="C21" s="45"/>
      <c r="D21" s="45"/>
      <c r="E21" s="45"/>
      <c r="F21" s="45"/>
      <c r="G21" s="45"/>
      <c r="H21" s="45"/>
      <c r="I21" s="9"/>
      <c r="J21" s="9"/>
      <c r="K21" s="4"/>
      <c r="L21" s="4"/>
    </row>
    <row r="22" spans="1:13" ht="10.5" customHeight="1">
      <c r="A22" s="46" t="s">
        <v>21</v>
      </c>
      <c r="B22" s="47"/>
      <c r="C22" s="48"/>
      <c r="D22" s="48"/>
      <c r="E22" s="48"/>
      <c r="F22" s="48"/>
      <c r="G22" s="40"/>
      <c r="H22" s="40"/>
    </row>
    <row r="23" spans="1:13" ht="10.5" customHeight="1">
      <c r="A23" s="49" t="s">
        <v>24</v>
      </c>
      <c r="B23" s="46"/>
      <c r="C23" s="50"/>
      <c r="D23" s="46"/>
      <c r="E23" s="46"/>
      <c r="F23" s="46"/>
      <c r="G23" s="46"/>
      <c r="H23" s="46"/>
    </row>
    <row r="24" spans="1:13" ht="10.5" customHeight="1">
      <c r="A24" s="46" t="s">
        <v>25</v>
      </c>
      <c r="B24" s="46"/>
      <c r="C24" s="50"/>
      <c r="D24" s="46"/>
      <c r="E24" s="46"/>
      <c r="F24" s="46"/>
      <c r="G24" s="46"/>
      <c r="H24" s="46"/>
    </row>
    <row r="25" spans="1:13" ht="10.5" customHeight="1">
      <c r="A25" s="46" t="s">
        <v>26</v>
      </c>
      <c r="B25" s="46"/>
      <c r="C25" s="50"/>
      <c r="D25" s="46"/>
      <c r="E25" s="46"/>
      <c r="F25" s="46"/>
      <c r="G25" s="46"/>
      <c r="H25" s="46"/>
    </row>
    <row r="26" spans="1:13" ht="10.5" customHeight="1">
      <c r="A26" s="46" t="s">
        <v>28</v>
      </c>
      <c r="B26" s="46"/>
      <c r="C26" s="50"/>
      <c r="D26" s="46"/>
      <c r="E26" s="46"/>
      <c r="F26" s="46"/>
      <c r="G26" s="46"/>
      <c r="H26" s="46"/>
    </row>
    <row r="27" spans="1:13" ht="10.5" customHeight="1">
      <c r="A27" s="46" t="s">
        <v>27</v>
      </c>
      <c r="B27" s="46"/>
      <c r="C27" s="50"/>
      <c r="D27" s="46"/>
      <c r="E27" s="46"/>
      <c r="F27" s="46"/>
      <c r="G27" s="46"/>
      <c r="H27" s="46"/>
    </row>
    <row r="28" spans="1:13">
      <c r="B28" s="5"/>
      <c r="C28" s="13"/>
    </row>
    <row r="29" spans="1:13" ht="15.5">
      <c r="A29" s="10"/>
      <c r="B29" s="3"/>
      <c r="C29" s="3"/>
      <c r="D29" s="3"/>
      <c r="E29" s="3"/>
      <c r="F29" s="7"/>
      <c r="G29" s="6"/>
    </row>
    <row r="30" spans="1:13">
      <c r="B30" s="3"/>
      <c r="C30" s="3"/>
      <c r="D30" s="3"/>
      <c r="E30" s="3"/>
      <c r="G30" s="6"/>
      <c r="H30" s="13"/>
    </row>
    <row r="31" spans="1:13">
      <c r="B31" s="3"/>
      <c r="C31" s="3"/>
      <c r="D31" s="3"/>
      <c r="E31" s="3"/>
      <c r="F31" s="8"/>
      <c r="G31" s="6"/>
      <c r="H31" s="6"/>
    </row>
    <row r="32" spans="1:13">
      <c r="B32" s="12"/>
      <c r="G32" s="6"/>
    </row>
    <row r="33" spans="1:3">
      <c r="B33" s="12"/>
    </row>
    <row r="34" spans="1:3">
      <c r="A34" s="2"/>
      <c r="B34" s="12"/>
      <c r="C34" s="11"/>
    </row>
    <row r="35" spans="1:3">
      <c r="A35" s="2"/>
      <c r="B35" s="12"/>
      <c r="C35" s="11"/>
    </row>
    <row r="36" spans="1:3">
      <c r="A36" s="2"/>
      <c r="B36" s="12"/>
      <c r="C36" s="11"/>
    </row>
    <row r="37" spans="1:3">
      <c r="A37" s="2"/>
      <c r="B37" s="12"/>
      <c r="C37" s="11"/>
    </row>
    <row r="38" spans="1:3">
      <c r="A38" s="2"/>
      <c r="B38" s="12"/>
      <c r="C38" s="11"/>
    </row>
    <row r="39" spans="1:3">
      <c r="A39" s="2"/>
      <c r="B39" s="12"/>
      <c r="C39" s="11"/>
    </row>
    <row r="40" spans="1:3">
      <c r="A40" s="2"/>
      <c r="B40" s="12"/>
      <c r="C40" s="11"/>
    </row>
    <row r="41" spans="1:3">
      <c r="A41" s="2"/>
      <c r="B41" s="12"/>
      <c r="C41" s="11"/>
    </row>
    <row r="42" spans="1:3">
      <c r="A42" s="2"/>
      <c r="B42" s="12"/>
      <c r="C42" s="11"/>
    </row>
    <row r="43" spans="1:3">
      <c r="A43" s="2"/>
      <c r="B43" s="12"/>
      <c r="C43" s="11"/>
    </row>
    <row r="44" spans="1:3">
      <c r="A44" s="2"/>
      <c r="B44" s="12"/>
      <c r="C44" s="11"/>
    </row>
    <row r="45" spans="1:3">
      <c r="A45" s="2"/>
      <c r="B45" s="12"/>
      <c r="C45" s="11"/>
    </row>
    <row r="46" spans="1:3">
      <c r="B46" s="17"/>
      <c r="C46" s="14"/>
    </row>
    <row r="47" spans="1:3">
      <c r="C47" s="14"/>
    </row>
  </sheetData>
  <mergeCells count="4">
    <mergeCell ref="A3:A6"/>
    <mergeCell ref="B3:H4"/>
    <mergeCell ref="C5:H5"/>
    <mergeCell ref="B5:B6"/>
  </mergeCells>
  <phoneticPr fontId="0" type="noConversion"/>
  <printOptions horizontalCentered="1"/>
  <pageMargins left="0.59055118110236227" right="0.59055118110236227" top="0.78740157480314965" bottom="0.78740157480314965" header="0" footer="0"/>
  <pageSetup paperSize="9" scale="52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0" ma:contentTypeDescription="Crie um novo documento." ma:contentTypeScope="" ma:versionID="25afdb6511b593e66855aebeeb89ef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78f746c3a1c47dbaea02d3be93aa9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F88A1D-FCB7-46ED-9E1B-8DE3244E6A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7EDA0C-2B7A-4EDE-BC75-9412421B76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T1.12</vt:lpstr>
    </vt:vector>
  </TitlesOfParts>
  <Manager/>
  <Company>ANP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Lopes de Souza</dc:creator>
  <cp:keywords/>
  <dc:description/>
  <cp:lastModifiedBy>Jose Lopes de Souza</cp:lastModifiedBy>
  <cp:revision/>
  <dcterms:created xsi:type="dcterms:W3CDTF">2000-05-31T13:42:43Z</dcterms:created>
  <dcterms:modified xsi:type="dcterms:W3CDTF">2024-08-23T21:00:46Z</dcterms:modified>
  <cp:category/>
  <cp:contentStatus/>
</cp:coreProperties>
</file>