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vinha\Desktop\Fábio\ANP\Etanol\Relatório Regional Etanol\"/>
    </mc:Choice>
  </mc:AlternateContent>
  <xr:revisionPtr revIDLastSave="0" documentId="13_ncr:1_{A0068799-F804-4310-BF46-D49C17DE8584}" xr6:coauthVersionLast="47" xr6:coauthVersionMax="47" xr10:uidLastSave="{00000000-0000-0000-0000-000000000000}"/>
  <bookViews>
    <workbookView xWindow="-120" yWindow="-120" windowWidth="29040" windowHeight="15510" activeTab="2" xr2:uid="{00000000-000D-0000-FFFF-FFFF00000000}"/>
  </bookViews>
  <sheets>
    <sheet name="Anidro_UF" sheetId="5" r:id="rId1"/>
    <sheet name="Hidratado_UF" sheetId="6" r:id="rId2"/>
    <sheet name="Anidro_Região" sheetId="7" r:id="rId3"/>
    <sheet name="Hidratado_Região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7" l="1"/>
  <c r="F15" i="7"/>
  <c r="G15" i="7"/>
  <c r="H15" i="7"/>
  <c r="I15" i="7"/>
  <c r="J15" i="7"/>
  <c r="K15" i="7"/>
  <c r="L15" i="7"/>
  <c r="M15" i="7"/>
  <c r="N15" i="7"/>
  <c r="O15" i="7"/>
  <c r="D15" i="7"/>
  <c r="P14" i="7"/>
  <c r="E11" i="8"/>
  <c r="F11" i="8"/>
  <c r="G11" i="8"/>
  <c r="H11" i="8"/>
  <c r="I11" i="8"/>
  <c r="J11" i="8"/>
  <c r="K11" i="8"/>
  <c r="L11" i="8"/>
  <c r="M11" i="8"/>
  <c r="N11" i="8"/>
  <c r="O11" i="8"/>
  <c r="D11" i="8"/>
  <c r="P119" i="6"/>
  <c r="P120" i="6"/>
  <c r="P115" i="6"/>
  <c r="P96" i="6"/>
  <c r="P73" i="6"/>
  <c r="P45" i="6"/>
  <c r="P10" i="8"/>
  <c r="E143" i="6"/>
  <c r="F143" i="6"/>
  <c r="G143" i="6"/>
  <c r="H143" i="6"/>
  <c r="I143" i="6"/>
  <c r="J143" i="6"/>
  <c r="K143" i="6"/>
  <c r="L143" i="6"/>
  <c r="M143" i="6"/>
  <c r="N143" i="6"/>
  <c r="O143" i="6"/>
  <c r="D143" i="6"/>
  <c r="E121" i="6"/>
  <c r="F121" i="6"/>
  <c r="G121" i="6"/>
  <c r="H121" i="6"/>
  <c r="I121" i="6"/>
  <c r="J121" i="6"/>
  <c r="K121" i="6"/>
  <c r="L121" i="6"/>
  <c r="M121" i="6"/>
  <c r="N121" i="6"/>
  <c r="O121" i="6"/>
  <c r="D121" i="6"/>
  <c r="E47" i="6"/>
  <c r="D47" i="6"/>
  <c r="I41" i="5"/>
  <c r="J41" i="5"/>
  <c r="K41" i="5"/>
  <c r="L41" i="5"/>
  <c r="M41" i="5"/>
  <c r="N41" i="5"/>
  <c r="O41" i="5"/>
  <c r="E41" i="5"/>
  <c r="F41" i="5"/>
  <c r="G41" i="5"/>
  <c r="G138" i="5" s="1"/>
  <c r="H41" i="5"/>
  <c r="D41" i="5"/>
  <c r="E138" i="5"/>
  <c r="F138" i="5"/>
  <c r="H138" i="5"/>
  <c r="I138" i="5"/>
  <c r="J138" i="5"/>
  <c r="K138" i="5"/>
  <c r="L138" i="5"/>
  <c r="M138" i="5"/>
  <c r="N138" i="5"/>
  <c r="O138" i="5"/>
  <c r="D138" i="5"/>
  <c r="E91" i="5" l="1"/>
  <c r="F91" i="5"/>
  <c r="G91" i="5"/>
  <c r="H91" i="5"/>
  <c r="I91" i="5"/>
  <c r="J91" i="5"/>
  <c r="K91" i="5"/>
  <c r="L91" i="5"/>
  <c r="M91" i="5"/>
  <c r="N91" i="5"/>
  <c r="O91" i="5"/>
  <c r="D91" i="5"/>
  <c r="I39" i="5"/>
  <c r="E39" i="5"/>
  <c r="F39" i="5"/>
  <c r="G39" i="5"/>
  <c r="H39" i="5"/>
  <c r="J39" i="5"/>
  <c r="K39" i="5"/>
  <c r="L39" i="5"/>
  <c r="M39" i="5"/>
  <c r="N39" i="5"/>
  <c r="O39" i="5"/>
  <c r="D39" i="5"/>
  <c r="P39" i="5" l="1"/>
  <c r="E14" i="5"/>
  <c r="F14" i="5"/>
  <c r="G14" i="5"/>
  <c r="H14" i="5"/>
  <c r="I14" i="5"/>
  <c r="J14" i="5"/>
  <c r="K14" i="5"/>
  <c r="L14" i="5"/>
  <c r="M14" i="5"/>
  <c r="N14" i="5"/>
  <c r="O14" i="5"/>
  <c r="D14" i="5"/>
  <c r="E11" i="7"/>
  <c r="F11" i="7"/>
  <c r="G11" i="7"/>
  <c r="H11" i="7"/>
  <c r="I11" i="7"/>
  <c r="J11" i="7"/>
  <c r="K11" i="7"/>
  <c r="L11" i="7"/>
  <c r="M11" i="7"/>
  <c r="N11" i="7"/>
  <c r="N27" i="7" s="1"/>
  <c r="O11" i="7"/>
  <c r="E18" i="7"/>
  <c r="F18" i="7"/>
  <c r="G18" i="7"/>
  <c r="H18" i="7"/>
  <c r="I18" i="7"/>
  <c r="J18" i="7"/>
  <c r="K18" i="7"/>
  <c r="L18" i="7"/>
  <c r="M18" i="7"/>
  <c r="N18" i="7"/>
  <c r="O18" i="7"/>
  <c r="O20" i="7"/>
  <c r="E20" i="7"/>
  <c r="F20" i="7"/>
  <c r="G20" i="7"/>
  <c r="H20" i="7"/>
  <c r="I20" i="7"/>
  <c r="J20" i="7"/>
  <c r="K20" i="7"/>
  <c r="L20" i="7"/>
  <c r="M20" i="7"/>
  <c r="N20" i="7"/>
  <c r="E26" i="7"/>
  <c r="F26" i="7"/>
  <c r="G26" i="7"/>
  <c r="H26" i="7"/>
  <c r="I26" i="7"/>
  <c r="J26" i="7"/>
  <c r="K26" i="7"/>
  <c r="L26" i="7"/>
  <c r="M26" i="7"/>
  <c r="N26" i="7"/>
  <c r="O26" i="7"/>
  <c r="D26" i="7"/>
  <c r="D20" i="7"/>
  <c r="D18" i="7"/>
  <c r="D11" i="7"/>
  <c r="P23" i="7"/>
  <c r="P17" i="7"/>
  <c r="P13" i="7"/>
  <c r="E15" i="8"/>
  <c r="F15" i="8"/>
  <c r="G15" i="8"/>
  <c r="H15" i="8"/>
  <c r="I15" i="8"/>
  <c r="J15" i="8"/>
  <c r="K15" i="8"/>
  <c r="L15" i="8"/>
  <c r="M15" i="8"/>
  <c r="N15" i="8"/>
  <c r="O15" i="8"/>
  <c r="E20" i="8"/>
  <c r="F20" i="8"/>
  <c r="G20" i="8"/>
  <c r="H20" i="8"/>
  <c r="I20" i="8"/>
  <c r="J20" i="8"/>
  <c r="K20" i="8"/>
  <c r="L20" i="8"/>
  <c r="M20" i="8"/>
  <c r="N20" i="8"/>
  <c r="O20" i="8"/>
  <c r="E24" i="8"/>
  <c r="F24" i="8"/>
  <c r="G24" i="8"/>
  <c r="H24" i="8"/>
  <c r="I24" i="8"/>
  <c r="J24" i="8"/>
  <c r="K24" i="8"/>
  <c r="L24" i="8"/>
  <c r="M24" i="8"/>
  <c r="N24" i="8"/>
  <c r="O24" i="8"/>
  <c r="O30" i="8"/>
  <c r="E30" i="8"/>
  <c r="F30" i="8"/>
  <c r="G30" i="8"/>
  <c r="H30" i="8"/>
  <c r="I30" i="8"/>
  <c r="J30" i="8"/>
  <c r="K30" i="8"/>
  <c r="L30" i="8"/>
  <c r="M30" i="8"/>
  <c r="N30" i="8"/>
  <c r="D30" i="8"/>
  <c r="D24" i="8"/>
  <c r="D20" i="8"/>
  <c r="D15" i="8"/>
  <c r="P27" i="8"/>
  <c r="P22" i="8"/>
  <c r="P23" i="8"/>
  <c r="P17" i="8"/>
  <c r="P18" i="8"/>
  <c r="P13" i="8"/>
  <c r="P14" i="8"/>
  <c r="E14" i="6"/>
  <c r="F14" i="6"/>
  <c r="G14" i="6"/>
  <c r="H14" i="6"/>
  <c r="I14" i="6"/>
  <c r="J14" i="6"/>
  <c r="K14" i="6"/>
  <c r="L14" i="6"/>
  <c r="M14" i="6"/>
  <c r="N14" i="6"/>
  <c r="O14" i="6"/>
  <c r="E16" i="6"/>
  <c r="F16" i="6"/>
  <c r="G16" i="6"/>
  <c r="H16" i="6"/>
  <c r="I16" i="6"/>
  <c r="J16" i="6"/>
  <c r="K16" i="6"/>
  <c r="L16" i="6"/>
  <c r="M16" i="6"/>
  <c r="N16" i="6"/>
  <c r="O16" i="6"/>
  <c r="E21" i="6"/>
  <c r="F21" i="6"/>
  <c r="G21" i="6"/>
  <c r="H21" i="6"/>
  <c r="I21" i="6"/>
  <c r="J21" i="6"/>
  <c r="K21" i="6"/>
  <c r="L21" i="6"/>
  <c r="M21" i="6"/>
  <c r="N21" i="6"/>
  <c r="O21" i="6"/>
  <c r="E23" i="6"/>
  <c r="F23" i="6"/>
  <c r="G23" i="6"/>
  <c r="H23" i="6"/>
  <c r="I23" i="6"/>
  <c r="J23" i="6"/>
  <c r="K23" i="6"/>
  <c r="L23" i="6"/>
  <c r="M23" i="6"/>
  <c r="N23" i="6"/>
  <c r="O23" i="6"/>
  <c r="E25" i="6"/>
  <c r="F25" i="6"/>
  <c r="G25" i="6"/>
  <c r="H25" i="6"/>
  <c r="I25" i="6"/>
  <c r="J25" i="6"/>
  <c r="K25" i="6"/>
  <c r="L25" i="6"/>
  <c r="M25" i="6"/>
  <c r="N25" i="6"/>
  <c r="O25" i="6"/>
  <c r="F47" i="6"/>
  <c r="G47" i="6"/>
  <c r="H47" i="6"/>
  <c r="I47" i="6"/>
  <c r="J47" i="6"/>
  <c r="K47" i="6"/>
  <c r="L47" i="6"/>
  <c r="M47" i="6"/>
  <c r="N47" i="6"/>
  <c r="O47" i="6"/>
  <c r="E50" i="6"/>
  <c r="F50" i="6"/>
  <c r="G50" i="6"/>
  <c r="H50" i="6"/>
  <c r="I50" i="6"/>
  <c r="J50" i="6"/>
  <c r="K50" i="6"/>
  <c r="L50" i="6"/>
  <c r="M50" i="6"/>
  <c r="N50" i="6"/>
  <c r="O50" i="6"/>
  <c r="E65" i="6"/>
  <c r="F65" i="6"/>
  <c r="G65" i="6"/>
  <c r="H65" i="6"/>
  <c r="I65" i="6"/>
  <c r="J65" i="6"/>
  <c r="K65" i="6"/>
  <c r="L65" i="6"/>
  <c r="M65" i="6"/>
  <c r="N65" i="6"/>
  <c r="O65" i="6"/>
  <c r="E75" i="6"/>
  <c r="F75" i="6"/>
  <c r="G75" i="6"/>
  <c r="H75" i="6"/>
  <c r="I75" i="6"/>
  <c r="J75" i="6"/>
  <c r="K75" i="6"/>
  <c r="L75" i="6"/>
  <c r="M75" i="6"/>
  <c r="N75" i="6"/>
  <c r="O75" i="6"/>
  <c r="E98" i="6"/>
  <c r="F98" i="6"/>
  <c r="G98" i="6"/>
  <c r="H98" i="6"/>
  <c r="I98" i="6"/>
  <c r="J98" i="6"/>
  <c r="K98" i="6"/>
  <c r="L98" i="6"/>
  <c r="M98" i="6"/>
  <c r="N98" i="6"/>
  <c r="O98" i="6"/>
  <c r="E100" i="6"/>
  <c r="F100" i="6"/>
  <c r="G100" i="6"/>
  <c r="H100" i="6"/>
  <c r="I100" i="6"/>
  <c r="J100" i="6"/>
  <c r="K100" i="6"/>
  <c r="L100" i="6"/>
  <c r="M100" i="6"/>
  <c r="N100" i="6"/>
  <c r="O100" i="6"/>
  <c r="E107" i="6"/>
  <c r="F107" i="6"/>
  <c r="G107" i="6"/>
  <c r="H107" i="6"/>
  <c r="I107" i="6"/>
  <c r="J107" i="6"/>
  <c r="K107" i="6"/>
  <c r="L107" i="6"/>
  <c r="M107" i="6"/>
  <c r="N107" i="6"/>
  <c r="O107" i="6"/>
  <c r="O117" i="6"/>
  <c r="E117" i="6"/>
  <c r="F117" i="6"/>
  <c r="G117" i="6"/>
  <c r="H117" i="6"/>
  <c r="I117" i="6"/>
  <c r="J117" i="6"/>
  <c r="K117" i="6"/>
  <c r="L117" i="6"/>
  <c r="M117" i="6"/>
  <c r="N117" i="6"/>
  <c r="E126" i="6"/>
  <c r="F126" i="6"/>
  <c r="G126" i="6"/>
  <c r="H126" i="6"/>
  <c r="I126" i="6"/>
  <c r="J126" i="6"/>
  <c r="K126" i="6"/>
  <c r="L126" i="6"/>
  <c r="M126" i="6"/>
  <c r="N126" i="6"/>
  <c r="O126" i="6"/>
  <c r="E128" i="6"/>
  <c r="F128" i="6"/>
  <c r="G128" i="6"/>
  <c r="H128" i="6"/>
  <c r="I128" i="6"/>
  <c r="J128" i="6"/>
  <c r="K128" i="6"/>
  <c r="L128" i="6"/>
  <c r="M128" i="6"/>
  <c r="N128" i="6"/>
  <c r="O128" i="6"/>
  <c r="E136" i="6"/>
  <c r="F136" i="6"/>
  <c r="G136" i="6"/>
  <c r="H136" i="6"/>
  <c r="I136" i="6"/>
  <c r="J136" i="6"/>
  <c r="K136" i="6"/>
  <c r="L136" i="6"/>
  <c r="M136" i="6"/>
  <c r="N136" i="6"/>
  <c r="O136" i="6"/>
  <c r="E147" i="6"/>
  <c r="F147" i="6"/>
  <c r="G147" i="6"/>
  <c r="H147" i="6"/>
  <c r="I147" i="6"/>
  <c r="J147" i="6"/>
  <c r="K147" i="6"/>
  <c r="L147" i="6"/>
  <c r="M147" i="6"/>
  <c r="N147" i="6"/>
  <c r="O147" i="6"/>
  <c r="E161" i="6"/>
  <c r="F161" i="6"/>
  <c r="G161" i="6"/>
  <c r="H161" i="6"/>
  <c r="I161" i="6"/>
  <c r="J161" i="6"/>
  <c r="K161" i="6"/>
  <c r="L161" i="6"/>
  <c r="M161" i="6"/>
  <c r="N161" i="6"/>
  <c r="O161" i="6"/>
  <c r="E171" i="6"/>
  <c r="F171" i="6"/>
  <c r="G171" i="6"/>
  <c r="H171" i="6"/>
  <c r="I171" i="6"/>
  <c r="J171" i="6"/>
  <c r="K171" i="6"/>
  <c r="L171" i="6"/>
  <c r="M171" i="6"/>
  <c r="N171" i="6"/>
  <c r="O171" i="6"/>
  <c r="D171" i="6"/>
  <c r="D161" i="6"/>
  <c r="D147" i="6"/>
  <c r="D136" i="6"/>
  <c r="D128" i="6"/>
  <c r="D126" i="6"/>
  <c r="D117" i="6"/>
  <c r="D107" i="6"/>
  <c r="D100" i="6"/>
  <c r="D98" i="6"/>
  <c r="D75" i="6"/>
  <c r="D65" i="6"/>
  <c r="D50" i="6"/>
  <c r="D25" i="6"/>
  <c r="D23" i="6"/>
  <c r="D21" i="6"/>
  <c r="D16" i="6"/>
  <c r="D14" i="6"/>
  <c r="P163" i="6"/>
  <c r="P164" i="6"/>
  <c r="P165" i="6"/>
  <c r="P166" i="6"/>
  <c r="P167" i="6"/>
  <c r="P168" i="6"/>
  <c r="P169" i="6"/>
  <c r="P170" i="6"/>
  <c r="P157" i="6"/>
  <c r="P158" i="6"/>
  <c r="P159" i="6"/>
  <c r="P160" i="6"/>
  <c r="P145" i="6"/>
  <c r="P146" i="6"/>
  <c r="P140" i="6"/>
  <c r="P141" i="6"/>
  <c r="P142" i="6"/>
  <c r="P131" i="6"/>
  <c r="P132" i="6"/>
  <c r="P133" i="6"/>
  <c r="P134" i="6"/>
  <c r="P111" i="6"/>
  <c r="P112" i="6"/>
  <c r="P113" i="6"/>
  <c r="P114" i="6"/>
  <c r="P116" i="6"/>
  <c r="P102" i="6"/>
  <c r="P103" i="6"/>
  <c r="P104" i="6"/>
  <c r="P105" i="6"/>
  <c r="P106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7" i="6"/>
  <c r="P68" i="6"/>
  <c r="P69" i="6"/>
  <c r="P70" i="6"/>
  <c r="P71" i="6"/>
  <c r="P54" i="6"/>
  <c r="P55" i="6"/>
  <c r="P56" i="6"/>
  <c r="P57" i="6"/>
  <c r="P58" i="6"/>
  <c r="P59" i="6"/>
  <c r="P60" i="6"/>
  <c r="P61" i="6"/>
  <c r="P62" i="6"/>
  <c r="P49" i="6"/>
  <c r="P35" i="6"/>
  <c r="P36" i="6"/>
  <c r="P37" i="6"/>
  <c r="P38" i="6"/>
  <c r="P39" i="6"/>
  <c r="P40" i="6"/>
  <c r="P41" i="6"/>
  <c r="P42" i="6"/>
  <c r="P43" i="6"/>
  <c r="P44" i="6"/>
  <c r="P46" i="6"/>
  <c r="P18" i="6"/>
  <c r="P19" i="6"/>
  <c r="P20" i="6"/>
  <c r="P7" i="6"/>
  <c r="P8" i="6"/>
  <c r="P9" i="6"/>
  <c r="P10" i="6"/>
  <c r="P11" i="6"/>
  <c r="P12" i="6"/>
  <c r="P13" i="6"/>
  <c r="E137" i="5"/>
  <c r="F137" i="5"/>
  <c r="G137" i="5"/>
  <c r="H137" i="5"/>
  <c r="I137" i="5"/>
  <c r="J137" i="5"/>
  <c r="K137" i="5"/>
  <c r="L137" i="5"/>
  <c r="M137" i="5"/>
  <c r="N137" i="5"/>
  <c r="O137" i="5"/>
  <c r="D137" i="5"/>
  <c r="E129" i="5"/>
  <c r="F129" i="5"/>
  <c r="G129" i="5"/>
  <c r="H129" i="5"/>
  <c r="I129" i="5"/>
  <c r="J129" i="5"/>
  <c r="K129" i="5"/>
  <c r="L129" i="5"/>
  <c r="M129" i="5"/>
  <c r="N129" i="5"/>
  <c r="O129" i="5"/>
  <c r="D129" i="5"/>
  <c r="E113" i="5"/>
  <c r="F113" i="5"/>
  <c r="G113" i="5"/>
  <c r="H113" i="5"/>
  <c r="I113" i="5"/>
  <c r="J113" i="5"/>
  <c r="K113" i="5"/>
  <c r="L113" i="5"/>
  <c r="M113" i="5"/>
  <c r="N113" i="5"/>
  <c r="O113" i="5"/>
  <c r="D113" i="5"/>
  <c r="P133" i="5"/>
  <c r="P122" i="5"/>
  <c r="P123" i="5"/>
  <c r="P124" i="5"/>
  <c r="P125" i="5"/>
  <c r="P126" i="5"/>
  <c r="P127" i="5"/>
  <c r="P128" i="5"/>
  <c r="E111" i="5"/>
  <c r="F111" i="5"/>
  <c r="G111" i="5"/>
  <c r="H111" i="5"/>
  <c r="I111" i="5"/>
  <c r="J111" i="5"/>
  <c r="K111" i="5"/>
  <c r="L111" i="5"/>
  <c r="M111" i="5"/>
  <c r="N111" i="5"/>
  <c r="O111" i="5"/>
  <c r="D111" i="5"/>
  <c r="P108" i="5"/>
  <c r="P109" i="5"/>
  <c r="E106" i="5"/>
  <c r="F106" i="5"/>
  <c r="G106" i="5"/>
  <c r="H106" i="5"/>
  <c r="I106" i="5"/>
  <c r="J106" i="5"/>
  <c r="K106" i="5"/>
  <c r="L106" i="5"/>
  <c r="M106" i="5"/>
  <c r="N106" i="5"/>
  <c r="O106" i="5"/>
  <c r="D106" i="5"/>
  <c r="P105" i="5"/>
  <c r="E102" i="5"/>
  <c r="F102" i="5"/>
  <c r="G102" i="5"/>
  <c r="H102" i="5"/>
  <c r="I102" i="5"/>
  <c r="J102" i="5"/>
  <c r="K102" i="5"/>
  <c r="L102" i="5"/>
  <c r="M102" i="5"/>
  <c r="N102" i="5"/>
  <c r="O102" i="5"/>
  <c r="D102" i="5"/>
  <c r="E100" i="5"/>
  <c r="F100" i="5"/>
  <c r="G100" i="5"/>
  <c r="H100" i="5"/>
  <c r="I100" i="5"/>
  <c r="J100" i="5"/>
  <c r="K100" i="5"/>
  <c r="L100" i="5"/>
  <c r="M100" i="5"/>
  <c r="N100" i="5"/>
  <c r="O100" i="5"/>
  <c r="D100" i="5"/>
  <c r="P96" i="5"/>
  <c r="P97" i="5"/>
  <c r="P98" i="5"/>
  <c r="P99" i="5"/>
  <c r="P87" i="5"/>
  <c r="P88" i="5"/>
  <c r="P89" i="5"/>
  <c r="P90" i="5"/>
  <c r="E85" i="5"/>
  <c r="F85" i="5"/>
  <c r="G85" i="5"/>
  <c r="H85" i="5"/>
  <c r="I85" i="5"/>
  <c r="J85" i="5"/>
  <c r="K85" i="5"/>
  <c r="L85" i="5"/>
  <c r="M85" i="5"/>
  <c r="N85" i="5"/>
  <c r="O85" i="5"/>
  <c r="D85" i="5"/>
  <c r="E82" i="5"/>
  <c r="F82" i="5"/>
  <c r="G82" i="5"/>
  <c r="H82" i="5"/>
  <c r="I82" i="5"/>
  <c r="J82" i="5"/>
  <c r="K82" i="5"/>
  <c r="L82" i="5"/>
  <c r="M82" i="5"/>
  <c r="N82" i="5"/>
  <c r="O82" i="5"/>
  <c r="D82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59" i="5"/>
  <c r="P60" i="5"/>
  <c r="P61" i="5"/>
  <c r="P62" i="5"/>
  <c r="P63" i="5"/>
  <c r="P64" i="5"/>
  <c r="P65" i="5"/>
  <c r="E66" i="5"/>
  <c r="F66" i="5"/>
  <c r="G66" i="5"/>
  <c r="H66" i="5"/>
  <c r="I66" i="5"/>
  <c r="J66" i="5"/>
  <c r="K66" i="5"/>
  <c r="L66" i="5"/>
  <c r="M66" i="5"/>
  <c r="N66" i="5"/>
  <c r="O66" i="5"/>
  <c r="D66" i="5"/>
  <c r="E57" i="5"/>
  <c r="F57" i="5"/>
  <c r="G57" i="5"/>
  <c r="H57" i="5"/>
  <c r="I57" i="5"/>
  <c r="J57" i="5"/>
  <c r="K57" i="5"/>
  <c r="L57" i="5"/>
  <c r="M57" i="5"/>
  <c r="N57" i="5"/>
  <c r="O57" i="5"/>
  <c r="D57" i="5"/>
  <c r="P49" i="5"/>
  <c r="P50" i="5"/>
  <c r="P51" i="5"/>
  <c r="P52" i="5"/>
  <c r="P53" i="5"/>
  <c r="P54" i="5"/>
  <c r="P55" i="5"/>
  <c r="P56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E23" i="5"/>
  <c r="F23" i="5"/>
  <c r="G23" i="5"/>
  <c r="H23" i="5"/>
  <c r="I23" i="5"/>
  <c r="J23" i="5"/>
  <c r="K23" i="5"/>
  <c r="L23" i="5"/>
  <c r="M23" i="5"/>
  <c r="N23" i="5"/>
  <c r="O23" i="5"/>
  <c r="D23" i="5"/>
  <c r="E19" i="5"/>
  <c r="F19" i="5"/>
  <c r="G19" i="5"/>
  <c r="H19" i="5"/>
  <c r="I19" i="5"/>
  <c r="J19" i="5"/>
  <c r="K19" i="5"/>
  <c r="L19" i="5"/>
  <c r="M19" i="5"/>
  <c r="N19" i="5"/>
  <c r="O19" i="5"/>
  <c r="D19" i="5"/>
  <c r="P21" i="5"/>
  <c r="P22" i="5"/>
  <c r="P16" i="5"/>
  <c r="P17" i="5"/>
  <c r="P18" i="5"/>
  <c r="P13" i="5"/>
  <c r="J27" i="7"/>
  <c r="P53" i="6"/>
  <c r="E27" i="7" l="1"/>
  <c r="M27" i="7"/>
  <c r="F27" i="7"/>
  <c r="D27" i="7"/>
  <c r="I27" i="7"/>
  <c r="E172" i="6"/>
  <c r="I172" i="6"/>
  <c r="M172" i="6"/>
  <c r="D172" i="6"/>
  <c r="G27" i="7"/>
  <c r="O27" i="7"/>
  <c r="K27" i="7"/>
  <c r="L27" i="7"/>
  <c r="H27" i="7"/>
  <c r="F31" i="8"/>
  <c r="N31" i="8"/>
  <c r="M31" i="8"/>
  <c r="J31" i="8"/>
  <c r="I31" i="8"/>
  <c r="K31" i="8"/>
  <c r="E31" i="8"/>
  <c r="P15" i="8"/>
  <c r="O31" i="8"/>
  <c r="G31" i="8"/>
  <c r="L31" i="8"/>
  <c r="H31" i="8"/>
  <c r="D31" i="8"/>
  <c r="F172" i="6"/>
  <c r="N172" i="6"/>
  <c r="J172" i="6"/>
  <c r="O172" i="6"/>
  <c r="K172" i="6"/>
  <c r="G172" i="6"/>
  <c r="H172" i="6"/>
  <c r="L172" i="6"/>
  <c r="P27" i="7" l="1"/>
  <c r="P31" i="8"/>
  <c r="P172" i="6"/>
  <c r="P30" i="8"/>
  <c r="P29" i="8"/>
  <c r="P28" i="8"/>
  <c r="P26" i="8"/>
  <c r="P25" i="8"/>
  <c r="P24" i="8"/>
  <c r="P21" i="8"/>
  <c r="P20" i="8"/>
  <c r="P16" i="8"/>
  <c r="P12" i="8"/>
  <c r="P11" i="8"/>
  <c r="P9" i="8"/>
  <c r="P8" i="8"/>
  <c r="P7" i="8"/>
  <c r="P6" i="8"/>
  <c r="P26" i="7"/>
  <c r="P25" i="7"/>
  <c r="P24" i="7"/>
  <c r="P22" i="7"/>
  <c r="P21" i="7"/>
  <c r="P20" i="7"/>
  <c r="P19" i="7"/>
  <c r="P18" i="7"/>
  <c r="P16" i="7"/>
  <c r="P15" i="7"/>
  <c r="P12" i="7"/>
  <c r="P11" i="7"/>
  <c r="P10" i="7"/>
  <c r="P9" i="7"/>
  <c r="P8" i="7"/>
  <c r="P7" i="7"/>
  <c r="P6" i="7"/>
  <c r="P137" i="5"/>
  <c r="P136" i="5"/>
  <c r="P135" i="5"/>
  <c r="P134" i="5"/>
  <c r="P132" i="5"/>
  <c r="P131" i="5"/>
  <c r="P130" i="5"/>
  <c r="P129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7" i="5"/>
  <c r="P106" i="5"/>
  <c r="P104" i="5"/>
  <c r="P103" i="5"/>
  <c r="P102" i="5"/>
  <c r="P101" i="5"/>
  <c r="P100" i="5"/>
  <c r="P95" i="5"/>
  <c r="P94" i="5"/>
  <c r="P93" i="5"/>
  <c r="P92" i="5"/>
  <c r="P91" i="5"/>
  <c r="P86" i="5"/>
  <c r="P85" i="5"/>
  <c r="P84" i="5"/>
  <c r="P83" i="5"/>
  <c r="P82" i="5"/>
  <c r="P67" i="5"/>
  <c r="P58" i="5"/>
  <c r="P57" i="5"/>
  <c r="P48" i="5"/>
  <c r="P47" i="5"/>
  <c r="P46" i="5"/>
  <c r="P45" i="5"/>
  <c r="P44" i="5"/>
  <c r="P43" i="5"/>
  <c r="P42" i="5"/>
  <c r="P41" i="5"/>
  <c r="P40" i="5"/>
  <c r="P24" i="5"/>
  <c r="P23" i="5"/>
  <c r="P20" i="5"/>
  <c r="P19" i="5"/>
  <c r="P15" i="5"/>
  <c r="P12" i="5"/>
  <c r="P11" i="5"/>
  <c r="P10" i="5"/>
  <c r="P9" i="5"/>
  <c r="P8" i="5"/>
  <c r="P7" i="5"/>
  <c r="P6" i="5"/>
  <c r="P6" i="6"/>
  <c r="P171" i="6"/>
  <c r="P162" i="6"/>
  <c r="P161" i="6"/>
  <c r="P156" i="6"/>
  <c r="P155" i="6"/>
  <c r="P154" i="6"/>
  <c r="P153" i="6"/>
  <c r="P152" i="6"/>
  <c r="P151" i="6"/>
  <c r="P150" i="6"/>
  <c r="P149" i="6"/>
  <c r="P148" i="6"/>
  <c r="P147" i="6"/>
  <c r="P144" i="6"/>
  <c r="P143" i="6"/>
  <c r="P139" i="6"/>
  <c r="P138" i="6"/>
  <c r="P137" i="6"/>
  <c r="P136" i="6"/>
  <c r="P135" i="6"/>
  <c r="P130" i="6"/>
  <c r="P129" i="6"/>
  <c r="P128" i="6"/>
  <c r="P127" i="6"/>
  <c r="P126" i="6"/>
  <c r="P125" i="6"/>
  <c r="P124" i="6"/>
  <c r="P123" i="6"/>
  <c r="P122" i="6"/>
  <c r="P121" i="6"/>
  <c r="P118" i="6"/>
  <c r="P117" i="6"/>
  <c r="P110" i="6"/>
  <c r="P109" i="6"/>
  <c r="P108" i="6"/>
  <c r="P107" i="6"/>
  <c r="P101" i="6"/>
  <c r="P100" i="6"/>
  <c r="P99" i="6"/>
  <c r="P98" i="6"/>
  <c r="P82" i="6"/>
  <c r="P81" i="6"/>
  <c r="P80" i="6"/>
  <c r="P79" i="6"/>
  <c r="P78" i="6"/>
  <c r="P77" i="6"/>
  <c r="P76" i="6"/>
  <c r="P75" i="6"/>
  <c r="P74" i="6"/>
  <c r="P72" i="6"/>
  <c r="P67" i="6"/>
  <c r="P66" i="6"/>
  <c r="P65" i="6"/>
  <c r="P64" i="6"/>
  <c r="P63" i="6"/>
  <c r="P52" i="6"/>
  <c r="P51" i="6"/>
  <c r="P50" i="6"/>
  <c r="P48" i="6"/>
  <c r="P47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17" i="6"/>
  <c r="P16" i="6"/>
  <c r="P15" i="6"/>
  <c r="P14" i="6"/>
  <c r="P14" i="5" l="1"/>
  <c r="P66" i="5"/>
  <c r="P138" i="5" l="1"/>
</calcChain>
</file>

<file path=xl/sharedStrings.xml><?xml version="1.0" encoding="utf-8"?>
<sst xmlns="http://schemas.openxmlformats.org/spreadsheetml/2006/main" count="420" uniqueCount="71">
  <si>
    <t>UF (origem)</t>
  </si>
  <si>
    <t>UF Destino</t>
  </si>
  <si>
    <t>AL</t>
  </si>
  <si>
    <t>BA</t>
  </si>
  <si>
    <t>CE</t>
  </si>
  <si>
    <t>MA</t>
  </si>
  <si>
    <t>PB</t>
  </si>
  <si>
    <t>PE</t>
  </si>
  <si>
    <t>PI</t>
  </si>
  <si>
    <t>RN</t>
  </si>
  <si>
    <t>SE</t>
  </si>
  <si>
    <t>AM</t>
  </si>
  <si>
    <t>ES</t>
  </si>
  <si>
    <t>MG</t>
  </si>
  <si>
    <t>RJ</t>
  </si>
  <si>
    <t>GO</t>
  </si>
  <si>
    <t>AP</t>
  </si>
  <si>
    <t>DF</t>
  </si>
  <si>
    <t>MT</t>
  </si>
  <si>
    <t>PA</t>
  </si>
  <si>
    <t>SP</t>
  </si>
  <si>
    <t>TO</t>
  </si>
  <si>
    <t>PR</t>
  </si>
  <si>
    <t>MS</t>
  </si>
  <si>
    <t>RO</t>
  </si>
  <si>
    <t>RS</t>
  </si>
  <si>
    <t>SC</t>
  </si>
  <si>
    <t>AC</t>
  </si>
  <si>
    <t>Etanol Anidro Combustível</t>
  </si>
  <si>
    <t>Vendas Fornecedores por UF Origem</t>
  </si>
  <si>
    <t>Total Geral</t>
  </si>
  <si>
    <t>AL Total</t>
  </si>
  <si>
    <t>TO Total</t>
  </si>
  <si>
    <t>SE Total</t>
  </si>
  <si>
    <t>SP Total</t>
  </si>
  <si>
    <t>AM Total</t>
  </si>
  <si>
    <t>BA Total</t>
  </si>
  <si>
    <t>ES Total</t>
  </si>
  <si>
    <t>GO Total</t>
  </si>
  <si>
    <t>MA Total</t>
  </si>
  <si>
    <t>MG Total</t>
  </si>
  <si>
    <t>RN Total</t>
  </si>
  <si>
    <t>PR Total</t>
  </si>
  <si>
    <t>PI Total</t>
  </si>
  <si>
    <t>PE Total</t>
  </si>
  <si>
    <t>PB Total</t>
  </si>
  <si>
    <t>MT Total</t>
  </si>
  <si>
    <t>MS Total</t>
  </si>
  <si>
    <t>Volume em m³</t>
  </si>
  <si>
    <t>PA Total</t>
  </si>
  <si>
    <t>Etanol Hidratado Combustível</t>
  </si>
  <si>
    <t>RJ Total</t>
  </si>
  <si>
    <t>RS Total</t>
  </si>
  <si>
    <t>Vendas Fornecedores por Região Origem</t>
  </si>
  <si>
    <t>Região (origem)</t>
  </si>
  <si>
    <t>Região Destino</t>
  </si>
  <si>
    <t>NE</t>
  </si>
  <si>
    <t>NE Total</t>
  </si>
  <si>
    <t>N</t>
  </si>
  <si>
    <t>N Total</t>
  </si>
  <si>
    <t>CO</t>
  </si>
  <si>
    <t>CO Total</t>
  </si>
  <si>
    <t>S</t>
  </si>
  <si>
    <t>S Total</t>
  </si>
  <si>
    <t>CE Total</t>
  </si>
  <si>
    <t>RR</t>
  </si>
  <si>
    <t>Centro-oeste</t>
  </si>
  <si>
    <t>Nordeste</t>
  </si>
  <si>
    <t>Norte</t>
  </si>
  <si>
    <t>Sudeste</t>
  </si>
  <si>
    <t>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</si>
</sst>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3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4" fillId="0" borderId="0" xfId="0" applyFont="1"/>
    <xf numFmtId="0" fontId="1" fillId="0" borderId="0" xfId="0" applyFont="1"/>
    <xf numFmtId="1" fontId="2" fillId="0" borderId="0" xfId="0" applyNumberFormat="1" applyFont="1"/>
    <xf numFmtId="3" fontId="0" fillId="2" borderId="1" xfId="0" applyNumberForma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3" fontId="2" fillId="2" borderId="1" xfId="0" applyNumberFormat="1" applyFont="1" applyFill="1" applyBorder="1" applyAlignment="1">
      <alignment horizontal="center"/>
    </xf>
    <xf numFmtId="3" fontId="0" fillId="0" borderId="0" xfId="0" applyNumberFormat="1"/>
    <xf numFmtId="3" fontId="0" fillId="0" borderId="2" xfId="0" applyNumberFormat="1" applyBorder="1" applyAlignment="1">
      <alignment horizontal="left" vertical="center"/>
    </xf>
    <xf numFmtId="3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horizontal="left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2">
    <cellStyle name="Normal" xfId="0" builtinId="0"/>
    <cellStyle name="Vírgula" xfId="1" builtinId="3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16BB-F04A-4446-A032-F58C744597F6}">
  <dimension ref="B2:X138"/>
  <sheetViews>
    <sheetView topLeftCell="A105" workbookViewId="0">
      <selection activeCell="I30" sqref="I30"/>
    </sheetView>
  </sheetViews>
  <sheetFormatPr defaultRowHeight="15" x14ac:dyDescent="0.25"/>
  <cols>
    <col min="1" max="1" width="3.42578125" customWidth="1"/>
    <col min="2" max="2" width="11.42578125" bestFit="1" customWidth="1"/>
    <col min="3" max="3" width="10.5703125" bestFit="1" customWidth="1"/>
    <col min="4" max="4" width="12.7109375" bestFit="1" customWidth="1"/>
    <col min="5" max="15" width="12.5703125" bestFit="1" customWidth="1"/>
    <col min="16" max="16" width="12.7109375" bestFit="1" customWidth="1"/>
    <col min="20" max="22" width="10.5703125" bestFit="1" customWidth="1"/>
    <col min="23" max="23" width="9.5703125" bestFit="1" customWidth="1"/>
    <col min="24" max="24" width="10.5703125" bestFit="1" customWidth="1"/>
  </cols>
  <sheetData>
    <row r="2" spans="2:24" x14ac:dyDescent="0.25">
      <c r="B2" s="21" t="s">
        <v>28</v>
      </c>
      <c r="C2" s="21"/>
      <c r="D2" s="21"/>
      <c r="E2" s="2"/>
    </row>
    <row r="3" spans="2:24" x14ac:dyDescent="0.25">
      <c r="B3" s="21" t="s">
        <v>29</v>
      </c>
      <c r="C3" s="21"/>
      <c r="D3" s="21"/>
      <c r="E3" s="21"/>
      <c r="M3" s="10"/>
      <c r="N3" s="10"/>
      <c r="O3" s="26" t="s">
        <v>48</v>
      </c>
      <c r="P3" s="26"/>
    </row>
    <row r="5" spans="2:24" x14ac:dyDescent="0.25">
      <c r="B5" s="5" t="s">
        <v>0</v>
      </c>
      <c r="C5" s="3" t="s">
        <v>1</v>
      </c>
      <c r="D5" s="4">
        <v>45292</v>
      </c>
      <c r="E5" s="4">
        <v>45323</v>
      </c>
      <c r="F5" s="4">
        <v>45352</v>
      </c>
      <c r="G5" s="4">
        <v>45383</v>
      </c>
      <c r="H5" s="4">
        <v>45413</v>
      </c>
      <c r="I5" s="4">
        <v>45444</v>
      </c>
      <c r="J5" s="4">
        <v>45474</v>
      </c>
      <c r="K5" s="4">
        <v>45505</v>
      </c>
      <c r="L5" s="4">
        <v>45536</v>
      </c>
      <c r="M5" s="4">
        <v>45566</v>
      </c>
      <c r="N5" s="4">
        <v>45597</v>
      </c>
      <c r="O5" s="4">
        <v>45627</v>
      </c>
      <c r="P5" s="3" t="s">
        <v>30</v>
      </c>
    </row>
    <row r="6" spans="2:24" x14ac:dyDescent="0.25">
      <c r="B6" s="14" t="s">
        <v>2</v>
      </c>
      <c r="C6" s="1" t="s">
        <v>2</v>
      </c>
      <c r="D6" s="1">
        <v>7546506</v>
      </c>
      <c r="E6" s="1">
        <v>5787982</v>
      </c>
      <c r="F6" s="1">
        <v>6006335</v>
      </c>
      <c r="G6" s="1">
        <v>6011423</v>
      </c>
      <c r="H6" s="1">
        <v>1178943</v>
      </c>
      <c r="I6" s="1"/>
      <c r="J6" s="1"/>
      <c r="K6" s="1"/>
      <c r="L6" s="1"/>
      <c r="M6" s="1"/>
      <c r="N6" s="1"/>
      <c r="O6" s="1"/>
      <c r="P6" s="1">
        <f t="shared" ref="P6:P44" si="0">SUM(D6:O6)</f>
        <v>26531189</v>
      </c>
      <c r="T6" s="8"/>
      <c r="U6" s="8"/>
      <c r="V6" s="8"/>
      <c r="W6" s="8"/>
      <c r="X6" s="8"/>
    </row>
    <row r="7" spans="2:24" x14ac:dyDescent="0.25">
      <c r="B7" s="14"/>
      <c r="C7" s="1" t="s">
        <v>3</v>
      </c>
      <c r="D7" s="1">
        <v>10644041</v>
      </c>
      <c r="E7" s="1">
        <v>4151791</v>
      </c>
      <c r="F7" s="1">
        <v>2564659</v>
      </c>
      <c r="G7" s="1">
        <v>1369302</v>
      </c>
      <c r="H7" s="1">
        <v>307905</v>
      </c>
      <c r="I7" s="1"/>
      <c r="J7" s="1"/>
      <c r="K7" s="1"/>
      <c r="L7" s="1"/>
      <c r="M7" s="1"/>
      <c r="N7" s="1"/>
      <c r="O7" s="1"/>
      <c r="P7" s="1">
        <f t="shared" si="0"/>
        <v>19037698</v>
      </c>
      <c r="T7" s="8"/>
      <c r="U7" s="8"/>
      <c r="V7" s="8"/>
      <c r="W7" s="8"/>
      <c r="X7" s="8"/>
    </row>
    <row r="8" spans="2:24" x14ac:dyDescent="0.25">
      <c r="B8" s="14"/>
      <c r="C8" s="1" t="s">
        <v>4</v>
      </c>
      <c r="D8" s="1">
        <v>6895371</v>
      </c>
      <c r="E8" s="1">
        <v>3424200</v>
      </c>
      <c r="F8" s="1">
        <v>997974</v>
      </c>
      <c r="G8" s="1">
        <v>2113081</v>
      </c>
      <c r="H8" s="1">
        <v>533504</v>
      </c>
      <c r="I8" s="1"/>
      <c r="J8" s="1"/>
      <c r="K8" s="1"/>
      <c r="L8" s="1"/>
      <c r="M8" s="1"/>
      <c r="N8" s="1"/>
      <c r="O8" s="1"/>
      <c r="P8" s="1">
        <f t="shared" si="0"/>
        <v>13964130</v>
      </c>
      <c r="T8" s="8"/>
      <c r="U8" s="8"/>
      <c r="V8" s="8"/>
      <c r="W8" s="8"/>
      <c r="X8" s="8"/>
    </row>
    <row r="9" spans="2:24" x14ac:dyDescent="0.25">
      <c r="B9" s="14"/>
      <c r="C9" s="1" t="s">
        <v>6</v>
      </c>
      <c r="D9" s="1">
        <v>2461867</v>
      </c>
      <c r="E9" s="1">
        <v>1990037</v>
      </c>
      <c r="F9" s="1">
        <v>444768</v>
      </c>
      <c r="G9" s="1">
        <v>1145193</v>
      </c>
      <c r="H9" s="1">
        <v>889496</v>
      </c>
      <c r="I9" s="1"/>
      <c r="J9" s="1"/>
      <c r="K9" s="1"/>
      <c r="L9" s="1"/>
      <c r="M9" s="1"/>
      <c r="N9" s="1"/>
      <c r="O9" s="1"/>
      <c r="P9" s="1">
        <f t="shared" si="0"/>
        <v>6931361</v>
      </c>
      <c r="T9" s="8"/>
      <c r="U9" s="8"/>
      <c r="V9" s="8"/>
      <c r="W9" s="8"/>
      <c r="X9" s="8"/>
    </row>
    <row r="10" spans="2:24" x14ac:dyDescent="0.25">
      <c r="B10" s="14"/>
      <c r="C10" s="1" t="s">
        <v>7</v>
      </c>
      <c r="D10" s="1">
        <v>9612230</v>
      </c>
      <c r="E10" s="1">
        <v>13819976</v>
      </c>
      <c r="F10" s="1">
        <v>5418155</v>
      </c>
      <c r="G10" s="1">
        <v>1816181</v>
      </c>
      <c r="H10" s="1">
        <v>4170418</v>
      </c>
      <c r="I10" s="1"/>
      <c r="J10" s="1"/>
      <c r="K10" s="1"/>
      <c r="L10" s="1"/>
      <c r="M10" s="1"/>
      <c r="N10" s="1"/>
      <c r="O10" s="1"/>
      <c r="P10" s="1">
        <f t="shared" si="0"/>
        <v>34836960</v>
      </c>
      <c r="T10" s="8"/>
      <c r="U10" s="8"/>
      <c r="V10" s="8"/>
      <c r="W10" s="8"/>
      <c r="X10" s="8"/>
    </row>
    <row r="11" spans="2:24" x14ac:dyDescent="0.25">
      <c r="B11" s="14"/>
      <c r="C11" s="1" t="s">
        <v>8</v>
      </c>
      <c r="D11" s="1">
        <v>59400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59400</v>
      </c>
      <c r="T11" s="8"/>
      <c r="U11" s="8"/>
      <c r="V11" s="8"/>
      <c r="W11" s="8"/>
      <c r="X11" s="8"/>
    </row>
    <row r="12" spans="2:24" x14ac:dyDescent="0.25">
      <c r="B12" s="14"/>
      <c r="C12" s="1" t="s">
        <v>9</v>
      </c>
      <c r="D12" s="1">
        <v>178044</v>
      </c>
      <c r="E12" s="1">
        <v>178080</v>
      </c>
      <c r="F12" s="1">
        <v>178140</v>
      </c>
      <c r="G12" s="1"/>
      <c r="H12" s="1"/>
      <c r="I12" s="1"/>
      <c r="J12" s="1"/>
      <c r="K12" s="1"/>
      <c r="L12" s="1"/>
      <c r="M12" s="1"/>
      <c r="N12" s="1"/>
      <c r="O12" s="1"/>
      <c r="P12" s="1">
        <f t="shared" si="0"/>
        <v>534264</v>
      </c>
      <c r="T12" s="8"/>
      <c r="U12" s="8"/>
      <c r="V12" s="8"/>
      <c r="W12" s="8"/>
      <c r="X12" s="8"/>
    </row>
    <row r="13" spans="2:24" x14ac:dyDescent="0.25">
      <c r="B13" s="14"/>
      <c r="C13" s="1" t="s">
        <v>10</v>
      </c>
      <c r="D13" s="1">
        <v>5769471</v>
      </c>
      <c r="E13" s="1">
        <v>4137059</v>
      </c>
      <c r="F13" s="1">
        <v>2301934</v>
      </c>
      <c r="G13" s="1">
        <v>2065437</v>
      </c>
      <c r="H13" s="1">
        <v>346663</v>
      </c>
      <c r="I13" s="1"/>
      <c r="J13" s="1"/>
      <c r="K13" s="1"/>
      <c r="L13" s="1"/>
      <c r="M13" s="1"/>
      <c r="N13" s="1"/>
      <c r="O13" s="1"/>
      <c r="P13" s="1">
        <f t="shared" si="0"/>
        <v>14620564</v>
      </c>
      <c r="T13" s="8"/>
      <c r="U13" s="8"/>
      <c r="V13" s="8"/>
      <c r="W13" s="8"/>
      <c r="X13" s="8"/>
    </row>
    <row r="14" spans="2:24" x14ac:dyDescent="0.25">
      <c r="B14" s="22" t="s">
        <v>31</v>
      </c>
      <c r="C14" s="23"/>
      <c r="D14" s="6">
        <f>SUM(D6:D13)</f>
        <v>43166930</v>
      </c>
      <c r="E14" s="6">
        <f t="shared" ref="E14:O14" si="1">SUM(E6:E13)</f>
        <v>33489125</v>
      </c>
      <c r="F14" s="6">
        <f t="shared" si="1"/>
        <v>17911965</v>
      </c>
      <c r="G14" s="6">
        <f t="shared" si="1"/>
        <v>14520617</v>
      </c>
      <c r="H14" s="6">
        <f t="shared" si="1"/>
        <v>7426929</v>
      </c>
      <c r="I14" s="6">
        <f t="shared" si="1"/>
        <v>0</v>
      </c>
      <c r="J14" s="6">
        <f t="shared" si="1"/>
        <v>0</v>
      </c>
      <c r="K14" s="6">
        <f t="shared" si="1"/>
        <v>0</v>
      </c>
      <c r="L14" s="6">
        <f t="shared" si="1"/>
        <v>0</v>
      </c>
      <c r="M14" s="6">
        <f t="shared" si="1"/>
        <v>0</v>
      </c>
      <c r="N14" s="6">
        <f t="shared" si="1"/>
        <v>0</v>
      </c>
      <c r="O14" s="6">
        <f t="shared" si="1"/>
        <v>0</v>
      </c>
      <c r="P14" s="6">
        <f t="shared" si="0"/>
        <v>116515566</v>
      </c>
      <c r="T14" s="8"/>
      <c r="U14" s="8"/>
      <c r="V14" s="8"/>
      <c r="W14" s="8"/>
      <c r="X14" s="8"/>
    </row>
    <row r="15" spans="2:24" x14ac:dyDescent="0.25">
      <c r="B15" s="14" t="s">
        <v>3</v>
      </c>
      <c r="C15" s="1" t="s">
        <v>2</v>
      </c>
      <c r="D15" s="1"/>
      <c r="E15" s="1"/>
      <c r="F15" s="1"/>
      <c r="G15" s="1"/>
      <c r="H15" s="1">
        <v>458210</v>
      </c>
      <c r="I15" s="1"/>
      <c r="J15" s="1"/>
      <c r="K15" s="1"/>
      <c r="L15" s="1"/>
      <c r="M15" s="1"/>
      <c r="N15" s="1"/>
      <c r="O15" s="1"/>
      <c r="P15" s="1">
        <f t="shared" si="0"/>
        <v>458210</v>
      </c>
      <c r="T15" s="8"/>
      <c r="U15" s="8"/>
      <c r="V15" s="8"/>
      <c r="W15" s="8"/>
      <c r="X15" s="8"/>
    </row>
    <row r="16" spans="2:24" x14ac:dyDescent="0.25">
      <c r="B16" s="14"/>
      <c r="C16" s="1" t="s">
        <v>3</v>
      </c>
      <c r="D16" s="1">
        <v>2529134</v>
      </c>
      <c r="E16" s="1">
        <v>2155753</v>
      </c>
      <c r="F16" s="1">
        <v>132156</v>
      </c>
      <c r="G16" s="1">
        <v>187607</v>
      </c>
      <c r="H16" s="1">
        <v>2668342</v>
      </c>
      <c r="I16" s="1"/>
      <c r="J16" s="1"/>
      <c r="K16" s="1"/>
      <c r="L16" s="1"/>
      <c r="M16" s="1"/>
      <c r="N16" s="1"/>
      <c r="O16" s="1"/>
      <c r="P16" s="1">
        <f t="shared" si="0"/>
        <v>7672992</v>
      </c>
      <c r="T16" s="8"/>
      <c r="U16" s="8"/>
      <c r="V16" s="8"/>
      <c r="W16" s="8"/>
      <c r="X16" s="8"/>
    </row>
    <row r="17" spans="2:24" x14ac:dyDescent="0.25">
      <c r="B17" s="14"/>
      <c r="C17" s="1" t="s">
        <v>4</v>
      </c>
      <c r="D17" s="1">
        <v>1587369</v>
      </c>
      <c r="E17" s="1"/>
      <c r="F17" s="1"/>
      <c r="G17" s="1"/>
      <c r="H17" s="1">
        <v>597300</v>
      </c>
      <c r="I17" s="1"/>
      <c r="J17" s="1"/>
      <c r="K17" s="1"/>
      <c r="L17" s="1"/>
      <c r="M17" s="1"/>
      <c r="N17" s="1"/>
      <c r="O17" s="1"/>
      <c r="P17" s="1">
        <f t="shared" si="0"/>
        <v>2184669</v>
      </c>
      <c r="T17" s="8"/>
      <c r="U17" s="8"/>
      <c r="V17" s="8"/>
      <c r="W17" s="8"/>
      <c r="X17" s="8"/>
    </row>
    <row r="18" spans="2:24" x14ac:dyDescent="0.25">
      <c r="B18" s="14"/>
      <c r="C18" s="1" t="s">
        <v>10</v>
      </c>
      <c r="D18" s="1"/>
      <c r="E18" s="1"/>
      <c r="F18" s="1"/>
      <c r="G18" s="1"/>
      <c r="H18" s="1">
        <v>1383754</v>
      </c>
      <c r="I18" s="1"/>
      <c r="J18" s="1"/>
      <c r="K18" s="1"/>
      <c r="L18" s="1"/>
      <c r="M18" s="1"/>
      <c r="N18" s="1"/>
      <c r="O18" s="1"/>
      <c r="P18" s="1">
        <f t="shared" si="0"/>
        <v>1383754</v>
      </c>
      <c r="T18" s="8"/>
      <c r="U18" s="8"/>
      <c r="V18" s="8"/>
      <c r="W18" s="8"/>
      <c r="X18" s="8"/>
    </row>
    <row r="19" spans="2:24" x14ac:dyDescent="0.25">
      <c r="B19" s="22" t="s">
        <v>36</v>
      </c>
      <c r="C19" s="23"/>
      <c r="D19" s="6">
        <f>SUM(D15:D18)</f>
        <v>4116503</v>
      </c>
      <c r="E19" s="6">
        <f>SUM(E15:E18)</f>
        <v>2155753</v>
      </c>
      <c r="F19" s="6">
        <f>SUM(F15:F18)</f>
        <v>132156</v>
      </c>
      <c r="G19" s="6">
        <f>SUM(G15:G18)</f>
        <v>187607</v>
      </c>
      <c r="H19" s="6">
        <f>SUM(H15:H18)</f>
        <v>5107606</v>
      </c>
      <c r="I19" s="6">
        <f>SUM(I15:I18)</f>
        <v>0</v>
      </c>
      <c r="J19" s="6">
        <f>SUM(J15:J18)</f>
        <v>0</v>
      </c>
      <c r="K19" s="6">
        <f>SUM(K15:K18)</f>
        <v>0</v>
      </c>
      <c r="L19" s="6">
        <f>SUM(L15:L18)</f>
        <v>0</v>
      </c>
      <c r="M19" s="6">
        <f>SUM(M15:M18)</f>
        <v>0</v>
      </c>
      <c r="N19" s="6">
        <f>SUM(N15:N18)</f>
        <v>0</v>
      </c>
      <c r="O19" s="6">
        <f>SUM(O15:O18)</f>
        <v>0</v>
      </c>
      <c r="P19" s="6">
        <f t="shared" si="0"/>
        <v>11699625</v>
      </c>
      <c r="T19" s="8"/>
      <c r="U19" s="8"/>
      <c r="V19" s="8"/>
      <c r="W19" s="8"/>
      <c r="X19" s="8"/>
    </row>
    <row r="20" spans="2:24" x14ac:dyDescent="0.25">
      <c r="B20" s="14" t="s">
        <v>12</v>
      </c>
      <c r="C20" s="1" t="s">
        <v>3</v>
      </c>
      <c r="D20" s="1">
        <v>493328</v>
      </c>
      <c r="E20" s="1">
        <v>291879</v>
      </c>
      <c r="F20" s="1">
        <v>460566</v>
      </c>
      <c r="G20" s="1">
        <v>431399</v>
      </c>
      <c r="H20" s="1">
        <v>151868</v>
      </c>
      <c r="I20" s="1"/>
      <c r="J20" s="1"/>
      <c r="K20" s="1"/>
      <c r="L20" s="1"/>
      <c r="M20" s="1"/>
      <c r="N20" s="1"/>
      <c r="O20" s="1"/>
      <c r="P20" s="1">
        <f t="shared" si="0"/>
        <v>1829040</v>
      </c>
      <c r="T20" s="8"/>
      <c r="U20" s="8"/>
      <c r="V20" s="8"/>
      <c r="W20" s="8"/>
      <c r="X20" s="8"/>
    </row>
    <row r="21" spans="2:24" x14ac:dyDescent="0.25">
      <c r="B21" s="14"/>
      <c r="C21" s="1" t="s">
        <v>12</v>
      </c>
      <c r="D21" s="1">
        <v>5564952</v>
      </c>
      <c r="E21" s="1">
        <v>5607494</v>
      </c>
      <c r="F21" s="1">
        <v>5693817</v>
      </c>
      <c r="G21" s="1">
        <v>6845422</v>
      </c>
      <c r="H21" s="1">
        <v>6006643</v>
      </c>
      <c r="I21" s="1"/>
      <c r="J21" s="1"/>
      <c r="K21" s="1"/>
      <c r="L21" s="1"/>
      <c r="M21" s="1"/>
      <c r="N21" s="1"/>
      <c r="O21" s="1"/>
      <c r="P21" s="1">
        <f t="shared" si="0"/>
        <v>29718328</v>
      </c>
      <c r="T21" s="8"/>
      <c r="U21" s="8"/>
      <c r="V21" s="8"/>
      <c r="W21" s="8"/>
      <c r="X21" s="8"/>
    </row>
    <row r="22" spans="2:24" x14ac:dyDescent="0.25">
      <c r="B22" s="14"/>
      <c r="C22" s="1" t="s">
        <v>13</v>
      </c>
      <c r="D22" s="1">
        <v>141944</v>
      </c>
      <c r="E22" s="1">
        <v>89316</v>
      </c>
      <c r="F22" s="1"/>
      <c r="G22" s="1">
        <v>44636</v>
      </c>
      <c r="H22" s="1">
        <v>271398</v>
      </c>
      <c r="I22" s="1"/>
      <c r="J22" s="1"/>
      <c r="K22" s="1"/>
      <c r="L22" s="1"/>
      <c r="M22" s="1"/>
      <c r="N22" s="1"/>
      <c r="O22" s="1"/>
      <c r="P22" s="1">
        <f t="shared" si="0"/>
        <v>547294</v>
      </c>
      <c r="W22" s="8"/>
      <c r="X22" s="8"/>
    </row>
    <row r="23" spans="2:24" x14ac:dyDescent="0.25">
      <c r="B23" s="22" t="s">
        <v>37</v>
      </c>
      <c r="C23" s="23"/>
      <c r="D23" s="6">
        <f>SUM(D20:D22)</f>
        <v>6200224</v>
      </c>
      <c r="E23" s="6">
        <f t="shared" ref="E23:O23" si="2">SUM(E20:E22)</f>
        <v>5988689</v>
      </c>
      <c r="F23" s="6">
        <f t="shared" si="2"/>
        <v>6154383</v>
      </c>
      <c r="G23" s="6">
        <f t="shared" si="2"/>
        <v>7321457</v>
      </c>
      <c r="H23" s="6">
        <f t="shared" si="2"/>
        <v>6429909</v>
      </c>
      <c r="I23" s="6">
        <f t="shared" si="2"/>
        <v>0</v>
      </c>
      <c r="J23" s="6">
        <f t="shared" si="2"/>
        <v>0</v>
      </c>
      <c r="K23" s="6">
        <f t="shared" si="2"/>
        <v>0</v>
      </c>
      <c r="L23" s="6">
        <f t="shared" si="2"/>
        <v>0</v>
      </c>
      <c r="M23" s="6">
        <f t="shared" si="2"/>
        <v>0</v>
      </c>
      <c r="N23" s="6">
        <f t="shared" si="2"/>
        <v>0</v>
      </c>
      <c r="O23" s="6">
        <f t="shared" si="2"/>
        <v>0</v>
      </c>
      <c r="P23" s="6">
        <f t="shared" si="0"/>
        <v>32094662</v>
      </c>
      <c r="W23" s="8"/>
      <c r="X23" s="8"/>
    </row>
    <row r="24" spans="2:24" x14ac:dyDescent="0.25">
      <c r="B24" s="14" t="s">
        <v>15</v>
      </c>
      <c r="C24" s="1" t="s">
        <v>3</v>
      </c>
      <c r="D24" s="1">
        <v>4593478</v>
      </c>
      <c r="E24" s="1">
        <v>3429393</v>
      </c>
      <c r="F24" s="1">
        <v>4470899</v>
      </c>
      <c r="G24" s="1">
        <v>5544394</v>
      </c>
      <c r="H24" s="1">
        <v>12236272</v>
      </c>
      <c r="I24" s="1"/>
      <c r="J24" s="1"/>
      <c r="K24" s="1"/>
      <c r="L24" s="1"/>
      <c r="M24" s="1"/>
      <c r="N24" s="1"/>
      <c r="O24" s="1"/>
      <c r="P24" s="1">
        <f t="shared" si="0"/>
        <v>30274436</v>
      </c>
      <c r="W24" s="8"/>
      <c r="X24" s="8"/>
    </row>
    <row r="25" spans="2:24" x14ac:dyDescent="0.25">
      <c r="B25" s="14"/>
      <c r="C25" s="1" t="s">
        <v>4</v>
      </c>
      <c r="D25" s="1">
        <v>2662310</v>
      </c>
      <c r="E25" s="1">
        <v>1769009</v>
      </c>
      <c r="F25" s="1">
        <v>8852744</v>
      </c>
      <c r="G25" s="1">
        <v>2991205</v>
      </c>
      <c r="H25" s="1">
        <v>59496</v>
      </c>
      <c r="I25" s="1"/>
      <c r="J25" s="1"/>
      <c r="K25" s="1"/>
      <c r="L25" s="1"/>
      <c r="M25" s="1"/>
      <c r="N25" s="1"/>
      <c r="O25" s="1"/>
      <c r="P25" s="1">
        <f t="shared" si="0"/>
        <v>16334764</v>
      </c>
      <c r="W25" s="8"/>
      <c r="X25" s="8"/>
    </row>
    <row r="26" spans="2:24" x14ac:dyDescent="0.25">
      <c r="B26" s="14"/>
      <c r="C26" s="1" t="s">
        <v>17</v>
      </c>
      <c r="D26" s="1">
        <v>11932110</v>
      </c>
      <c r="E26" s="1">
        <v>12598164</v>
      </c>
      <c r="F26" s="1">
        <v>10274286</v>
      </c>
      <c r="G26" s="1">
        <v>17858192</v>
      </c>
      <c r="H26" s="1">
        <v>18318296</v>
      </c>
      <c r="I26" s="1"/>
      <c r="J26" s="1"/>
      <c r="K26" s="1"/>
      <c r="L26" s="1"/>
      <c r="M26" s="1"/>
      <c r="N26" s="1"/>
      <c r="O26" s="1"/>
      <c r="P26" s="1">
        <f t="shared" si="0"/>
        <v>70981048</v>
      </c>
      <c r="W26" s="8"/>
      <c r="X26" s="8"/>
    </row>
    <row r="27" spans="2:24" x14ac:dyDescent="0.25">
      <c r="B27" s="14"/>
      <c r="C27" s="1" t="s">
        <v>15</v>
      </c>
      <c r="D27" s="1">
        <v>70375429</v>
      </c>
      <c r="E27" s="1">
        <v>57456997</v>
      </c>
      <c r="F27" s="1">
        <v>70526650</v>
      </c>
      <c r="G27" s="1">
        <v>60463365</v>
      </c>
      <c r="H27" s="1">
        <v>59000399</v>
      </c>
      <c r="I27" s="1"/>
      <c r="J27" s="1"/>
      <c r="K27" s="1"/>
      <c r="L27" s="1"/>
      <c r="M27" s="1"/>
      <c r="N27" s="1"/>
      <c r="O27" s="1"/>
      <c r="P27" s="1">
        <f t="shared" si="0"/>
        <v>317822840</v>
      </c>
      <c r="W27" s="8"/>
      <c r="X27" s="8"/>
    </row>
    <row r="28" spans="2:24" x14ac:dyDescent="0.25">
      <c r="B28" s="14"/>
      <c r="C28" s="1" t="s">
        <v>5</v>
      </c>
      <c r="D28" s="1">
        <v>6891201</v>
      </c>
      <c r="E28" s="1">
        <v>5596751</v>
      </c>
      <c r="F28" s="1">
        <v>3873799</v>
      </c>
      <c r="G28" s="1">
        <v>5252902</v>
      </c>
      <c r="H28" s="1">
        <v>4930335</v>
      </c>
      <c r="I28" s="1"/>
      <c r="J28" s="1"/>
      <c r="K28" s="1"/>
      <c r="L28" s="1"/>
      <c r="M28" s="1"/>
      <c r="N28" s="1"/>
      <c r="O28" s="1"/>
      <c r="P28" s="1">
        <f t="shared" si="0"/>
        <v>26544988</v>
      </c>
      <c r="W28" s="8"/>
      <c r="X28" s="8"/>
    </row>
    <row r="29" spans="2:24" x14ac:dyDescent="0.25">
      <c r="B29" s="14"/>
      <c r="C29" s="1" t="s">
        <v>13</v>
      </c>
      <c r="D29" s="1">
        <v>390616</v>
      </c>
      <c r="E29" s="1">
        <v>1741760</v>
      </c>
      <c r="F29" s="1">
        <v>1448122</v>
      </c>
      <c r="G29" s="1">
        <v>3427653</v>
      </c>
      <c r="H29" s="1">
        <v>2241624</v>
      </c>
      <c r="I29" s="1"/>
      <c r="J29" s="1"/>
      <c r="K29" s="1"/>
      <c r="L29" s="1"/>
      <c r="M29" s="1"/>
      <c r="N29" s="1"/>
      <c r="O29" s="1"/>
      <c r="P29" s="1">
        <f t="shared" si="0"/>
        <v>9249775</v>
      </c>
      <c r="W29" s="8"/>
      <c r="X29" s="8"/>
    </row>
    <row r="30" spans="2:24" x14ac:dyDescent="0.25">
      <c r="B30" s="14"/>
      <c r="C30" s="1" t="s">
        <v>23</v>
      </c>
      <c r="D30" s="1">
        <v>932930</v>
      </c>
      <c r="E30" s="1">
        <v>774430</v>
      </c>
      <c r="F30" s="1">
        <v>798457</v>
      </c>
      <c r="G30" s="1">
        <v>468061</v>
      </c>
      <c r="H30" s="1">
        <v>324241</v>
      </c>
      <c r="I30" s="1"/>
      <c r="J30" s="1"/>
      <c r="K30" s="1"/>
      <c r="L30" s="1"/>
      <c r="M30" s="1"/>
      <c r="N30" s="1"/>
      <c r="O30" s="1"/>
      <c r="P30" s="1">
        <f t="shared" si="0"/>
        <v>3298119</v>
      </c>
      <c r="W30" s="8"/>
      <c r="X30" s="8"/>
    </row>
    <row r="31" spans="2:24" x14ac:dyDescent="0.25">
      <c r="B31" s="14"/>
      <c r="C31" s="1" t="s">
        <v>18</v>
      </c>
      <c r="D31" s="1">
        <v>626976</v>
      </c>
      <c r="E31" s="1">
        <v>284815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>
        <f t="shared" si="0"/>
        <v>911791</v>
      </c>
      <c r="W31" s="8"/>
      <c r="X31" s="8"/>
    </row>
    <row r="32" spans="2:24" x14ac:dyDescent="0.25">
      <c r="B32" s="14"/>
      <c r="C32" s="1" t="s">
        <v>19</v>
      </c>
      <c r="D32" s="1">
        <v>1689130</v>
      </c>
      <c r="E32" s="1">
        <v>639521</v>
      </c>
      <c r="F32" s="1">
        <v>579136</v>
      </c>
      <c r="G32" s="1">
        <v>1573105</v>
      </c>
      <c r="H32" s="1">
        <v>2873680</v>
      </c>
      <c r="I32" s="1"/>
      <c r="J32" s="1"/>
      <c r="K32" s="1"/>
      <c r="L32" s="1"/>
      <c r="M32" s="1"/>
      <c r="N32" s="1"/>
      <c r="O32" s="1"/>
      <c r="P32" s="1">
        <f t="shared" si="0"/>
        <v>7354572</v>
      </c>
      <c r="W32" s="8"/>
      <c r="X32" s="8"/>
    </row>
    <row r="33" spans="2:24" x14ac:dyDescent="0.25">
      <c r="B33" s="14"/>
      <c r="C33" s="1" t="s">
        <v>6</v>
      </c>
      <c r="D33" s="1">
        <v>106110</v>
      </c>
      <c r="E33" s="1">
        <v>280952</v>
      </c>
      <c r="F33" s="1">
        <v>122778</v>
      </c>
      <c r="G33" s="1"/>
      <c r="H33" s="1">
        <v>119334</v>
      </c>
      <c r="I33" s="1"/>
      <c r="J33" s="1"/>
      <c r="K33" s="1"/>
      <c r="L33" s="1"/>
      <c r="M33" s="1"/>
      <c r="N33" s="1"/>
      <c r="O33" s="1"/>
      <c r="P33" s="1">
        <f t="shared" si="0"/>
        <v>629174</v>
      </c>
      <c r="W33" s="8"/>
      <c r="X33" s="8"/>
    </row>
    <row r="34" spans="2:24" x14ac:dyDescent="0.25">
      <c r="B34" s="14"/>
      <c r="C34" s="1" t="s">
        <v>7</v>
      </c>
      <c r="D34" s="1">
        <v>710512</v>
      </c>
      <c r="E34" s="1">
        <v>162852</v>
      </c>
      <c r="F34" s="1">
        <v>283071</v>
      </c>
      <c r="G34" s="1">
        <v>178260</v>
      </c>
      <c r="H34" s="1">
        <v>353357</v>
      </c>
      <c r="I34" s="1"/>
      <c r="J34" s="1"/>
      <c r="K34" s="1"/>
      <c r="L34" s="1"/>
      <c r="M34" s="1"/>
      <c r="N34" s="1"/>
      <c r="O34" s="1"/>
      <c r="P34" s="1">
        <f t="shared" si="0"/>
        <v>1688052</v>
      </c>
      <c r="W34" s="8"/>
      <c r="X34" s="8"/>
    </row>
    <row r="35" spans="2:24" x14ac:dyDescent="0.25">
      <c r="B35" s="14"/>
      <c r="C35" s="1" t="s">
        <v>8</v>
      </c>
      <c r="D35" s="1">
        <v>3592971</v>
      </c>
      <c r="E35" s="1">
        <v>4287860</v>
      </c>
      <c r="F35" s="1">
        <v>3221548</v>
      </c>
      <c r="G35" s="1">
        <v>3920956</v>
      </c>
      <c r="H35" s="1">
        <v>5528976</v>
      </c>
      <c r="I35" s="1"/>
      <c r="J35" s="1"/>
      <c r="K35" s="1"/>
      <c r="L35" s="1"/>
      <c r="M35" s="1"/>
      <c r="N35" s="1"/>
      <c r="O35" s="1"/>
      <c r="P35" s="1">
        <f t="shared" si="0"/>
        <v>20552311</v>
      </c>
      <c r="W35" s="8"/>
      <c r="X35" s="8"/>
    </row>
    <row r="36" spans="2:24" x14ac:dyDescent="0.25">
      <c r="B36" s="14"/>
      <c r="C36" s="1" t="s">
        <v>10</v>
      </c>
      <c r="D36" s="1"/>
      <c r="E36" s="1"/>
      <c r="F36" s="1"/>
      <c r="G36" s="1"/>
      <c r="H36" s="1">
        <v>520806</v>
      </c>
      <c r="I36" s="1"/>
      <c r="J36" s="1"/>
      <c r="K36" s="1"/>
      <c r="L36" s="1"/>
      <c r="M36" s="1"/>
      <c r="N36" s="1"/>
      <c r="O36" s="1"/>
      <c r="P36" s="1">
        <f t="shared" si="0"/>
        <v>520806</v>
      </c>
      <c r="W36" s="8"/>
      <c r="X36" s="8"/>
    </row>
    <row r="37" spans="2:24" x14ac:dyDescent="0.25">
      <c r="B37" s="14"/>
      <c r="C37" s="1" t="s">
        <v>20</v>
      </c>
      <c r="D37" s="1">
        <v>2044517</v>
      </c>
      <c r="E37" s="1">
        <v>9865104</v>
      </c>
      <c r="F37" s="1">
        <v>11111355</v>
      </c>
      <c r="G37" s="1">
        <v>4842831</v>
      </c>
      <c r="H37" s="1">
        <v>3322430</v>
      </c>
      <c r="I37" s="1"/>
      <c r="J37" s="1"/>
      <c r="K37" s="1"/>
      <c r="L37" s="1"/>
      <c r="M37" s="1"/>
      <c r="N37" s="1"/>
      <c r="O37" s="1"/>
      <c r="P37" s="1">
        <f t="shared" si="0"/>
        <v>31186237</v>
      </c>
      <c r="W37" s="8"/>
      <c r="X37" s="8"/>
    </row>
    <row r="38" spans="2:24" x14ac:dyDescent="0.25">
      <c r="B38" s="14"/>
      <c r="C38" s="1" t="s">
        <v>21</v>
      </c>
      <c r="D38" s="1">
        <v>4357752</v>
      </c>
      <c r="E38" s="1">
        <v>4535654</v>
      </c>
      <c r="F38" s="1">
        <v>4360381</v>
      </c>
      <c r="G38" s="1">
        <v>3294600</v>
      </c>
      <c r="H38" s="1">
        <v>7544484</v>
      </c>
      <c r="I38" s="1"/>
      <c r="J38" s="1"/>
      <c r="K38" s="1"/>
      <c r="L38" s="1"/>
      <c r="M38" s="1"/>
      <c r="N38" s="1"/>
      <c r="O38" s="1"/>
      <c r="P38" s="1">
        <f t="shared" si="0"/>
        <v>24092871</v>
      </c>
      <c r="W38" s="8"/>
      <c r="X38" s="8"/>
    </row>
    <row r="39" spans="2:24" x14ac:dyDescent="0.25">
      <c r="B39" s="22" t="s">
        <v>38</v>
      </c>
      <c r="C39" s="23"/>
      <c r="D39" s="6">
        <f>SUM(D24:D38)</f>
        <v>110906042</v>
      </c>
      <c r="E39" s="6">
        <f t="shared" ref="E39:O39" si="3">SUM(E24:E38)</f>
        <v>103423262</v>
      </c>
      <c r="F39" s="6">
        <f t="shared" si="3"/>
        <v>119923226</v>
      </c>
      <c r="G39" s="6">
        <f t="shared" si="3"/>
        <v>109815524</v>
      </c>
      <c r="H39" s="6">
        <f t="shared" si="3"/>
        <v>117373730</v>
      </c>
      <c r="I39" s="6">
        <f>SUM(I24:I38)</f>
        <v>0</v>
      </c>
      <c r="J39" s="6">
        <f t="shared" si="3"/>
        <v>0</v>
      </c>
      <c r="K39" s="6">
        <f t="shared" si="3"/>
        <v>0</v>
      </c>
      <c r="L39" s="6">
        <f t="shared" si="3"/>
        <v>0</v>
      </c>
      <c r="M39" s="6">
        <f t="shared" si="3"/>
        <v>0</v>
      </c>
      <c r="N39" s="6">
        <f t="shared" si="3"/>
        <v>0</v>
      </c>
      <c r="O39" s="6">
        <f t="shared" si="3"/>
        <v>0</v>
      </c>
      <c r="P39" s="6">
        <f>SUM(D39:O39)</f>
        <v>561441784</v>
      </c>
      <c r="W39" s="8"/>
      <c r="X39" s="8"/>
    </row>
    <row r="40" spans="2:24" x14ac:dyDescent="0.25">
      <c r="B40" s="14" t="s">
        <v>5</v>
      </c>
      <c r="C40" s="1" t="s">
        <v>5</v>
      </c>
      <c r="D40" s="1">
        <v>8323522</v>
      </c>
      <c r="E40" s="1">
        <v>8215124</v>
      </c>
      <c r="F40" s="1">
        <v>5762507</v>
      </c>
      <c r="G40" s="1">
        <v>8075685</v>
      </c>
      <c r="H40" s="1">
        <v>10346283</v>
      </c>
      <c r="I40" s="1"/>
      <c r="J40" s="1"/>
      <c r="K40" s="1"/>
      <c r="L40" s="1"/>
      <c r="M40" s="1"/>
      <c r="N40" s="1"/>
      <c r="O40" s="1"/>
      <c r="P40" s="1">
        <f t="shared" si="0"/>
        <v>40723121</v>
      </c>
      <c r="W40" s="8"/>
      <c r="X40" s="8"/>
    </row>
    <row r="41" spans="2:24" x14ac:dyDescent="0.25">
      <c r="B41" s="22" t="s">
        <v>39</v>
      </c>
      <c r="C41" s="23"/>
      <c r="D41" s="6">
        <f>SUM(D40)</f>
        <v>8323522</v>
      </c>
      <c r="E41" s="6">
        <f t="shared" ref="E41:I41" si="4">SUM(E40)</f>
        <v>8215124</v>
      </c>
      <c r="F41" s="6">
        <f t="shared" si="4"/>
        <v>5762507</v>
      </c>
      <c r="G41" s="6">
        <f t="shared" si="4"/>
        <v>8075685</v>
      </c>
      <c r="H41" s="6">
        <f t="shared" si="4"/>
        <v>10346283</v>
      </c>
      <c r="I41" s="6">
        <f t="shared" si="4"/>
        <v>0</v>
      </c>
      <c r="J41" s="6">
        <f t="shared" ref="J41" si="5">SUM(J40)</f>
        <v>0</v>
      </c>
      <c r="K41" s="6">
        <f t="shared" ref="K41" si="6">SUM(K40)</f>
        <v>0</v>
      </c>
      <c r="L41" s="6">
        <f t="shared" ref="L41" si="7">SUM(L40)</f>
        <v>0</v>
      </c>
      <c r="M41" s="6">
        <f t="shared" ref="M41:N41" si="8">SUM(M40)</f>
        <v>0</v>
      </c>
      <c r="N41" s="6">
        <f t="shared" si="8"/>
        <v>0</v>
      </c>
      <c r="O41" s="6">
        <f t="shared" ref="O41" si="9">SUM(O40)</f>
        <v>0</v>
      </c>
      <c r="P41" s="6">
        <f t="shared" si="0"/>
        <v>40723121</v>
      </c>
      <c r="W41" s="8"/>
      <c r="X41" s="8"/>
    </row>
    <row r="42" spans="2:24" x14ac:dyDescent="0.25">
      <c r="B42" s="14" t="s">
        <v>13</v>
      </c>
      <c r="C42" s="1" t="s">
        <v>3</v>
      </c>
      <c r="D42" s="1">
        <v>26597259</v>
      </c>
      <c r="E42" s="1">
        <v>22722437</v>
      </c>
      <c r="F42" s="1">
        <v>17028585</v>
      </c>
      <c r="G42" s="1">
        <v>16252455</v>
      </c>
      <c r="H42" s="1">
        <v>13386994</v>
      </c>
      <c r="I42" s="1"/>
      <c r="J42" s="1"/>
      <c r="K42" s="1"/>
      <c r="L42" s="1"/>
      <c r="M42" s="1"/>
      <c r="N42" s="1"/>
      <c r="O42" s="1"/>
      <c r="P42" s="1">
        <f t="shared" si="0"/>
        <v>95987730</v>
      </c>
      <c r="W42" s="8"/>
      <c r="X42" s="8"/>
    </row>
    <row r="43" spans="2:24" x14ac:dyDescent="0.25">
      <c r="B43" s="14"/>
      <c r="C43" s="1" t="s">
        <v>4</v>
      </c>
      <c r="D43" s="1">
        <v>815512</v>
      </c>
      <c r="E43" s="1">
        <v>86268</v>
      </c>
      <c r="F43" s="1"/>
      <c r="G43" s="1">
        <v>103206</v>
      </c>
      <c r="H43" s="1">
        <v>42467</v>
      </c>
      <c r="I43" s="1"/>
      <c r="J43" s="1"/>
      <c r="K43" s="1"/>
      <c r="L43" s="1"/>
      <c r="M43" s="1"/>
      <c r="N43" s="1"/>
      <c r="O43" s="1"/>
      <c r="P43" s="1">
        <f t="shared" si="0"/>
        <v>1047453</v>
      </c>
      <c r="W43" s="8"/>
      <c r="X43" s="8"/>
    </row>
    <row r="44" spans="2:24" x14ac:dyDescent="0.25">
      <c r="B44" s="14"/>
      <c r="C44" s="1" t="s">
        <v>17</v>
      </c>
      <c r="D44" s="1">
        <v>3992274</v>
      </c>
      <c r="E44" s="1">
        <v>2000099</v>
      </c>
      <c r="F44" s="1">
        <v>1061117</v>
      </c>
      <c r="G44" s="1">
        <v>1231798</v>
      </c>
      <c r="H44" s="1">
        <v>495874</v>
      </c>
      <c r="I44" s="1"/>
      <c r="J44" s="1"/>
      <c r="K44" s="1"/>
      <c r="L44" s="1"/>
      <c r="M44" s="1"/>
      <c r="N44" s="1"/>
      <c r="O44" s="1"/>
      <c r="P44" s="1">
        <f t="shared" si="0"/>
        <v>8781162</v>
      </c>
      <c r="W44" s="8"/>
      <c r="X44" s="8"/>
    </row>
    <row r="45" spans="2:24" x14ac:dyDescent="0.25">
      <c r="B45" s="14"/>
      <c r="C45" s="1" t="s">
        <v>12</v>
      </c>
      <c r="D45" s="1">
        <v>4241837</v>
      </c>
      <c r="E45" s="1">
        <v>3683658</v>
      </c>
      <c r="F45" s="1">
        <v>3769053</v>
      </c>
      <c r="G45" s="1">
        <v>3597849</v>
      </c>
      <c r="H45" s="1">
        <v>3781230</v>
      </c>
      <c r="I45" s="1"/>
      <c r="J45" s="1"/>
      <c r="K45" s="1"/>
      <c r="L45" s="1"/>
      <c r="M45" s="1"/>
      <c r="N45" s="1"/>
      <c r="O45" s="1"/>
      <c r="P45" s="1">
        <f t="shared" ref="P45:P90" si="10">SUM(D45:O45)</f>
        <v>19073627</v>
      </c>
      <c r="T45" s="8"/>
      <c r="U45" s="8"/>
      <c r="V45" s="8"/>
      <c r="W45" s="8"/>
      <c r="X45" s="8"/>
    </row>
    <row r="46" spans="2:24" x14ac:dyDescent="0.25">
      <c r="B46" s="14"/>
      <c r="C46" s="1" t="s">
        <v>15</v>
      </c>
      <c r="D46" s="1">
        <v>114898</v>
      </c>
      <c r="E46" s="1">
        <v>339267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>
        <f t="shared" si="10"/>
        <v>454165</v>
      </c>
      <c r="T46" s="8"/>
      <c r="U46" s="8"/>
      <c r="V46" s="8"/>
      <c r="W46" s="8"/>
      <c r="X46" s="8"/>
    </row>
    <row r="47" spans="2:24" x14ac:dyDescent="0.25">
      <c r="B47" s="14"/>
      <c r="C47" s="1" t="s">
        <v>5</v>
      </c>
      <c r="D47" s="1">
        <v>2081840</v>
      </c>
      <c r="E47" s="1">
        <v>1587416</v>
      </c>
      <c r="F47" s="1">
        <v>1574620</v>
      </c>
      <c r="G47" s="1">
        <v>2226484</v>
      </c>
      <c r="H47" s="1">
        <v>2583409</v>
      </c>
      <c r="I47" s="1"/>
      <c r="J47" s="1"/>
      <c r="K47" s="1"/>
      <c r="L47" s="1"/>
      <c r="M47" s="1"/>
      <c r="N47" s="1"/>
      <c r="O47" s="1"/>
      <c r="P47" s="1">
        <f t="shared" si="10"/>
        <v>10053769</v>
      </c>
      <c r="T47" s="8"/>
      <c r="U47" s="8"/>
      <c r="V47" s="8"/>
      <c r="W47" s="8"/>
      <c r="X47" s="8"/>
    </row>
    <row r="48" spans="2:24" x14ac:dyDescent="0.25">
      <c r="B48" s="14"/>
      <c r="C48" s="1" t="s">
        <v>13</v>
      </c>
      <c r="D48" s="1">
        <v>80222210</v>
      </c>
      <c r="E48" s="1">
        <v>56395332</v>
      </c>
      <c r="F48" s="1">
        <v>71014813</v>
      </c>
      <c r="G48" s="1">
        <v>59282939</v>
      </c>
      <c r="H48" s="1">
        <v>72613735</v>
      </c>
      <c r="I48" s="1"/>
      <c r="J48" s="1"/>
      <c r="K48" s="1"/>
      <c r="L48" s="1"/>
      <c r="M48" s="1"/>
      <c r="N48" s="1"/>
      <c r="O48" s="1"/>
      <c r="P48" s="1">
        <f t="shared" si="10"/>
        <v>339529029</v>
      </c>
      <c r="T48" s="8"/>
      <c r="U48" s="8"/>
      <c r="V48" s="8"/>
      <c r="W48" s="8"/>
      <c r="X48" s="8"/>
    </row>
    <row r="49" spans="2:24" x14ac:dyDescent="0.25">
      <c r="B49" s="14"/>
      <c r="C49" s="1" t="s">
        <v>19</v>
      </c>
      <c r="D49" s="1">
        <v>713544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>
        <f t="shared" si="10"/>
        <v>713544</v>
      </c>
      <c r="T49" s="8"/>
      <c r="U49" s="8"/>
      <c r="V49" s="8"/>
      <c r="W49" s="8"/>
      <c r="X49" s="8"/>
    </row>
    <row r="50" spans="2:24" x14ac:dyDescent="0.25">
      <c r="B50" s="14"/>
      <c r="C50" s="1" t="s">
        <v>6</v>
      </c>
      <c r="D50" s="1">
        <v>1028569</v>
      </c>
      <c r="E50" s="1">
        <v>705213</v>
      </c>
      <c r="F50" s="1">
        <v>801123</v>
      </c>
      <c r="G50" s="1">
        <v>1367406</v>
      </c>
      <c r="H50" s="1">
        <v>668167</v>
      </c>
      <c r="I50" s="1"/>
      <c r="J50" s="1"/>
      <c r="K50" s="1"/>
      <c r="L50" s="1"/>
      <c r="M50" s="1"/>
      <c r="N50" s="1"/>
      <c r="O50" s="1"/>
      <c r="P50" s="1">
        <f t="shared" si="10"/>
        <v>4570478</v>
      </c>
      <c r="T50" s="8"/>
      <c r="U50" s="8"/>
      <c r="V50" s="8"/>
      <c r="W50" s="8"/>
      <c r="X50" s="8"/>
    </row>
    <row r="51" spans="2:24" x14ac:dyDescent="0.25">
      <c r="B51" s="14"/>
      <c r="C51" s="1" t="s">
        <v>7</v>
      </c>
      <c r="D51" s="1">
        <v>3280545</v>
      </c>
      <c r="E51" s="1">
        <v>1471016</v>
      </c>
      <c r="F51" s="1">
        <v>3687822</v>
      </c>
      <c r="G51" s="1">
        <v>1857295</v>
      </c>
      <c r="H51" s="1">
        <v>953720</v>
      </c>
      <c r="I51" s="1"/>
      <c r="J51" s="1"/>
      <c r="K51" s="1"/>
      <c r="L51" s="1"/>
      <c r="M51" s="1"/>
      <c r="N51" s="1"/>
      <c r="O51" s="1"/>
      <c r="P51" s="1">
        <f t="shared" si="10"/>
        <v>11250398</v>
      </c>
      <c r="T51" s="8"/>
      <c r="U51" s="8"/>
      <c r="V51" s="8"/>
      <c r="W51" s="8"/>
      <c r="X51" s="8"/>
    </row>
    <row r="52" spans="2:24" x14ac:dyDescent="0.25">
      <c r="B52" s="14"/>
      <c r="C52" s="1" t="s">
        <v>8</v>
      </c>
      <c r="D52" s="1">
        <v>1790700</v>
      </c>
      <c r="E52" s="1">
        <v>121117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>
        <f t="shared" si="10"/>
        <v>1911817</v>
      </c>
      <c r="T52" s="8"/>
      <c r="U52" s="8"/>
      <c r="V52" s="8"/>
      <c r="W52" s="8"/>
      <c r="X52" s="8"/>
    </row>
    <row r="53" spans="2:24" x14ac:dyDescent="0.25">
      <c r="B53" s="14"/>
      <c r="C53" s="1" t="s">
        <v>14</v>
      </c>
      <c r="D53" s="1">
        <v>394576</v>
      </c>
      <c r="E53" s="1"/>
      <c r="F53" s="1">
        <v>44972</v>
      </c>
      <c r="G53" s="1"/>
      <c r="H53" s="1">
        <v>81716</v>
      </c>
      <c r="I53" s="1"/>
      <c r="J53" s="1"/>
      <c r="K53" s="1"/>
      <c r="L53" s="1"/>
      <c r="M53" s="1"/>
      <c r="N53" s="1"/>
      <c r="O53" s="1"/>
      <c r="P53" s="1">
        <f t="shared" si="10"/>
        <v>521264</v>
      </c>
      <c r="T53" s="8"/>
      <c r="U53" s="8"/>
      <c r="V53" s="8"/>
      <c r="W53" s="8"/>
      <c r="X53" s="8"/>
    </row>
    <row r="54" spans="2:24" x14ac:dyDescent="0.25">
      <c r="B54" s="14"/>
      <c r="C54" s="1" t="s">
        <v>9</v>
      </c>
      <c r="D54" s="1">
        <v>39696</v>
      </c>
      <c r="E54" s="1">
        <v>147789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>
        <f t="shared" si="10"/>
        <v>187485</v>
      </c>
      <c r="T54" s="8"/>
      <c r="U54" s="8"/>
      <c r="V54" s="8"/>
      <c r="W54" s="8"/>
      <c r="X54" s="8"/>
    </row>
    <row r="55" spans="2:24" x14ac:dyDescent="0.25">
      <c r="B55" s="14"/>
      <c r="C55" s="1" t="s">
        <v>20</v>
      </c>
      <c r="D55" s="1">
        <v>10963700</v>
      </c>
      <c r="E55" s="1">
        <v>7416905</v>
      </c>
      <c r="F55" s="1">
        <v>8766989</v>
      </c>
      <c r="G55" s="1">
        <v>2687638</v>
      </c>
      <c r="H55" s="1">
        <v>4248305</v>
      </c>
      <c r="I55" s="1"/>
      <c r="J55" s="1"/>
      <c r="K55" s="1"/>
      <c r="L55" s="1"/>
      <c r="M55" s="1"/>
      <c r="N55" s="1"/>
      <c r="O55" s="1"/>
      <c r="P55" s="1">
        <f t="shared" si="10"/>
        <v>34083537</v>
      </c>
      <c r="T55" s="8"/>
      <c r="U55" s="8"/>
      <c r="V55" s="8"/>
      <c r="W55" s="8"/>
      <c r="X55" s="8"/>
    </row>
    <row r="56" spans="2:24" x14ac:dyDescent="0.25">
      <c r="B56" s="14"/>
      <c r="C56" s="1" t="s">
        <v>21</v>
      </c>
      <c r="D56" s="1">
        <v>59526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>
        <f t="shared" si="10"/>
        <v>59526</v>
      </c>
      <c r="T56" s="8"/>
      <c r="U56" s="8"/>
      <c r="V56" s="8"/>
      <c r="W56" s="8"/>
      <c r="X56" s="8"/>
    </row>
    <row r="57" spans="2:24" x14ac:dyDescent="0.25">
      <c r="B57" s="22" t="s">
        <v>40</v>
      </c>
      <c r="C57" s="23"/>
      <c r="D57" s="6">
        <f>SUM(D42:D56)</f>
        <v>136336686</v>
      </c>
      <c r="E57" s="6">
        <f>SUM(E42:E56)</f>
        <v>96676517</v>
      </c>
      <c r="F57" s="6">
        <f>SUM(F42:F56)</f>
        <v>107749094</v>
      </c>
      <c r="G57" s="6">
        <f>SUM(G42:G56)</f>
        <v>88607070</v>
      </c>
      <c r="H57" s="6">
        <f>SUM(H42:H56)</f>
        <v>98855617</v>
      </c>
      <c r="I57" s="6">
        <f>SUM(I42:I56)</f>
        <v>0</v>
      </c>
      <c r="J57" s="6">
        <f>SUM(J42:J56)</f>
        <v>0</v>
      </c>
      <c r="K57" s="6">
        <f>SUM(K42:K56)</f>
        <v>0</v>
      </c>
      <c r="L57" s="6">
        <f>SUM(L42:L56)</f>
        <v>0</v>
      </c>
      <c r="M57" s="6">
        <f>SUM(M42:M56)</f>
        <v>0</v>
      </c>
      <c r="N57" s="6">
        <f>SUM(N42:N56)</f>
        <v>0</v>
      </c>
      <c r="O57" s="6">
        <f>SUM(O42:O56)</f>
        <v>0</v>
      </c>
      <c r="P57" s="6">
        <f t="shared" si="10"/>
        <v>528224984</v>
      </c>
      <c r="R57" s="2"/>
      <c r="T57" s="8"/>
      <c r="U57" s="8"/>
      <c r="V57" s="8"/>
      <c r="W57" s="8"/>
      <c r="X57" s="8"/>
    </row>
    <row r="58" spans="2:24" x14ac:dyDescent="0.25">
      <c r="B58" s="14" t="s">
        <v>23</v>
      </c>
      <c r="C58" s="1" t="s">
        <v>15</v>
      </c>
      <c r="D58" s="1"/>
      <c r="E58" s="1">
        <v>121339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>
        <f t="shared" si="10"/>
        <v>121339</v>
      </c>
      <c r="T58" s="8"/>
      <c r="U58" s="8"/>
      <c r="V58" s="8"/>
      <c r="W58" s="8"/>
      <c r="X58" s="8"/>
    </row>
    <row r="59" spans="2:24" x14ac:dyDescent="0.25">
      <c r="B59" s="14"/>
      <c r="C59" s="1" t="s">
        <v>23</v>
      </c>
      <c r="D59" s="1">
        <v>10903603</v>
      </c>
      <c r="E59" s="1">
        <v>10454943</v>
      </c>
      <c r="F59" s="1">
        <v>13646866</v>
      </c>
      <c r="G59" s="1">
        <v>9820352</v>
      </c>
      <c r="H59" s="1">
        <v>10370207</v>
      </c>
      <c r="I59" s="1"/>
      <c r="J59" s="1"/>
      <c r="K59" s="1"/>
      <c r="L59" s="1"/>
      <c r="M59" s="1"/>
      <c r="N59" s="1"/>
      <c r="O59" s="1"/>
      <c r="P59" s="1">
        <f t="shared" si="10"/>
        <v>55195971</v>
      </c>
      <c r="R59" s="2"/>
      <c r="T59" s="8"/>
      <c r="U59" s="8"/>
      <c r="V59" s="8"/>
      <c r="W59" s="8"/>
      <c r="X59" s="8"/>
    </row>
    <row r="60" spans="2:24" x14ac:dyDescent="0.25">
      <c r="B60" s="14"/>
      <c r="C60" s="1" t="s">
        <v>6</v>
      </c>
      <c r="D60" s="1"/>
      <c r="E60" s="1"/>
      <c r="F60" s="1"/>
      <c r="G60" s="1"/>
      <c r="H60" s="1">
        <v>44641</v>
      </c>
      <c r="I60" s="1"/>
      <c r="J60" s="1"/>
      <c r="K60" s="1"/>
      <c r="L60" s="1"/>
      <c r="M60" s="1"/>
      <c r="N60" s="1"/>
      <c r="O60" s="1"/>
      <c r="P60" s="1">
        <f t="shared" si="10"/>
        <v>44641</v>
      </c>
      <c r="T60" s="8"/>
      <c r="U60" s="8"/>
      <c r="V60" s="8"/>
      <c r="W60" s="8"/>
      <c r="X60" s="8"/>
    </row>
    <row r="61" spans="2:24" x14ac:dyDescent="0.25">
      <c r="B61" s="14"/>
      <c r="C61" s="1" t="s">
        <v>7</v>
      </c>
      <c r="D61" s="1">
        <v>8847000</v>
      </c>
      <c r="E61" s="1">
        <v>5997472</v>
      </c>
      <c r="F61" s="1">
        <v>3898342</v>
      </c>
      <c r="G61" s="1">
        <v>4148455</v>
      </c>
      <c r="H61" s="1">
        <v>11754500</v>
      </c>
      <c r="I61" s="1"/>
      <c r="J61" s="1"/>
      <c r="K61" s="1"/>
      <c r="L61" s="1"/>
      <c r="M61" s="1"/>
      <c r="N61" s="1"/>
      <c r="O61" s="1"/>
      <c r="P61" s="1">
        <f t="shared" si="10"/>
        <v>34645769</v>
      </c>
      <c r="T61" s="8"/>
      <c r="U61" s="8"/>
      <c r="V61" s="8"/>
      <c r="W61" s="8"/>
      <c r="X61" s="8"/>
    </row>
    <row r="62" spans="2:24" x14ac:dyDescent="0.25">
      <c r="B62" s="14"/>
      <c r="C62" s="1" t="s">
        <v>22</v>
      </c>
      <c r="D62" s="1">
        <v>39175008</v>
      </c>
      <c r="E62" s="1">
        <v>43311611</v>
      </c>
      <c r="F62" s="1">
        <v>39290102</v>
      </c>
      <c r="G62" s="1">
        <v>40574773</v>
      </c>
      <c r="H62" s="1">
        <v>45053702</v>
      </c>
      <c r="I62" s="1"/>
      <c r="J62" s="1"/>
      <c r="K62" s="1"/>
      <c r="L62" s="1"/>
      <c r="M62" s="1"/>
      <c r="N62" s="1"/>
      <c r="O62" s="1"/>
      <c r="P62" s="1">
        <f t="shared" si="10"/>
        <v>207405196</v>
      </c>
      <c r="T62" s="8"/>
      <c r="U62" s="8"/>
      <c r="V62" s="8"/>
      <c r="W62" s="8"/>
      <c r="X62" s="8"/>
    </row>
    <row r="63" spans="2:24" x14ac:dyDescent="0.25">
      <c r="B63" s="14"/>
      <c r="C63" s="1" t="s">
        <v>25</v>
      </c>
      <c r="D63" s="1">
        <v>37062953</v>
      </c>
      <c r="E63" s="1">
        <v>32119295</v>
      </c>
      <c r="F63" s="1">
        <v>36275423</v>
      </c>
      <c r="G63" s="1">
        <v>27378580</v>
      </c>
      <c r="H63" s="1">
        <v>21906151</v>
      </c>
      <c r="I63" s="1"/>
      <c r="J63" s="1"/>
      <c r="K63" s="1"/>
      <c r="L63" s="1"/>
      <c r="M63" s="1"/>
      <c r="N63" s="1"/>
      <c r="O63" s="1"/>
      <c r="P63" s="1">
        <f t="shared" si="10"/>
        <v>154742402</v>
      </c>
      <c r="T63" s="8"/>
      <c r="U63" s="8"/>
      <c r="V63" s="8"/>
      <c r="W63" s="8"/>
      <c r="X63" s="8"/>
    </row>
    <row r="64" spans="2:24" x14ac:dyDescent="0.25">
      <c r="B64" s="14"/>
      <c r="C64" s="1" t="s">
        <v>26</v>
      </c>
      <c r="D64" s="1">
        <v>4718841</v>
      </c>
      <c r="E64" s="1">
        <v>5441059</v>
      </c>
      <c r="F64" s="1">
        <v>4684788</v>
      </c>
      <c r="G64" s="1">
        <v>3265974</v>
      </c>
      <c r="H64" s="1">
        <v>4467575</v>
      </c>
      <c r="I64" s="1"/>
      <c r="J64" s="1"/>
      <c r="K64" s="1"/>
      <c r="L64" s="1"/>
      <c r="M64" s="1"/>
      <c r="N64" s="1"/>
      <c r="O64" s="1"/>
      <c r="P64" s="1">
        <f t="shared" si="10"/>
        <v>22578237</v>
      </c>
      <c r="T64" s="8"/>
      <c r="U64" s="8"/>
      <c r="V64" s="8"/>
      <c r="W64" s="8"/>
      <c r="X64" s="8"/>
    </row>
    <row r="65" spans="2:24" x14ac:dyDescent="0.25">
      <c r="B65" s="14"/>
      <c r="C65" s="1" t="s">
        <v>20</v>
      </c>
      <c r="D65" s="1">
        <v>13204626</v>
      </c>
      <c r="E65" s="1">
        <v>15053055</v>
      </c>
      <c r="F65" s="1">
        <v>5077930</v>
      </c>
      <c r="G65" s="1">
        <v>8870998</v>
      </c>
      <c r="H65" s="1">
        <v>10243153</v>
      </c>
      <c r="I65" s="1"/>
      <c r="J65" s="1"/>
      <c r="K65" s="1"/>
      <c r="L65" s="1"/>
      <c r="M65" s="1"/>
      <c r="N65" s="1"/>
      <c r="O65" s="1"/>
      <c r="P65" s="1">
        <f t="shared" si="10"/>
        <v>52449762</v>
      </c>
      <c r="T65" s="8"/>
      <c r="U65" s="8"/>
      <c r="V65" s="8"/>
      <c r="W65" s="8"/>
      <c r="X65" s="8"/>
    </row>
    <row r="66" spans="2:24" x14ac:dyDescent="0.25">
      <c r="B66" s="22" t="s">
        <v>47</v>
      </c>
      <c r="C66" s="23"/>
      <c r="D66" s="6">
        <f>SUM(D58:D65)</f>
        <v>113912031</v>
      </c>
      <c r="E66" s="6">
        <f>SUM(E58:E65)</f>
        <v>112498774</v>
      </c>
      <c r="F66" s="6">
        <f>SUM(F58:F65)</f>
        <v>102873451</v>
      </c>
      <c r="G66" s="6">
        <f>SUM(G58:G65)</f>
        <v>94059132</v>
      </c>
      <c r="H66" s="6">
        <f>SUM(H58:H65)</f>
        <v>103839929</v>
      </c>
      <c r="I66" s="6">
        <f>SUM(I58:I65)</f>
        <v>0</v>
      </c>
      <c r="J66" s="6">
        <f>SUM(J58:J65)</f>
        <v>0</v>
      </c>
      <c r="K66" s="6">
        <f>SUM(K58:K65)</f>
        <v>0</v>
      </c>
      <c r="L66" s="6">
        <f>SUM(L58:L65)</f>
        <v>0</v>
      </c>
      <c r="M66" s="6">
        <f>SUM(M58:M65)</f>
        <v>0</v>
      </c>
      <c r="N66" s="6">
        <f>SUM(N58:N65)</f>
        <v>0</v>
      </c>
      <c r="O66" s="6">
        <f>SUM(O58:O65)</f>
        <v>0</v>
      </c>
      <c r="P66" s="6">
        <f t="shared" si="10"/>
        <v>527183317</v>
      </c>
      <c r="T66" s="8"/>
      <c r="U66" s="8"/>
      <c r="V66" s="8"/>
      <c r="W66" s="8"/>
      <c r="X66" s="8"/>
    </row>
    <row r="67" spans="2:24" x14ac:dyDescent="0.25">
      <c r="B67" s="14" t="s">
        <v>18</v>
      </c>
      <c r="C67" s="1" t="s">
        <v>11</v>
      </c>
      <c r="D67" s="1">
        <v>21626670</v>
      </c>
      <c r="E67" s="1">
        <v>16272691</v>
      </c>
      <c r="F67" s="1">
        <v>8768303</v>
      </c>
      <c r="G67" s="1">
        <v>12633759</v>
      </c>
      <c r="H67" s="1">
        <v>20890198</v>
      </c>
      <c r="I67" s="1"/>
      <c r="J67" s="1"/>
      <c r="K67" s="1"/>
      <c r="L67" s="1"/>
      <c r="M67" s="1"/>
      <c r="N67" s="1"/>
      <c r="O67" s="1"/>
      <c r="P67" s="1">
        <f t="shared" si="10"/>
        <v>80191621</v>
      </c>
      <c r="T67" s="8"/>
      <c r="U67" s="8"/>
      <c r="V67" s="8"/>
      <c r="W67" s="8"/>
      <c r="X67" s="8"/>
    </row>
    <row r="68" spans="2:24" x14ac:dyDescent="0.25">
      <c r="B68" s="14"/>
      <c r="C68" s="1" t="s">
        <v>16</v>
      </c>
      <c r="D68" s="1">
        <v>5426464</v>
      </c>
      <c r="E68" s="1">
        <v>2862411</v>
      </c>
      <c r="F68" s="1">
        <v>6238326</v>
      </c>
      <c r="G68" s="1">
        <v>1983192</v>
      </c>
      <c r="H68" s="1">
        <v>6811704</v>
      </c>
      <c r="I68" s="1"/>
      <c r="J68" s="1"/>
      <c r="K68" s="1"/>
      <c r="L68" s="1"/>
      <c r="M68" s="1"/>
      <c r="N68" s="1"/>
      <c r="O68" s="1"/>
      <c r="P68" s="1">
        <f t="shared" si="10"/>
        <v>23322097</v>
      </c>
      <c r="T68" s="8"/>
      <c r="U68" s="8"/>
      <c r="V68" s="8"/>
      <c r="W68" s="8"/>
      <c r="X68" s="8"/>
    </row>
    <row r="69" spans="2:24" x14ac:dyDescent="0.25">
      <c r="B69" s="14"/>
      <c r="C69" s="1" t="s">
        <v>15</v>
      </c>
      <c r="D69" s="1"/>
      <c r="E69" s="1"/>
      <c r="F69" s="1">
        <v>780000</v>
      </c>
      <c r="G69" s="1"/>
      <c r="H69" s="1">
        <v>29849</v>
      </c>
      <c r="I69" s="1"/>
      <c r="J69" s="1"/>
      <c r="K69" s="1"/>
      <c r="L69" s="1"/>
      <c r="M69" s="1"/>
      <c r="N69" s="1"/>
      <c r="O69" s="1"/>
      <c r="P69" s="1">
        <f t="shared" si="10"/>
        <v>809849</v>
      </c>
      <c r="R69" s="2"/>
      <c r="T69" s="8"/>
      <c r="U69" s="8"/>
      <c r="V69" s="8"/>
      <c r="W69" s="8"/>
      <c r="X69" s="8"/>
    </row>
    <row r="70" spans="2:24" x14ac:dyDescent="0.25">
      <c r="B70" s="14"/>
      <c r="C70" s="1" t="s">
        <v>5</v>
      </c>
      <c r="D70" s="1">
        <v>286517</v>
      </c>
      <c r="E70" s="1">
        <v>237400</v>
      </c>
      <c r="F70" s="1">
        <v>237074</v>
      </c>
      <c r="G70" s="1">
        <v>298125</v>
      </c>
      <c r="H70" s="1">
        <v>236827</v>
      </c>
      <c r="I70" s="1"/>
      <c r="J70" s="1"/>
      <c r="K70" s="1"/>
      <c r="L70" s="1"/>
      <c r="M70" s="1"/>
      <c r="N70" s="1"/>
      <c r="O70" s="1"/>
      <c r="P70" s="1">
        <f t="shared" si="10"/>
        <v>1295943</v>
      </c>
      <c r="R70" s="2"/>
      <c r="T70" s="8"/>
      <c r="U70" s="8"/>
      <c r="V70" s="8"/>
      <c r="W70" s="8"/>
      <c r="X70" s="8"/>
    </row>
    <row r="71" spans="2:24" x14ac:dyDescent="0.25">
      <c r="B71" s="14"/>
      <c r="C71" s="1" t="s">
        <v>23</v>
      </c>
      <c r="D71" s="1"/>
      <c r="E71" s="1">
        <v>57345</v>
      </c>
      <c r="F71" s="1">
        <v>119684</v>
      </c>
      <c r="G71" s="1">
        <v>281077</v>
      </c>
      <c r="H71" s="1">
        <v>1440400</v>
      </c>
      <c r="I71" s="1"/>
      <c r="J71" s="1"/>
      <c r="K71" s="1"/>
      <c r="L71" s="1"/>
      <c r="M71" s="1"/>
      <c r="N71" s="1"/>
      <c r="O71" s="1"/>
      <c r="P71" s="1">
        <f t="shared" si="10"/>
        <v>1898506</v>
      </c>
      <c r="R71" s="2"/>
      <c r="T71" s="8"/>
      <c r="U71" s="8"/>
      <c r="V71" s="8"/>
      <c r="W71" s="8"/>
      <c r="X71" s="8"/>
    </row>
    <row r="72" spans="2:24" x14ac:dyDescent="0.25">
      <c r="B72" s="14"/>
      <c r="C72" s="1" t="s">
        <v>18</v>
      </c>
      <c r="D72" s="1">
        <v>40040424</v>
      </c>
      <c r="E72" s="1">
        <v>34997045</v>
      </c>
      <c r="F72" s="1">
        <v>14592971</v>
      </c>
      <c r="G72" s="1">
        <v>11334893</v>
      </c>
      <c r="H72" s="1">
        <v>10602749</v>
      </c>
      <c r="I72" s="1"/>
      <c r="J72" s="1"/>
      <c r="K72" s="1"/>
      <c r="L72" s="1"/>
      <c r="M72" s="1"/>
      <c r="N72" s="1"/>
      <c r="O72" s="1"/>
      <c r="P72" s="1">
        <f t="shared" si="10"/>
        <v>111568082</v>
      </c>
      <c r="R72" s="2"/>
      <c r="T72" s="8"/>
      <c r="U72" s="8"/>
      <c r="V72" s="8"/>
      <c r="W72" s="8"/>
      <c r="X72" s="8"/>
    </row>
    <row r="73" spans="2:24" x14ac:dyDescent="0.25">
      <c r="B73" s="14"/>
      <c r="C73" s="1" t="s">
        <v>19</v>
      </c>
      <c r="D73" s="1">
        <v>25516873</v>
      </c>
      <c r="E73" s="1">
        <v>22431704</v>
      </c>
      <c r="F73" s="1">
        <v>22737063</v>
      </c>
      <c r="G73" s="1">
        <v>24535878</v>
      </c>
      <c r="H73" s="1">
        <v>22151628</v>
      </c>
      <c r="I73" s="1"/>
      <c r="J73" s="1"/>
      <c r="K73" s="1"/>
      <c r="L73" s="1"/>
      <c r="M73" s="1"/>
      <c r="N73" s="1"/>
      <c r="O73" s="1"/>
      <c r="P73" s="1">
        <f t="shared" si="10"/>
        <v>117373146</v>
      </c>
      <c r="R73" s="2"/>
      <c r="T73" s="8"/>
      <c r="U73" s="8"/>
      <c r="V73" s="8"/>
      <c r="W73" s="8"/>
      <c r="X73" s="8"/>
    </row>
    <row r="74" spans="2:24" x14ac:dyDescent="0.25">
      <c r="B74" s="14"/>
      <c r="C74" s="1" t="s">
        <v>7</v>
      </c>
      <c r="D74" s="1">
        <v>8411601</v>
      </c>
      <c r="E74" s="1">
        <v>21172258</v>
      </c>
      <c r="F74" s="1">
        <v>16868738</v>
      </c>
      <c r="G74" s="1">
        <v>4779686</v>
      </c>
      <c r="H74" s="1">
        <v>14106096</v>
      </c>
      <c r="I74" s="1"/>
      <c r="J74" s="1"/>
      <c r="K74" s="1"/>
      <c r="L74" s="1"/>
      <c r="M74" s="1"/>
      <c r="N74" s="1"/>
      <c r="O74" s="1"/>
      <c r="P74" s="1">
        <f t="shared" si="10"/>
        <v>65338379</v>
      </c>
      <c r="T74" s="8"/>
      <c r="U74" s="8"/>
      <c r="V74" s="8"/>
      <c r="W74" s="8"/>
      <c r="X74" s="8"/>
    </row>
    <row r="75" spans="2:24" x14ac:dyDescent="0.25">
      <c r="B75" s="14"/>
      <c r="C75" s="1" t="s">
        <v>22</v>
      </c>
      <c r="D75" s="1">
        <v>10518207</v>
      </c>
      <c r="E75" s="1">
        <v>5200279</v>
      </c>
      <c r="F75" s="1">
        <v>3932216</v>
      </c>
      <c r="G75" s="1">
        <v>4072609</v>
      </c>
      <c r="H75" s="1">
        <v>5077778</v>
      </c>
      <c r="I75" s="1"/>
      <c r="J75" s="1"/>
      <c r="K75" s="1"/>
      <c r="L75" s="1"/>
      <c r="M75" s="1"/>
      <c r="N75" s="1"/>
      <c r="O75" s="1"/>
      <c r="P75" s="1">
        <f t="shared" si="10"/>
        <v>28801089</v>
      </c>
      <c r="V75" s="8"/>
      <c r="W75" s="8"/>
      <c r="X75" s="8"/>
    </row>
    <row r="76" spans="2:24" x14ac:dyDescent="0.25">
      <c r="B76" s="14"/>
      <c r="C76" s="1" t="s">
        <v>14</v>
      </c>
      <c r="D76" s="1">
        <v>355392</v>
      </c>
      <c r="E76" s="1"/>
      <c r="F76" s="1"/>
      <c r="G76" s="1"/>
      <c r="H76" s="1">
        <v>1020000</v>
      </c>
      <c r="I76" s="1"/>
      <c r="J76" s="1"/>
      <c r="K76" s="1"/>
      <c r="L76" s="1"/>
      <c r="M76" s="1"/>
      <c r="N76" s="1"/>
      <c r="O76" s="1"/>
      <c r="P76" s="1">
        <f t="shared" si="10"/>
        <v>1375392</v>
      </c>
      <c r="T76" s="8"/>
      <c r="U76" s="8"/>
      <c r="V76" s="8"/>
      <c r="W76" s="8"/>
      <c r="X76" s="8"/>
    </row>
    <row r="77" spans="2:24" x14ac:dyDescent="0.25">
      <c r="B77" s="14"/>
      <c r="C77" s="1" t="s">
        <v>24</v>
      </c>
      <c r="D77" s="1">
        <v>15601170</v>
      </c>
      <c r="E77" s="1">
        <v>15339927</v>
      </c>
      <c r="F77" s="1">
        <v>18122345</v>
      </c>
      <c r="G77" s="1">
        <v>18777773</v>
      </c>
      <c r="H77" s="1">
        <v>17336563</v>
      </c>
      <c r="I77" s="1"/>
      <c r="J77" s="1"/>
      <c r="K77" s="1"/>
      <c r="L77" s="1"/>
      <c r="M77" s="1"/>
      <c r="N77" s="1"/>
      <c r="O77" s="1"/>
      <c r="P77" s="1">
        <f t="shared" si="10"/>
        <v>85177778</v>
      </c>
      <c r="T77" s="8"/>
      <c r="U77" s="8"/>
      <c r="V77" s="8"/>
      <c r="W77" s="8"/>
      <c r="X77" s="8"/>
    </row>
    <row r="78" spans="2:24" x14ac:dyDescent="0.25">
      <c r="B78" s="14"/>
      <c r="C78" s="1" t="s">
        <v>65</v>
      </c>
      <c r="D78" s="1">
        <v>123005</v>
      </c>
      <c r="E78" s="1">
        <v>63415</v>
      </c>
      <c r="F78" s="1">
        <v>61388</v>
      </c>
      <c r="G78" s="1">
        <v>122877</v>
      </c>
      <c r="H78" s="1"/>
      <c r="I78" s="1"/>
      <c r="J78" s="1"/>
      <c r="K78" s="1"/>
      <c r="L78" s="1"/>
      <c r="M78" s="1"/>
      <c r="N78" s="1"/>
      <c r="O78" s="1"/>
      <c r="P78" s="1">
        <f t="shared" si="10"/>
        <v>370685</v>
      </c>
      <c r="T78" s="8"/>
      <c r="U78" s="8"/>
      <c r="V78" s="8"/>
      <c r="W78" s="8"/>
      <c r="X78" s="8"/>
    </row>
    <row r="79" spans="2:24" x14ac:dyDescent="0.25">
      <c r="B79" s="14"/>
      <c r="C79" s="1" t="s">
        <v>25</v>
      </c>
      <c r="D79" s="1">
        <v>661295</v>
      </c>
      <c r="E79" s="1">
        <v>303503</v>
      </c>
      <c r="F79" s="1">
        <v>422800</v>
      </c>
      <c r="G79" s="1"/>
      <c r="H79" s="1"/>
      <c r="I79" s="1"/>
      <c r="J79" s="1"/>
      <c r="K79" s="1"/>
      <c r="L79" s="1"/>
      <c r="M79" s="1"/>
      <c r="N79" s="1"/>
      <c r="O79" s="1"/>
      <c r="P79" s="1">
        <f t="shared" si="10"/>
        <v>1387598</v>
      </c>
      <c r="T79" s="8"/>
      <c r="U79" s="8"/>
      <c r="V79" s="8"/>
      <c r="W79" s="8"/>
      <c r="X79" s="8"/>
    </row>
    <row r="80" spans="2:24" x14ac:dyDescent="0.25">
      <c r="B80" s="14"/>
      <c r="C80" s="1" t="s">
        <v>20</v>
      </c>
      <c r="D80" s="1">
        <v>8202789</v>
      </c>
      <c r="E80" s="1">
        <v>16516922</v>
      </c>
      <c r="F80" s="1">
        <v>11023505</v>
      </c>
      <c r="G80" s="1">
        <v>29316650</v>
      </c>
      <c r="H80" s="1">
        <v>26181881</v>
      </c>
      <c r="I80" s="1"/>
      <c r="J80" s="1"/>
      <c r="K80" s="1"/>
      <c r="L80" s="1"/>
      <c r="M80" s="1"/>
      <c r="N80" s="1"/>
      <c r="O80" s="1"/>
      <c r="P80" s="1">
        <f t="shared" si="10"/>
        <v>91241747</v>
      </c>
      <c r="T80" s="8"/>
      <c r="U80" s="8"/>
      <c r="V80" s="8"/>
      <c r="W80" s="8"/>
      <c r="X80" s="8"/>
    </row>
    <row r="81" spans="2:24" x14ac:dyDescent="0.25">
      <c r="B81" s="14"/>
      <c r="C81" s="1" t="s">
        <v>21</v>
      </c>
      <c r="D81" s="1">
        <v>4767297</v>
      </c>
      <c r="E81" s="1">
        <v>4198151</v>
      </c>
      <c r="F81" s="1">
        <v>5009694</v>
      </c>
      <c r="G81" s="1">
        <v>3855708</v>
      </c>
      <c r="H81" s="1">
        <v>5240742</v>
      </c>
      <c r="I81" s="1"/>
      <c r="J81" s="1"/>
      <c r="K81" s="1"/>
      <c r="L81" s="1"/>
      <c r="M81" s="1"/>
      <c r="N81" s="1"/>
      <c r="O81" s="1"/>
      <c r="P81" s="1">
        <f t="shared" si="10"/>
        <v>23071592</v>
      </c>
      <c r="T81" s="8"/>
      <c r="U81" s="8"/>
      <c r="V81" s="8"/>
      <c r="W81" s="8"/>
      <c r="X81" s="8"/>
    </row>
    <row r="82" spans="2:24" x14ac:dyDescent="0.25">
      <c r="B82" s="22" t="s">
        <v>46</v>
      </c>
      <c r="C82" s="23"/>
      <c r="D82" s="6">
        <f>SUM(D67:D81)</f>
        <v>141537704</v>
      </c>
      <c r="E82" s="6">
        <f>SUM(E67:E81)</f>
        <v>139653051</v>
      </c>
      <c r="F82" s="6">
        <f>SUM(F67:F81)</f>
        <v>108914107</v>
      </c>
      <c r="G82" s="6">
        <f>SUM(G67:G81)</f>
        <v>111992227</v>
      </c>
      <c r="H82" s="6">
        <f>SUM(H67:H81)</f>
        <v>131126415</v>
      </c>
      <c r="I82" s="6">
        <f>SUM(I67:I81)</f>
        <v>0</v>
      </c>
      <c r="J82" s="6">
        <f>SUM(J67:J81)</f>
        <v>0</v>
      </c>
      <c r="K82" s="6">
        <f>SUM(K67:K81)</f>
        <v>0</v>
      </c>
      <c r="L82" s="6">
        <f>SUM(L67:L81)</f>
        <v>0</v>
      </c>
      <c r="M82" s="6">
        <f>SUM(M67:M81)</f>
        <v>0</v>
      </c>
      <c r="N82" s="6">
        <f>SUM(N67:N81)</f>
        <v>0</v>
      </c>
      <c r="O82" s="6">
        <f>SUM(O67:O81)</f>
        <v>0</v>
      </c>
      <c r="P82" s="6">
        <f t="shared" si="10"/>
        <v>633223504</v>
      </c>
      <c r="T82" s="8"/>
      <c r="U82" s="8"/>
      <c r="V82" s="8"/>
      <c r="W82" s="8"/>
      <c r="X82" s="8"/>
    </row>
    <row r="83" spans="2:24" x14ac:dyDescent="0.25">
      <c r="B83" s="14" t="s">
        <v>19</v>
      </c>
      <c r="C83" s="1" t="s">
        <v>5</v>
      </c>
      <c r="D83" s="1">
        <v>1670294</v>
      </c>
      <c r="E83" s="1">
        <v>1368261</v>
      </c>
      <c r="F83" s="1">
        <v>582409</v>
      </c>
      <c r="G83" s="1">
        <v>360101</v>
      </c>
      <c r="H83" s="1"/>
      <c r="I83" s="1"/>
      <c r="J83" s="1"/>
      <c r="K83" s="1"/>
      <c r="L83" s="1"/>
      <c r="M83" s="1"/>
      <c r="N83" s="1"/>
      <c r="O83" s="1"/>
      <c r="P83" s="1">
        <f t="shared" si="10"/>
        <v>3981065</v>
      </c>
      <c r="T83" s="8"/>
      <c r="U83" s="8"/>
      <c r="V83" s="8"/>
      <c r="W83" s="8"/>
      <c r="X83" s="8"/>
    </row>
    <row r="84" spans="2:24" x14ac:dyDescent="0.25">
      <c r="B84" s="14"/>
      <c r="C84" s="1" t="s">
        <v>19</v>
      </c>
      <c r="D84" s="1">
        <v>3927727</v>
      </c>
      <c r="E84" s="1">
        <v>3520582</v>
      </c>
      <c r="F84" s="1">
        <v>3540764</v>
      </c>
      <c r="G84" s="1">
        <v>2405365</v>
      </c>
      <c r="H84" s="1">
        <v>252757</v>
      </c>
      <c r="I84" s="1"/>
      <c r="J84" s="1"/>
      <c r="K84" s="1"/>
      <c r="L84" s="1"/>
      <c r="M84" s="1"/>
      <c r="N84" s="1"/>
      <c r="O84" s="1"/>
      <c r="P84" s="1">
        <f t="shared" si="10"/>
        <v>13647195</v>
      </c>
      <c r="T84" s="8"/>
      <c r="U84" s="8"/>
      <c r="V84" s="8"/>
      <c r="W84" s="8"/>
      <c r="X84" s="8"/>
    </row>
    <row r="85" spans="2:24" x14ac:dyDescent="0.25">
      <c r="B85" s="22" t="s">
        <v>49</v>
      </c>
      <c r="C85" s="23"/>
      <c r="D85" s="6">
        <f>SUM(D83:D84)</f>
        <v>5598021</v>
      </c>
      <c r="E85" s="6">
        <f t="shared" ref="E85:O85" si="11">SUM(E83:E84)</f>
        <v>4888843</v>
      </c>
      <c r="F85" s="6">
        <f t="shared" si="11"/>
        <v>4123173</v>
      </c>
      <c r="G85" s="6">
        <f t="shared" si="11"/>
        <v>2765466</v>
      </c>
      <c r="H85" s="6">
        <f t="shared" si="11"/>
        <v>252757</v>
      </c>
      <c r="I85" s="6">
        <f t="shared" si="11"/>
        <v>0</v>
      </c>
      <c r="J85" s="6">
        <f t="shared" si="11"/>
        <v>0</v>
      </c>
      <c r="K85" s="6">
        <f t="shared" si="11"/>
        <v>0</v>
      </c>
      <c r="L85" s="6">
        <f t="shared" si="11"/>
        <v>0</v>
      </c>
      <c r="M85" s="6">
        <f t="shared" si="11"/>
        <v>0</v>
      </c>
      <c r="N85" s="6">
        <f t="shared" si="11"/>
        <v>0</v>
      </c>
      <c r="O85" s="6">
        <f t="shared" si="11"/>
        <v>0</v>
      </c>
      <c r="P85" s="6">
        <f t="shared" si="10"/>
        <v>17628260</v>
      </c>
      <c r="T85" s="8"/>
      <c r="U85" s="8"/>
      <c r="V85" s="8"/>
      <c r="W85" s="8"/>
      <c r="X85" s="8"/>
    </row>
    <row r="86" spans="2:24" x14ac:dyDescent="0.25">
      <c r="B86" s="14" t="s">
        <v>6</v>
      </c>
      <c r="C86" s="1" t="s">
        <v>4</v>
      </c>
      <c r="D86" s="1">
        <v>11155297</v>
      </c>
      <c r="E86" s="1">
        <v>1849450</v>
      </c>
      <c r="F86" s="1">
        <v>1808046</v>
      </c>
      <c r="G86" s="1">
        <v>3497923</v>
      </c>
      <c r="H86" s="1">
        <v>3036889</v>
      </c>
      <c r="I86" s="1"/>
      <c r="J86" s="1"/>
      <c r="K86" s="1"/>
      <c r="L86" s="1"/>
      <c r="M86" s="1"/>
      <c r="N86" s="1"/>
      <c r="O86" s="1"/>
      <c r="P86" s="1">
        <f t="shared" si="10"/>
        <v>21347605</v>
      </c>
      <c r="T86" s="8"/>
      <c r="U86" s="8"/>
      <c r="V86" s="8"/>
      <c r="W86" s="8"/>
      <c r="X86" s="8"/>
    </row>
    <row r="87" spans="2:24" x14ac:dyDescent="0.25">
      <c r="B87" s="14"/>
      <c r="C87" s="1" t="s">
        <v>6</v>
      </c>
      <c r="D87" s="1">
        <v>8832823</v>
      </c>
      <c r="E87" s="1">
        <v>4970490</v>
      </c>
      <c r="F87" s="1">
        <v>5794752</v>
      </c>
      <c r="G87" s="1">
        <v>7113118</v>
      </c>
      <c r="H87" s="1">
        <v>2863945</v>
      </c>
      <c r="I87" s="1"/>
      <c r="J87" s="1"/>
      <c r="K87" s="1"/>
      <c r="L87" s="1"/>
      <c r="M87" s="1"/>
      <c r="N87" s="1"/>
      <c r="O87" s="1"/>
      <c r="P87" s="1">
        <f t="shared" si="10"/>
        <v>29575128</v>
      </c>
      <c r="T87" s="8"/>
      <c r="U87" s="8"/>
      <c r="V87" s="8"/>
      <c r="W87" s="8"/>
      <c r="X87" s="8"/>
    </row>
    <row r="88" spans="2:24" x14ac:dyDescent="0.25">
      <c r="B88" s="14"/>
      <c r="C88" s="1" t="s">
        <v>7</v>
      </c>
      <c r="D88" s="1">
        <v>10598499</v>
      </c>
      <c r="E88" s="1">
        <v>2582276</v>
      </c>
      <c r="F88" s="1">
        <v>7461796</v>
      </c>
      <c r="G88" s="1">
        <v>3799124</v>
      </c>
      <c r="H88" s="1">
        <v>3426543</v>
      </c>
      <c r="I88" s="1"/>
      <c r="J88" s="1"/>
      <c r="K88" s="1"/>
      <c r="L88" s="1"/>
      <c r="M88" s="1"/>
      <c r="N88" s="1"/>
      <c r="O88" s="1"/>
      <c r="P88" s="1">
        <f t="shared" si="10"/>
        <v>27868238</v>
      </c>
      <c r="T88" s="8"/>
      <c r="U88" s="8"/>
      <c r="V88" s="8"/>
      <c r="W88" s="8"/>
      <c r="X88" s="8"/>
    </row>
    <row r="89" spans="2:24" x14ac:dyDescent="0.25">
      <c r="B89" s="14"/>
      <c r="C89" s="1" t="s">
        <v>9</v>
      </c>
      <c r="D89" s="1">
        <v>2391627</v>
      </c>
      <c r="E89" s="1">
        <v>728368</v>
      </c>
      <c r="F89" s="1">
        <v>1333412</v>
      </c>
      <c r="G89" s="1">
        <v>594897</v>
      </c>
      <c r="H89" s="1">
        <v>296748</v>
      </c>
      <c r="I89" s="1"/>
      <c r="J89" s="1"/>
      <c r="K89" s="1"/>
      <c r="L89" s="1"/>
      <c r="M89" s="1"/>
      <c r="N89" s="1"/>
      <c r="O89" s="1"/>
      <c r="P89" s="1">
        <f t="shared" si="10"/>
        <v>5345052</v>
      </c>
      <c r="T89" s="8"/>
      <c r="U89" s="8"/>
      <c r="V89" s="8"/>
      <c r="W89" s="8"/>
      <c r="X89" s="8"/>
    </row>
    <row r="90" spans="2:24" x14ac:dyDescent="0.25">
      <c r="B90" s="14"/>
      <c r="C90" s="1" t="s">
        <v>10</v>
      </c>
      <c r="D90" s="1">
        <v>105840</v>
      </c>
      <c r="E90" s="1"/>
      <c r="F90" s="1">
        <v>58780</v>
      </c>
      <c r="G90" s="1"/>
      <c r="H90" s="1"/>
      <c r="I90" s="1"/>
      <c r="J90" s="1"/>
      <c r="K90" s="1"/>
      <c r="L90" s="1"/>
      <c r="M90" s="1"/>
      <c r="N90" s="1"/>
      <c r="O90" s="1"/>
      <c r="P90" s="1">
        <f t="shared" si="10"/>
        <v>164620</v>
      </c>
      <c r="R90" s="2"/>
      <c r="T90" s="8"/>
      <c r="U90" s="8"/>
      <c r="V90" s="8"/>
      <c r="W90" s="8"/>
      <c r="X90" s="8"/>
    </row>
    <row r="91" spans="2:24" x14ac:dyDescent="0.25">
      <c r="B91" s="22" t="s">
        <v>45</v>
      </c>
      <c r="C91" s="23"/>
      <c r="D91" s="6">
        <f>SUM(D86:D90)</f>
        <v>33084086</v>
      </c>
      <c r="E91" s="6">
        <f t="shared" ref="E91:O91" si="12">SUM(E86:E90)</f>
        <v>10130584</v>
      </c>
      <c r="F91" s="6">
        <f t="shared" si="12"/>
        <v>16456786</v>
      </c>
      <c r="G91" s="6">
        <f t="shared" si="12"/>
        <v>15005062</v>
      </c>
      <c r="H91" s="6">
        <f t="shared" si="12"/>
        <v>9624125</v>
      </c>
      <c r="I91" s="6">
        <f t="shared" si="12"/>
        <v>0</v>
      </c>
      <c r="J91" s="6">
        <f t="shared" si="12"/>
        <v>0</v>
      </c>
      <c r="K91" s="6">
        <f t="shared" si="12"/>
        <v>0</v>
      </c>
      <c r="L91" s="6">
        <f t="shared" si="12"/>
        <v>0</v>
      </c>
      <c r="M91" s="6">
        <f t="shared" si="12"/>
        <v>0</v>
      </c>
      <c r="N91" s="6">
        <f t="shared" si="12"/>
        <v>0</v>
      </c>
      <c r="O91" s="6">
        <f t="shared" si="12"/>
        <v>0</v>
      </c>
      <c r="P91" s="6">
        <f t="shared" ref="P91:P120" si="13">SUM(D91:O91)</f>
        <v>84300643</v>
      </c>
      <c r="R91" s="2"/>
      <c r="T91" s="8"/>
      <c r="U91" s="8"/>
      <c r="V91" s="8"/>
      <c r="W91" s="8"/>
      <c r="X91" s="8"/>
    </row>
    <row r="92" spans="2:24" x14ac:dyDescent="0.25">
      <c r="B92" s="14" t="s">
        <v>7</v>
      </c>
      <c r="C92" s="1" t="s">
        <v>2</v>
      </c>
      <c r="D92" s="1"/>
      <c r="E92" s="1"/>
      <c r="F92" s="1">
        <v>306888</v>
      </c>
      <c r="G92" s="1">
        <v>61361</v>
      </c>
      <c r="H92" s="1"/>
      <c r="I92" s="1"/>
      <c r="J92" s="1"/>
      <c r="K92" s="1"/>
      <c r="L92" s="1"/>
      <c r="M92" s="1"/>
      <c r="N92" s="1"/>
      <c r="O92" s="1"/>
      <c r="P92" s="1">
        <f t="shared" si="13"/>
        <v>368249</v>
      </c>
      <c r="R92" s="2"/>
      <c r="T92" s="8"/>
      <c r="U92" s="8"/>
      <c r="V92" s="8"/>
      <c r="W92" s="8"/>
      <c r="X92" s="8"/>
    </row>
    <row r="93" spans="2:24" x14ac:dyDescent="0.25">
      <c r="B93" s="14"/>
      <c r="C93" s="1" t="s">
        <v>3</v>
      </c>
      <c r="D93" s="1"/>
      <c r="E93" s="1">
        <v>105719</v>
      </c>
      <c r="F93" s="1"/>
      <c r="G93" s="1">
        <v>600097</v>
      </c>
      <c r="H93" s="1"/>
      <c r="I93" s="1"/>
      <c r="J93" s="1"/>
      <c r="K93" s="1"/>
      <c r="L93" s="1"/>
      <c r="M93" s="1"/>
      <c r="N93" s="1"/>
      <c r="O93" s="1"/>
      <c r="P93" s="1">
        <f t="shared" si="13"/>
        <v>705816</v>
      </c>
      <c r="T93" s="8"/>
      <c r="U93" s="8"/>
      <c r="V93" s="8"/>
      <c r="W93" s="8"/>
      <c r="X93" s="8"/>
    </row>
    <row r="94" spans="2:24" x14ac:dyDescent="0.25">
      <c r="B94" s="14"/>
      <c r="C94" s="1" t="s">
        <v>4</v>
      </c>
      <c r="D94" s="1">
        <v>3386070</v>
      </c>
      <c r="E94" s="1">
        <v>1853761</v>
      </c>
      <c r="F94" s="1">
        <v>1272736</v>
      </c>
      <c r="G94" s="1"/>
      <c r="H94" s="1">
        <v>59418</v>
      </c>
      <c r="I94" s="1"/>
      <c r="J94" s="1"/>
      <c r="K94" s="1"/>
      <c r="L94" s="1"/>
      <c r="M94" s="1"/>
      <c r="N94" s="1"/>
      <c r="O94" s="1"/>
      <c r="P94" s="1">
        <f t="shared" si="13"/>
        <v>6571985</v>
      </c>
      <c r="T94" s="8"/>
      <c r="U94" s="8"/>
      <c r="V94" s="8"/>
      <c r="W94" s="8"/>
      <c r="X94" s="8"/>
    </row>
    <row r="95" spans="2:24" x14ac:dyDescent="0.25">
      <c r="B95" s="14"/>
      <c r="C95" s="1" t="s">
        <v>6</v>
      </c>
      <c r="D95" s="1">
        <v>2581825</v>
      </c>
      <c r="E95" s="1">
        <v>2330946</v>
      </c>
      <c r="F95" s="1">
        <v>1735706</v>
      </c>
      <c r="G95" s="1">
        <v>1051863</v>
      </c>
      <c r="H95" s="1">
        <v>862417</v>
      </c>
      <c r="I95" s="1"/>
      <c r="J95" s="1"/>
      <c r="K95" s="1"/>
      <c r="L95" s="1"/>
      <c r="M95" s="1"/>
      <c r="N95" s="1"/>
      <c r="O95" s="1"/>
      <c r="P95" s="1">
        <f t="shared" si="13"/>
        <v>8562757</v>
      </c>
      <c r="T95" s="8"/>
      <c r="U95" s="8"/>
      <c r="V95" s="8"/>
      <c r="W95" s="8"/>
      <c r="X95" s="8"/>
    </row>
    <row r="96" spans="2:24" x14ac:dyDescent="0.25">
      <c r="B96" s="14"/>
      <c r="C96" s="1" t="s">
        <v>7</v>
      </c>
      <c r="D96" s="1">
        <v>11059531</v>
      </c>
      <c r="E96" s="1">
        <v>8484937</v>
      </c>
      <c r="F96" s="1">
        <v>3272836</v>
      </c>
      <c r="G96" s="1">
        <v>3543882</v>
      </c>
      <c r="H96" s="1">
        <v>3890681</v>
      </c>
      <c r="I96" s="1"/>
      <c r="J96" s="1"/>
      <c r="K96" s="1"/>
      <c r="L96" s="1"/>
      <c r="M96" s="1"/>
      <c r="N96" s="1"/>
      <c r="O96" s="1"/>
      <c r="P96" s="1">
        <f t="shared" si="13"/>
        <v>30251867</v>
      </c>
      <c r="T96" s="8"/>
      <c r="U96" s="8"/>
      <c r="V96" s="8"/>
      <c r="W96" s="8"/>
      <c r="X96" s="8"/>
    </row>
    <row r="97" spans="2:24" x14ac:dyDescent="0.25">
      <c r="B97" s="14"/>
      <c r="C97" s="1" t="s">
        <v>8</v>
      </c>
      <c r="D97" s="1"/>
      <c r="E97" s="1">
        <v>712230</v>
      </c>
      <c r="F97" s="1">
        <v>237462</v>
      </c>
      <c r="G97" s="1"/>
      <c r="H97" s="1"/>
      <c r="I97" s="1"/>
      <c r="J97" s="1"/>
      <c r="K97" s="1"/>
      <c r="L97" s="1"/>
      <c r="M97" s="1"/>
      <c r="N97" s="1"/>
      <c r="O97" s="1"/>
      <c r="P97" s="1">
        <f t="shared" si="13"/>
        <v>949692</v>
      </c>
      <c r="T97" s="8"/>
      <c r="U97" s="8"/>
      <c r="V97" s="8"/>
      <c r="W97" s="8"/>
      <c r="X97" s="8"/>
    </row>
    <row r="98" spans="2:24" x14ac:dyDescent="0.25">
      <c r="B98" s="14"/>
      <c r="C98" s="1" t="s">
        <v>9</v>
      </c>
      <c r="D98" s="1">
        <v>119112</v>
      </c>
      <c r="E98" s="1"/>
      <c r="F98" s="1">
        <v>118860</v>
      </c>
      <c r="G98" s="1"/>
      <c r="H98" s="1">
        <v>59556</v>
      </c>
      <c r="I98" s="1"/>
      <c r="J98" s="1"/>
      <c r="K98" s="1"/>
      <c r="L98" s="1"/>
      <c r="M98" s="1"/>
      <c r="N98" s="1"/>
      <c r="O98" s="1"/>
      <c r="P98" s="1">
        <f t="shared" si="13"/>
        <v>297528</v>
      </c>
      <c r="T98" s="8"/>
      <c r="U98" s="8"/>
      <c r="V98" s="8"/>
      <c r="W98" s="8"/>
      <c r="X98" s="8"/>
    </row>
    <row r="99" spans="2:24" x14ac:dyDescent="0.25">
      <c r="B99" s="14"/>
      <c r="C99" s="1" t="s">
        <v>20</v>
      </c>
      <c r="D99" s="1">
        <v>195889</v>
      </c>
      <c r="E99" s="1">
        <v>118698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>
        <f t="shared" si="13"/>
        <v>314587</v>
      </c>
      <c r="T99" s="8"/>
      <c r="U99" s="8"/>
      <c r="V99" s="8"/>
      <c r="W99" s="8"/>
      <c r="X99" s="8"/>
    </row>
    <row r="100" spans="2:24" x14ac:dyDescent="0.25">
      <c r="B100" s="22" t="s">
        <v>44</v>
      </c>
      <c r="C100" s="23"/>
      <c r="D100" s="6">
        <f>SUM(D92:D99)</f>
        <v>17342427</v>
      </c>
      <c r="E100" s="6">
        <f>SUM(E92:E99)</f>
        <v>13606291</v>
      </c>
      <c r="F100" s="6">
        <f>SUM(F92:F99)</f>
        <v>6944488</v>
      </c>
      <c r="G100" s="6">
        <f>SUM(G92:G99)</f>
        <v>5257203</v>
      </c>
      <c r="H100" s="6">
        <f>SUM(H92:H99)</f>
        <v>4872072</v>
      </c>
      <c r="I100" s="6">
        <f>SUM(I92:I99)</f>
        <v>0</v>
      </c>
      <c r="J100" s="6">
        <f>SUM(J92:J99)</f>
        <v>0</v>
      </c>
      <c r="K100" s="6">
        <f>SUM(K92:K99)</f>
        <v>0</v>
      </c>
      <c r="L100" s="6">
        <f>SUM(L92:L99)</f>
        <v>0</v>
      </c>
      <c r="M100" s="6">
        <f>SUM(M92:M99)</f>
        <v>0</v>
      </c>
      <c r="N100" s="6">
        <f>SUM(N92:N99)</f>
        <v>0</v>
      </c>
      <c r="O100" s="6">
        <f>SUM(O92:O99)</f>
        <v>0</v>
      </c>
      <c r="P100" s="6">
        <f t="shared" si="13"/>
        <v>48022481</v>
      </c>
      <c r="R100" s="2"/>
      <c r="T100" s="8"/>
      <c r="U100" s="8"/>
      <c r="V100" s="8"/>
      <c r="W100" s="8"/>
      <c r="X100" s="8"/>
    </row>
    <row r="101" spans="2:24" x14ac:dyDescent="0.25">
      <c r="B101" s="14" t="s">
        <v>8</v>
      </c>
      <c r="C101" s="1" t="s">
        <v>8</v>
      </c>
      <c r="D101" s="1">
        <v>355704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>
        <f t="shared" si="13"/>
        <v>355704</v>
      </c>
      <c r="R101" s="2"/>
      <c r="T101" s="8"/>
      <c r="U101" s="8"/>
      <c r="V101" s="8"/>
      <c r="W101" s="8"/>
      <c r="X101" s="8"/>
    </row>
    <row r="102" spans="2:24" x14ac:dyDescent="0.25">
      <c r="B102" s="22" t="s">
        <v>43</v>
      </c>
      <c r="C102" s="23"/>
      <c r="D102" s="6">
        <f>SUM(D101:D101)</f>
        <v>355704</v>
      </c>
      <c r="E102" s="6">
        <f>SUM(E101:E101)</f>
        <v>0</v>
      </c>
      <c r="F102" s="6">
        <f>SUM(F101:F101)</f>
        <v>0</v>
      </c>
      <c r="G102" s="6">
        <f>SUM(G101:G101)</f>
        <v>0</v>
      </c>
      <c r="H102" s="6">
        <f>SUM(H101:H101)</f>
        <v>0</v>
      </c>
      <c r="I102" s="6">
        <f>SUM(I101:I101)</f>
        <v>0</v>
      </c>
      <c r="J102" s="6">
        <f>SUM(J101:J101)</f>
        <v>0</v>
      </c>
      <c r="K102" s="6">
        <f>SUM(K101:K101)</f>
        <v>0</v>
      </c>
      <c r="L102" s="6">
        <f>SUM(L101:L101)</f>
        <v>0</v>
      </c>
      <c r="M102" s="6">
        <f>SUM(M101:M101)</f>
        <v>0</v>
      </c>
      <c r="N102" s="6">
        <f>SUM(N101:N101)</f>
        <v>0</v>
      </c>
      <c r="O102" s="6">
        <f>SUM(O101:O101)</f>
        <v>0</v>
      </c>
      <c r="P102" s="6">
        <f t="shared" si="13"/>
        <v>355704</v>
      </c>
      <c r="R102" s="2"/>
      <c r="T102" s="8"/>
      <c r="U102" s="8"/>
      <c r="V102" s="8"/>
      <c r="W102" s="8"/>
      <c r="X102" s="8"/>
    </row>
    <row r="103" spans="2:24" x14ac:dyDescent="0.25">
      <c r="B103" s="14" t="s">
        <v>22</v>
      </c>
      <c r="C103" s="1" t="s">
        <v>22</v>
      </c>
      <c r="D103" s="1">
        <v>37250748</v>
      </c>
      <c r="E103" s="1">
        <v>34943983</v>
      </c>
      <c r="F103" s="1">
        <v>31123634</v>
      </c>
      <c r="G103" s="1">
        <v>35807448</v>
      </c>
      <c r="H103" s="1">
        <v>33644429</v>
      </c>
      <c r="I103" s="1"/>
      <c r="J103" s="1"/>
      <c r="K103" s="1"/>
      <c r="L103" s="1"/>
      <c r="M103" s="1"/>
      <c r="N103" s="1"/>
      <c r="O103" s="1"/>
      <c r="P103" s="1">
        <f t="shared" si="13"/>
        <v>172770242</v>
      </c>
      <c r="T103" s="8"/>
      <c r="U103" s="8"/>
      <c r="V103" s="8"/>
      <c r="W103" s="8"/>
      <c r="X103" s="8"/>
    </row>
    <row r="104" spans="2:24" x14ac:dyDescent="0.25">
      <c r="B104" s="14"/>
      <c r="C104" s="1" t="s">
        <v>25</v>
      </c>
      <c r="D104" s="1">
        <v>11919937</v>
      </c>
      <c r="E104" s="1">
        <v>8861549</v>
      </c>
      <c r="F104" s="1">
        <v>6488202</v>
      </c>
      <c r="G104" s="1">
        <v>6041159</v>
      </c>
      <c r="H104" s="1">
        <v>7142598</v>
      </c>
      <c r="I104" s="1"/>
      <c r="J104" s="1"/>
      <c r="K104" s="1"/>
      <c r="L104" s="1"/>
      <c r="M104" s="1"/>
      <c r="N104" s="1"/>
      <c r="O104" s="1"/>
      <c r="P104" s="1">
        <f t="shared" si="13"/>
        <v>40453445</v>
      </c>
      <c r="T104" s="8"/>
      <c r="U104" s="8"/>
      <c r="V104" s="8"/>
      <c r="W104" s="8"/>
      <c r="X104" s="8"/>
    </row>
    <row r="105" spans="2:24" x14ac:dyDescent="0.25">
      <c r="B105" s="14"/>
      <c r="C105" s="1" t="s">
        <v>26</v>
      </c>
      <c r="D105" s="1">
        <v>10430741</v>
      </c>
      <c r="E105" s="1">
        <v>7780225</v>
      </c>
      <c r="F105" s="1">
        <v>7473823</v>
      </c>
      <c r="G105" s="1">
        <v>3773876</v>
      </c>
      <c r="H105" s="1">
        <v>5359354</v>
      </c>
      <c r="I105" s="1"/>
      <c r="J105" s="1"/>
      <c r="K105" s="1"/>
      <c r="L105" s="1"/>
      <c r="M105" s="1"/>
      <c r="N105" s="1"/>
      <c r="O105" s="1"/>
      <c r="P105" s="1">
        <f t="shared" si="13"/>
        <v>34818019</v>
      </c>
      <c r="T105" s="8"/>
      <c r="U105" s="8"/>
      <c r="V105" s="8"/>
      <c r="W105" s="8"/>
      <c r="X105" s="8"/>
    </row>
    <row r="106" spans="2:24" x14ac:dyDescent="0.25">
      <c r="B106" s="22" t="s">
        <v>42</v>
      </c>
      <c r="C106" s="23"/>
      <c r="D106" s="6">
        <f>SUM(D103:D105)</f>
        <v>59601426</v>
      </c>
      <c r="E106" s="6">
        <f>SUM(E103:E105)</f>
        <v>51585757</v>
      </c>
      <c r="F106" s="6">
        <f>SUM(F103:F105)</f>
        <v>45085659</v>
      </c>
      <c r="G106" s="6">
        <f>SUM(G103:G105)</f>
        <v>45622483</v>
      </c>
      <c r="H106" s="6">
        <f>SUM(H103:H105)</f>
        <v>46146381</v>
      </c>
      <c r="I106" s="6">
        <f>SUM(I103:I105)</f>
        <v>0</v>
      </c>
      <c r="J106" s="6">
        <f>SUM(J103:J105)</f>
        <v>0</v>
      </c>
      <c r="K106" s="6">
        <f>SUM(K103:K105)</f>
        <v>0</v>
      </c>
      <c r="L106" s="6">
        <f>SUM(L103:L105)</f>
        <v>0</v>
      </c>
      <c r="M106" s="6">
        <f>SUM(M103:M105)</f>
        <v>0</v>
      </c>
      <c r="N106" s="6">
        <f>SUM(N103:N105)</f>
        <v>0</v>
      </c>
      <c r="O106" s="6">
        <f>SUM(O103:O105)</f>
        <v>0</v>
      </c>
      <c r="P106" s="6">
        <f t="shared" si="13"/>
        <v>248041706</v>
      </c>
      <c r="R106" s="2"/>
      <c r="T106" s="8"/>
      <c r="U106" s="8"/>
      <c r="V106" s="8"/>
      <c r="W106" s="8"/>
      <c r="X106" s="8"/>
    </row>
    <row r="107" spans="2:24" x14ac:dyDescent="0.25">
      <c r="B107" s="14" t="s">
        <v>9</v>
      </c>
      <c r="C107" s="1" t="s">
        <v>4</v>
      </c>
      <c r="D107" s="1">
        <v>3042329</v>
      </c>
      <c r="E107" s="1">
        <v>390727</v>
      </c>
      <c r="F107" s="1">
        <v>1440659</v>
      </c>
      <c r="G107" s="1">
        <v>2472198</v>
      </c>
      <c r="H107" s="1">
        <v>911665</v>
      </c>
      <c r="I107" s="1"/>
      <c r="J107" s="1"/>
      <c r="K107" s="1"/>
      <c r="L107" s="1"/>
      <c r="M107" s="1"/>
      <c r="N107" s="1"/>
      <c r="O107" s="1"/>
      <c r="P107" s="1">
        <f t="shared" si="13"/>
        <v>8257578</v>
      </c>
      <c r="R107" s="2"/>
      <c r="T107" s="8"/>
      <c r="U107" s="8"/>
      <c r="V107" s="8"/>
      <c r="W107" s="8"/>
      <c r="X107" s="8"/>
    </row>
    <row r="108" spans="2:24" x14ac:dyDescent="0.25">
      <c r="B108" s="14"/>
      <c r="C108" s="1" t="s">
        <v>6</v>
      </c>
      <c r="D108" s="1">
        <v>1901977</v>
      </c>
      <c r="E108" s="1">
        <v>816349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>
        <f t="shared" si="13"/>
        <v>2718326</v>
      </c>
      <c r="T108" s="8"/>
      <c r="U108" s="8"/>
      <c r="V108" s="8"/>
      <c r="W108" s="8"/>
      <c r="X108" s="8"/>
    </row>
    <row r="109" spans="2:24" x14ac:dyDescent="0.25">
      <c r="B109" s="14"/>
      <c r="C109" s="1" t="s">
        <v>7</v>
      </c>
      <c r="D109" s="1"/>
      <c r="E109" s="1"/>
      <c r="F109" s="1"/>
      <c r="G109" s="1">
        <v>180036</v>
      </c>
      <c r="H109" s="1">
        <v>127767</v>
      </c>
      <c r="I109" s="1"/>
      <c r="J109" s="1"/>
      <c r="K109" s="1"/>
      <c r="L109" s="1"/>
      <c r="M109" s="1"/>
      <c r="N109" s="1"/>
      <c r="O109" s="1"/>
      <c r="P109" s="1">
        <f t="shared" si="13"/>
        <v>307803</v>
      </c>
      <c r="R109" s="2"/>
      <c r="T109" s="8"/>
      <c r="U109" s="8"/>
      <c r="V109" s="8"/>
      <c r="W109" s="8"/>
      <c r="X109" s="8"/>
    </row>
    <row r="110" spans="2:24" x14ac:dyDescent="0.25">
      <c r="B110" s="14"/>
      <c r="C110" s="1" t="s">
        <v>9</v>
      </c>
      <c r="D110" s="1">
        <v>4540112</v>
      </c>
      <c r="E110" s="1">
        <v>345060</v>
      </c>
      <c r="F110" s="1">
        <v>179936</v>
      </c>
      <c r="G110" s="1">
        <v>527605</v>
      </c>
      <c r="H110" s="1">
        <v>1031713</v>
      </c>
      <c r="I110" s="1"/>
      <c r="J110" s="1"/>
      <c r="K110" s="1"/>
      <c r="L110" s="1"/>
      <c r="M110" s="1"/>
      <c r="N110" s="1"/>
      <c r="O110" s="1"/>
      <c r="P110" s="1">
        <f t="shared" si="13"/>
        <v>6624426</v>
      </c>
      <c r="R110" s="2"/>
      <c r="T110" s="8"/>
      <c r="U110" s="8"/>
      <c r="V110" s="8"/>
      <c r="W110" s="8"/>
      <c r="X110" s="8"/>
    </row>
    <row r="111" spans="2:24" x14ac:dyDescent="0.25">
      <c r="B111" s="22" t="s">
        <v>41</v>
      </c>
      <c r="C111" s="23"/>
      <c r="D111" s="6">
        <f>SUM(D107:D110)</f>
        <v>9484418</v>
      </c>
      <c r="E111" s="6">
        <f>SUM(E107:E110)</f>
        <v>1552136</v>
      </c>
      <c r="F111" s="6">
        <f>SUM(F107:F110)</f>
        <v>1620595</v>
      </c>
      <c r="G111" s="6">
        <f>SUM(G107:G110)</f>
        <v>3179839</v>
      </c>
      <c r="H111" s="6">
        <f>SUM(H107:H110)</f>
        <v>2071145</v>
      </c>
      <c r="I111" s="6">
        <f>SUM(I107:I110)</f>
        <v>0</v>
      </c>
      <c r="J111" s="6">
        <f>SUM(J107:J110)</f>
        <v>0</v>
      </c>
      <c r="K111" s="6">
        <f>SUM(K107:K110)</f>
        <v>0</v>
      </c>
      <c r="L111" s="6">
        <f>SUM(L107:L110)</f>
        <v>0</v>
      </c>
      <c r="M111" s="6">
        <f>SUM(M107:M110)</f>
        <v>0</v>
      </c>
      <c r="N111" s="6">
        <f>SUM(N107:N110)</f>
        <v>0</v>
      </c>
      <c r="O111" s="6">
        <f>SUM(O107:O110)</f>
        <v>0</v>
      </c>
      <c r="P111" s="6">
        <f t="shared" si="13"/>
        <v>17908133</v>
      </c>
      <c r="T111" s="8"/>
      <c r="U111" s="8"/>
      <c r="V111" s="8"/>
      <c r="W111" s="8"/>
      <c r="X111" s="8"/>
    </row>
    <row r="112" spans="2:24" x14ac:dyDescent="0.25">
      <c r="B112" s="14" t="s">
        <v>10</v>
      </c>
      <c r="C112" s="1" t="s">
        <v>10</v>
      </c>
      <c r="D112" s="1">
        <v>1893649</v>
      </c>
      <c r="E112" s="1">
        <v>1588951</v>
      </c>
      <c r="F112" s="1">
        <v>2287076</v>
      </c>
      <c r="G112" s="1">
        <v>1002752</v>
      </c>
      <c r="H112" s="1">
        <v>790689</v>
      </c>
      <c r="I112" s="1"/>
      <c r="J112" s="1"/>
      <c r="K112" s="1"/>
      <c r="L112" s="1"/>
      <c r="M112" s="1"/>
      <c r="N112" s="1"/>
      <c r="O112" s="1"/>
      <c r="P112" s="1">
        <f t="shared" si="13"/>
        <v>7563117</v>
      </c>
      <c r="T112" s="8"/>
      <c r="U112" s="8"/>
      <c r="V112" s="8"/>
      <c r="W112" s="8"/>
      <c r="X112" s="8"/>
    </row>
    <row r="113" spans="2:24" x14ac:dyDescent="0.25">
      <c r="B113" s="22" t="s">
        <v>33</v>
      </c>
      <c r="C113" s="23"/>
      <c r="D113" s="6">
        <f>SUM(D112)</f>
        <v>1893649</v>
      </c>
      <c r="E113" s="6">
        <f t="shared" ref="E113:O113" si="14">SUM(E112)</f>
        <v>1588951</v>
      </c>
      <c r="F113" s="6">
        <f t="shared" si="14"/>
        <v>2287076</v>
      </c>
      <c r="G113" s="6">
        <f t="shared" si="14"/>
        <v>1002752</v>
      </c>
      <c r="H113" s="6">
        <f t="shared" si="14"/>
        <v>790689</v>
      </c>
      <c r="I113" s="6">
        <f t="shared" si="14"/>
        <v>0</v>
      </c>
      <c r="J113" s="6">
        <f t="shared" si="14"/>
        <v>0</v>
      </c>
      <c r="K113" s="6">
        <f t="shared" si="14"/>
        <v>0</v>
      </c>
      <c r="L113" s="6">
        <f t="shared" si="14"/>
        <v>0</v>
      </c>
      <c r="M113" s="6">
        <f t="shared" si="14"/>
        <v>0</v>
      </c>
      <c r="N113" s="6">
        <f t="shared" si="14"/>
        <v>0</v>
      </c>
      <c r="O113" s="6">
        <f t="shared" si="14"/>
        <v>0</v>
      </c>
      <c r="P113" s="6">
        <f t="shared" si="13"/>
        <v>7563117</v>
      </c>
      <c r="T113" s="8"/>
      <c r="U113" s="8"/>
      <c r="V113" s="8"/>
      <c r="W113" s="8"/>
      <c r="X113" s="8"/>
    </row>
    <row r="114" spans="2:24" x14ac:dyDescent="0.25">
      <c r="B114" s="14" t="s">
        <v>20</v>
      </c>
      <c r="C114" s="1" t="s">
        <v>3</v>
      </c>
      <c r="D114" s="1">
        <v>15860626</v>
      </c>
      <c r="E114" s="1">
        <v>18029415</v>
      </c>
      <c r="F114" s="1">
        <v>21777166</v>
      </c>
      <c r="G114" s="1">
        <v>14940033</v>
      </c>
      <c r="H114" s="1">
        <v>13802789</v>
      </c>
      <c r="I114" s="1"/>
      <c r="J114" s="1"/>
      <c r="K114" s="1"/>
      <c r="L114" s="1"/>
      <c r="M114" s="1"/>
      <c r="N114" s="1"/>
      <c r="O114" s="1"/>
      <c r="P114" s="1">
        <f t="shared" si="13"/>
        <v>84410029</v>
      </c>
      <c r="T114" s="8"/>
      <c r="U114" s="8"/>
      <c r="V114" s="8"/>
      <c r="W114" s="8"/>
      <c r="X114" s="8"/>
    </row>
    <row r="115" spans="2:24" x14ac:dyDescent="0.25">
      <c r="B115" s="14"/>
      <c r="C115" s="1" t="s">
        <v>4</v>
      </c>
      <c r="D115" s="1">
        <v>7003909</v>
      </c>
      <c r="E115" s="1">
        <v>4025101</v>
      </c>
      <c r="F115" s="1">
        <v>5126335</v>
      </c>
      <c r="G115" s="1">
        <v>9344821</v>
      </c>
      <c r="H115" s="1">
        <v>8892231</v>
      </c>
      <c r="I115" s="1"/>
      <c r="J115" s="1"/>
      <c r="K115" s="1"/>
      <c r="L115" s="1"/>
      <c r="M115" s="1"/>
      <c r="N115" s="1"/>
      <c r="O115" s="1"/>
      <c r="P115" s="1">
        <f t="shared" si="13"/>
        <v>34392397</v>
      </c>
      <c r="T115" s="8"/>
      <c r="U115" s="8"/>
      <c r="V115" s="8"/>
      <c r="W115" s="8"/>
      <c r="X115" s="8"/>
    </row>
    <row r="116" spans="2:24" x14ac:dyDescent="0.25">
      <c r="B116" s="14"/>
      <c r="C116" s="1" t="s">
        <v>12</v>
      </c>
      <c r="D116" s="1">
        <v>7252133</v>
      </c>
      <c r="E116" s="1">
        <v>3954976</v>
      </c>
      <c r="F116" s="1">
        <v>1229701</v>
      </c>
      <c r="G116" s="1">
        <v>1641114</v>
      </c>
      <c r="H116" s="1">
        <v>1811523</v>
      </c>
      <c r="I116" s="1"/>
      <c r="J116" s="1"/>
      <c r="K116" s="1"/>
      <c r="L116" s="1"/>
      <c r="M116" s="1"/>
      <c r="N116" s="1"/>
      <c r="O116" s="1"/>
      <c r="P116" s="1">
        <f t="shared" si="13"/>
        <v>15889447</v>
      </c>
      <c r="T116" s="8"/>
      <c r="U116" s="8"/>
      <c r="V116" s="8"/>
      <c r="W116" s="8"/>
      <c r="X116" s="8"/>
    </row>
    <row r="117" spans="2:24" x14ac:dyDescent="0.25">
      <c r="B117" s="14"/>
      <c r="C117" s="1" t="s">
        <v>15</v>
      </c>
      <c r="D117" s="1"/>
      <c r="E117" s="1"/>
      <c r="F117" s="1"/>
      <c r="G117" s="1"/>
      <c r="H117" s="1">
        <v>59772</v>
      </c>
      <c r="I117" s="1"/>
      <c r="J117" s="1"/>
      <c r="K117" s="1"/>
      <c r="L117" s="1"/>
      <c r="M117" s="1"/>
      <c r="N117" s="1"/>
      <c r="O117" s="1"/>
      <c r="P117" s="1">
        <f t="shared" si="13"/>
        <v>59772</v>
      </c>
      <c r="T117" s="8"/>
      <c r="U117" s="8"/>
      <c r="V117" s="8"/>
      <c r="W117" s="8"/>
      <c r="X117" s="8"/>
    </row>
    <row r="118" spans="2:24" x14ac:dyDescent="0.25">
      <c r="B118" s="14"/>
      <c r="C118" s="1" t="s">
        <v>13</v>
      </c>
      <c r="D118" s="1">
        <v>11236669</v>
      </c>
      <c r="E118" s="1">
        <v>9488534</v>
      </c>
      <c r="F118" s="1">
        <v>11873504</v>
      </c>
      <c r="G118" s="1">
        <v>11770083</v>
      </c>
      <c r="H118" s="1">
        <v>13682519</v>
      </c>
      <c r="I118" s="1"/>
      <c r="J118" s="1"/>
      <c r="K118" s="1"/>
      <c r="L118" s="1"/>
      <c r="M118" s="1"/>
      <c r="N118" s="1"/>
      <c r="O118" s="1"/>
      <c r="P118" s="1">
        <f t="shared" si="13"/>
        <v>58051309</v>
      </c>
      <c r="T118" s="8"/>
      <c r="U118" s="8"/>
      <c r="V118" s="8"/>
      <c r="W118" s="8"/>
      <c r="X118" s="8"/>
    </row>
    <row r="119" spans="2:24" x14ac:dyDescent="0.25">
      <c r="B119" s="14"/>
      <c r="C119" s="1" t="s">
        <v>23</v>
      </c>
      <c r="D119" s="1">
        <v>2435217</v>
      </c>
      <c r="E119" s="1">
        <v>1062549</v>
      </c>
      <c r="F119" s="1">
        <v>258843</v>
      </c>
      <c r="G119" s="1">
        <v>1907864</v>
      </c>
      <c r="H119" s="1">
        <v>1493106</v>
      </c>
      <c r="I119" s="1"/>
      <c r="J119" s="1"/>
      <c r="K119" s="1"/>
      <c r="L119" s="1"/>
      <c r="M119" s="1"/>
      <c r="N119" s="1"/>
      <c r="O119" s="1"/>
      <c r="P119" s="1">
        <f t="shared" si="13"/>
        <v>7157579</v>
      </c>
      <c r="T119" s="8"/>
      <c r="U119" s="8"/>
      <c r="V119" s="8"/>
      <c r="W119" s="8"/>
      <c r="X119" s="8"/>
    </row>
    <row r="120" spans="2:24" x14ac:dyDescent="0.25">
      <c r="B120" s="14"/>
      <c r="C120" s="1" t="s">
        <v>6</v>
      </c>
      <c r="D120" s="1">
        <v>123088</v>
      </c>
      <c r="E120" s="1">
        <v>10122760</v>
      </c>
      <c r="F120" s="1">
        <v>9676745</v>
      </c>
      <c r="G120" s="1">
        <v>8612536</v>
      </c>
      <c r="H120" s="1">
        <v>9442097</v>
      </c>
      <c r="I120" s="1"/>
      <c r="J120" s="1"/>
      <c r="K120" s="1"/>
      <c r="L120" s="1"/>
      <c r="M120" s="1"/>
      <c r="N120" s="1"/>
      <c r="O120" s="1"/>
      <c r="P120" s="1">
        <f t="shared" si="13"/>
        <v>37977226</v>
      </c>
      <c r="T120" s="8"/>
      <c r="U120" s="8"/>
      <c r="V120" s="8"/>
      <c r="W120" s="8"/>
      <c r="X120" s="8"/>
    </row>
    <row r="121" spans="2:24" x14ac:dyDescent="0.25">
      <c r="B121" s="14"/>
      <c r="C121" s="1" t="s">
        <v>7</v>
      </c>
      <c r="D121" s="1">
        <v>328495</v>
      </c>
      <c r="E121" s="1">
        <v>11107881</v>
      </c>
      <c r="F121" s="1">
        <v>10309645</v>
      </c>
      <c r="G121" s="1">
        <v>10370598</v>
      </c>
      <c r="H121" s="1">
        <v>55153813</v>
      </c>
      <c r="I121" s="1"/>
      <c r="J121" s="1"/>
      <c r="K121" s="1"/>
      <c r="L121" s="1"/>
      <c r="M121" s="1"/>
      <c r="N121" s="1"/>
      <c r="O121" s="1"/>
      <c r="P121" s="1">
        <f t="shared" ref="P121:P137" si="15">SUM(D121:O121)</f>
        <v>87270432</v>
      </c>
      <c r="T121" s="8"/>
      <c r="U121" s="8"/>
      <c r="V121" s="8"/>
      <c r="W121" s="8"/>
      <c r="X121" s="8"/>
    </row>
    <row r="122" spans="2:24" x14ac:dyDescent="0.25">
      <c r="B122" s="14"/>
      <c r="C122" s="1" t="s">
        <v>8</v>
      </c>
      <c r="D122" s="1">
        <v>42953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>
        <f t="shared" si="15"/>
        <v>42953</v>
      </c>
      <c r="T122" s="8"/>
      <c r="U122" s="8"/>
      <c r="V122" s="8"/>
      <c r="W122" s="8"/>
      <c r="X122" s="8"/>
    </row>
    <row r="123" spans="2:24" x14ac:dyDescent="0.25">
      <c r="B123" s="14"/>
      <c r="C123" s="1" t="s">
        <v>22</v>
      </c>
      <c r="D123" s="1">
        <v>46712179</v>
      </c>
      <c r="E123" s="1">
        <v>40054282</v>
      </c>
      <c r="F123" s="1">
        <v>36857488</v>
      </c>
      <c r="G123" s="1">
        <v>40726679</v>
      </c>
      <c r="H123" s="1">
        <v>38251243</v>
      </c>
      <c r="I123" s="1"/>
      <c r="J123" s="1"/>
      <c r="K123" s="1"/>
      <c r="L123" s="1"/>
      <c r="M123" s="1"/>
      <c r="N123" s="1"/>
      <c r="O123" s="1"/>
      <c r="P123" s="1">
        <f t="shared" si="15"/>
        <v>202601871</v>
      </c>
      <c r="R123" s="2"/>
      <c r="T123" s="8"/>
      <c r="U123" s="8"/>
      <c r="V123" s="8"/>
      <c r="W123" s="8"/>
      <c r="X123" s="8"/>
    </row>
    <row r="124" spans="2:24" x14ac:dyDescent="0.25">
      <c r="B124" s="14"/>
      <c r="C124" s="1" t="s">
        <v>14</v>
      </c>
      <c r="D124" s="1">
        <v>32391097</v>
      </c>
      <c r="E124" s="1">
        <v>28375489</v>
      </c>
      <c r="F124" s="1">
        <v>33626389</v>
      </c>
      <c r="G124" s="1">
        <v>32568221</v>
      </c>
      <c r="H124" s="1">
        <v>29792767</v>
      </c>
      <c r="I124" s="1"/>
      <c r="J124" s="1"/>
      <c r="K124" s="1"/>
      <c r="L124" s="1"/>
      <c r="M124" s="1"/>
      <c r="N124" s="1"/>
      <c r="O124" s="1"/>
      <c r="P124" s="1">
        <f t="shared" si="15"/>
        <v>156753963</v>
      </c>
      <c r="T124" s="8"/>
      <c r="U124" s="8"/>
      <c r="V124" s="8"/>
      <c r="W124" s="8"/>
      <c r="X124" s="8"/>
    </row>
    <row r="125" spans="2:24" x14ac:dyDescent="0.25">
      <c r="B125" s="14"/>
      <c r="C125" s="1" t="s">
        <v>9</v>
      </c>
      <c r="D125" s="1">
        <v>179261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>
        <f t="shared" si="15"/>
        <v>179261</v>
      </c>
      <c r="T125" s="8"/>
      <c r="U125" s="8"/>
      <c r="V125" s="8"/>
      <c r="W125" s="8"/>
      <c r="X125" s="8"/>
    </row>
    <row r="126" spans="2:24" x14ac:dyDescent="0.25">
      <c r="B126" s="14"/>
      <c r="C126" s="1" t="s">
        <v>25</v>
      </c>
      <c r="D126" s="1">
        <v>39874168</v>
      </c>
      <c r="E126" s="1">
        <v>29604396</v>
      </c>
      <c r="F126" s="1">
        <v>33359538</v>
      </c>
      <c r="G126" s="1">
        <v>48368155</v>
      </c>
      <c r="H126" s="1">
        <v>39738132</v>
      </c>
      <c r="I126" s="1"/>
      <c r="J126" s="1"/>
      <c r="K126" s="1"/>
      <c r="L126" s="1"/>
      <c r="M126" s="1"/>
      <c r="N126" s="1"/>
      <c r="O126" s="1"/>
      <c r="P126" s="1">
        <f t="shared" si="15"/>
        <v>190944389</v>
      </c>
      <c r="T126" s="8"/>
      <c r="U126" s="8"/>
      <c r="V126" s="8"/>
      <c r="W126" s="8"/>
      <c r="X126" s="8"/>
    </row>
    <row r="127" spans="2:24" x14ac:dyDescent="0.25">
      <c r="B127" s="14"/>
      <c r="C127" s="1" t="s">
        <v>26</v>
      </c>
      <c r="D127" s="1">
        <v>17071569</v>
      </c>
      <c r="E127" s="1">
        <v>14719756</v>
      </c>
      <c r="F127" s="1">
        <v>14913647</v>
      </c>
      <c r="G127" s="1">
        <v>17710979</v>
      </c>
      <c r="H127" s="1">
        <v>17936390</v>
      </c>
      <c r="I127" s="1"/>
      <c r="J127" s="1"/>
      <c r="K127" s="1"/>
      <c r="L127" s="1"/>
      <c r="M127" s="1"/>
      <c r="N127" s="1"/>
      <c r="O127" s="1"/>
      <c r="P127" s="1">
        <f t="shared" si="15"/>
        <v>82352341</v>
      </c>
      <c r="T127" s="8"/>
      <c r="U127" s="8"/>
      <c r="V127" s="8"/>
      <c r="W127" s="8"/>
      <c r="X127" s="8"/>
    </row>
    <row r="128" spans="2:24" x14ac:dyDescent="0.25">
      <c r="B128" s="14"/>
      <c r="C128" s="1" t="s">
        <v>20</v>
      </c>
      <c r="D128" s="1">
        <v>224421338</v>
      </c>
      <c r="E128" s="1">
        <v>213150753</v>
      </c>
      <c r="F128" s="1">
        <v>234374725</v>
      </c>
      <c r="G128" s="1">
        <v>189813912</v>
      </c>
      <c r="H128" s="1">
        <v>218801823</v>
      </c>
      <c r="I128" s="1"/>
      <c r="J128" s="1"/>
      <c r="K128" s="1"/>
      <c r="L128" s="1"/>
      <c r="M128" s="1"/>
      <c r="N128" s="1"/>
      <c r="O128" s="1"/>
      <c r="P128" s="1">
        <f t="shared" si="15"/>
        <v>1080562551</v>
      </c>
      <c r="T128" s="8"/>
      <c r="U128" s="8"/>
      <c r="V128" s="8"/>
      <c r="W128" s="8"/>
      <c r="X128" s="8"/>
    </row>
    <row r="129" spans="2:24" x14ac:dyDescent="0.25">
      <c r="B129" s="22" t="s">
        <v>34</v>
      </c>
      <c r="C129" s="23"/>
      <c r="D129" s="6">
        <f>SUM(D114:D128)</f>
        <v>404932702</v>
      </c>
      <c r="E129" s="6">
        <f>SUM(E114:E128)</f>
        <v>383695892</v>
      </c>
      <c r="F129" s="6">
        <f>SUM(F114:F128)</f>
        <v>413383726</v>
      </c>
      <c r="G129" s="6">
        <f>SUM(G114:G128)</f>
        <v>387774995</v>
      </c>
      <c r="H129" s="6">
        <f>SUM(H114:H128)</f>
        <v>448858205</v>
      </c>
      <c r="I129" s="6">
        <f>SUM(I114:I128)</f>
        <v>0</v>
      </c>
      <c r="J129" s="6">
        <f>SUM(J114:J128)</f>
        <v>0</v>
      </c>
      <c r="K129" s="6">
        <f>SUM(K114:K128)</f>
        <v>0</v>
      </c>
      <c r="L129" s="6">
        <f>SUM(L114:L128)</f>
        <v>0</v>
      </c>
      <c r="M129" s="6">
        <f>SUM(M114:M128)</f>
        <v>0</v>
      </c>
      <c r="N129" s="6">
        <f>SUM(N114:N128)</f>
        <v>0</v>
      </c>
      <c r="O129" s="6">
        <f>SUM(O114:O128)</f>
        <v>0</v>
      </c>
      <c r="P129" s="6">
        <f t="shared" si="15"/>
        <v>2038645520</v>
      </c>
      <c r="T129" s="8"/>
      <c r="U129" s="8"/>
      <c r="V129" s="8"/>
      <c r="W129" s="8"/>
      <c r="X129" s="8"/>
    </row>
    <row r="130" spans="2:24" x14ac:dyDescent="0.25">
      <c r="B130" s="14" t="s">
        <v>21</v>
      </c>
      <c r="C130" s="1" t="s">
        <v>3</v>
      </c>
      <c r="D130" s="1"/>
      <c r="E130" s="1"/>
      <c r="F130" s="1">
        <v>59274</v>
      </c>
      <c r="G130" s="1"/>
      <c r="H130" s="1"/>
      <c r="I130" s="1"/>
      <c r="J130" s="1"/>
      <c r="K130" s="1"/>
      <c r="L130" s="1"/>
      <c r="M130" s="1"/>
      <c r="N130" s="1"/>
      <c r="O130" s="1"/>
      <c r="P130" s="1">
        <f t="shared" si="15"/>
        <v>59274</v>
      </c>
      <c r="T130" s="8"/>
      <c r="U130" s="8"/>
      <c r="V130" s="8"/>
      <c r="W130" s="8"/>
      <c r="X130" s="8"/>
    </row>
    <row r="131" spans="2:24" x14ac:dyDescent="0.25">
      <c r="B131" s="14"/>
      <c r="C131" s="1" t="s">
        <v>4</v>
      </c>
      <c r="D131" s="1"/>
      <c r="E131" s="1"/>
      <c r="F131" s="1"/>
      <c r="G131" s="1"/>
      <c r="H131" s="1">
        <v>1609322</v>
      </c>
      <c r="I131" s="1"/>
      <c r="J131" s="1"/>
      <c r="K131" s="1"/>
      <c r="L131" s="1"/>
      <c r="M131" s="1"/>
      <c r="N131" s="1"/>
      <c r="O131" s="1"/>
      <c r="P131" s="1">
        <f t="shared" si="15"/>
        <v>1609322</v>
      </c>
      <c r="T131" s="8"/>
      <c r="U131" s="8"/>
      <c r="V131" s="8"/>
      <c r="W131" s="8"/>
      <c r="X131" s="8"/>
    </row>
    <row r="132" spans="2:24" x14ac:dyDescent="0.25">
      <c r="B132" s="14"/>
      <c r="C132" s="1" t="s">
        <v>5</v>
      </c>
      <c r="D132" s="1">
        <v>1214278</v>
      </c>
      <c r="E132" s="1">
        <v>1526298</v>
      </c>
      <c r="F132" s="1">
        <v>885436</v>
      </c>
      <c r="G132" s="1">
        <v>372880</v>
      </c>
      <c r="H132" s="1">
        <v>2718625</v>
      </c>
      <c r="I132" s="1"/>
      <c r="J132" s="1"/>
      <c r="K132" s="1"/>
      <c r="L132" s="1"/>
      <c r="M132" s="1"/>
      <c r="N132" s="1"/>
      <c r="O132" s="1"/>
      <c r="P132" s="1">
        <f t="shared" si="15"/>
        <v>6717517</v>
      </c>
      <c r="T132" s="8"/>
      <c r="U132" s="8"/>
      <c r="V132" s="8"/>
      <c r="W132" s="8"/>
      <c r="X132" s="8"/>
    </row>
    <row r="133" spans="2:24" x14ac:dyDescent="0.25">
      <c r="B133" s="14"/>
      <c r="C133" s="1" t="s">
        <v>19</v>
      </c>
      <c r="D133" s="1">
        <v>474546</v>
      </c>
      <c r="E133" s="1">
        <v>831438</v>
      </c>
      <c r="F133" s="1">
        <v>1002294</v>
      </c>
      <c r="G133" s="1">
        <v>413800</v>
      </c>
      <c r="H133" s="1">
        <v>705685</v>
      </c>
      <c r="I133" s="1"/>
      <c r="J133" s="1"/>
      <c r="K133" s="1"/>
      <c r="L133" s="1"/>
      <c r="M133" s="1"/>
      <c r="N133" s="1"/>
      <c r="O133" s="1"/>
      <c r="P133" s="1">
        <f t="shared" si="15"/>
        <v>3427763</v>
      </c>
      <c r="T133" s="8"/>
      <c r="U133" s="8"/>
      <c r="V133" s="8"/>
      <c r="W133" s="8"/>
      <c r="X133" s="8"/>
    </row>
    <row r="134" spans="2:24" x14ac:dyDescent="0.25">
      <c r="B134" s="14"/>
      <c r="C134" s="1" t="s">
        <v>8</v>
      </c>
      <c r="D134" s="1">
        <v>2054475</v>
      </c>
      <c r="E134" s="1">
        <v>1613676</v>
      </c>
      <c r="F134" s="1">
        <v>1267837</v>
      </c>
      <c r="G134" s="1">
        <v>893101</v>
      </c>
      <c r="H134" s="1">
        <v>1779148</v>
      </c>
      <c r="I134" s="1"/>
      <c r="J134" s="1"/>
      <c r="K134" s="1"/>
      <c r="L134" s="1"/>
      <c r="M134" s="1"/>
      <c r="N134" s="1"/>
      <c r="O134" s="1"/>
      <c r="P134" s="1">
        <f t="shared" si="15"/>
        <v>7608237</v>
      </c>
      <c r="T134" s="8"/>
      <c r="U134" s="8"/>
      <c r="V134" s="8"/>
      <c r="W134" s="8"/>
      <c r="X134" s="8"/>
    </row>
    <row r="135" spans="2:24" x14ac:dyDescent="0.25">
      <c r="B135" s="14"/>
      <c r="C135" s="1" t="s">
        <v>20</v>
      </c>
      <c r="D135" s="1"/>
      <c r="E135" s="1"/>
      <c r="F135" s="1"/>
      <c r="G135" s="1">
        <v>2000000</v>
      </c>
      <c r="H135" s="1"/>
      <c r="I135" s="1"/>
      <c r="J135" s="1"/>
      <c r="K135" s="1"/>
      <c r="L135" s="1"/>
      <c r="M135" s="1"/>
      <c r="N135" s="1"/>
      <c r="O135" s="1"/>
      <c r="P135" s="1">
        <f t="shared" si="15"/>
        <v>2000000</v>
      </c>
      <c r="T135" s="8"/>
      <c r="U135" s="8"/>
      <c r="V135" s="8"/>
      <c r="W135" s="8"/>
      <c r="X135" s="8"/>
    </row>
    <row r="136" spans="2:24" x14ac:dyDescent="0.25">
      <c r="B136" s="14"/>
      <c r="C136" s="1" t="s">
        <v>21</v>
      </c>
      <c r="D136" s="1">
        <v>1454150</v>
      </c>
      <c r="E136" s="1">
        <v>1153052</v>
      </c>
      <c r="F136" s="1">
        <v>978007</v>
      </c>
      <c r="G136" s="1">
        <v>485907</v>
      </c>
      <c r="H136" s="1">
        <v>1080697</v>
      </c>
      <c r="I136" s="1"/>
      <c r="J136" s="1"/>
      <c r="K136" s="1"/>
      <c r="L136" s="1"/>
      <c r="M136" s="1"/>
      <c r="N136" s="1"/>
      <c r="O136" s="1"/>
      <c r="P136" s="1">
        <f t="shared" si="15"/>
        <v>5151813</v>
      </c>
      <c r="T136" s="8"/>
      <c r="U136" s="8"/>
      <c r="V136" s="8"/>
      <c r="W136" s="8"/>
      <c r="X136" s="8"/>
    </row>
    <row r="137" spans="2:24" x14ac:dyDescent="0.25">
      <c r="B137" s="22" t="s">
        <v>32</v>
      </c>
      <c r="C137" s="23"/>
      <c r="D137" s="6">
        <f>SUM(D130:D136)</f>
        <v>5197449</v>
      </c>
      <c r="E137" s="6">
        <f t="shared" ref="E137:O137" si="16">SUM(E130:E136)</f>
        <v>5124464</v>
      </c>
      <c r="F137" s="6">
        <f t="shared" si="16"/>
        <v>4192848</v>
      </c>
      <c r="G137" s="6">
        <f t="shared" si="16"/>
        <v>4165688</v>
      </c>
      <c r="H137" s="6">
        <f t="shared" si="16"/>
        <v>7893477</v>
      </c>
      <c r="I137" s="6">
        <f t="shared" si="16"/>
        <v>0</v>
      </c>
      <c r="J137" s="6">
        <f t="shared" si="16"/>
        <v>0</v>
      </c>
      <c r="K137" s="6">
        <f t="shared" si="16"/>
        <v>0</v>
      </c>
      <c r="L137" s="6">
        <f t="shared" si="16"/>
        <v>0</v>
      </c>
      <c r="M137" s="6">
        <f t="shared" si="16"/>
        <v>0</v>
      </c>
      <c r="N137" s="6">
        <f t="shared" si="16"/>
        <v>0</v>
      </c>
      <c r="O137" s="6">
        <f t="shared" si="16"/>
        <v>0</v>
      </c>
      <c r="P137" s="6">
        <f t="shared" si="15"/>
        <v>26573926</v>
      </c>
      <c r="T137" s="8"/>
      <c r="U137" s="8"/>
      <c r="V137" s="8"/>
      <c r="W137" s="8"/>
      <c r="X137" s="8"/>
    </row>
    <row r="138" spans="2:24" x14ac:dyDescent="0.25">
      <c r="B138" s="24" t="s">
        <v>30</v>
      </c>
      <c r="C138" s="25"/>
      <c r="D138" s="17">
        <f>D137+D129+D113+D111+D106+D102+D100+D91+D85+D82+D66+D57+D41+D39+D23+D19+D14</f>
        <v>1101989524</v>
      </c>
      <c r="E138" s="17">
        <f t="shared" ref="E138:O138" si="17">E137+E129+E113+E111+E106+E102+E100+E91+E85+E82+E66+E57+E41+E39+E23+E19+E14</f>
        <v>974273213</v>
      </c>
      <c r="F138" s="17">
        <f t="shared" si="17"/>
        <v>963515240</v>
      </c>
      <c r="G138" s="17">
        <f t="shared" si="17"/>
        <v>899352807</v>
      </c>
      <c r="H138" s="17">
        <f t="shared" si="17"/>
        <v>1001015269</v>
      </c>
      <c r="I138" s="17">
        <f t="shared" si="17"/>
        <v>0</v>
      </c>
      <c r="J138" s="17">
        <f t="shared" si="17"/>
        <v>0</v>
      </c>
      <c r="K138" s="17">
        <f t="shared" si="17"/>
        <v>0</v>
      </c>
      <c r="L138" s="17">
        <f t="shared" si="17"/>
        <v>0</v>
      </c>
      <c r="M138" s="17">
        <f t="shared" si="17"/>
        <v>0</v>
      </c>
      <c r="N138" s="17">
        <f t="shared" si="17"/>
        <v>0</v>
      </c>
      <c r="O138" s="17">
        <f t="shared" si="17"/>
        <v>0</v>
      </c>
      <c r="P138" s="17">
        <f t="shared" ref="P138" si="18">SUM(D138:O138)</f>
        <v>4940146053</v>
      </c>
    </row>
  </sheetData>
  <mergeCells count="21">
    <mergeCell ref="B138:C138"/>
    <mergeCell ref="O3:P3"/>
    <mergeCell ref="B19:C19"/>
    <mergeCell ref="B91:C91"/>
    <mergeCell ref="B39:C39"/>
    <mergeCell ref="B14:C14"/>
    <mergeCell ref="B23:C23"/>
    <mergeCell ref="B41:C41"/>
    <mergeCell ref="B57:C57"/>
    <mergeCell ref="B66:C66"/>
    <mergeCell ref="B137:C137"/>
    <mergeCell ref="B2:D2"/>
    <mergeCell ref="B3:E3"/>
    <mergeCell ref="B111:C111"/>
    <mergeCell ref="B113:C113"/>
    <mergeCell ref="B129:C129"/>
    <mergeCell ref="B82:C82"/>
    <mergeCell ref="B85:C85"/>
    <mergeCell ref="B100:C100"/>
    <mergeCell ref="B106:C106"/>
    <mergeCell ref="B102:C10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BC80-80DA-461A-A521-1D70C94FE201}">
  <dimension ref="B2:X172"/>
  <sheetViews>
    <sheetView topLeftCell="A147" zoomScaleNormal="100" workbookViewId="0">
      <selection activeCell="D5" sqref="D5:O5"/>
    </sheetView>
  </sheetViews>
  <sheetFormatPr defaultRowHeight="15" x14ac:dyDescent="0.25"/>
  <cols>
    <col min="1" max="1" width="3.7109375" customWidth="1"/>
    <col min="2" max="2" width="11.5703125" style="2" bestFit="1" customWidth="1"/>
    <col min="3" max="3" width="10.7109375" style="16" bestFit="1" customWidth="1"/>
    <col min="4" max="15" width="12.5703125" bestFit="1" customWidth="1"/>
    <col min="16" max="16" width="12.7109375" bestFit="1" customWidth="1"/>
    <col min="20" max="23" width="12.5703125" bestFit="1" customWidth="1"/>
    <col min="24" max="24" width="13.7109375" bestFit="1" customWidth="1"/>
  </cols>
  <sheetData>
    <row r="2" spans="2:24" x14ac:dyDescent="0.25">
      <c r="B2" s="21" t="s">
        <v>50</v>
      </c>
      <c r="C2" s="21"/>
      <c r="D2" s="21"/>
      <c r="E2" s="2"/>
    </row>
    <row r="3" spans="2:24" x14ac:dyDescent="0.25">
      <c r="B3" s="21" t="s">
        <v>29</v>
      </c>
      <c r="C3" s="21"/>
      <c r="D3" s="21"/>
      <c r="E3" s="21"/>
      <c r="M3" s="10"/>
      <c r="N3" s="10"/>
      <c r="O3" s="26" t="s">
        <v>48</v>
      </c>
      <c r="P3" s="26"/>
    </row>
    <row r="5" spans="2:24" x14ac:dyDescent="0.25">
      <c r="B5" s="5" t="s">
        <v>0</v>
      </c>
      <c r="C5" s="15" t="s">
        <v>1</v>
      </c>
      <c r="D5" s="4">
        <v>45292</v>
      </c>
      <c r="E5" s="4">
        <v>45323</v>
      </c>
      <c r="F5" s="4">
        <v>45352</v>
      </c>
      <c r="G5" s="4">
        <v>45383</v>
      </c>
      <c r="H5" s="4">
        <v>45413</v>
      </c>
      <c r="I5" s="4">
        <v>45444</v>
      </c>
      <c r="J5" s="4">
        <v>45474</v>
      </c>
      <c r="K5" s="4">
        <v>45505</v>
      </c>
      <c r="L5" s="4">
        <v>45536</v>
      </c>
      <c r="M5" s="4">
        <v>45566</v>
      </c>
      <c r="N5" s="4">
        <v>45597</v>
      </c>
      <c r="O5" s="4">
        <v>45627</v>
      </c>
      <c r="P5" s="4" t="s">
        <v>30</v>
      </c>
    </row>
    <row r="6" spans="2:24" x14ac:dyDescent="0.25">
      <c r="B6" s="1" t="s">
        <v>2</v>
      </c>
      <c r="C6" s="1" t="s">
        <v>2</v>
      </c>
      <c r="D6" s="1">
        <v>14252271</v>
      </c>
      <c r="E6" s="1">
        <v>12709159</v>
      </c>
      <c r="F6" s="1">
        <v>11605664</v>
      </c>
      <c r="G6" s="1">
        <v>12013259</v>
      </c>
      <c r="H6" s="1">
        <v>9450177</v>
      </c>
      <c r="I6" s="1"/>
      <c r="J6" s="1"/>
      <c r="K6" s="1"/>
      <c r="L6" s="1"/>
      <c r="M6" s="1"/>
      <c r="N6" s="1"/>
      <c r="O6" s="1"/>
      <c r="P6" s="1">
        <f t="shared" ref="P6:P54" si="0">SUM(D6:O6)</f>
        <v>60030530</v>
      </c>
      <c r="T6" s="8"/>
      <c r="U6" s="8"/>
      <c r="V6" s="8"/>
      <c r="W6" s="8"/>
      <c r="X6" s="8"/>
    </row>
    <row r="7" spans="2:24" x14ac:dyDescent="0.25">
      <c r="B7" s="1"/>
      <c r="C7" s="1" t="s">
        <v>3</v>
      </c>
      <c r="D7" s="1">
        <v>13716112</v>
      </c>
      <c r="E7" s="1">
        <v>6376358</v>
      </c>
      <c r="F7" s="1">
        <v>2135268</v>
      </c>
      <c r="G7" s="1">
        <v>283991</v>
      </c>
      <c r="H7" s="1">
        <v>60494</v>
      </c>
      <c r="I7" s="1"/>
      <c r="J7" s="1"/>
      <c r="K7" s="1"/>
      <c r="L7" s="1"/>
      <c r="M7" s="1"/>
      <c r="N7" s="1"/>
      <c r="O7" s="1"/>
      <c r="P7" s="1">
        <f t="shared" si="0"/>
        <v>22572223</v>
      </c>
      <c r="T7" s="8"/>
      <c r="U7" s="8"/>
      <c r="V7" s="8"/>
      <c r="W7" s="8"/>
      <c r="X7" s="8"/>
    </row>
    <row r="8" spans="2:24" x14ac:dyDescent="0.25">
      <c r="B8" s="1"/>
      <c r="C8" s="1" t="s">
        <v>4</v>
      </c>
      <c r="D8" s="1">
        <v>8369938</v>
      </c>
      <c r="E8" s="1">
        <v>1841915</v>
      </c>
      <c r="F8" s="1">
        <v>1664150</v>
      </c>
      <c r="G8" s="1">
        <v>120731</v>
      </c>
      <c r="H8" s="1"/>
      <c r="I8" s="1"/>
      <c r="J8" s="1"/>
      <c r="K8" s="1"/>
      <c r="L8" s="1"/>
      <c r="M8" s="1"/>
      <c r="N8" s="1"/>
      <c r="O8" s="1"/>
      <c r="P8" s="1">
        <f t="shared" si="0"/>
        <v>11996734</v>
      </c>
      <c r="T8" s="8"/>
      <c r="U8" s="8"/>
      <c r="V8" s="8"/>
      <c r="W8" s="8"/>
      <c r="X8" s="8"/>
    </row>
    <row r="9" spans="2:24" x14ac:dyDescent="0.25">
      <c r="B9" s="1"/>
      <c r="C9" s="1" t="s">
        <v>6</v>
      </c>
      <c r="D9" s="1">
        <v>2112838</v>
      </c>
      <c r="E9" s="1">
        <v>828667</v>
      </c>
      <c r="F9" s="1">
        <v>177498</v>
      </c>
      <c r="G9" s="1">
        <v>345481</v>
      </c>
      <c r="H9" s="1">
        <v>283889</v>
      </c>
      <c r="I9" s="1"/>
      <c r="J9" s="1"/>
      <c r="K9" s="1"/>
      <c r="L9" s="1"/>
      <c r="M9" s="1"/>
      <c r="N9" s="1"/>
      <c r="O9" s="1"/>
      <c r="P9" s="1">
        <f t="shared" si="0"/>
        <v>3748373</v>
      </c>
      <c r="T9" s="8"/>
      <c r="U9" s="8"/>
      <c r="V9" s="8"/>
      <c r="W9" s="8"/>
      <c r="X9" s="8"/>
    </row>
    <row r="10" spans="2:24" x14ac:dyDescent="0.25">
      <c r="B10" s="1"/>
      <c r="C10" s="1" t="s">
        <v>7</v>
      </c>
      <c r="D10" s="1">
        <v>7287775</v>
      </c>
      <c r="E10" s="1">
        <v>2620388</v>
      </c>
      <c r="F10" s="1">
        <v>692351</v>
      </c>
      <c r="G10" s="1">
        <v>375512</v>
      </c>
      <c r="H10" s="1">
        <v>330222</v>
      </c>
      <c r="I10" s="1"/>
      <c r="J10" s="1"/>
      <c r="K10" s="1"/>
      <c r="L10" s="1"/>
      <c r="M10" s="1"/>
      <c r="N10" s="1"/>
      <c r="O10" s="1"/>
      <c r="P10" s="1">
        <f t="shared" si="0"/>
        <v>11306248</v>
      </c>
      <c r="T10" s="8"/>
      <c r="U10" s="8"/>
      <c r="V10" s="8"/>
      <c r="W10" s="8"/>
      <c r="X10" s="8"/>
    </row>
    <row r="11" spans="2:24" x14ac:dyDescent="0.25">
      <c r="B11" s="1"/>
      <c r="C11" s="1" t="s">
        <v>8</v>
      </c>
      <c r="D11" s="1">
        <v>532390</v>
      </c>
      <c r="E11" s="1">
        <v>177558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709948</v>
      </c>
      <c r="T11" s="8"/>
      <c r="U11" s="8"/>
      <c r="V11" s="8"/>
      <c r="W11" s="8"/>
      <c r="X11" s="8"/>
    </row>
    <row r="12" spans="2:24" x14ac:dyDescent="0.25">
      <c r="B12" s="1"/>
      <c r="C12" s="1" t="s">
        <v>9</v>
      </c>
      <c r="D12" s="1"/>
      <c r="E12" s="1">
        <v>59376</v>
      </c>
      <c r="F12" s="1"/>
      <c r="G12" s="1">
        <v>59442</v>
      </c>
      <c r="H12" s="1">
        <v>61547</v>
      </c>
      <c r="I12" s="1"/>
      <c r="J12" s="1"/>
      <c r="K12" s="1"/>
      <c r="L12" s="1"/>
      <c r="M12" s="1"/>
      <c r="N12" s="1"/>
      <c r="O12" s="1"/>
      <c r="P12" s="1">
        <f t="shared" si="0"/>
        <v>180365</v>
      </c>
      <c r="T12" s="8"/>
      <c r="U12" s="8"/>
      <c r="V12" s="8"/>
      <c r="W12" s="8"/>
      <c r="X12" s="8"/>
    </row>
    <row r="13" spans="2:24" x14ac:dyDescent="0.25">
      <c r="B13" s="1"/>
      <c r="C13" s="1" t="s">
        <v>10</v>
      </c>
      <c r="D13" s="1"/>
      <c r="E13" s="1"/>
      <c r="F13" s="1">
        <v>440262</v>
      </c>
      <c r="G13" s="1">
        <v>907651</v>
      </c>
      <c r="H13" s="1">
        <v>435130</v>
      </c>
      <c r="I13" s="1"/>
      <c r="J13" s="1"/>
      <c r="K13" s="1"/>
      <c r="L13" s="1"/>
      <c r="M13" s="1"/>
      <c r="N13" s="1"/>
      <c r="O13" s="1"/>
      <c r="P13" s="1">
        <f t="shared" si="0"/>
        <v>1783043</v>
      </c>
      <c r="T13" s="8"/>
      <c r="U13" s="8"/>
      <c r="V13" s="8"/>
      <c r="W13" s="8"/>
      <c r="X13" s="8"/>
    </row>
    <row r="14" spans="2:24" x14ac:dyDescent="0.25">
      <c r="B14" s="22" t="s">
        <v>31</v>
      </c>
      <c r="C14" s="23"/>
      <c r="D14" s="6">
        <f>SUM(D6:D13)</f>
        <v>46271324</v>
      </c>
      <c r="E14" s="6">
        <f>SUM(E6:E13)</f>
        <v>24613421</v>
      </c>
      <c r="F14" s="6">
        <f>SUM(F6:F13)</f>
        <v>16715193</v>
      </c>
      <c r="G14" s="6">
        <f>SUM(G6:G13)</f>
        <v>14106067</v>
      </c>
      <c r="H14" s="6">
        <f>SUM(H6:H13)</f>
        <v>10621459</v>
      </c>
      <c r="I14" s="6">
        <f>SUM(I6:I13)</f>
        <v>0</v>
      </c>
      <c r="J14" s="6">
        <f>SUM(J6:J13)</f>
        <v>0</v>
      </c>
      <c r="K14" s="6">
        <f>SUM(K6:K13)</f>
        <v>0</v>
      </c>
      <c r="L14" s="6">
        <f>SUM(L6:L13)</f>
        <v>0</v>
      </c>
      <c r="M14" s="6">
        <f>SUM(M6:M13)</f>
        <v>0</v>
      </c>
      <c r="N14" s="6">
        <f>SUM(N6:N13)</f>
        <v>0</v>
      </c>
      <c r="O14" s="6">
        <f>SUM(O6:O13)</f>
        <v>0</v>
      </c>
      <c r="P14" s="6">
        <f t="shared" si="0"/>
        <v>112327464</v>
      </c>
      <c r="T14" s="8"/>
      <c r="U14" s="8"/>
      <c r="V14" s="8"/>
      <c r="W14" s="8"/>
      <c r="X14" s="8"/>
    </row>
    <row r="15" spans="2:24" x14ac:dyDescent="0.25">
      <c r="B15" s="14" t="s">
        <v>11</v>
      </c>
      <c r="C15" s="28" t="s">
        <v>11</v>
      </c>
      <c r="D15" s="27">
        <v>1017346</v>
      </c>
      <c r="E15" s="27">
        <v>502713</v>
      </c>
      <c r="F15" s="27"/>
      <c r="G15" s="27"/>
      <c r="H15" s="27"/>
      <c r="I15" s="1"/>
      <c r="J15" s="1"/>
      <c r="K15" s="1"/>
      <c r="L15" s="1"/>
      <c r="M15" s="1"/>
      <c r="N15" s="1"/>
      <c r="O15" s="1"/>
      <c r="P15" s="1">
        <f t="shared" si="0"/>
        <v>1520059</v>
      </c>
      <c r="T15" s="8"/>
      <c r="U15" s="8"/>
      <c r="V15" s="8"/>
      <c r="W15" s="8"/>
      <c r="X15" s="8"/>
    </row>
    <row r="16" spans="2:24" s="2" customFormat="1" x14ac:dyDescent="0.25">
      <c r="B16" s="22" t="s">
        <v>35</v>
      </c>
      <c r="C16" s="23"/>
      <c r="D16" s="6">
        <f>SUM(D15)</f>
        <v>1017346</v>
      </c>
      <c r="E16" s="6">
        <f t="shared" ref="E16:O16" si="1">SUM(E15)</f>
        <v>502713</v>
      </c>
      <c r="F16" s="6">
        <f t="shared" si="1"/>
        <v>0</v>
      </c>
      <c r="G16" s="6">
        <f t="shared" si="1"/>
        <v>0</v>
      </c>
      <c r="H16" s="6">
        <f t="shared" si="1"/>
        <v>0</v>
      </c>
      <c r="I16" s="6">
        <f t="shared" si="1"/>
        <v>0</v>
      </c>
      <c r="J16" s="6">
        <f t="shared" si="1"/>
        <v>0</v>
      </c>
      <c r="K16" s="6">
        <f t="shared" si="1"/>
        <v>0</v>
      </c>
      <c r="L16" s="6">
        <f t="shared" si="1"/>
        <v>0</v>
      </c>
      <c r="M16" s="6">
        <f t="shared" si="1"/>
        <v>0</v>
      </c>
      <c r="N16" s="6">
        <f t="shared" si="1"/>
        <v>0</v>
      </c>
      <c r="O16" s="6">
        <f t="shared" si="1"/>
        <v>0</v>
      </c>
      <c r="P16" s="6">
        <f t="shared" si="0"/>
        <v>1520059</v>
      </c>
      <c r="T16" s="11"/>
      <c r="U16" s="11"/>
      <c r="V16" s="11"/>
      <c r="W16" s="11"/>
      <c r="X16" s="11"/>
    </row>
    <row r="17" spans="2:24" x14ac:dyDescent="0.25">
      <c r="B17" s="1" t="s">
        <v>3</v>
      </c>
      <c r="C17" s="1" t="s">
        <v>3</v>
      </c>
      <c r="D17" s="1">
        <v>8527364</v>
      </c>
      <c r="E17" s="1">
        <v>5238193</v>
      </c>
      <c r="F17" s="1">
        <v>4293747</v>
      </c>
      <c r="G17" s="1">
        <v>12625073</v>
      </c>
      <c r="H17" s="1">
        <v>29669494</v>
      </c>
      <c r="I17" s="1"/>
      <c r="J17" s="1"/>
      <c r="K17" s="1"/>
      <c r="L17" s="1"/>
      <c r="M17" s="1"/>
      <c r="N17" s="1"/>
      <c r="O17" s="1"/>
      <c r="P17" s="1">
        <f t="shared" si="0"/>
        <v>60353871</v>
      </c>
      <c r="T17" s="8"/>
      <c r="U17" s="8"/>
      <c r="V17" s="8"/>
      <c r="W17" s="8"/>
      <c r="X17" s="8"/>
    </row>
    <row r="18" spans="2:24" x14ac:dyDescent="0.25">
      <c r="B18" s="1"/>
      <c r="C18" s="1" t="s">
        <v>12</v>
      </c>
      <c r="D18" s="1"/>
      <c r="E18" s="1"/>
      <c r="F18" s="1"/>
      <c r="G18" s="1"/>
      <c r="H18" s="1">
        <v>103640</v>
      </c>
      <c r="I18" s="1"/>
      <c r="J18" s="1"/>
      <c r="K18" s="1"/>
      <c r="L18" s="1"/>
      <c r="M18" s="1"/>
      <c r="N18" s="1"/>
      <c r="O18" s="1"/>
      <c r="P18" s="1">
        <f t="shared" si="0"/>
        <v>103640</v>
      </c>
      <c r="T18" s="8"/>
      <c r="U18" s="8"/>
      <c r="V18" s="8"/>
      <c r="W18" s="8"/>
      <c r="X18" s="8"/>
    </row>
    <row r="19" spans="2:24" x14ac:dyDescent="0.25">
      <c r="B19" s="1"/>
      <c r="C19" s="1" t="s">
        <v>13</v>
      </c>
      <c r="D19" s="1"/>
      <c r="E19" s="1"/>
      <c r="F19" s="1"/>
      <c r="G19" s="1">
        <v>46000</v>
      </c>
      <c r="H19" s="1">
        <v>152340</v>
      </c>
      <c r="I19" s="1"/>
      <c r="J19" s="1"/>
      <c r="K19" s="1"/>
      <c r="L19" s="1"/>
      <c r="M19" s="1"/>
      <c r="N19" s="1"/>
      <c r="O19" s="1"/>
      <c r="P19" s="1">
        <f t="shared" si="0"/>
        <v>198340</v>
      </c>
      <c r="T19" s="8"/>
      <c r="U19" s="8"/>
      <c r="V19" s="8"/>
      <c r="W19" s="8"/>
      <c r="X19" s="8"/>
    </row>
    <row r="20" spans="2:24" x14ac:dyDescent="0.25">
      <c r="B20" s="1"/>
      <c r="C20" s="1" t="s">
        <v>10</v>
      </c>
      <c r="D20" s="1"/>
      <c r="E20" s="1"/>
      <c r="F20" s="1"/>
      <c r="G20" s="1"/>
      <c r="H20" s="1">
        <v>397739</v>
      </c>
      <c r="I20" s="1"/>
      <c r="J20" s="1"/>
      <c r="K20" s="1"/>
      <c r="L20" s="1"/>
      <c r="M20" s="1"/>
      <c r="N20" s="1"/>
      <c r="O20" s="1"/>
      <c r="P20" s="1">
        <f t="shared" si="0"/>
        <v>397739</v>
      </c>
      <c r="T20" s="8"/>
      <c r="U20" s="8"/>
      <c r="V20" s="8"/>
      <c r="W20" s="8"/>
      <c r="X20" s="8"/>
    </row>
    <row r="21" spans="2:24" x14ac:dyDescent="0.25">
      <c r="B21" s="22" t="s">
        <v>36</v>
      </c>
      <c r="C21" s="23"/>
      <c r="D21" s="6">
        <f>SUM(D17:D20)</f>
        <v>8527364</v>
      </c>
      <c r="E21" s="6">
        <f>SUM(E17:E20)</f>
        <v>5238193</v>
      </c>
      <c r="F21" s="6">
        <f>SUM(F17:F20)</f>
        <v>4293747</v>
      </c>
      <c r="G21" s="6">
        <f>SUM(G17:G20)</f>
        <v>12671073</v>
      </c>
      <c r="H21" s="6">
        <f>SUM(H17:H20)</f>
        <v>30323213</v>
      </c>
      <c r="I21" s="6">
        <f>SUM(I17:I20)</f>
        <v>0</v>
      </c>
      <c r="J21" s="6">
        <f>SUM(J17:J20)</f>
        <v>0</v>
      </c>
      <c r="K21" s="6">
        <f>SUM(K17:K20)</f>
        <v>0</v>
      </c>
      <c r="L21" s="6">
        <f>SUM(L17:L20)</f>
        <v>0</v>
      </c>
      <c r="M21" s="6">
        <f>SUM(M17:M20)</f>
        <v>0</v>
      </c>
      <c r="N21" s="6">
        <f>SUM(N17:N20)</f>
        <v>0</v>
      </c>
      <c r="O21" s="6">
        <f>SUM(O17:O20)</f>
        <v>0</v>
      </c>
      <c r="P21" s="6">
        <f t="shared" si="0"/>
        <v>61053590</v>
      </c>
      <c r="T21" s="8"/>
      <c r="U21" s="8"/>
      <c r="V21" s="8"/>
      <c r="W21" s="8"/>
      <c r="X21" s="8"/>
    </row>
    <row r="22" spans="2:24" x14ac:dyDescent="0.25">
      <c r="B22" s="1" t="s">
        <v>4</v>
      </c>
      <c r="C22" s="1" t="s">
        <v>4</v>
      </c>
      <c r="D22" s="1"/>
      <c r="E22" s="1">
        <v>657386</v>
      </c>
      <c r="F22" s="1"/>
      <c r="G22" s="1">
        <v>169873</v>
      </c>
      <c r="H22" s="1">
        <v>2369661</v>
      </c>
      <c r="I22" s="1"/>
      <c r="J22" s="1"/>
      <c r="K22" s="1"/>
      <c r="L22" s="1"/>
      <c r="M22" s="1"/>
      <c r="N22" s="1"/>
      <c r="O22" s="1"/>
      <c r="P22" s="1">
        <f t="shared" si="0"/>
        <v>3196920</v>
      </c>
      <c r="T22" s="8"/>
      <c r="U22" s="8"/>
      <c r="V22" s="8"/>
      <c r="W22" s="8"/>
      <c r="X22" s="8"/>
    </row>
    <row r="23" spans="2:24" x14ac:dyDescent="0.25">
      <c r="B23" s="22" t="s">
        <v>64</v>
      </c>
      <c r="C23" s="23"/>
      <c r="D23" s="6">
        <f>SUM(D22:D22)</f>
        <v>0</v>
      </c>
      <c r="E23" s="6">
        <f>SUM(E22:E22)</f>
        <v>657386</v>
      </c>
      <c r="F23" s="6">
        <f>SUM(F22:F22)</f>
        <v>0</v>
      </c>
      <c r="G23" s="6">
        <f>SUM(G22:G22)</f>
        <v>169873</v>
      </c>
      <c r="H23" s="6">
        <f>SUM(H22:H22)</f>
        <v>2369661</v>
      </c>
      <c r="I23" s="6">
        <f>SUM(I22:I22)</f>
        <v>0</v>
      </c>
      <c r="J23" s="6">
        <f>SUM(J22:J22)</f>
        <v>0</v>
      </c>
      <c r="K23" s="6">
        <f>SUM(K22:K22)</f>
        <v>0</v>
      </c>
      <c r="L23" s="6">
        <f>SUM(L22:L22)</f>
        <v>0</v>
      </c>
      <c r="M23" s="6">
        <f>SUM(M22:M22)</f>
        <v>0</v>
      </c>
      <c r="N23" s="6">
        <f>SUM(N22:N22)</f>
        <v>0</v>
      </c>
      <c r="O23" s="6">
        <f>SUM(O22:O22)</f>
        <v>0</v>
      </c>
      <c r="P23" s="6">
        <f t="shared" si="0"/>
        <v>3196920</v>
      </c>
      <c r="V23" s="8"/>
      <c r="W23" s="8"/>
      <c r="X23" s="8"/>
    </row>
    <row r="24" spans="2:24" x14ac:dyDescent="0.25">
      <c r="B24" s="14" t="s">
        <v>12</v>
      </c>
      <c r="C24" s="1" t="s">
        <v>12</v>
      </c>
      <c r="D24" s="1">
        <v>380224</v>
      </c>
      <c r="E24" s="1"/>
      <c r="F24" s="1"/>
      <c r="G24" s="1"/>
      <c r="H24" s="1">
        <v>30000</v>
      </c>
      <c r="I24" s="1"/>
      <c r="J24" s="1"/>
      <c r="K24" s="1"/>
      <c r="L24" s="1"/>
      <c r="M24" s="1"/>
      <c r="N24" s="1"/>
      <c r="O24" s="1"/>
      <c r="P24" s="1">
        <f t="shared" si="0"/>
        <v>410224</v>
      </c>
      <c r="V24" s="8"/>
      <c r="W24" s="8"/>
      <c r="X24" s="8"/>
    </row>
    <row r="25" spans="2:24" x14ac:dyDescent="0.25">
      <c r="B25" s="22" t="s">
        <v>37</v>
      </c>
      <c r="C25" s="23"/>
      <c r="D25" s="6">
        <f>SUM(D24)</f>
        <v>380224</v>
      </c>
      <c r="E25" s="6">
        <f t="shared" ref="E25:O25" si="2">SUM(E24)</f>
        <v>0</v>
      </c>
      <c r="F25" s="6">
        <f t="shared" si="2"/>
        <v>0</v>
      </c>
      <c r="G25" s="6">
        <f t="shared" si="2"/>
        <v>0</v>
      </c>
      <c r="H25" s="6">
        <f t="shared" si="2"/>
        <v>30000</v>
      </c>
      <c r="I25" s="6">
        <f t="shared" si="2"/>
        <v>0</v>
      </c>
      <c r="J25" s="6">
        <f t="shared" si="2"/>
        <v>0</v>
      </c>
      <c r="K25" s="6">
        <f t="shared" si="2"/>
        <v>0</v>
      </c>
      <c r="L25" s="6">
        <f t="shared" si="2"/>
        <v>0</v>
      </c>
      <c r="M25" s="6">
        <f t="shared" si="2"/>
        <v>0</v>
      </c>
      <c r="N25" s="6">
        <f t="shared" si="2"/>
        <v>0</v>
      </c>
      <c r="O25" s="6">
        <f t="shared" si="2"/>
        <v>0</v>
      </c>
      <c r="P25" s="6">
        <f t="shared" si="0"/>
        <v>410224</v>
      </c>
      <c r="V25" s="8"/>
      <c r="W25" s="8"/>
      <c r="X25" s="8"/>
    </row>
    <row r="26" spans="2:24" x14ac:dyDescent="0.25">
      <c r="B26" s="1" t="s">
        <v>15</v>
      </c>
      <c r="C26" s="1" t="s">
        <v>2</v>
      </c>
      <c r="D26" s="1"/>
      <c r="E26" s="1"/>
      <c r="F26" s="1">
        <v>560015</v>
      </c>
      <c r="G26" s="1">
        <v>654005</v>
      </c>
      <c r="H26" s="1">
        <v>1777410</v>
      </c>
      <c r="I26" s="1"/>
      <c r="J26" s="1"/>
      <c r="K26" s="1"/>
      <c r="L26" s="1"/>
      <c r="M26" s="1"/>
      <c r="N26" s="1"/>
      <c r="O26" s="1"/>
      <c r="P26" s="1">
        <f t="shared" si="0"/>
        <v>2991430</v>
      </c>
      <c r="V26" s="8"/>
      <c r="W26" s="8"/>
      <c r="X26" s="8"/>
    </row>
    <row r="27" spans="2:24" x14ac:dyDescent="0.25">
      <c r="B27" s="1"/>
      <c r="C27" s="1" t="s">
        <v>3</v>
      </c>
      <c r="D27" s="1">
        <v>12882353</v>
      </c>
      <c r="E27" s="1">
        <v>21258621</v>
      </c>
      <c r="F27" s="1">
        <v>22128478</v>
      </c>
      <c r="G27" s="1">
        <v>17256164</v>
      </c>
      <c r="H27" s="1">
        <v>15206164</v>
      </c>
      <c r="I27" s="1"/>
      <c r="J27" s="1"/>
      <c r="K27" s="1"/>
      <c r="L27" s="1"/>
      <c r="M27" s="1"/>
      <c r="N27" s="1"/>
      <c r="O27" s="1"/>
      <c r="P27" s="1">
        <f t="shared" si="0"/>
        <v>88731780</v>
      </c>
      <c r="V27" s="8"/>
      <c r="W27" s="8"/>
      <c r="X27" s="8"/>
    </row>
    <row r="28" spans="2:24" s="2" customFormat="1" x14ac:dyDescent="0.25">
      <c r="B28" s="1"/>
      <c r="C28" s="1" t="s">
        <v>4</v>
      </c>
      <c r="D28" s="1">
        <v>4539915</v>
      </c>
      <c r="E28" s="1">
        <v>6010327</v>
      </c>
      <c r="F28" s="1">
        <v>14701763</v>
      </c>
      <c r="G28" s="1">
        <v>6207629</v>
      </c>
      <c r="H28" s="1">
        <v>10286351</v>
      </c>
      <c r="I28" s="1"/>
      <c r="J28" s="1"/>
      <c r="K28" s="1"/>
      <c r="L28" s="1"/>
      <c r="M28" s="1"/>
      <c r="N28" s="1"/>
      <c r="O28" s="1"/>
      <c r="P28" s="1">
        <f t="shared" si="0"/>
        <v>41745985</v>
      </c>
      <c r="V28" s="11"/>
      <c r="W28" s="11"/>
      <c r="X28" s="11"/>
    </row>
    <row r="29" spans="2:24" x14ac:dyDescent="0.25">
      <c r="B29" s="1"/>
      <c r="C29" s="1" t="s">
        <v>17</v>
      </c>
      <c r="D29" s="1">
        <v>27289465</v>
      </c>
      <c r="E29" s="1">
        <v>35829171</v>
      </c>
      <c r="F29" s="1">
        <v>36971077</v>
      </c>
      <c r="G29" s="1">
        <v>32850053</v>
      </c>
      <c r="H29" s="1">
        <v>33553831</v>
      </c>
      <c r="I29" s="1"/>
      <c r="J29" s="1"/>
      <c r="K29" s="1"/>
      <c r="L29" s="1"/>
      <c r="M29" s="1"/>
      <c r="N29" s="1"/>
      <c r="O29" s="1"/>
      <c r="P29" s="1">
        <f t="shared" si="0"/>
        <v>166493597</v>
      </c>
      <c r="V29" s="8"/>
      <c r="W29" s="8"/>
      <c r="X29" s="8"/>
    </row>
    <row r="30" spans="2:24" x14ac:dyDescent="0.25">
      <c r="B30" s="1"/>
      <c r="C30" s="1" t="s">
        <v>12</v>
      </c>
      <c r="D30" s="1">
        <v>1385205</v>
      </c>
      <c r="E30" s="1">
        <v>1874217</v>
      </c>
      <c r="F30" s="1">
        <v>1716819</v>
      </c>
      <c r="G30" s="1">
        <v>1430198</v>
      </c>
      <c r="H30" s="1">
        <v>252653</v>
      </c>
      <c r="I30" s="1"/>
      <c r="J30" s="1"/>
      <c r="K30" s="1"/>
      <c r="L30" s="1"/>
      <c r="M30" s="1"/>
      <c r="N30" s="1"/>
      <c r="O30" s="1"/>
      <c r="P30" s="1">
        <f t="shared" si="0"/>
        <v>6659092</v>
      </c>
      <c r="V30" s="8"/>
      <c r="W30" s="8"/>
      <c r="X30" s="8"/>
    </row>
    <row r="31" spans="2:24" s="2" customFormat="1" x14ac:dyDescent="0.25">
      <c r="B31" s="1"/>
      <c r="C31" s="1" t="s">
        <v>15</v>
      </c>
      <c r="D31" s="1">
        <v>163152391</v>
      </c>
      <c r="E31" s="1">
        <v>144087264</v>
      </c>
      <c r="F31" s="1">
        <v>157234138</v>
      </c>
      <c r="G31" s="1">
        <v>164938376</v>
      </c>
      <c r="H31" s="1">
        <v>162007541</v>
      </c>
      <c r="I31" s="1"/>
      <c r="J31" s="1"/>
      <c r="K31" s="1"/>
      <c r="L31" s="1"/>
      <c r="M31" s="1"/>
      <c r="N31" s="1"/>
      <c r="O31" s="1"/>
      <c r="P31" s="1">
        <f t="shared" si="0"/>
        <v>791419710</v>
      </c>
      <c r="V31" s="11"/>
      <c r="W31" s="11"/>
      <c r="X31" s="11"/>
    </row>
    <row r="32" spans="2:24" x14ac:dyDescent="0.25">
      <c r="B32" s="1"/>
      <c r="C32" s="1" t="s">
        <v>5</v>
      </c>
      <c r="D32" s="1">
        <v>3573305</v>
      </c>
      <c r="E32" s="1">
        <v>2368938</v>
      </c>
      <c r="F32" s="1">
        <v>3329771</v>
      </c>
      <c r="G32" s="1">
        <v>2992944</v>
      </c>
      <c r="H32" s="1">
        <v>3439288</v>
      </c>
      <c r="I32" s="1"/>
      <c r="J32" s="1"/>
      <c r="K32" s="1"/>
      <c r="L32" s="1"/>
      <c r="M32" s="1"/>
      <c r="N32" s="1"/>
      <c r="O32" s="1"/>
      <c r="P32" s="1">
        <f t="shared" si="0"/>
        <v>15704246</v>
      </c>
      <c r="V32" s="8"/>
      <c r="W32" s="8"/>
      <c r="X32" s="8"/>
    </row>
    <row r="33" spans="2:24" x14ac:dyDescent="0.25">
      <c r="B33" s="1"/>
      <c r="C33" s="1" t="s">
        <v>13</v>
      </c>
      <c r="D33" s="1">
        <v>1816502</v>
      </c>
      <c r="E33" s="1">
        <v>22293557</v>
      </c>
      <c r="F33" s="1">
        <v>15587614</v>
      </c>
      <c r="G33" s="1">
        <v>5066083</v>
      </c>
      <c r="H33" s="1">
        <v>4428842</v>
      </c>
      <c r="I33" s="1"/>
      <c r="J33" s="1"/>
      <c r="K33" s="1"/>
      <c r="L33" s="1"/>
      <c r="M33" s="1"/>
      <c r="N33" s="1"/>
      <c r="O33" s="1"/>
      <c r="P33" s="1">
        <f t="shared" si="0"/>
        <v>49192598</v>
      </c>
      <c r="V33" s="8"/>
      <c r="W33" s="8"/>
      <c r="X33" s="8"/>
    </row>
    <row r="34" spans="2:24" x14ac:dyDescent="0.25">
      <c r="B34" s="1"/>
      <c r="C34" s="1" t="s">
        <v>23</v>
      </c>
      <c r="D34" s="1">
        <v>6168019</v>
      </c>
      <c r="E34" s="1">
        <v>6462927</v>
      </c>
      <c r="F34" s="1">
        <v>5158334</v>
      </c>
      <c r="G34" s="1">
        <v>2104380</v>
      </c>
      <c r="H34" s="1">
        <v>4151183</v>
      </c>
      <c r="I34" s="1"/>
      <c r="J34" s="1"/>
      <c r="K34" s="1"/>
      <c r="L34" s="1"/>
      <c r="M34" s="1"/>
      <c r="N34" s="1"/>
      <c r="O34" s="1"/>
      <c r="P34" s="1">
        <f t="shared" si="0"/>
        <v>24044843</v>
      </c>
      <c r="T34" s="8"/>
      <c r="U34" s="8"/>
      <c r="V34" s="8"/>
      <c r="W34" s="8"/>
      <c r="X34" s="8"/>
    </row>
    <row r="35" spans="2:24" x14ac:dyDescent="0.25">
      <c r="B35" s="1"/>
      <c r="C35" s="1" t="s">
        <v>18</v>
      </c>
      <c r="D35" s="1"/>
      <c r="E35" s="1">
        <v>7102</v>
      </c>
      <c r="F35" s="1"/>
      <c r="G35" s="1">
        <v>476466</v>
      </c>
      <c r="H35" s="1">
        <v>59430</v>
      </c>
      <c r="I35" s="1"/>
      <c r="J35" s="1"/>
      <c r="K35" s="1"/>
      <c r="L35" s="1"/>
      <c r="M35" s="1"/>
      <c r="N35" s="1"/>
      <c r="O35" s="1"/>
      <c r="P35" s="1">
        <f t="shared" si="0"/>
        <v>542998</v>
      </c>
      <c r="T35" s="8"/>
      <c r="U35" s="8"/>
      <c r="V35" s="8"/>
      <c r="W35" s="8"/>
      <c r="X35" s="8"/>
    </row>
    <row r="36" spans="2:24" x14ac:dyDescent="0.25">
      <c r="B36" s="1"/>
      <c r="C36" s="1" t="s">
        <v>19</v>
      </c>
      <c r="D36" s="1">
        <v>3334910</v>
      </c>
      <c r="E36" s="1">
        <v>5078084</v>
      </c>
      <c r="F36" s="1">
        <v>6159862</v>
      </c>
      <c r="G36" s="1">
        <v>5722867</v>
      </c>
      <c r="H36" s="1">
        <v>5706486</v>
      </c>
      <c r="I36" s="1"/>
      <c r="J36" s="1"/>
      <c r="K36" s="1"/>
      <c r="L36" s="1"/>
      <c r="M36" s="1"/>
      <c r="N36" s="1"/>
      <c r="O36" s="1"/>
      <c r="P36" s="1">
        <f t="shared" si="0"/>
        <v>26002209</v>
      </c>
      <c r="T36" s="8"/>
      <c r="U36" s="8"/>
      <c r="V36" s="8"/>
      <c r="W36" s="8"/>
      <c r="X36" s="8"/>
    </row>
    <row r="37" spans="2:24" x14ac:dyDescent="0.25">
      <c r="B37" s="1"/>
      <c r="C37" s="1" t="s">
        <v>6</v>
      </c>
      <c r="D37" s="1"/>
      <c r="E37" s="1">
        <v>690177</v>
      </c>
      <c r="F37" s="1">
        <v>3942480</v>
      </c>
      <c r="G37" s="1">
        <v>1602060</v>
      </c>
      <c r="H37" s="1">
        <v>2314669</v>
      </c>
      <c r="I37" s="1"/>
      <c r="J37" s="1"/>
      <c r="K37" s="1"/>
      <c r="L37" s="1"/>
      <c r="M37" s="1"/>
      <c r="N37" s="1"/>
      <c r="O37" s="1"/>
      <c r="P37" s="1">
        <f t="shared" si="0"/>
        <v>8549386</v>
      </c>
      <c r="T37" s="8"/>
      <c r="U37" s="8"/>
      <c r="V37" s="8"/>
      <c r="W37" s="8"/>
      <c r="X37" s="8"/>
    </row>
    <row r="38" spans="2:24" x14ac:dyDescent="0.25">
      <c r="B38" s="1"/>
      <c r="C38" s="1" t="s">
        <v>7</v>
      </c>
      <c r="D38" s="1"/>
      <c r="E38" s="1">
        <v>3248603</v>
      </c>
      <c r="F38" s="1">
        <v>4092820</v>
      </c>
      <c r="G38" s="1">
        <v>3112795</v>
      </c>
      <c r="H38" s="1">
        <v>6983365</v>
      </c>
      <c r="I38" s="1"/>
      <c r="J38" s="1"/>
      <c r="K38" s="1"/>
      <c r="L38" s="1"/>
      <c r="M38" s="1"/>
      <c r="N38" s="1"/>
      <c r="O38" s="1"/>
      <c r="P38" s="1">
        <f t="shared" si="0"/>
        <v>17437583</v>
      </c>
      <c r="T38" s="8"/>
      <c r="U38" s="8"/>
      <c r="V38" s="8"/>
      <c r="W38" s="8"/>
      <c r="X38" s="8"/>
    </row>
    <row r="39" spans="2:24" x14ac:dyDescent="0.25">
      <c r="B39" s="1"/>
      <c r="C39" s="1" t="s">
        <v>8</v>
      </c>
      <c r="D39" s="1">
        <v>2580836</v>
      </c>
      <c r="E39" s="1">
        <v>3068586</v>
      </c>
      <c r="F39" s="1">
        <v>3850601</v>
      </c>
      <c r="G39" s="1">
        <v>650118</v>
      </c>
      <c r="H39" s="1">
        <v>1356804</v>
      </c>
      <c r="I39" s="1"/>
      <c r="J39" s="1"/>
      <c r="K39" s="1"/>
      <c r="L39" s="1"/>
      <c r="M39" s="1"/>
      <c r="N39" s="1"/>
      <c r="O39" s="1"/>
      <c r="P39" s="1">
        <f t="shared" si="0"/>
        <v>11506945</v>
      </c>
      <c r="T39" s="8"/>
      <c r="U39" s="8"/>
      <c r="V39" s="8"/>
      <c r="W39" s="8"/>
      <c r="X39" s="8"/>
    </row>
    <row r="40" spans="2:24" x14ac:dyDescent="0.25">
      <c r="B40" s="1"/>
      <c r="C40" s="1" t="s">
        <v>22</v>
      </c>
      <c r="D40" s="1">
        <v>821733</v>
      </c>
      <c r="E40" s="1">
        <v>47650</v>
      </c>
      <c r="F40" s="1"/>
      <c r="G40" s="1"/>
      <c r="H40" s="1">
        <v>39500</v>
      </c>
      <c r="I40" s="1"/>
      <c r="J40" s="1"/>
      <c r="K40" s="1"/>
      <c r="L40" s="1"/>
      <c r="M40" s="1"/>
      <c r="N40" s="1"/>
      <c r="O40" s="1"/>
      <c r="P40" s="1">
        <f t="shared" si="0"/>
        <v>908883</v>
      </c>
      <c r="T40" s="8"/>
      <c r="U40" s="8"/>
      <c r="V40" s="8"/>
      <c r="W40" s="8"/>
      <c r="X40" s="8"/>
    </row>
    <row r="41" spans="2:24" x14ac:dyDescent="0.25">
      <c r="B41" s="1"/>
      <c r="C41" s="1" t="s">
        <v>14</v>
      </c>
      <c r="D41" s="1">
        <v>5997513</v>
      </c>
      <c r="E41" s="1">
        <v>12449070</v>
      </c>
      <c r="F41" s="1">
        <v>8500021</v>
      </c>
      <c r="G41" s="1">
        <v>3486953</v>
      </c>
      <c r="H41" s="1">
        <v>9412098</v>
      </c>
      <c r="I41" s="1"/>
      <c r="J41" s="1"/>
      <c r="K41" s="1"/>
      <c r="L41" s="1"/>
      <c r="M41" s="1"/>
      <c r="N41" s="1"/>
      <c r="O41" s="1"/>
      <c r="P41" s="1">
        <f t="shared" si="0"/>
        <v>39845655</v>
      </c>
      <c r="T41" s="8"/>
      <c r="U41" s="8"/>
      <c r="V41" s="8"/>
      <c r="W41" s="8"/>
      <c r="X41" s="8"/>
    </row>
    <row r="42" spans="2:24" x14ac:dyDescent="0.25">
      <c r="B42" s="1"/>
      <c r="C42" s="1" t="s">
        <v>9</v>
      </c>
      <c r="D42" s="1"/>
      <c r="E42" s="1"/>
      <c r="F42" s="1">
        <v>349714</v>
      </c>
      <c r="G42" s="1">
        <v>161867</v>
      </c>
      <c r="H42" s="1">
        <v>2337867</v>
      </c>
      <c r="I42" s="1"/>
      <c r="J42" s="1"/>
      <c r="K42" s="1"/>
      <c r="L42" s="1"/>
      <c r="M42" s="1"/>
      <c r="N42" s="1"/>
      <c r="O42" s="1"/>
      <c r="P42" s="1">
        <f t="shared" si="0"/>
        <v>2849448</v>
      </c>
      <c r="T42" s="8"/>
      <c r="U42" s="8"/>
      <c r="V42" s="8"/>
      <c r="W42" s="8"/>
      <c r="X42" s="8"/>
    </row>
    <row r="43" spans="2:24" x14ac:dyDescent="0.25">
      <c r="B43" s="1"/>
      <c r="C43" s="1" t="s">
        <v>26</v>
      </c>
      <c r="D43" s="1"/>
      <c r="E43" s="1"/>
      <c r="F43" s="1"/>
      <c r="G43" s="1"/>
      <c r="H43" s="1">
        <v>49585</v>
      </c>
      <c r="I43" s="1"/>
      <c r="J43" s="1"/>
      <c r="K43" s="1"/>
      <c r="L43" s="1"/>
      <c r="M43" s="1"/>
      <c r="N43" s="1"/>
      <c r="O43" s="1"/>
      <c r="P43" s="1">
        <f t="shared" si="0"/>
        <v>49585</v>
      </c>
      <c r="T43" s="8"/>
      <c r="U43" s="8"/>
      <c r="V43" s="8"/>
      <c r="W43" s="8"/>
      <c r="X43" s="8"/>
    </row>
    <row r="44" spans="2:24" x14ac:dyDescent="0.25">
      <c r="B44" s="1"/>
      <c r="C44" s="1" t="s">
        <v>10</v>
      </c>
      <c r="D44" s="1"/>
      <c r="E44" s="1">
        <v>182919</v>
      </c>
      <c r="F44" s="1">
        <v>1761084</v>
      </c>
      <c r="G44" s="1">
        <v>1433119</v>
      </c>
      <c r="H44" s="1">
        <v>2750106</v>
      </c>
      <c r="I44" s="1"/>
      <c r="J44" s="1"/>
      <c r="K44" s="1"/>
      <c r="L44" s="1"/>
      <c r="M44" s="1"/>
      <c r="N44" s="1"/>
      <c r="O44" s="1"/>
      <c r="P44" s="1">
        <f t="shared" si="0"/>
        <v>6127228</v>
      </c>
      <c r="T44" s="8"/>
      <c r="U44" s="8"/>
      <c r="V44" s="8"/>
      <c r="W44" s="8"/>
      <c r="X44" s="8"/>
    </row>
    <row r="45" spans="2:24" s="29" customFormat="1" x14ac:dyDescent="0.25">
      <c r="B45" s="1"/>
      <c r="C45" s="1" t="s">
        <v>20</v>
      </c>
      <c r="D45" s="1">
        <v>73052915</v>
      </c>
      <c r="E45" s="1">
        <v>100227856</v>
      </c>
      <c r="F45" s="1">
        <v>89461694</v>
      </c>
      <c r="G45" s="1">
        <v>49380468</v>
      </c>
      <c r="H45" s="1">
        <v>79919158</v>
      </c>
      <c r="I45" s="1"/>
      <c r="J45" s="1"/>
      <c r="K45" s="1"/>
      <c r="L45" s="1"/>
      <c r="M45" s="1"/>
      <c r="N45" s="1"/>
      <c r="O45" s="1"/>
      <c r="P45" s="1">
        <f t="shared" si="0"/>
        <v>392042091</v>
      </c>
      <c r="T45" s="8"/>
      <c r="U45" s="8"/>
      <c r="V45" s="8"/>
      <c r="W45" s="8"/>
      <c r="X45" s="8"/>
    </row>
    <row r="46" spans="2:24" x14ac:dyDescent="0.25">
      <c r="B46" s="1"/>
      <c r="C46" s="1" t="s">
        <v>21</v>
      </c>
      <c r="D46" s="1">
        <v>3352920</v>
      </c>
      <c r="E46" s="1">
        <v>3500711</v>
      </c>
      <c r="F46" s="1">
        <v>3440161</v>
      </c>
      <c r="G46" s="1">
        <v>4034646</v>
      </c>
      <c r="H46" s="1">
        <v>4258850</v>
      </c>
      <c r="I46" s="1"/>
      <c r="J46" s="1"/>
      <c r="K46" s="1"/>
      <c r="L46" s="1"/>
      <c r="M46" s="1"/>
      <c r="N46" s="1"/>
      <c r="O46" s="1"/>
      <c r="P46" s="1">
        <f t="shared" si="0"/>
        <v>18587288</v>
      </c>
      <c r="T46" s="8"/>
      <c r="U46" s="8"/>
      <c r="V46" s="8"/>
      <c r="W46" s="8"/>
      <c r="X46" s="8"/>
    </row>
    <row r="47" spans="2:24" x14ac:dyDescent="0.25">
      <c r="B47" s="22" t="s">
        <v>38</v>
      </c>
      <c r="C47" s="23"/>
      <c r="D47" s="6">
        <f>SUM(D26:D46)</f>
        <v>309947982</v>
      </c>
      <c r="E47" s="6">
        <f>SUM(E26:E46)</f>
        <v>368685780</v>
      </c>
      <c r="F47" s="6">
        <f t="shared" ref="F47:O47" si="3">SUM(F26:F46)</f>
        <v>378946446</v>
      </c>
      <c r="G47" s="6">
        <f t="shared" si="3"/>
        <v>303561191</v>
      </c>
      <c r="H47" s="6">
        <f t="shared" si="3"/>
        <v>350291181</v>
      </c>
      <c r="I47" s="6">
        <f t="shared" si="3"/>
        <v>0</v>
      </c>
      <c r="J47" s="6">
        <f t="shared" si="3"/>
        <v>0</v>
      </c>
      <c r="K47" s="6">
        <f t="shared" si="3"/>
        <v>0</v>
      </c>
      <c r="L47" s="6">
        <f t="shared" si="3"/>
        <v>0</v>
      </c>
      <c r="M47" s="6">
        <f t="shared" si="3"/>
        <v>0</v>
      </c>
      <c r="N47" s="6">
        <f t="shared" si="3"/>
        <v>0</v>
      </c>
      <c r="O47" s="6">
        <f t="shared" si="3"/>
        <v>0</v>
      </c>
      <c r="P47" s="6">
        <f t="shared" si="0"/>
        <v>1711432580</v>
      </c>
      <c r="T47" s="8"/>
      <c r="U47" s="8"/>
      <c r="V47" s="8"/>
      <c r="W47" s="8"/>
      <c r="X47" s="8"/>
    </row>
    <row r="48" spans="2:24" x14ac:dyDescent="0.25">
      <c r="B48" s="14" t="s">
        <v>5</v>
      </c>
      <c r="C48" s="1" t="s">
        <v>5</v>
      </c>
      <c r="D48" s="1">
        <v>136675</v>
      </c>
      <c r="E48" s="1">
        <v>81401</v>
      </c>
      <c r="F48" s="1"/>
      <c r="G48" s="1">
        <v>441820</v>
      </c>
      <c r="H48" s="1">
        <v>486962</v>
      </c>
      <c r="I48" s="1"/>
      <c r="J48" s="1"/>
      <c r="K48" s="1"/>
      <c r="L48" s="1"/>
      <c r="M48" s="1"/>
      <c r="N48" s="1"/>
      <c r="O48" s="1"/>
      <c r="P48" s="1">
        <f t="shared" si="0"/>
        <v>1146858</v>
      </c>
      <c r="T48" s="8"/>
      <c r="U48" s="8"/>
      <c r="V48" s="8"/>
      <c r="W48" s="8"/>
      <c r="X48" s="8"/>
    </row>
    <row r="49" spans="2:24" x14ac:dyDescent="0.25">
      <c r="B49" s="19"/>
      <c r="C49" s="1" t="s">
        <v>20</v>
      </c>
      <c r="D49" s="1">
        <v>118807</v>
      </c>
      <c r="E49" s="1">
        <v>54621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>
        <f t="shared" si="0"/>
        <v>173428</v>
      </c>
      <c r="T49" s="8"/>
      <c r="U49" s="8"/>
      <c r="V49" s="8"/>
      <c r="W49" s="8"/>
      <c r="X49" s="8"/>
    </row>
    <row r="50" spans="2:24" x14ac:dyDescent="0.25">
      <c r="B50" s="22" t="s">
        <v>39</v>
      </c>
      <c r="C50" s="23"/>
      <c r="D50" s="6">
        <f>SUM(D48:D49)</f>
        <v>255482</v>
      </c>
      <c r="E50" s="6">
        <f>SUM(E48:E49)</f>
        <v>136022</v>
      </c>
      <c r="F50" s="6">
        <f>SUM(F48:F49)</f>
        <v>0</v>
      </c>
      <c r="G50" s="6">
        <f>SUM(G48:G49)</f>
        <v>441820</v>
      </c>
      <c r="H50" s="6">
        <f>SUM(H48:H49)</f>
        <v>486962</v>
      </c>
      <c r="I50" s="6">
        <f>SUM(I48:I49)</f>
        <v>0</v>
      </c>
      <c r="J50" s="6">
        <f>SUM(J48:J49)</f>
        <v>0</v>
      </c>
      <c r="K50" s="6">
        <f>SUM(K48:K49)</f>
        <v>0</v>
      </c>
      <c r="L50" s="6">
        <f>SUM(L48:L49)</f>
        <v>0</v>
      </c>
      <c r="M50" s="6">
        <f>SUM(M48:M49)</f>
        <v>0</v>
      </c>
      <c r="N50" s="6">
        <f>SUM(N48:N49)</f>
        <v>0</v>
      </c>
      <c r="O50" s="6">
        <f>SUM(O48:O49)</f>
        <v>0</v>
      </c>
      <c r="P50" s="6">
        <f t="shared" si="0"/>
        <v>1320286</v>
      </c>
      <c r="T50" s="8"/>
      <c r="U50" s="8"/>
      <c r="V50" s="8"/>
      <c r="W50" s="8"/>
      <c r="X50" s="8"/>
    </row>
    <row r="51" spans="2:24" x14ac:dyDescent="0.25">
      <c r="B51" s="1" t="s">
        <v>13</v>
      </c>
      <c r="C51" s="1" t="s">
        <v>2</v>
      </c>
      <c r="D51" s="1"/>
      <c r="E51" s="1"/>
      <c r="F51" s="1">
        <v>485886</v>
      </c>
      <c r="G51" s="1">
        <v>209559</v>
      </c>
      <c r="H51" s="1"/>
      <c r="I51" s="1"/>
      <c r="J51" s="1"/>
      <c r="K51" s="1"/>
      <c r="L51" s="1"/>
      <c r="M51" s="1"/>
      <c r="N51" s="1"/>
      <c r="O51" s="1"/>
      <c r="P51" s="1">
        <f t="shared" si="0"/>
        <v>695445</v>
      </c>
      <c r="T51" s="8"/>
      <c r="U51" s="8"/>
      <c r="V51" s="8"/>
      <c r="W51" s="8"/>
      <c r="X51" s="8"/>
    </row>
    <row r="52" spans="2:24" x14ac:dyDescent="0.25">
      <c r="B52" s="1"/>
      <c r="C52" s="1" t="s">
        <v>3</v>
      </c>
      <c r="D52" s="1">
        <v>6876276</v>
      </c>
      <c r="E52" s="1">
        <v>6371254</v>
      </c>
      <c r="F52" s="1">
        <v>9808126</v>
      </c>
      <c r="G52" s="1">
        <v>6690157</v>
      </c>
      <c r="H52" s="1">
        <v>6190427</v>
      </c>
      <c r="I52" s="1"/>
      <c r="J52" s="1"/>
      <c r="K52" s="1"/>
      <c r="L52" s="1"/>
      <c r="M52" s="1"/>
      <c r="N52" s="1"/>
      <c r="O52" s="1"/>
      <c r="P52" s="1">
        <f t="shared" si="0"/>
        <v>35936240</v>
      </c>
      <c r="T52" s="8"/>
      <c r="U52" s="8"/>
      <c r="V52" s="8"/>
      <c r="W52" s="8"/>
      <c r="X52" s="8"/>
    </row>
    <row r="53" spans="2:24" x14ac:dyDescent="0.25">
      <c r="B53" s="1"/>
      <c r="C53" s="1" t="s">
        <v>17</v>
      </c>
      <c r="D53" s="1">
        <v>5436462</v>
      </c>
      <c r="E53" s="1">
        <v>1429433</v>
      </c>
      <c r="F53" s="1">
        <v>2403919</v>
      </c>
      <c r="G53" s="1">
        <v>1923936</v>
      </c>
      <c r="H53" s="1">
        <v>1017474</v>
      </c>
      <c r="I53" s="1"/>
      <c r="J53" s="1"/>
      <c r="K53" s="1"/>
      <c r="L53" s="1"/>
      <c r="M53" s="1"/>
      <c r="N53" s="1"/>
      <c r="O53" s="1"/>
      <c r="P53" s="1">
        <f t="shared" si="0"/>
        <v>12211224</v>
      </c>
      <c r="T53" s="8"/>
      <c r="U53" s="8"/>
      <c r="V53" s="8"/>
      <c r="W53" s="8"/>
      <c r="X53" s="8"/>
    </row>
    <row r="54" spans="2:24" x14ac:dyDescent="0.25">
      <c r="B54" s="1"/>
      <c r="C54" s="1" t="s">
        <v>12</v>
      </c>
      <c r="D54" s="1">
        <v>4963082</v>
      </c>
      <c r="E54" s="1">
        <v>4468551</v>
      </c>
      <c r="F54" s="1">
        <v>4422042</v>
      </c>
      <c r="G54" s="1">
        <v>4441491</v>
      </c>
      <c r="H54" s="1">
        <v>4760327</v>
      </c>
      <c r="I54" s="1"/>
      <c r="J54" s="1"/>
      <c r="K54" s="1"/>
      <c r="L54" s="1"/>
      <c r="M54" s="1"/>
      <c r="N54" s="1"/>
      <c r="O54" s="1"/>
      <c r="P54" s="1">
        <f t="shared" si="0"/>
        <v>23055493</v>
      </c>
      <c r="T54" s="8"/>
      <c r="U54" s="8"/>
      <c r="V54" s="8"/>
      <c r="W54" s="8"/>
      <c r="X54" s="8"/>
    </row>
    <row r="55" spans="2:24" x14ac:dyDescent="0.25">
      <c r="B55" s="1"/>
      <c r="C55" s="1" t="s">
        <v>15</v>
      </c>
      <c r="D55" s="1"/>
      <c r="E55" s="1"/>
      <c r="F55" s="1"/>
      <c r="G55" s="1">
        <v>178524</v>
      </c>
      <c r="H55" s="1"/>
      <c r="I55" s="1"/>
      <c r="J55" s="1"/>
      <c r="K55" s="1"/>
      <c r="L55" s="1"/>
      <c r="M55" s="1"/>
      <c r="N55" s="1"/>
      <c r="O55" s="1"/>
      <c r="P55" s="1">
        <f t="shared" ref="P55:P62" si="4">SUM(D55:O55)</f>
        <v>178524</v>
      </c>
      <c r="T55" s="8"/>
      <c r="U55" s="8"/>
      <c r="V55" s="8"/>
      <c r="W55" s="8"/>
      <c r="X55" s="8"/>
    </row>
    <row r="56" spans="2:24" x14ac:dyDescent="0.25">
      <c r="B56" s="1"/>
      <c r="C56" s="1" t="s">
        <v>5</v>
      </c>
      <c r="D56" s="1"/>
      <c r="E56" s="1"/>
      <c r="F56" s="1">
        <v>205136</v>
      </c>
      <c r="G56" s="1">
        <v>58657</v>
      </c>
      <c r="H56" s="1"/>
      <c r="I56" s="1"/>
      <c r="J56" s="1"/>
      <c r="K56" s="1"/>
      <c r="L56" s="1"/>
      <c r="M56" s="1"/>
      <c r="N56" s="1"/>
      <c r="O56" s="1"/>
      <c r="P56" s="1">
        <f t="shared" si="4"/>
        <v>263793</v>
      </c>
      <c r="T56" s="8"/>
      <c r="U56" s="8"/>
      <c r="V56" s="8"/>
      <c r="W56" s="8"/>
      <c r="X56" s="8"/>
    </row>
    <row r="57" spans="2:24" x14ac:dyDescent="0.25">
      <c r="B57" s="1"/>
      <c r="C57" s="1" t="s">
        <v>13</v>
      </c>
      <c r="D57" s="1">
        <v>115050622</v>
      </c>
      <c r="E57" s="1">
        <v>105657587</v>
      </c>
      <c r="F57" s="1">
        <v>88149364</v>
      </c>
      <c r="G57" s="1">
        <v>113514151</v>
      </c>
      <c r="H57" s="1">
        <v>122578902</v>
      </c>
      <c r="I57" s="1"/>
      <c r="J57" s="1"/>
      <c r="K57" s="1"/>
      <c r="L57" s="1"/>
      <c r="M57" s="1"/>
      <c r="N57" s="1"/>
      <c r="O57" s="1"/>
      <c r="P57" s="1">
        <f t="shared" si="4"/>
        <v>544950626</v>
      </c>
      <c r="T57" s="8"/>
      <c r="U57" s="8"/>
      <c r="V57" s="8"/>
      <c r="W57" s="8"/>
      <c r="X57" s="8"/>
    </row>
    <row r="58" spans="2:24" x14ac:dyDescent="0.25">
      <c r="B58" s="1"/>
      <c r="C58" s="1" t="s">
        <v>19</v>
      </c>
      <c r="D58" s="1">
        <v>179676</v>
      </c>
      <c r="E58" s="1"/>
      <c r="F58" s="1">
        <v>179514</v>
      </c>
      <c r="G58" s="1"/>
      <c r="H58" s="1"/>
      <c r="I58" s="1"/>
      <c r="J58" s="1"/>
      <c r="K58" s="1"/>
      <c r="L58" s="1"/>
      <c r="M58" s="1"/>
      <c r="N58" s="1"/>
      <c r="O58" s="1"/>
      <c r="P58" s="1">
        <f t="shared" si="4"/>
        <v>359190</v>
      </c>
      <c r="T58" s="8"/>
      <c r="U58" s="8"/>
      <c r="V58" s="8"/>
      <c r="W58" s="8"/>
      <c r="X58" s="8"/>
    </row>
    <row r="59" spans="2:24" x14ac:dyDescent="0.25">
      <c r="B59" s="1"/>
      <c r="C59" s="1" t="s">
        <v>6</v>
      </c>
      <c r="D59" s="1"/>
      <c r="E59" s="1"/>
      <c r="F59" s="1">
        <v>105159</v>
      </c>
      <c r="G59" s="1">
        <v>58562</v>
      </c>
      <c r="H59" s="1">
        <v>59340</v>
      </c>
      <c r="I59" s="1"/>
      <c r="J59" s="1"/>
      <c r="K59" s="1"/>
      <c r="L59" s="1"/>
      <c r="M59" s="1"/>
      <c r="N59" s="1"/>
      <c r="O59" s="1"/>
      <c r="P59" s="1">
        <f t="shared" si="4"/>
        <v>223061</v>
      </c>
      <c r="T59" s="8"/>
      <c r="U59" s="8"/>
      <c r="V59" s="8"/>
      <c r="W59" s="8"/>
      <c r="X59" s="8"/>
    </row>
    <row r="60" spans="2:24" x14ac:dyDescent="0.25">
      <c r="B60" s="1"/>
      <c r="C60" s="1" t="s">
        <v>7</v>
      </c>
      <c r="D60" s="1"/>
      <c r="E60" s="1"/>
      <c r="F60" s="1">
        <v>772011</v>
      </c>
      <c r="G60" s="1">
        <v>173868</v>
      </c>
      <c r="H60" s="1">
        <v>356781</v>
      </c>
      <c r="I60" s="1"/>
      <c r="J60" s="1"/>
      <c r="K60" s="1"/>
      <c r="L60" s="1"/>
      <c r="M60" s="1"/>
      <c r="N60" s="1"/>
      <c r="O60" s="1"/>
      <c r="P60" s="1">
        <f t="shared" si="4"/>
        <v>1302660</v>
      </c>
      <c r="T60" s="8"/>
      <c r="U60" s="8"/>
      <c r="V60" s="8"/>
      <c r="W60" s="8"/>
      <c r="X60" s="8"/>
    </row>
    <row r="61" spans="2:24" x14ac:dyDescent="0.25">
      <c r="B61" s="1"/>
      <c r="C61" s="1" t="s">
        <v>8</v>
      </c>
      <c r="D61" s="1">
        <v>176307</v>
      </c>
      <c r="E61" s="1">
        <v>57632</v>
      </c>
      <c r="F61" s="1">
        <v>117187</v>
      </c>
      <c r="G61" s="1">
        <v>57542</v>
      </c>
      <c r="H61" s="1"/>
      <c r="I61" s="1"/>
      <c r="J61" s="1"/>
      <c r="K61" s="1"/>
      <c r="L61" s="1"/>
      <c r="M61" s="1"/>
      <c r="N61" s="1"/>
      <c r="O61" s="1"/>
      <c r="P61" s="1">
        <f t="shared" si="4"/>
        <v>408668</v>
      </c>
      <c r="T61" s="8"/>
      <c r="U61" s="8"/>
      <c r="V61" s="8"/>
      <c r="W61" s="8"/>
      <c r="X61" s="8"/>
    </row>
    <row r="62" spans="2:24" x14ac:dyDescent="0.25">
      <c r="B62" s="1"/>
      <c r="C62" s="1" t="s">
        <v>14</v>
      </c>
      <c r="D62" s="1">
        <v>268704</v>
      </c>
      <c r="E62" s="1">
        <v>90172</v>
      </c>
      <c r="F62" s="1">
        <v>399973</v>
      </c>
      <c r="G62" s="1">
        <v>45191</v>
      </c>
      <c r="H62" s="1">
        <v>125905</v>
      </c>
      <c r="I62" s="1"/>
      <c r="J62" s="1"/>
      <c r="K62" s="1"/>
      <c r="L62" s="1"/>
      <c r="M62" s="1"/>
      <c r="N62" s="1"/>
      <c r="O62" s="1"/>
      <c r="P62" s="1">
        <f t="shared" si="4"/>
        <v>929945</v>
      </c>
      <c r="T62" s="8"/>
      <c r="U62" s="8"/>
      <c r="V62" s="8"/>
      <c r="W62" s="8"/>
      <c r="X62" s="8"/>
    </row>
    <row r="63" spans="2:24" x14ac:dyDescent="0.25">
      <c r="B63" s="1"/>
      <c r="C63" s="1" t="s">
        <v>20</v>
      </c>
      <c r="D63" s="1">
        <v>31651396</v>
      </c>
      <c r="E63" s="1">
        <v>17641159</v>
      </c>
      <c r="F63" s="1">
        <v>20461806</v>
      </c>
      <c r="G63" s="1">
        <v>11662093</v>
      </c>
      <c r="H63" s="1">
        <v>17154474</v>
      </c>
      <c r="I63" s="1"/>
      <c r="J63" s="1"/>
      <c r="K63" s="1"/>
      <c r="L63" s="1"/>
      <c r="M63" s="1"/>
      <c r="N63" s="1"/>
      <c r="O63" s="1"/>
      <c r="P63" s="1">
        <f t="shared" ref="P63:P71" si="5">SUM(D63:O63)</f>
        <v>98570928</v>
      </c>
      <c r="T63" s="8"/>
      <c r="U63" s="8"/>
      <c r="V63" s="8"/>
      <c r="W63" s="8"/>
      <c r="X63" s="8"/>
    </row>
    <row r="64" spans="2:24" s="2" customFormat="1" x14ac:dyDescent="0.25">
      <c r="B64" s="1"/>
      <c r="C64" s="1" t="s">
        <v>21</v>
      </c>
      <c r="D64" s="1">
        <v>413524</v>
      </c>
      <c r="E64" s="1">
        <v>116039</v>
      </c>
      <c r="F64" s="1"/>
      <c r="G64" s="1">
        <v>57980</v>
      </c>
      <c r="H64" s="1"/>
      <c r="I64" s="1"/>
      <c r="J64" s="1"/>
      <c r="K64" s="1"/>
      <c r="L64" s="1"/>
      <c r="M64" s="1"/>
      <c r="N64" s="1"/>
      <c r="O64" s="1"/>
      <c r="P64" s="1">
        <f t="shared" si="5"/>
        <v>587543</v>
      </c>
      <c r="T64" s="11"/>
      <c r="U64" s="11"/>
      <c r="V64" s="11"/>
      <c r="W64" s="11"/>
      <c r="X64" s="11"/>
    </row>
    <row r="65" spans="2:24" x14ac:dyDescent="0.25">
      <c r="B65" s="22" t="s">
        <v>40</v>
      </c>
      <c r="C65" s="23"/>
      <c r="D65" s="6">
        <f>SUM(D51:D64)</f>
        <v>165016049</v>
      </c>
      <c r="E65" s="6">
        <f t="shared" ref="E65:O65" si="6">SUM(E51:E64)</f>
        <v>135831827</v>
      </c>
      <c r="F65" s="6">
        <f t="shared" si="6"/>
        <v>127510123</v>
      </c>
      <c r="G65" s="6">
        <f t="shared" si="6"/>
        <v>139071711</v>
      </c>
      <c r="H65" s="6">
        <f t="shared" si="6"/>
        <v>152243630</v>
      </c>
      <c r="I65" s="6">
        <f t="shared" si="6"/>
        <v>0</v>
      </c>
      <c r="J65" s="6">
        <f t="shared" si="6"/>
        <v>0</v>
      </c>
      <c r="K65" s="6">
        <f t="shared" si="6"/>
        <v>0</v>
      </c>
      <c r="L65" s="6">
        <f t="shared" si="6"/>
        <v>0</v>
      </c>
      <c r="M65" s="6">
        <f t="shared" si="6"/>
        <v>0</v>
      </c>
      <c r="N65" s="6">
        <f t="shared" si="6"/>
        <v>0</v>
      </c>
      <c r="O65" s="6">
        <f t="shared" si="6"/>
        <v>0</v>
      </c>
      <c r="P65" s="6">
        <f t="shared" si="5"/>
        <v>719673340</v>
      </c>
      <c r="T65" s="8"/>
      <c r="U65" s="8"/>
      <c r="V65" s="8"/>
      <c r="W65" s="8"/>
      <c r="X65" s="8"/>
    </row>
    <row r="66" spans="2:24" x14ac:dyDescent="0.25">
      <c r="B66" s="1" t="s">
        <v>23</v>
      </c>
      <c r="C66" s="1" t="s">
        <v>3</v>
      </c>
      <c r="D66" s="1"/>
      <c r="E66" s="1"/>
      <c r="F66" s="1">
        <v>525990</v>
      </c>
      <c r="G66" s="1">
        <v>360643</v>
      </c>
      <c r="H66" s="1"/>
      <c r="I66" s="1"/>
      <c r="J66" s="1"/>
      <c r="K66" s="1"/>
      <c r="L66" s="1"/>
      <c r="M66" s="1"/>
      <c r="N66" s="1"/>
      <c r="O66" s="1"/>
      <c r="P66" s="1">
        <f t="shared" si="5"/>
        <v>886633</v>
      </c>
      <c r="T66" s="8"/>
      <c r="U66" s="8"/>
      <c r="V66" s="8"/>
      <c r="W66" s="8"/>
      <c r="X66" s="8"/>
    </row>
    <row r="67" spans="2:24" x14ac:dyDescent="0.25">
      <c r="B67" s="1"/>
      <c r="C67" s="1" t="s">
        <v>13</v>
      </c>
      <c r="D67" s="1"/>
      <c r="E67" s="1"/>
      <c r="F67" s="1">
        <v>2825723</v>
      </c>
      <c r="G67" s="1">
        <v>1972379</v>
      </c>
      <c r="H67" s="1"/>
      <c r="I67" s="1"/>
      <c r="J67" s="1"/>
      <c r="K67" s="1"/>
      <c r="L67" s="1"/>
      <c r="M67" s="1"/>
      <c r="N67" s="1"/>
      <c r="O67" s="1"/>
      <c r="P67" s="1">
        <f t="shared" si="5"/>
        <v>4798102</v>
      </c>
      <c r="T67" s="8"/>
      <c r="U67" s="8"/>
      <c r="V67" s="8"/>
      <c r="W67" s="8"/>
      <c r="X67" s="8"/>
    </row>
    <row r="68" spans="2:24" x14ac:dyDescent="0.25">
      <c r="B68" s="1"/>
      <c r="C68" s="1" t="s">
        <v>23</v>
      </c>
      <c r="D68" s="1">
        <v>13082272</v>
      </c>
      <c r="E68" s="1">
        <v>13596729</v>
      </c>
      <c r="F68" s="1">
        <v>14136386</v>
      </c>
      <c r="G68" s="1">
        <v>13755562</v>
      </c>
      <c r="H68" s="1">
        <v>12759162</v>
      </c>
      <c r="I68" s="1"/>
      <c r="J68" s="1"/>
      <c r="K68" s="1"/>
      <c r="L68" s="1"/>
      <c r="M68" s="1"/>
      <c r="N68" s="1"/>
      <c r="O68" s="1"/>
      <c r="P68" s="1">
        <f t="shared" si="5"/>
        <v>67330111</v>
      </c>
      <c r="T68" s="8"/>
      <c r="U68" s="8"/>
      <c r="V68" s="8"/>
      <c r="W68" s="8"/>
      <c r="X68" s="8"/>
    </row>
    <row r="69" spans="2:24" x14ac:dyDescent="0.25">
      <c r="B69" s="1"/>
      <c r="C69" s="1" t="s">
        <v>7</v>
      </c>
      <c r="D69" s="1"/>
      <c r="E69" s="1"/>
      <c r="F69" s="1">
        <v>1865399</v>
      </c>
      <c r="G69" s="1">
        <v>686093</v>
      </c>
      <c r="H69" s="1">
        <v>58729</v>
      </c>
      <c r="I69" s="1"/>
      <c r="J69" s="1"/>
      <c r="K69" s="1"/>
      <c r="L69" s="1"/>
      <c r="M69" s="1"/>
      <c r="N69" s="1"/>
      <c r="O69" s="1"/>
      <c r="P69" s="1">
        <f t="shared" si="5"/>
        <v>2610221</v>
      </c>
      <c r="T69" s="8"/>
      <c r="U69" s="8"/>
      <c r="V69" s="8"/>
      <c r="W69" s="8"/>
      <c r="X69" s="8"/>
    </row>
    <row r="70" spans="2:24" x14ac:dyDescent="0.25">
      <c r="B70" s="1"/>
      <c r="C70" s="1" t="s">
        <v>22</v>
      </c>
      <c r="D70" s="1">
        <v>71610371</v>
      </c>
      <c r="E70" s="1">
        <v>60324864</v>
      </c>
      <c r="F70" s="1">
        <v>75159351</v>
      </c>
      <c r="G70" s="1">
        <v>85604415</v>
      </c>
      <c r="H70" s="1">
        <v>86000855</v>
      </c>
      <c r="I70" s="1"/>
      <c r="J70" s="1"/>
      <c r="K70" s="1"/>
      <c r="L70" s="1"/>
      <c r="M70" s="1"/>
      <c r="N70" s="1"/>
      <c r="O70" s="1"/>
      <c r="P70" s="1">
        <f t="shared" si="5"/>
        <v>378699856</v>
      </c>
      <c r="T70" s="8"/>
      <c r="U70" s="8"/>
      <c r="V70" s="8"/>
      <c r="W70" s="8"/>
      <c r="X70" s="8"/>
    </row>
    <row r="71" spans="2:24" x14ac:dyDescent="0.25">
      <c r="B71" s="1"/>
      <c r="C71" s="1" t="s">
        <v>14</v>
      </c>
      <c r="D71" s="1">
        <v>751458</v>
      </c>
      <c r="E71" s="1">
        <v>2443958</v>
      </c>
      <c r="F71" s="1">
        <v>3311910</v>
      </c>
      <c r="G71" s="1">
        <v>1969199</v>
      </c>
      <c r="H71" s="1">
        <v>2132811</v>
      </c>
      <c r="I71" s="1"/>
      <c r="J71" s="1"/>
      <c r="K71" s="1"/>
      <c r="L71" s="1"/>
      <c r="M71" s="1"/>
      <c r="N71" s="1"/>
      <c r="O71" s="1"/>
      <c r="P71" s="1">
        <f t="shared" si="5"/>
        <v>10609336</v>
      </c>
      <c r="T71" s="8"/>
      <c r="U71" s="8"/>
      <c r="V71" s="8"/>
      <c r="W71" s="8"/>
      <c r="X71" s="8"/>
    </row>
    <row r="72" spans="2:24" s="2" customFormat="1" x14ac:dyDescent="0.25">
      <c r="B72" s="1"/>
      <c r="C72" s="1" t="s">
        <v>25</v>
      </c>
      <c r="D72" s="1">
        <v>6016022</v>
      </c>
      <c r="E72" s="1">
        <v>2358091</v>
      </c>
      <c r="F72" s="1">
        <v>5534337</v>
      </c>
      <c r="G72" s="1">
        <v>5162982</v>
      </c>
      <c r="H72" s="1">
        <v>4683027</v>
      </c>
      <c r="I72" s="1"/>
      <c r="J72" s="1"/>
      <c r="K72" s="1"/>
      <c r="L72" s="1"/>
      <c r="M72" s="1"/>
      <c r="N72" s="1"/>
      <c r="O72" s="1"/>
      <c r="P72" s="1">
        <f t="shared" ref="P72:P124" si="7">SUM(D72:O72)</f>
        <v>23754459</v>
      </c>
      <c r="T72" s="11"/>
      <c r="U72" s="11"/>
      <c r="V72" s="11"/>
      <c r="W72" s="11"/>
      <c r="X72" s="11"/>
    </row>
    <row r="73" spans="2:24" s="2" customFormat="1" x14ac:dyDescent="0.25">
      <c r="B73" s="1"/>
      <c r="C73" s="1" t="s">
        <v>26</v>
      </c>
      <c r="D73" s="1">
        <v>6422405</v>
      </c>
      <c r="E73" s="1">
        <v>7071631</v>
      </c>
      <c r="F73" s="1">
        <v>8405569</v>
      </c>
      <c r="G73" s="1">
        <v>5893877</v>
      </c>
      <c r="H73" s="1">
        <v>7152366</v>
      </c>
      <c r="I73" s="1"/>
      <c r="J73" s="1"/>
      <c r="K73" s="1"/>
      <c r="L73" s="1"/>
      <c r="M73" s="1"/>
      <c r="N73" s="1"/>
      <c r="O73" s="1"/>
      <c r="P73" s="1">
        <f t="shared" si="7"/>
        <v>34945848</v>
      </c>
      <c r="T73" s="11"/>
      <c r="U73" s="11"/>
      <c r="V73" s="11"/>
      <c r="W73" s="11"/>
      <c r="X73" s="11"/>
    </row>
    <row r="74" spans="2:24" x14ac:dyDescent="0.25">
      <c r="B74" s="1"/>
      <c r="C74" s="1" t="s">
        <v>20</v>
      </c>
      <c r="D74" s="1">
        <v>97185603</v>
      </c>
      <c r="E74" s="1">
        <v>107945272</v>
      </c>
      <c r="F74" s="1">
        <v>142896973</v>
      </c>
      <c r="G74" s="1">
        <v>151686397</v>
      </c>
      <c r="H74" s="1">
        <v>119538396</v>
      </c>
      <c r="I74" s="1"/>
      <c r="J74" s="1"/>
      <c r="K74" s="1"/>
      <c r="L74" s="1"/>
      <c r="M74" s="1"/>
      <c r="N74" s="1"/>
      <c r="O74" s="1"/>
      <c r="P74" s="1">
        <f t="shared" si="7"/>
        <v>619252641</v>
      </c>
      <c r="T74" s="8"/>
      <c r="U74" s="8"/>
      <c r="V74" s="8"/>
      <c r="W74" s="8"/>
      <c r="X74" s="8"/>
    </row>
    <row r="75" spans="2:24" x14ac:dyDescent="0.25">
      <c r="B75" s="22" t="s">
        <v>47</v>
      </c>
      <c r="C75" s="23"/>
      <c r="D75" s="6">
        <f>SUM(D66:D74)</f>
        <v>195068131</v>
      </c>
      <c r="E75" s="6">
        <f t="shared" ref="E75:O75" si="8">SUM(E66:E74)</f>
        <v>193740545</v>
      </c>
      <c r="F75" s="6">
        <f t="shared" si="8"/>
        <v>254661638</v>
      </c>
      <c r="G75" s="6">
        <f t="shared" si="8"/>
        <v>267091547</v>
      </c>
      <c r="H75" s="6">
        <f t="shared" si="8"/>
        <v>232325346</v>
      </c>
      <c r="I75" s="6">
        <f t="shared" si="8"/>
        <v>0</v>
      </c>
      <c r="J75" s="6">
        <f t="shared" si="8"/>
        <v>0</v>
      </c>
      <c r="K75" s="6">
        <f t="shared" si="8"/>
        <v>0</v>
      </c>
      <c r="L75" s="6">
        <f t="shared" si="8"/>
        <v>0</v>
      </c>
      <c r="M75" s="6">
        <f t="shared" si="8"/>
        <v>0</v>
      </c>
      <c r="N75" s="6">
        <f t="shared" si="8"/>
        <v>0</v>
      </c>
      <c r="O75" s="6">
        <f t="shared" si="8"/>
        <v>0</v>
      </c>
      <c r="P75" s="6">
        <f t="shared" si="7"/>
        <v>1142887207</v>
      </c>
      <c r="T75" s="8"/>
      <c r="U75" s="8"/>
      <c r="V75" s="8"/>
      <c r="W75" s="8"/>
      <c r="X75" s="8"/>
    </row>
    <row r="76" spans="2:24" x14ac:dyDescent="0.25">
      <c r="B76" s="1" t="s">
        <v>18</v>
      </c>
      <c r="C76" s="1" t="s">
        <v>27</v>
      </c>
      <c r="D76" s="1">
        <v>717709</v>
      </c>
      <c r="E76" s="1">
        <v>352350</v>
      </c>
      <c r="F76" s="1">
        <v>662205</v>
      </c>
      <c r="G76" s="1">
        <v>481589</v>
      </c>
      <c r="H76" s="1">
        <v>1008885</v>
      </c>
      <c r="I76" s="1"/>
      <c r="J76" s="1"/>
      <c r="K76" s="1"/>
      <c r="L76" s="1"/>
      <c r="M76" s="1"/>
      <c r="N76" s="1"/>
      <c r="O76" s="1"/>
      <c r="P76" s="1">
        <f t="shared" si="7"/>
        <v>3222738</v>
      </c>
      <c r="T76" s="8"/>
      <c r="U76" s="8"/>
      <c r="V76" s="8"/>
      <c r="W76" s="8"/>
      <c r="X76" s="8"/>
    </row>
    <row r="77" spans="2:24" x14ac:dyDescent="0.25">
      <c r="B77" s="1"/>
      <c r="C77" s="1" t="s">
        <v>11</v>
      </c>
      <c r="D77" s="1">
        <v>15100955</v>
      </c>
      <c r="E77" s="1">
        <v>11795343</v>
      </c>
      <c r="F77" s="1">
        <v>17237549</v>
      </c>
      <c r="G77" s="1">
        <v>16172563</v>
      </c>
      <c r="H77" s="1">
        <v>16941146</v>
      </c>
      <c r="I77" s="1"/>
      <c r="J77" s="1"/>
      <c r="K77" s="1"/>
      <c r="L77" s="1"/>
      <c r="M77" s="1"/>
      <c r="N77" s="1"/>
      <c r="O77" s="1"/>
      <c r="P77" s="1">
        <f t="shared" si="7"/>
        <v>77247556</v>
      </c>
      <c r="T77" s="8"/>
      <c r="U77" s="8"/>
      <c r="V77" s="8"/>
      <c r="W77" s="8"/>
      <c r="X77" s="8"/>
    </row>
    <row r="78" spans="2:24" x14ac:dyDescent="0.25">
      <c r="B78" s="1"/>
      <c r="C78" s="1" t="s">
        <v>3</v>
      </c>
      <c r="D78" s="1">
        <v>654988</v>
      </c>
      <c r="E78" s="1">
        <v>1448814</v>
      </c>
      <c r="F78" s="1">
        <v>3286845</v>
      </c>
      <c r="G78" s="1">
        <v>4807238</v>
      </c>
      <c r="H78" s="1">
        <v>1365006</v>
      </c>
      <c r="I78" s="1"/>
      <c r="J78" s="1"/>
      <c r="K78" s="1"/>
      <c r="L78" s="1"/>
      <c r="M78" s="1"/>
      <c r="N78" s="1"/>
      <c r="O78" s="1"/>
      <c r="P78" s="1">
        <f t="shared" si="7"/>
        <v>11562891</v>
      </c>
      <c r="T78" s="8"/>
      <c r="U78" s="8"/>
      <c r="V78" s="8"/>
      <c r="W78" s="8"/>
      <c r="X78" s="8"/>
    </row>
    <row r="79" spans="2:24" x14ac:dyDescent="0.25">
      <c r="B79" s="1"/>
      <c r="C79" s="1" t="s">
        <v>4</v>
      </c>
      <c r="D79" s="1">
        <v>2905794</v>
      </c>
      <c r="E79" s="1">
        <v>2534795</v>
      </c>
      <c r="F79" s="1">
        <v>2733188</v>
      </c>
      <c r="G79" s="1">
        <v>1342212</v>
      </c>
      <c r="H79" s="1">
        <v>3546994</v>
      </c>
      <c r="I79" s="1"/>
      <c r="J79" s="1"/>
      <c r="K79" s="1"/>
      <c r="L79" s="1"/>
      <c r="M79" s="1"/>
      <c r="N79" s="1"/>
      <c r="O79" s="1"/>
      <c r="P79" s="1">
        <f t="shared" si="7"/>
        <v>13062983</v>
      </c>
      <c r="T79" s="8"/>
      <c r="U79" s="8"/>
      <c r="V79" s="8"/>
      <c r="W79" s="8"/>
      <c r="X79" s="8"/>
    </row>
    <row r="80" spans="2:24" x14ac:dyDescent="0.25">
      <c r="B80" s="1"/>
      <c r="C80" s="1" t="s">
        <v>17</v>
      </c>
      <c r="D80" s="1"/>
      <c r="E80" s="1"/>
      <c r="F80" s="1"/>
      <c r="G80" s="1">
        <v>2487199</v>
      </c>
      <c r="H80" s="1">
        <v>58976</v>
      </c>
      <c r="I80" s="1"/>
      <c r="J80" s="1"/>
      <c r="K80" s="1"/>
      <c r="L80" s="1"/>
      <c r="M80" s="1"/>
      <c r="N80" s="1"/>
      <c r="O80" s="1"/>
      <c r="P80" s="1">
        <f t="shared" si="7"/>
        <v>2546175</v>
      </c>
      <c r="T80" s="8"/>
      <c r="U80" s="8"/>
      <c r="V80" s="8"/>
      <c r="W80" s="8"/>
      <c r="X80" s="8"/>
    </row>
    <row r="81" spans="2:24" x14ac:dyDescent="0.25">
      <c r="B81" s="1"/>
      <c r="C81" s="1" t="s">
        <v>15</v>
      </c>
      <c r="D81" s="1"/>
      <c r="E81" s="1"/>
      <c r="F81" s="1"/>
      <c r="G81" s="1">
        <v>2090290</v>
      </c>
      <c r="H81" s="1"/>
      <c r="I81" s="1"/>
      <c r="J81" s="1"/>
      <c r="K81" s="1"/>
      <c r="L81" s="1"/>
      <c r="M81" s="1"/>
      <c r="N81" s="1"/>
      <c r="O81" s="1"/>
      <c r="P81" s="1">
        <f t="shared" si="7"/>
        <v>2090290</v>
      </c>
      <c r="T81" s="8"/>
      <c r="U81" s="8"/>
      <c r="V81" s="8"/>
      <c r="W81" s="8"/>
      <c r="X81" s="8"/>
    </row>
    <row r="82" spans="2:24" x14ac:dyDescent="0.25">
      <c r="B82" s="1"/>
      <c r="C82" s="1" t="s">
        <v>5</v>
      </c>
      <c r="D82" s="1">
        <v>296249</v>
      </c>
      <c r="E82" s="1"/>
      <c r="F82" s="1"/>
      <c r="G82" s="1">
        <v>117358</v>
      </c>
      <c r="H82" s="1"/>
      <c r="I82" s="1"/>
      <c r="J82" s="1"/>
      <c r="K82" s="1"/>
      <c r="L82" s="1"/>
      <c r="M82" s="1"/>
      <c r="N82" s="1"/>
      <c r="O82" s="1"/>
      <c r="P82" s="1">
        <f t="shared" si="7"/>
        <v>413607</v>
      </c>
      <c r="T82" s="8"/>
      <c r="U82" s="8"/>
      <c r="V82" s="8"/>
      <c r="W82" s="8"/>
      <c r="X82" s="8"/>
    </row>
    <row r="83" spans="2:24" x14ac:dyDescent="0.25">
      <c r="B83" s="1"/>
      <c r="C83" s="1" t="s">
        <v>13</v>
      </c>
      <c r="D83" s="1"/>
      <c r="E83" s="1">
        <v>281666</v>
      </c>
      <c r="F83" s="1"/>
      <c r="G83" s="1">
        <v>423705</v>
      </c>
      <c r="H83" s="1">
        <v>1772418</v>
      </c>
      <c r="I83" s="1"/>
      <c r="J83" s="1"/>
      <c r="K83" s="1"/>
      <c r="L83" s="1"/>
      <c r="M83" s="1"/>
      <c r="N83" s="1"/>
      <c r="O83" s="1"/>
      <c r="P83" s="1">
        <f t="shared" si="7"/>
        <v>2477789</v>
      </c>
      <c r="T83" s="8"/>
      <c r="U83" s="8"/>
      <c r="V83" s="8"/>
      <c r="W83" s="8"/>
      <c r="X83" s="8"/>
    </row>
    <row r="84" spans="2:24" x14ac:dyDescent="0.25">
      <c r="B84" s="1"/>
      <c r="C84" s="1" t="s">
        <v>23</v>
      </c>
      <c r="D84" s="1">
        <v>110546</v>
      </c>
      <c r="E84" s="1">
        <v>222377</v>
      </c>
      <c r="F84" s="1">
        <v>185822</v>
      </c>
      <c r="G84" s="1">
        <v>771487</v>
      </c>
      <c r="H84" s="1">
        <v>822712</v>
      </c>
      <c r="I84" s="1"/>
      <c r="J84" s="1"/>
      <c r="K84" s="1"/>
      <c r="L84" s="1"/>
      <c r="M84" s="1"/>
      <c r="N84" s="1"/>
      <c r="O84" s="1"/>
      <c r="P84" s="1">
        <f t="shared" si="7"/>
        <v>2112944</v>
      </c>
      <c r="T84" s="8"/>
      <c r="U84" s="8"/>
      <c r="V84" s="8"/>
      <c r="W84" s="8"/>
      <c r="X84" s="8"/>
    </row>
    <row r="85" spans="2:24" x14ac:dyDescent="0.25">
      <c r="B85" s="1"/>
      <c r="C85" s="1" t="s">
        <v>18</v>
      </c>
      <c r="D85" s="1">
        <v>95761769</v>
      </c>
      <c r="E85" s="1">
        <v>90133333</v>
      </c>
      <c r="F85" s="1">
        <v>81473855</v>
      </c>
      <c r="G85" s="1">
        <v>83298249</v>
      </c>
      <c r="H85" s="1">
        <v>83985527</v>
      </c>
      <c r="I85" s="1"/>
      <c r="J85" s="1"/>
      <c r="K85" s="1"/>
      <c r="L85" s="1"/>
      <c r="M85" s="1"/>
      <c r="N85" s="1"/>
      <c r="O85" s="1"/>
      <c r="P85" s="1">
        <f t="shared" si="7"/>
        <v>434652733</v>
      </c>
      <c r="T85" s="8"/>
      <c r="U85" s="8"/>
      <c r="V85" s="8"/>
      <c r="W85" s="8"/>
      <c r="X85" s="8"/>
    </row>
    <row r="86" spans="2:24" x14ac:dyDescent="0.25">
      <c r="B86" s="1"/>
      <c r="C86" s="1" t="s">
        <v>19</v>
      </c>
      <c r="D86" s="1">
        <v>2796162</v>
      </c>
      <c r="E86" s="1">
        <v>1103094</v>
      </c>
      <c r="F86" s="1">
        <v>2233872</v>
      </c>
      <c r="G86" s="1">
        <v>4997554</v>
      </c>
      <c r="H86" s="1">
        <v>3472866</v>
      </c>
      <c r="I86" s="1"/>
      <c r="J86" s="1"/>
      <c r="K86" s="1"/>
      <c r="L86" s="1"/>
      <c r="M86" s="1"/>
      <c r="N86" s="1"/>
      <c r="O86" s="1"/>
      <c r="P86" s="1">
        <f t="shared" si="7"/>
        <v>14603548</v>
      </c>
      <c r="T86" s="8"/>
      <c r="U86" s="8"/>
      <c r="V86" s="8"/>
      <c r="W86" s="8"/>
      <c r="X86" s="8"/>
    </row>
    <row r="87" spans="2:24" x14ac:dyDescent="0.25">
      <c r="B87" s="1"/>
      <c r="C87" s="1" t="s">
        <v>6</v>
      </c>
      <c r="D87" s="1"/>
      <c r="E87" s="1">
        <v>1187617</v>
      </c>
      <c r="F87" s="1">
        <v>1816572</v>
      </c>
      <c r="G87" s="1">
        <v>915246</v>
      </c>
      <c r="H87" s="1">
        <v>1407319</v>
      </c>
      <c r="I87" s="1"/>
      <c r="J87" s="1"/>
      <c r="K87" s="1"/>
      <c r="L87" s="1"/>
      <c r="M87" s="1"/>
      <c r="N87" s="1"/>
      <c r="O87" s="1"/>
      <c r="P87" s="1">
        <f t="shared" si="7"/>
        <v>5326754</v>
      </c>
      <c r="T87" s="8"/>
      <c r="U87" s="8"/>
      <c r="V87" s="8"/>
      <c r="W87" s="8"/>
      <c r="X87" s="8"/>
    </row>
    <row r="88" spans="2:24" x14ac:dyDescent="0.25">
      <c r="B88" s="1"/>
      <c r="C88" s="1" t="s">
        <v>7</v>
      </c>
      <c r="D88" s="1"/>
      <c r="E88" s="1">
        <v>2229120</v>
      </c>
      <c r="F88" s="1">
        <v>5806354</v>
      </c>
      <c r="G88" s="1">
        <v>4032281</v>
      </c>
      <c r="H88" s="1">
        <v>2666158</v>
      </c>
      <c r="I88" s="1"/>
      <c r="J88" s="1"/>
      <c r="K88" s="1"/>
      <c r="L88" s="1"/>
      <c r="M88" s="1"/>
      <c r="N88" s="1"/>
      <c r="O88" s="1"/>
      <c r="P88" s="1">
        <f t="shared" si="7"/>
        <v>14733913</v>
      </c>
      <c r="T88" s="8"/>
      <c r="U88" s="8"/>
      <c r="V88" s="8"/>
      <c r="W88" s="8"/>
      <c r="X88" s="8"/>
    </row>
    <row r="89" spans="2:24" x14ac:dyDescent="0.25">
      <c r="B89" s="1"/>
      <c r="C89" s="1" t="s">
        <v>22</v>
      </c>
      <c r="D89" s="1">
        <v>9868643</v>
      </c>
      <c r="E89" s="1">
        <v>4195320</v>
      </c>
      <c r="F89" s="1">
        <v>600571</v>
      </c>
      <c r="G89" s="1">
        <v>2385040</v>
      </c>
      <c r="H89" s="1">
        <v>2444110</v>
      </c>
      <c r="I89" s="1"/>
      <c r="J89" s="1"/>
      <c r="K89" s="1"/>
      <c r="L89" s="1"/>
      <c r="M89" s="1"/>
      <c r="N89" s="1"/>
      <c r="O89" s="1"/>
      <c r="P89" s="1">
        <f t="shared" si="7"/>
        <v>19493684</v>
      </c>
      <c r="T89" s="8"/>
      <c r="U89" s="8"/>
      <c r="V89" s="8"/>
      <c r="W89" s="8"/>
      <c r="X89" s="8"/>
    </row>
    <row r="90" spans="2:24" x14ac:dyDescent="0.25">
      <c r="B90" s="1"/>
      <c r="C90" s="1" t="s">
        <v>14</v>
      </c>
      <c r="D90" s="1">
        <v>19914688</v>
      </c>
      <c r="E90" s="1">
        <v>16502003</v>
      </c>
      <c r="F90" s="1">
        <v>19513841</v>
      </c>
      <c r="G90" s="1">
        <v>24208359</v>
      </c>
      <c r="H90" s="1">
        <v>19590769</v>
      </c>
      <c r="I90" s="1"/>
      <c r="J90" s="1"/>
      <c r="K90" s="1"/>
      <c r="L90" s="1"/>
      <c r="M90" s="1"/>
      <c r="N90" s="1"/>
      <c r="O90" s="1"/>
      <c r="P90" s="1">
        <f t="shared" si="7"/>
        <v>99729660</v>
      </c>
      <c r="T90" s="8"/>
      <c r="U90" s="8"/>
      <c r="V90" s="8"/>
      <c r="W90" s="8"/>
      <c r="X90" s="8"/>
    </row>
    <row r="91" spans="2:24" x14ac:dyDescent="0.25">
      <c r="B91" s="1"/>
      <c r="C91" s="1" t="s">
        <v>9</v>
      </c>
      <c r="D91" s="1"/>
      <c r="E91" s="1"/>
      <c r="F91" s="1"/>
      <c r="G91" s="1"/>
      <c r="H91" s="1">
        <v>415061</v>
      </c>
      <c r="I91" s="1"/>
      <c r="J91" s="1"/>
      <c r="K91" s="1"/>
      <c r="L91" s="1"/>
      <c r="M91" s="1"/>
      <c r="N91" s="1"/>
      <c r="O91" s="1"/>
      <c r="P91" s="1">
        <f t="shared" si="7"/>
        <v>415061</v>
      </c>
      <c r="T91" s="8"/>
      <c r="U91" s="8"/>
      <c r="V91" s="8"/>
      <c r="W91" s="8"/>
      <c r="X91" s="8"/>
    </row>
    <row r="92" spans="2:24" x14ac:dyDescent="0.25">
      <c r="B92" s="1"/>
      <c r="C92" s="1" t="s">
        <v>24</v>
      </c>
      <c r="D92" s="1">
        <v>3371316</v>
      </c>
      <c r="E92" s="1">
        <v>3606664</v>
      </c>
      <c r="F92" s="1">
        <v>4849163</v>
      </c>
      <c r="G92" s="1">
        <v>7191409</v>
      </c>
      <c r="H92" s="1">
        <v>6396975</v>
      </c>
      <c r="I92" s="1"/>
      <c r="J92" s="1"/>
      <c r="K92" s="1"/>
      <c r="L92" s="1"/>
      <c r="M92" s="1"/>
      <c r="N92" s="1"/>
      <c r="O92" s="1"/>
      <c r="P92" s="1">
        <f t="shared" si="7"/>
        <v>25415527</v>
      </c>
      <c r="T92" s="8"/>
      <c r="U92" s="8"/>
      <c r="V92" s="8"/>
      <c r="W92" s="8"/>
      <c r="X92" s="8"/>
    </row>
    <row r="93" spans="2:24" x14ac:dyDescent="0.25">
      <c r="B93" s="1"/>
      <c r="C93" s="1" t="s">
        <v>25</v>
      </c>
      <c r="D93" s="1">
        <v>356262</v>
      </c>
      <c r="E93" s="1">
        <v>117759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>
        <f t="shared" si="7"/>
        <v>474021</v>
      </c>
      <c r="T93" s="8"/>
      <c r="U93" s="8"/>
      <c r="V93" s="8"/>
      <c r="W93" s="8"/>
      <c r="X93" s="8"/>
    </row>
    <row r="94" spans="2:24" x14ac:dyDescent="0.25">
      <c r="B94" s="1"/>
      <c r="C94" s="1" t="s">
        <v>26</v>
      </c>
      <c r="D94" s="1">
        <v>651231</v>
      </c>
      <c r="E94" s="1"/>
      <c r="F94" s="1"/>
      <c r="G94" s="1">
        <v>245534</v>
      </c>
      <c r="H94" s="1"/>
      <c r="I94" s="1"/>
      <c r="J94" s="1"/>
      <c r="K94" s="1"/>
      <c r="L94" s="1"/>
      <c r="M94" s="1"/>
      <c r="N94" s="1"/>
      <c r="O94" s="1"/>
      <c r="P94" s="1">
        <f t="shared" si="7"/>
        <v>896765</v>
      </c>
      <c r="T94" s="8"/>
      <c r="U94" s="8"/>
      <c r="V94" s="8"/>
      <c r="W94" s="8"/>
      <c r="X94" s="8"/>
    </row>
    <row r="95" spans="2:24" x14ac:dyDescent="0.25">
      <c r="B95" s="1"/>
      <c r="C95" s="1" t="s">
        <v>10</v>
      </c>
      <c r="D95" s="1"/>
      <c r="E95" s="1"/>
      <c r="F95" s="1">
        <v>295828</v>
      </c>
      <c r="G95" s="1"/>
      <c r="H95" s="1"/>
      <c r="I95" s="1"/>
      <c r="J95" s="1"/>
      <c r="K95" s="1"/>
      <c r="L95" s="1"/>
      <c r="M95" s="1"/>
      <c r="N95" s="1"/>
      <c r="O95" s="1"/>
      <c r="P95" s="1">
        <f t="shared" si="7"/>
        <v>295828</v>
      </c>
      <c r="T95" s="8"/>
      <c r="U95" s="8"/>
      <c r="V95" s="8"/>
      <c r="W95" s="8"/>
      <c r="X95" s="8"/>
    </row>
    <row r="96" spans="2:24" s="30" customFormat="1" x14ac:dyDescent="0.25">
      <c r="B96" s="1"/>
      <c r="C96" s="1" t="s">
        <v>20</v>
      </c>
      <c r="D96" s="1">
        <v>121421132</v>
      </c>
      <c r="E96" s="1">
        <v>134824218</v>
      </c>
      <c r="F96" s="1">
        <v>153097741</v>
      </c>
      <c r="G96" s="1">
        <v>127038293</v>
      </c>
      <c r="H96" s="1">
        <v>120757466</v>
      </c>
      <c r="I96" s="1"/>
      <c r="J96" s="1"/>
      <c r="K96" s="1"/>
      <c r="L96" s="1"/>
      <c r="M96" s="1"/>
      <c r="N96" s="1"/>
      <c r="O96" s="1"/>
      <c r="P96" s="1">
        <f t="shared" si="7"/>
        <v>657138850</v>
      </c>
      <c r="T96" s="8"/>
      <c r="U96" s="8"/>
      <c r="V96" s="8"/>
      <c r="W96" s="8"/>
      <c r="X96" s="8"/>
    </row>
    <row r="97" spans="2:24" x14ac:dyDescent="0.25">
      <c r="B97" s="1"/>
      <c r="C97" s="1" t="s">
        <v>21</v>
      </c>
      <c r="D97" s="1"/>
      <c r="E97" s="1"/>
      <c r="F97" s="1"/>
      <c r="G97" s="1"/>
      <c r="H97" s="1">
        <v>59340</v>
      </c>
      <c r="I97" s="1"/>
      <c r="J97" s="1"/>
      <c r="K97" s="1"/>
      <c r="L97" s="1"/>
      <c r="M97" s="1"/>
      <c r="N97" s="1"/>
      <c r="O97" s="1"/>
      <c r="P97" s="1">
        <f t="shared" si="7"/>
        <v>59340</v>
      </c>
      <c r="T97" s="8"/>
      <c r="U97" s="8"/>
      <c r="V97" s="8"/>
      <c r="W97" s="8"/>
      <c r="X97" s="8"/>
    </row>
    <row r="98" spans="2:24" x14ac:dyDescent="0.25">
      <c r="B98" s="22" t="s">
        <v>46</v>
      </c>
      <c r="C98" s="23"/>
      <c r="D98" s="6">
        <f>SUM(D76:D97)</f>
        <v>273927444</v>
      </c>
      <c r="E98" s="6">
        <f>SUM(E76:E97)</f>
        <v>270534473</v>
      </c>
      <c r="F98" s="6">
        <f>SUM(F76:F97)</f>
        <v>293793406</v>
      </c>
      <c r="G98" s="6">
        <f>SUM(G76:G97)</f>
        <v>283005606</v>
      </c>
      <c r="H98" s="6">
        <f>SUM(H76:H97)</f>
        <v>266711728</v>
      </c>
      <c r="I98" s="6">
        <f>SUM(I76:I97)</f>
        <v>0</v>
      </c>
      <c r="J98" s="6">
        <f>SUM(J76:J97)</f>
        <v>0</v>
      </c>
      <c r="K98" s="6">
        <f>SUM(K76:K97)</f>
        <v>0</v>
      </c>
      <c r="L98" s="6">
        <f>SUM(L76:L97)</f>
        <v>0</v>
      </c>
      <c r="M98" s="6">
        <f>SUM(M76:M97)</f>
        <v>0</v>
      </c>
      <c r="N98" s="6">
        <f>SUM(N76:N97)</f>
        <v>0</v>
      </c>
      <c r="O98" s="6">
        <f>SUM(O76:O97)</f>
        <v>0</v>
      </c>
      <c r="P98" s="6">
        <f t="shared" si="7"/>
        <v>1387972657</v>
      </c>
      <c r="T98" s="8"/>
      <c r="U98" s="8"/>
      <c r="V98" s="8"/>
      <c r="W98" s="8"/>
      <c r="X98" s="8"/>
    </row>
    <row r="99" spans="2:24" x14ac:dyDescent="0.25">
      <c r="B99" s="1" t="s">
        <v>19</v>
      </c>
      <c r="C99" s="1" t="s">
        <v>19</v>
      </c>
      <c r="D99" s="1">
        <v>2207108</v>
      </c>
      <c r="E99" s="1">
        <v>1311518</v>
      </c>
      <c r="F99" s="1">
        <v>401589</v>
      </c>
      <c r="G99" s="1"/>
      <c r="H99" s="1"/>
      <c r="I99" s="1"/>
      <c r="J99" s="1"/>
      <c r="K99" s="1"/>
      <c r="L99" s="1"/>
      <c r="M99" s="1"/>
      <c r="N99" s="1"/>
      <c r="O99" s="1"/>
      <c r="P99" s="1">
        <f t="shared" si="7"/>
        <v>3920215</v>
      </c>
      <c r="T99" s="8"/>
      <c r="U99" s="8"/>
      <c r="V99" s="8"/>
      <c r="W99" s="8"/>
      <c r="X99" s="8"/>
    </row>
    <row r="100" spans="2:24" x14ac:dyDescent="0.25">
      <c r="B100" s="22" t="s">
        <v>49</v>
      </c>
      <c r="C100" s="23"/>
      <c r="D100" s="6">
        <f>SUM(D99)</f>
        <v>2207108</v>
      </c>
      <c r="E100" s="6">
        <f t="shared" ref="E100:O100" si="9">SUM(E99)</f>
        <v>1311518</v>
      </c>
      <c r="F100" s="6">
        <f t="shared" si="9"/>
        <v>401589</v>
      </c>
      <c r="G100" s="6">
        <f t="shared" si="9"/>
        <v>0</v>
      </c>
      <c r="H100" s="6">
        <f t="shared" si="9"/>
        <v>0</v>
      </c>
      <c r="I100" s="6">
        <f t="shared" si="9"/>
        <v>0</v>
      </c>
      <c r="J100" s="6">
        <f t="shared" si="9"/>
        <v>0</v>
      </c>
      <c r="K100" s="6">
        <f t="shared" si="9"/>
        <v>0</v>
      </c>
      <c r="L100" s="6">
        <f t="shared" si="9"/>
        <v>0</v>
      </c>
      <c r="M100" s="6">
        <f t="shared" si="9"/>
        <v>0</v>
      </c>
      <c r="N100" s="6">
        <f t="shared" si="9"/>
        <v>0</v>
      </c>
      <c r="O100" s="6">
        <f t="shared" si="9"/>
        <v>0</v>
      </c>
      <c r="P100" s="6">
        <f t="shared" si="7"/>
        <v>3920215</v>
      </c>
      <c r="T100" s="8"/>
      <c r="U100" s="8"/>
      <c r="V100" s="8"/>
      <c r="W100" s="8"/>
      <c r="X100" s="8"/>
    </row>
    <row r="101" spans="2:24" x14ac:dyDescent="0.25">
      <c r="B101" s="1" t="s">
        <v>6</v>
      </c>
      <c r="C101" s="1" t="s">
        <v>2</v>
      </c>
      <c r="D101" s="1"/>
      <c r="E101" s="1"/>
      <c r="F101" s="1"/>
      <c r="G101" s="1">
        <v>59472</v>
      </c>
      <c r="H101" s="1">
        <v>358964</v>
      </c>
      <c r="I101" s="1"/>
      <c r="J101" s="1"/>
      <c r="K101" s="1"/>
      <c r="L101" s="1"/>
      <c r="M101" s="1"/>
      <c r="N101" s="1"/>
      <c r="O101" s="1"/>
      <c r="P101" s="1">
        <f t="shared" si="7"/>
        <v>418436</v>
      </c>
      <c r="T101" s="8"/>
      <c r="U101" s="8"/>
      <c r="V101" s="8"/>
      <c r="W101" s="8"/>
      <c r="X101" s="8"/>
    </row>
    <row r="102" spans="2:24" x14ac:dyDescent="0.25">
      <c r="B102" s="1"/>
      <c r="C102" s="1" t="s">
        <v>3</v>
      </c>
      <c r="D102" s="1">
        <v>44532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>
        <f t="shared" si="7"/>
        <v>44532</v>
      </c>
      <c r="T102" s="8"/>
      <c r="U102" s="8"/>
      <c r="V102" s="8"/>
      <c r="W102" s="8"/>
      <c r="X102" s="8"/>
    </row>
    <row r="103" spans="2:24" x14ac:dyDescent="0.25">
      <c r="B103" s="1"/>
      <c r="C103" s="1" t="s">
        <v>4</v>
      </c>
      <c r="D103" s="1">
        <v>1866327</v>
      </c>
      <c r="E103" s="1"/>
      <c r="F103" s="1">
        <v>421573</v>
      </c>
      <c r="G103" s="1"/>
      <c r="H103" s="1">
        <v>1660589</v>
      </c>
      <c r="I103" s="1"/>
      <c r="J103" s="1"/>
      <c r="K103" s="1"/>
      <c r="L103" s="1"/>
      <c r="M103" s="1"/>
      <c r="N103" s="1"/>
      <c r="O103" s="1"/>
      <c r="P103" s="1">
        <f t="shared" si="7"/>
        <v>3948489</v>
      </c>
      <c r="T103" s="8"/>
      <c r="U103" s="8"/>
      <c r="V103" s="8"/>
      <c r="W103" s="8"/>
      <c r="X103" s="8"/>
    </row>
    <row r="104" spans="2:24" x14ac:dyDescent="0.25">
      <c r="B104" s="1"/>
      <c r="C104" s="1" t="s">
        <v>6</v>
      </c>
      <c r="D104" s="1">
        <v>12920714</v>
      </c>
      <c r="E104" s="1">
        <v>10933395</v>
      </c>
      <c r="F104" s="1">
        <v>10038309</v>
      </c>
      <c r="G104" s="1">
        <v>9357336</v>
      </c>
      <c r="H104" s="1">
        <v>11243903</v>
      </c>
      <c r="I104" s="1"/>
      <c r="J104" s="1"/>
      <c r="K104" s="1"/>
      <c r="L104" s="1"/>
      <c r="M104" s="1"/>
      <c r="N104" s="1"/>
      <c r="O104" s="1"/>
      <c r="P104" s="1">
        <f t="shared" si="7"/>
        <v>54493657</v>
      </c>
      <c r="T104" s="8"/>
      <c r="U104" s="8"/>
      <c r="V104" s="8"/>
      <c r="W104" s="8"/>
      <c r="X104" s="8"/>
    </row>
    <row r="105" spans="2:24" x14ac:dyDescent="0.25">
      <c r="B105" s="1"/>
      <c r="C105" s="1" t="s">
        <v>7</v>
      </c>
      <c r="D105" s="1">
        <v>1545071</v>
      </c>
      <c r="E105" s="1"/>
      <c r="F105" s="1">
        <v>644718</v>
      </c>
      <c r="G105" s="1">
        <v>1826820</v>
      </c>
      <c r="H105" s="1">
        <v>3244533</v>
      </c>
      <c r="I105" s="1"/>
      <c r="J105" s="1"/>
      <c r="K105" s="1"/>
      <c r="L105" s="1"/>
      <c r="M105" s="1"/>
      <c r="N105" s="1"/>
      <c r="O105" s="1"/>
      <c r="P105" s="1">
        <f t="shared" si="7"/>
        <v>7261142</v>
      </c>
      <c r="T105" s="8"/>
      <c r="U105" s="8"/>
      <c r="V105" s="8"/>
      <c r="W105" s="8"/>
      <c r="X105" s="8"/>
    </row>
    <row r="106" spans="2:24" x14ac:dyDescent="0.25">
      <c r="B106" s="1"/>
      <c r="C106" s="1" t="s">
        <v>9</v>
      </c>
      <c r="D106" s="1">
        <v>121016</v>
      </c>
      <c r="E106" s="1">
        <v>44577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>
        <f t="shared" si="7"/>
        <v>165593</v>
      </c>
      <c r="T106" s="8"/>
      <c r="U106" s="8"/>
      <c r="V106" s="8"/>
      <c r="W106" s="8"/>
      <c r="X106" s="8"/>
    </row>
    <row r="107" spans="2:24" x14ac:dyDescent="0.25">
      <c r="B107" s="22" t="s">
        <v>45</v>
      </c>
      <c r="C107" s="23"/>
      <c r="D107" s="6">
        <f>SUM(D101:D106)</f>
        <v>16497660</v>
      </c>
      <c r="E107" s="6">
        <f>SUM(E101:E106)</f>
        <v>10977972</v>
      </c>
      <c r="F107" s="6">
        <f>SUM(F101:F106)</f>
        <v>11104600</v>
      </c>
      <c r="G107" s="6">
        <f>SUM(G101:G106)</f>
        <v>11243628</v>
      </c>
      <c r="H107" s="6">
        <f>SUM(H101:H106)</f>
        <v>16507989</v>
      </c>
      <c r="I107" s="6">
        <f>SUM(I101:I106)</f>
        <v>0</v>
      </c>
      <c r="J107" s="6">
        <f>SUM(J101:J106)</f>
        <v>0</v>
      </c>
      <c r="K107" s="6">
        <f>SUM(K101:K106)</f>
        <v>0</v>
      </c>
      <c r="L107" s="6">
        <f>SUM(L101:L106)</f>
        <v>0</v>
      </c>
      <c r="M107" s="6">
        <f>SUM(M101:M106)</f>
        <v>0</v>
      </c>
      <c r="N107" s="6">
        <f>SUM(N101:N106)</f>
        <v>0</v>
      </c>
      <c r="O107" s="6">
        <f>SUM(O101:O106)</f>
        <v>0</v>
      </c>
      <c r="P107" s="6">
        <f t="shared" si="7"/>
        <v>66331849</v>
      </c>
      <c r="T107" s="8"/>
      <c r="U107" s="8"/>
      <c r="V107" s="8"/>
      <c r="W107" s="8"/>
      <c r="X107" s="8"/>
    </row>
    <row r="108" spans="2:24" x14ac:dyDescent="0.25">
      <c r="B108" s="1" t="s">
        <v>7</v>
      </c>
      <c r="C108" s="1" t="s">
        <v>2</v>
      </c>
      <c r="D108" s="1">
        <v>162164</v>
      </c>
      <c r="E108" s="1">
        <v>118686</v>
      </c>
      <c r="F108" s="1">
        <v>178290</v>
      </c>
      <c r="G108" s="1"/>
      <c r="H108" s="1"/>
      <c r="I108" s="1"/>
      <c r="J108" s="1"/>
      <c r="K108" s="1"/>
      <c r="L108" s="1"/>
      <c r="M108" s="1"/>
      <c r="N108" s="1"/>
      <c r="O108" s="1"/>
      <c r="P108" s="1">
        <f t="shared" si="7"/>
        <v>459140</v>
      </c>
      <c r="T108" s="8"/>
      <c r="U108" s="8"/>
      <c r="V108" s="8"/>
      <c r="W108" s="8"/>
      <c r="X108" s="8"/>
    </row>
    <row r="109" spans="2:24" x14ac:dyDescent="0.25">
      <c r="B109" s="1"/>
      <c r="C109" s="1" t="s">
        <v>3</v>
      </c>
      <c r="D109" s="1"/>
      <c r="E109" s="1"/>
      <c r="F109" s="1"/>
      <c r="G109" s="1">
        <v>106758</v>
      </c>
      <c r="H109" s="1"/>
      <c r="I109" s="1"/>
      <c r="J109" s="1"/>
      <c r="K109" s="1"/>
      <c r="L109" s="1"/>
      <c r="M109" s="1"/>
      <c r="N109" s="1"/>
      <c r="O109" s="1"/>
      <c r="P109" s="1">
        <f t="shared" si="7"/>
        <v>106758</v>
      </c>
      <c r="R109" s="2"/>
      <c r="T109" s="8"/>
      <c r="U109" s="8"/>
      <c r="V109" s="8"/>
      <c r="W109" s="8"/>
      <c r="X109" s="8"/>
    </row>
    <row r="110" spans="2:24" x14ac:dyDescent="0.25">
      <c r="B110" s="1"/>
      <c r="C110" s="1" t="s">
        <v>4</v>
      </c>
      <c r="D110" s="1">
        <v>3408544</v>
      </c>
      <c r="E110" s="1">
        <v>1443078</v>
      </c>
      <c r="F110" s="1">
        <v>288821</v>
      </c>
      <c r="G110" s="1">
        <v>2682427</v>
      </c>
      <c r="H110" s="1">
        <v>2227258</v>
      </c>
      <c r="I110" s="1"/>
      <c r="J110" s="1"/>
      <c r="K110" s="1"/>
      <c r="L110" s="1"/>
      <c r="M110" s="1"/>
      <c r="N110" s="1"/>
      <c r="O110" s="1"/>
      <c r="P110" s="1">
        <f t="shared" si="7"/>
        <v>10050128</v>
      </c>
      <c r="R110" s="2"/>
      <c r="T110" s="8"/>
      <c r="U110" s="8"/>
      <c r="V110" s="8"/>
      <c r="W110" s="8"/>
      <c r="X110" s="8"/>
    </row>
    <row r="111" spans="2:24" x14ac:dyDescent="0.25">
      <c r="B111" s="1"/>
      <c r="C111" s="1" t="s">
        <v>6</v>
      </c>
      <c r="D111" s="1">
        <v>2931779</v>
      </c>
      <c r="E111" s="1">
        <v>3710087</v>
      </c>
      <c r="F111" s="1">
        <v>1228164</v>
      </c>
      <c r="G111" s="1">
        <v>2550163</v>
      </c>
      <c r="H111" s="1">
        <v>438592</v>
      </c>
      <c r="I111" s="1"/>
      <c r="J111" s="1"/>
      <c r="K111" s="1"/>
      <c r="L111" s="1"/>
      <c r="M111" s="1"/>
      <c r="N111" s="1"/>
      <c r="O111" s="1"/>
      <c r="P111" s="1">
        <f t="shared" si="7"/>
        <v>10858785</v>
      </c>
      <c r="R111" s="2"/>
      <c r="T111" s="8"/>
      <c r="U111" s="8"/>
      <c r="V111" s="8"/>
      <c r="W111" s="8"/>
      <c r="X111" s="8"/>
    </row>
    <row r="112" spans="2:24" x14ac:dyDescent="0.25">
      <c r="B112" s="1"/>
      <c r="C112" s="1" t="s">
        <v>7</v>
      </c>
      <c r="D112" s="1">
        <v>25992474</v>
      </c>
      <c r="E112" s="1">
        <v>24333987</v>
      </c>
      <c r="F112" s="1">
        <v>17817962</v>
      </c>
      <c r="G112" s="1">
        <v>20303734</v>
      </c>
      <c r="H112" s="1">
        <v>15441597</v>
      </c>
      <c r="I112" s="1"/>
      <c r="J112" s="1"/>
      <c r="K112" s="1"/>
      <c r="L112" s="1"/>
      <c r="M112" s="1"/>
      <c r="N112" s="1"/>
      <c r="O112" s="1"/>
      <c r="P112" s="1">
        <f t="shared" si="7"/>
        <v>103889754</v>
      </c>
      <c r="R112" s="2"/>
      <c r="T112" s="8"/>
      <c r="U112" s="8"/>
      <c r="V112" s="8"/>
      <c r="W112" s="8"/>
      <c r="X112" s="8"/>
    </row>
    <row r="113" spans="2:24" x14ac:dyDescent="0.25">
      <c r="B113" s="1"/>
      <c r="C113" s="1" t="s">
        <v>8</v>
      </c>
      <c r="D113" s="1">
        <v>178164</v>
      </c>
      <c r="E113" s="1"/>
      <c r="F113" s="1"/>
      <c r="G113" s="1">
        <v>534084</v>
      </c>
      <c r="H113" s="1"/>
      <c r="I113" s="1"/>
      <c r="J113" s="1"/>
      <c r="K113" s="1"/>
      <c r="L113" s="1"/>
      <c r="M113" s="1"/>
      <c r="N113" s="1"/>
      <c r="O113" s="1"/>
      <c r="P113" s="1">
        <f t="shared" si="7"/>
        <v>712248</v>
      </c>
      <c r="R113" s="2"/>
      <c r="T113" s="8"/>
      <c r="U113" s="8"/>
      <c r="V113" s="8"/>
      <c r="W113" s="8"/>
      <c r="X113" s="8"/>
    </row>
    <row r="114" spans="2:24" x14ac:dyDescent="0.25">
      <c r="B114" s="1"/>
      <c r="C114" s="1" t="s">
        <v>9</v>
      </c>
      <c r="D114" s="1"/>
      <c r="E114" s="1"/>
      <c r="F114" s="1"/>
      <c r="G114" s="1"/>
      <c r="H114" s="1">
        <v>483822</v>
      </c>
      <c r="I114" s="1"/>
      <c r="J114" s="1"/>
      <c r="K114" s="1"/>
      <c r="L114" s="1"/>
      <c r="M114" s="1"/>
      <c r="N114" s="1"/>
      <c r="O114" s="1"/>
      <c r="P114" s="1">
        <f t="shared" si="7"/>
        <v>483822</v>
      </c>
      <c r="R114" s="2"/>
      <c r="T114" s="8"/>
      <c r="U114" s="8"/>
      <c r="V114" s="8"/>
      <c r="W114" s="8"/>
      <c r="X114" s="8"/>
    </row>
    <row r="115" spans="2:24" s="31" customFormat="1" x14ac:dyDescent="0.25">
      <c r="B115" s="1"/>
      <c r="C115" s="1" t="s">
        <v>10</v>
      </c>
      <c r="D115" s="1"/>
      <c r="E115" s="1"/>
      <c r="F115" s="1"/>
      <c r="G115" s="1">
        <v>178287</v>
      </c>
      <c r="H115" s="1">
        <v>299312</v>
      </c>
      <c r="I115" s="1"/>
      <c r="J115" s="1"/>
      <c r="K115" s="1"/>
      <c r="L115" s="1"/>
      <c r="M115" s="1"/>
      <c r="N115" s="1"/>
      <c r="O115" s="1"/>
      <c r="P115" s="1">
        <f t="shared" si="7"/>
        <v>477599</v>
      </c>
      <c r="R115" s="2"/>
      <c r="T115" s="8"/>
      <c r="U115" s="8"/>
      <c r="V115" s="8"/>
      <c r="W115" s="8"/>
      <c r="X115" s="8"/>
    </row>
    <row r="116" spans="2:24" x14ac:dyDescent="0.25">
      <c r="B116" s="1"/>
      <c r="C116" s="1" t="s">
        <v>20</v>
      </c>
      <c r="D116" s="1">
        <v>93823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>
        <f t="shared" si="7"/>
        <v>93823</v>
      </c>
      <c r="R116" s="2"/>
      <c r="T116" s="8"/>
      <c r="U116" s="8"/>
      <c r="V116" s="8"/>
      <c r="W116" s="8"/>
      <c r="X116" s="8"/>
    </row>
    <row r="117" spans="2:24" s="2" customFormat="1" x14ac:dyDescent="0.25">
      <c r="B117" s="22" t="s">
        <v>44</v>
      </c>
      <c r="C117" s="23"/>
      <c r="D117" s="6">
        <f>SUM(D108:D116)</f>
        <v>32766948</v>
      </c>
      <c r="E117" s="6">
        <f t="shared" ref="E117:O117" si="10">SUM(E108:E116)</f>
        <v>29605838</v>
      </c>
      <c r="F117" s="6">
        <f t="shared" si="10"/>
        <v>19513237</v>
      </c>
      <c r="G117" s="6">
        <f t="shared" si="10"/>
        <v>26355453</v>
      </c>
      <c r="H117" s="6">
        <f t="shared" si="10"/>
        <v>18890581</v>
      </c>
      <c r="I117" s="6">
        <f t="shared" si="10"/>
        <v>0</v>
      </c>
      <c r="J117" s="6">
        <f t="shared" si="10"/>
        <v>0</v>
      </c>
      <c r="K117" s="6">
        <f t="shared" si="10"/>
        <v>0</v>
      </c>
      <c r="L117" s="6">
        <f t="shared" si="10"/>
        <v>0</v>
      </c>
      <c r="M117" s="6">
        <f t="shared" si="10"/>
        <v>0</v>
      </c>
      <c r="N117" s="6">
        <f t="shared" si="10"/>
        <v>0</v>
      </c>
      <c r="O117" s="6">
        <f t="shared" si="10"/>
        <v>0</v>
      </c>
      <c r="P117" s="6">
        <f t="shared" si="7"/>
        <v>127132057</v>
      </c>
      <c r="T117" s="11"/>
      <c r="U117" s="11"/>
      <c r="V117" s="11"/>
      <c r="W117" s="11"/>
      <c r="X117" s="11"/>
    </row>
    <row r="118" spans="2:24" x14ac:dyDescent="0.25">
      <c r="B118" s="1" t="s">
        <v>8</v>
      </c>
      <c r="C118" s="1" t="s">
        <v>4</v>
      </c>
      <c r="D118" s="1"/>
      <c r="E118" s="1"/>
      <c r="F118" s="1"/>
      <c r="G118" s="1">
        <v>763342</v>
      </c>
      <c r="H118" s="1">
        <v>641358</v>
      </c>
      <c r="I118" s="1"/>
      <c r="J118" s="1"/>
      <c r="K118" s="1"/>
      <c r="L118" s="1"/>
      <c r="M118" s="1"/>
      <c r="N118" s="1"/>
      <c r="O118" s="1"/>
      <c r="P118" s="1">
        <f t="shared" si="7"/>
        <v>1404700</v>
      </c>
      <c r="T118" s="8"/>
      <c r="U118" s="8"/>
      <c r="V118" s="8"/>
      <c r="W118" s="8"/>
      <c r="X118" s="8"/>
    </row>
    <row r="119" spans="2:24" s="32" customFormat="1" x14ac:dyDescent="0.25">
      <c r="B119" s="1"/>
      <c r="C119" s="1" t="s">
        <v>5</v>
      </c>
      <c r="D119" s="1"/>
      <c r="E119" s="1"/>
      <c r="F119" s="1"/>
      <c r="G119" s="1">
        <v>59436</v>
      </c>
      <c r="H119" s="1"/>
      <c r="I119" s="1"/>
      <c r="J119" s="1"/>
      <c r="K119" s="1"/>
      <c r="L119" s="1"/>
      <c r="M119" s="1"/>
      <c r="N119" s="1"/>
      <c r="O119" s="1"/>
      <c r="P119" s="1">
        <f t="shared" si="7"/>
        <v>59436</v>
      </c>
      <c r="T119" s="8"/>
      <c r="U119" s="8"/>
      <c r="V119" s="8"/>
      <c r="W119" s="8"/>
      <c r="X119" s="8"/>
    </row>
    <row r="120" spans="2:24" s="32" customFormat="1" x14ac:dyDescent="0.25">
      <c r="B120" s="1"/>
      <c r="C120" s="1" t="s">
        <v>8</v>
      </c>
      <c r="D120" s="1">
        <v>1820209</v>
      </c>
      <c r="E120" s="1">
        <v>2407355</v>
      </c>
      <c r="F120" s="1">
        <v>2549544</v>
      </c>
      <c r="G120" s="1">
        <v>5769727</v>
      </c>
      <c r="H120" s="1">
        <v>5212878</v>
      </c>
      <c r="I120" s="1"/>
      <c r="J120" s="1"/>
      <c r="K120" s="1"/>
      <c r="L120" s="1"/>
      <c r="M120" s="1"/>
      <c r="N120" s="1"/>
      <c r="O120" s="1"/>
      <c r="P120" s="1">
        <f t="shared" si="7"/>
        <v>17759713</v>
      </c>
      <c r="T120" s="8"/>
      <c r="U120" s="8"/>
      <c r="V120" s="8"/>
      <c r="W120" s="8"/>
      <c r="X120" s="8"/>
    </row>
    <row r="121" spans="2:24" x14ac:dyDescent="0.25">
      <c r="B121" s="22" t="s">
        <v>43</v>
      </c>
      <c r="C121" s="23"/>
      <c r="D121" s="6">
        <f>SUM(D118:D120)</f>
        <v>1820209</v>
      </c>
      <c r="E121" s="6">
        <f t="shared" ref="E121:O121" si="11">SUM(E118:E120)</f>
        <v>2407355</v>
      </c>
      <c r="F121" s="6">
        <f t="shared" si="11"/>
        <v>2549544</v>
      </c>
      <c r="G121" s="6">
        <f t="shared" si="11"/>
        <v>6592505</v>
      </c>
      <c r="H121" s="6">
        <f t="shared" si="11"/>
        <v>5854236</v>
      </c>
      <c r="I121" s="6">
        <f t="shared" si="11"/>
        <v>0</v>
      </c>
      <c r="J121" s="6">
        <f t="shared" si="11"/>
        <v>0</v>
      </c>
      <c r="K121" s="6">
        <f t="shared" si="11"/>
        <v>0</v>
      </c>
      <c r="L121" s="6">
        <f t="shared" si="11"/>
        <v>0</v>
      </c>
      <c r="M121" s="6">
        <f t="shared" si="11"/>
        <v>0</v>
      </c>
      <c r="N121" s="6">
        <f t="shared" si="11"/>
        <v>0</v>
      </c>
      <c r="O121" s="6">
        <f t="shared" si="11"/>
        <v>0</v>
      </c>
      <c r="P121" s="6">
        <f t="shared" si="7"/>
        <v>19223849</v>
      </c>
      <c r="T121" s="8"/>
      <c r="U121" s="8"/>
      <c r="V121" s="8"/>
      <c r="W121" s="8"/>
      <c r="X121" s="8"/>
    </row>
    <row r="122" spans="2:24" x14ac:dyDescent="0.25">
      <c r="B122" s="1" t="s">
        <v>22</v>
      </c>
      <c r="C122" s="1" t="s">
        <v>22</v>
      </c>
      <c r="D122" s="1">
        <v>52212623</v>
      </c>
      <c r="E122" s="1">
        <v>61326582</v>
      </c>
      <c r="F122" s="1">
        <v>53529167</v>
      </c>
      <c r="G122" s="1">
        <v>53531833</v>
      </c>
      <c r="H122" s="1">
        <v>56359985</v>
      </c>
      <c r="I122" s="1"/>
      <c r="J122" s="1"/>
      <c r="K122" s="1"/>
      <c r="L122" s="1"/>
      <c r="M122" s="1"/>
      <c r="N122" s="1"/>
      <c r="O122" s="1"/>
      <c r="P122" s="1">
        <f t="shared" si="7"/>
        <v>276960190</v>
      </c>
      <c r="T122" s="8"/>
      <c r="U122" s="8"/>
      <c r="V122" s="8"/>
      <c r="W122" s="8"/>
      <c r="X122" s="8"/>
    </row>
    <row r="123" spans="2:24" x14ac:dyDescent="0.25">
      <c r="B123" s="1"/>
      <c r="C123" s="1" t="s">
        <v>25</v>
      </c>
      <c r="D123" s="1">
        <v>261567</v>
      </c>
      <c r="E123" s="1">
        <v>61516</v>
      </c>
      <c r="F123" s="1">
        <v>89420</v>
      </c>
      <c r="G123" s="1">
        <v>196867</v>
      </c>
      <c r="H123" s="1"/>
      <c r="I123" s="1"/>
      <c r="J123" s="1"/>
      <c r="K123" s="1"/>
      <c r="L123" s="1"/>
      <c r="M123" s="1"/>
      <c r="N123" s="1"/>
      <c r="O123" s="1"/>
      <c r="P123" s="1">
        <f t="shared" si="7"/>
        <v>609370</v>
      </c>
      <c r="T123" s="8"/>
      <c r="U123" s="8"/>
      <c r="V123" s="8"/>
      <c r="W123" s="8"/>
      <c r="X123" s="8"/>
    </row>
    <row r="124" spans="2:24" x14ac:dyDescent="0.25">
      <c r="B124" s="1"/>
      <c r="C124" s="1" t="s">
        <v>26</v>
      </c>
      <c r="D124" s="1">
        <v>4416464</v>
      </c>
      <c r="E124" s="1">
        <v>938578</v>
      </c>
      <c r="F124" s="1">
        <v>407511</v>
      </c>
      <c r="G124" s="1">
        <v>812591</v>
      </c>
      <c r="H124" s="1">
        <v>522868</v>
      </c>
      <c r="I124" s="1"/>
      <c r="J124" s="1"/>
      <c r="K124" s="1"/>
      <c r="L124" s="1"/>
      <c r="M124" s="1"/>
      <c r="N124" s="1"/>
      <c r="O124" s="1"/>
      <c r="P124" s="1">
        <f t="shared" si="7"/>
        <v>7098012</v>
      </c>
      <c r="T124" s="8"/>
      <c r="U124" s="8"/>
      <c r="V124" s="8"/>
      <c r="W124" s="8"/>
      <c r="X124" s="8"/>
    </row>
    <row r="125" spans="2:24" x14ac:dyDescent="0.25">
      <c r="B125" s="1"/>
      <c r="C125" s="1" t="s">
        <v>20</v>
      </c>
      <c r="D125" s="1">
        <v>170401</v>
      </c>
      <c r="E125" s="1"/>
      <c r="F125" s="1"/>
      <c r="G125" s="1">
        <v>629179</v>
      </c>
      <c r="H125" s="1"/>
      <c r="I125" s="1"/>
      <c r="J125" s="1"/>
      <c r="K125" s="1"/>
      <c r="L125" s="1"/>
      <c r="M125" s="1"/>
      <c r="N125" s="1"/>
      <c r="O125" s="1"/>
      <c r="P125" s="1">
        <f t="shared" ref="P125:P160" si="12">SUM(D125:O125)</f>
        <v>799580</v>
      </c>
      <c r="T125" s="8"/>
      <c r="U125" s="8"/>
      <c r="V125" s="8"/>
      <c r="W125" s="8"/>
      <c r="X125" s="8"/>
    </row>
    <row r="126" spans="2:24" x14ac:dyDescent="0.25">
      <c r="B126" s="22" t="s">
        <v>42</v>
      </c>
      <c r="C126" s="23"/>
      <c r="D126" s="6">
        <f>SUM(D122:D125)</f>
        <v>57061055</v>
      </c>
      <c r="E126" s="6">
        <f t="shared" ref="E126:O126" si="13">SUM(E122:E125)</f>
        <v>62326676</v>
      </c>
      <c r="F126" s="6">
        <f t="shared" si="13"/>
        <v>54026098</v>
      </c>
      <c r="G126" s="6">
        <f t="shared" si="13"/>
        <v>55170470</v>
      </c>
      <c r="H126" s="6">
        <f t="shared" si="13"/>
        <v>56882853</v>
      </c>
      <c r="I126" s="6">
        <f t="shared" si="13"/>
        <v>0</v>
      </c>
      <c r="J126" s="6">
        <f t="shared" si="13"/>
        <v>0</v>
      </c>
      <c r="K126" s="6">
        <f t="shared" si="13"/>
        <v>0</v>
      </c>
      <c r="L126" s="6">
        <f t="shared" si="13"/>
        <v>0</v>
      </c>
      <c r="M126" s="6">
        <f t="shared" si="13"/>
        <v>0</v>
      </c>
      <c r="N126" s="6">
        <f t="shared" si="13"/>
        <v>0</v>
      </c>
      <c r="O126" s="6">
        <f t="shared" si="13"/>
        <v>0</v>
      </c>
      <c r="P126" s="6">
        <f t="shared" si="12"/>
        <v>285467152</v>
      </c>
      <c r="T126" s="8"/>
      <c r="U126" s="8"/>
      <c r="V126" s="8"/>
      <c r="W126" s="8"/>
      <c r="X126" s="8"/>
    </row>
    <row r="127" spans="2:24" x14ac:dyDescent="0.25">
      <c r="B127" s="1" t="s">
        <v>14</v>
      </c>
      <c r="C127" s="1" t="s">
        <v>14</v>
      </c>
      <c r="D127" s="1">
        <v>117762</v>
      </c>
      <c r="E127" s="1">
        <v>1016756</v>
      </c>
      <c r="F127" s="1">
        <v>3506405</v>
      </c>
      <c r="G127" s="1">
        <v>4783607</v>
      </c>
      <c r="H127" s="1">
        <v>6126125</v>
      </c>
      <c r="I127" s="1"/>
      <c r="J127" s="1"/>
      <c r="K127" s="1"/>
      <c r="L127" s="1"/>
      <c r="M127" s="1"/>
      <c r="N127" s="1"/>
      <c r="O127" s="1"/>
      <c r="P127" s="1">
        <f t="shared" si="12"/>
        <v>15550655</v>
      </c>
      <c r="T127" s="8"/>
      <c r="U127" s="8"/>
      <c r="V127" s="8"/>
      <c r="W127" s="8"/>
      <c r="X127" s="8"/>
    </row>
    <row r="128" spans="2:24" x14ac:dyDescent="0.25">
      <c r="B128" s="22" t="s">
        <v>51</v>
      </c>
      <c r="C128" s="23"/>
      <c r="D128" s="6">
        <f>SUM(D127)</f>
        <v>117762</v>
      </c>
      <c r="E128" s="6">
        <f t="shared" ref="E128:O128" si="14">SUM(E127)</f>
        <v>1016756</v>
      </c>
      <c r="F128" s="6">
        <f t="shared" si="14"/>
        <v>3506405</v>
      </c>
      <c r="G128" s="6">
        <f t="shared" si="14"/>
        <v>4783607</v>
      </c>
      <c r="H128" s="6">
        <f t="shared" si="14"/>
        <v>6126125</v>
      </c>
      <c r="I128" s="6">
        <f t="shared" si="14"/>
        <v>0</v>
      </c>
      <c r="J128" s="6">
        <f t="shared" si="14"/>
        <v>0</v>
      </c>
      <c r="K128" s="6">
        <f t="shared" si="14"/>
        <v>0</v>
      </c>
      <c r="L128" s="6">
        <f t="shared" si="14"/>
        <v>0</v>
      </c>
      <c r="M128" s="6">
        <f t="shared" si="14"/>
        <v>0</v>
      </c>
      <c r="N128" s="6">
        <f t="shared" si="14"/>
        <v>0</v>
      </c>
      <c r="O128" s="6">
        <f t="shared" si="14"/>
        <v>0</v>
      </c>
      <c r="P128" s="6">
        <f t="shared" si="12"/>
        <v>15550655</v>
      </c>
      <c r="T128" s="8"/>
      <c r="U128" s="8"/>
      <c r="V128" s="8"/>
      <c r="W128" s="8"/>
      <c r="X128" s="8"/>
    </row>
    <row r="129" spans="2:24" x14ac:dyDescent="0.25">
      <c r="B129" s="1" t="s">
        <v>9</v>
      </c>
      <c r="C129" s="1" t="s">
        <v>3</v>
      </c>
      <c r="D129" s="1">
        <v>1760869</v>
      </c>
      <c r="E129" s="1">
        <v>1249135</v>
      </c>
      <c r="F129" s="1">
        <v>59274</v>
      </c>
      <c r="G129" s="1"/>
      <c r="H129" s="1"/>
      <c r="I129" s="1"/>
      <c r="J129" s="1"/>
      <c r="K129" s="1"/>
      <c r="L129" s="1"/>
      <c r="M129" s="1"/>
      <c r="N129" s="1"/>
      <c r="O129" s="1"/>
      <c r="P129" s="1">
        <f t="shared" si="12"/>
        <v>3069278</v>
      </c>
      <c r="T129" s="8"/>
      <c r="U129" s="8"/>
      <c r="V129" s="8"/>
      <c r="W129" s="8"/>
      <c r="X129" s="8"/>
    </row>
    <row r="130" spans="2:24" s="2" customFormat="1" x14ac:dyDescent="0.25">
      <c r="B130" s="1"/>
      <c r="C130" s="1" t="s">
        <v>4</v>
      </c>
      <c r="D130" s="1">
        <v>2546894</v>
      </c>
      <c r="E130" s="1">
        <v>166121</v>
      </c>
      <c r="F130" s="1">
        <v>212252</v>
      </c>
      <c r="G130" s="1">
        <v>1138506</v>
      </c>
      <c r="H130" s="1">
        <v>61454</v>
      </c>
      <c r="I130" s="1"/>
      <c r="J130" s="1"/>
      <c r="K130" s="1"/>
      <c r="L130" s="1"/>
      <c r="M130" s="1"/>
      <c r="N130" s="1"/>
      <c r="O130" s="1"/>
      <c r="P130" s="1">
        <f t="shared" si="12"/>
        <v>4125227</v>
      </c>
      <c r="T130" s="11"/>
      <c r="U130" s="11"/>
      <c r="V130" s="11"/>
      <c r="W130" s="11"/>
      <c r="X130" s="11"/>
    </row>
    <row r="131" spans="2:24" s="2" customFormat="1" x14ac:dyDescent="0.25">
      <c r="B131" s="1"/>
      <c r="C131" s="1" t="s">
        <v>12</v>
      </c>
      <c r="D131" s="1"/>
      <c r="E131" s="1"/>
      <c r="F131" s="1">
        <v>5000</v>
      </c>
      <c r="G131" s="1">
        <v>5000</v>
      </c>
      <c r="H131" s="1"/>
      <c r="I131" s="1"/>
      <c r="J131" s="1"/>
      <c r="K131" s="1"/>
      <c r="L131" s="1"/>
      <c r="M131" s="1"/>
      <c r="N131" s="1"/>
      <c r="O131" s="1"/>
      <c r="P131" s="1">
        <f t="shared" si="12"/>
        <v>10000</v>
      </c>
      <c r="T131" s="11"/>
      <c r="U131" s="11"/>
      <c r="V131" s="11"/>
      <c r="W131" s="11"/>
      <c r="X131" s="11"/>
    </row>
    <row r="132" spans="2:24" s="2" customFormat="1" x14ac:dyDescent="0.25">
      <c r="B132" s="1"/>
      <c r="C132" s="1" t="s">
        <v>18</v>
      </c>
      <c r="D132" s="1"/>
      <c r="E132" s="1">
        <v>5000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>
        <f t="shared" si="12"/>
        <v>5000</v>
      </c>
      <c r="T132" s="11"/>
      <c r="U132" s="11"/>
      <c r="V132" s="11"/>
      <c r="W132" s="11"/>
      <c r="X132" s="11"/>
    </row>
    <row r="133" spans="2:24" s="2" customFormat="1" x14ac:dyDescent="0.25">
      <c r="B133" s="1"/>
      <c r="C133" s="1" t="s">
        <v>6</v>
      </c>
      <c r="D133" s="1"/>
      <c r="E133" s="1"/>
      <c r="F133" s="1">
        <v>148254</v>
      </c>
      <c r="G133" s="1"/>
      <c r="H133" s="1"/>
      <c r="I133" s="1"/>
      <c r="J133" s="1"/>
      <c r="K133" s="1"/>
      <c r="L133" s="1"/>
      <c r="M133" s="1"/>
      <c r="N133" s="1"/>
      <c r="O133" s="1"/>
      <c r="P133" s="1">
        <f t="shared" si="12"/>
        <v>148254</v>
      </c>
      <c r="T133" s="11"/>
      <c r="U133" s="11"/>
      <c r="V133" s="11"/>
      <c r="W133" s="11"/>
      <c r="X133" s="11"/>
    </row>
    <row r="134" spans="2:24" s="2" customFormat="1" x14ac:dyDescent="0.25">
      <c r="B134" s="1"/>
      <c r="C134" s="1" t="s">
        <v>9</v>
      </c>
      <c r="D134" s="1">
        <v>11517875</v>
      </c>
      <c r="E134" s="1">
        <v>10955387</v>
      </c>
      <c r="F134" s="1">
        <v>10370455</v>
      </c>
      <c r="G134" s="1">
        <v>9230029</v>
      </c>
      <c r="H134" s="1">
        <v>5979480</v>
      </c>
      <c r="I134" s="1"/>
      <c r="J134" s="1"/>
      <c r="K134" s="1"/>
      <c r="L134" s="1"/>
      <c r="M134" s="1"/>
      <c r="N134" s="1"/>
      <c r="O134" s="1"/>
      <c r="P134" s="1">
        <f t="shared" si="12"/>
        <v>48053226</v>
      </c>
      <c r="T134" s="11"/>
      <c r="U134" s="11"/>
      <c r="V134" s="11"/>
      <c r="W134" s="11"/>
      <c r="X134" s="11"/>
    </row>
    <row r="135" spans="2:24" x14ac:dyDescent="0.25">
      <c r="B135" s="1"/>
      <c r="C135" s="1" t="s">
        <v>20</v>
      </c>
      <c r="D135" s="1"/>
      <c r="E135" s="1"/>
      <c r="F135" s="1"/>
      <c r="G135" s="1">
        <v>5000</v>
      </c>
      <c r="H135" s="1"/>
      <c r="I135" s="1"/>
      <c r="J135" s="1"/>
      <c r="K135" s="1"/>
      <c r="L135" s="1"/>
      <c r="M135" s="1"/>
      <c r="N135" s="1"/>
      <c r="O135" s="1"/>
      <c r="P135" s="1">
        <f t="shared" si="12"/>
        <v>5000</v>
      </c>
      <c r="R135" s="2"/>
      <c r="T135" s="8"/>
      <c r="U135" s="8"/>
      <c r="V135" s="8"/>
      <c r="W135" s="8"/>
      <c r="X135" s="8"/>
    </row>
    <row r="136" spans="2:24" s="2" customFormat="1" x14ac:dyDescent="0.25">
      <c r="B136" s="22" t="s">
        <v>41</v>
      </c>
      <c r="C136" s="23"/>
      <c r="D136" s="6">
        <f>SUM(D129:D135)</f>
        <v>15825638</v>
      </c>
      <c r="E136" s="6">
        <f>SUM(E129:E135)</f>
        <v>12375643</v>
      </c>
      <c r="F136" s="6">
        <f>SUM(F129:F135)</f>
        <v>10795235</v>
      </c>
      <c r="G136" s="6">
        <f>SUM(G129:G135)</f>
        <v>10378535</v>
      </c>
      <c r="H136" s="6">
        <f>SUM(H129:H135)</f>
        <v>6040934</v>
      </c>
      <c r="I136" s="6">
        <f>SUM(I129:I135)</f>
        <v>0</v>
      </c>
      <c r="J136" s="6">
        <f>SUM(J129:J135)</f>
        <v>0</v>
      </c>
      <c r="K136" s="6">
        <f>SUM(K129:K135)</f>
        <v>0</v>
      </c>
      <c r="L136" s="6">
        <f>SUM(L129:L135)</f>
        <v>0</v>
      </c>
      <c r="M136" s="6">
        <f>SUM(M129:M135)</f>
        <v>0</v>
      </c>
      <c r="N136" s="6">
        <f>SUM(N129:N135)</f>
        <v>0</v>
      </c>
      <c r="O136" s="6">
        <f>SUM(O129:O135)</f>
        <v>0</v>
      </c>
      <c r="P136" s="6">
        <f t="shared" si="12"/>
        <v>55415985</v>
      </c>
      <c r="T136" s="11"/>
      <c r="U136" s="11"/>
      <c r="V136" s="11"/>
      <c r="W136" s="11"/>
      <c r="X136" s="11"/>
    </row>
    <row r="137" spans="2:24" x14ac:dyDescent="0.25">
      <c r="B137" s="1" t="s">
        <v>25</v>
      </c>
      <c r="C137" s="1" t="s">
        <v>12</v>
      </c>
      <c r="D137" s="1">
        <v>178647</v>
      </c>
      <c r="E137" s="1">
        <v>89416</v>
      </c>
      <c r="F137" s="1">
        <v>715155</v>
      </c>
      <c r="G137" s="1"/>
      <c r="H137" s="1"/>
      <c r="I137" s="1"/>
      <c r="J137" s="1"/>
      <c r="K137" s="1"/>
      <c r="L137" s="1"/>
      <c r="M137" s="1"/>
      <c r="N137" s="1"/>
      <c r="O137" s="1"/>
      <c r="P137" s="1">
        <f t="shared" si="12"/>
        <v>983218</v>
      </c>
      <c r="T137" s="8"/>
      <c r="U137" s="8"/>
      <c r="V137" s="8"/>
      <c r="W137" s="8"/>
      <c r="X137" s="8"/>
    </row>
    <row r="138" spans="2:24" x14ac:dyDescent="0.25">
      <c r="B138" s="1"/>
      <c r="C138" s="1" t="s">
        <v>13</v>
      </c>
      <c r="D138" s="1"/>
      <c r="E138" s="1"/>
      <c r="F138" s="1"/>
      <c r="G138" s="1">
        <v>119046</v>
      </c>
      <c r="H138" s="1"/>
      <c r="I138" s="1"/>
      <c r="J138" s="1"/>
      <c r="K138" s="1"/>
      <c r="L138" s="1"/>
      <c r="M138" s="1"/>
      <c r="N138" s="1"/>
      <c r="O138" s="1"/>
      <c r="P138" s="1">
        <f t="shared" si="12"/>
        <v>119046</v>
      </c>
      <c r="T138" s="8"/>
      <c r="U138" s="8"/>
      <c r="V138" s="8"/>
      <c r="W138" s="8"/>
      <c r="X138" s="8"/>
    </row>
    <row r="139" spans="2:24" x14ac:dyDescent="0.25">
      <c r="B139" s="1"/>
      <c r="C139" s="1" t="s">
        <v>23</v>
      </c>
      <c r="D139" s="1">
        <v>58168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>
        <f t="shared" si="12"/>
        <v>58168</v>
      </c>
      <c r="T139" s="8"/>
      <c r="U139" s="8"/>
      <c r="V139" s="8"/>
      <c r="W139" s="8"/>
      <c r="X139" s="8"/>
    </row>
    <row r="140" spans="2:24" x14ac:dyDescent="0.25">
      <c r="B140" s="1"/>
      <c r="C140" s="1" t="s">
        <v>22</v>
      </c>
      <c r="D140" s="1">
        <v>791045</v>
      </c>
      <c r="E140" s="1">
        <v>206962</v>
      </c>
      <c r="F140" s="1">
        <v>1075497</v>
      </c>
      <c r="G140" s="1">
        <v>2231521</v>
      </c>
      <c r="H140" s="1">
        <v>511515</v>
      </c>
      <c r="I140" s="1"/>
      <c r="J140" s="1"/>
      <c r="K140" s="1"/>
      <c r="L140" s="1"/>
      <c r="M140" s="1"/>
      <c r="N140" s="1"/>
      <c r="O140" s="1"/>
      <c r="P140" s="1">
        <f t="shared" si="12"/>
        <v>4816540</v>
      </c>
      <c r="T140" s="8"/>
      <c r="U140" s="8"/>
      <c r="V140" s="8"/>
      <c r="W140" s="8"/>
      <c r="X140" s="8"/>
    </row>
    <row r="141" spans="2:24" x14ac:dyDescent="0.25">
      <c r="B141" s="1"/>
      <c r="C141" s="1" t="s">
        <v>25</v>
      </c>
      <c r="D141" s="1"/>
      <c r="E141" s="1"/>
      <c r="F141" s="1"/>
      <c r="G141" s="1">
        <v>410418</v>
      </c>
      <c r="H141" s="1">
        <v>218718</v>
      </c>
      <c r="I141" s="1"/>
      <c r="J141" s="1"/>
      <c r="K141" s="1"/>
      <c r="L141" s="1"/>
      <c r="M141" s="1"/>
      <c r="N141" s="1"/>
      <c r="O141" s="1"/>
      <c r="P141" s="1">
        <f t="shared" si="12"/>
        <v>629136</v>
      </c>
      <c r="T141" s="8"/>
      <c r="U141" s="8"/>
      <c r="V141" s="8"/>
      <c r="W141" s="8"/>
      <c r="X141" s="8"/>
    </row>
    <row r="142" spans="2:24" x14ac:dyDescent="0.25">
      <c r="B142" s="1"/>
      <c r="C142" s="1" t="s">
        <v>20</v>
      </c>
      <c r="D142" s="1">
        <v>10435106</v>
      </c>
      <c r="E142" s="1">
        <v>2513743</v>
      </c>
      <c r="F142" s="1">
        <v>1023937</v>
      </c>
      <c r="G142" s="1">
        <v>2853541</v>
      </c>
      <c r="H142" s="1">
        <v>6849520</v>
      </c>
      <c r="I142" s="1"/>
      <c r="J142" s="1"/>
      <c r="K142" s="1"/>
      <c r="L142" s="1"/>
      <c r="M142" s="1"/>
      <c r="N142" s="1"/>
      <c r="O142" s="1"/>
      <c r="P142" s="1">
        <f t="shared" si="12"/>
        <v>23675847</v>
      </c>
      <c r="T142" s="8"/>
      <c r="U142" s="8"/>
      <c r="V142" s="8"/>
      <c r="W142" s="8"/>
      <c r="X142" s="8"/>
    </row>
    <row r="143" spans="2:24" x14ac:dyDescent="0.25">
      <c r="B143" s="22" t="s">
        <v>52</v>
      </c>
      <c r="C143" s="23"/>
      <c r="D143" s="6">
        <f>SUM(D137:D142)</f>
        <v>11462966</v>
      </c>
      <c r="E143" s="6">
        <f t="shared" ref="E143:O143" si="15">SUM(E137:E142)</f>
        <v>2810121</v>
      </c>
      <c r="F143" s="6">
        <f t="shared" si="15"/>
        <v>2814589</v>
      </c>
      <c r="G143" s="6">
        <f t="shared" si="15"/>
        <v>5614526</v>
      </c>
      <c r="H143" s="6">
        <f t="shared" si="15"/>
        <v>7579753</v>
      </c>
      <c r="I143" s="6">
        <f t="shared" si="15"/>
        <v>0</v>
      </c>
      <c r="J143" s="6">
        <f t="shared" si="15"/>
        <v>0</v>
      </c>
      <c r="K143" s="6">
        <f t="shared" si="15"/>
        <v>0</v>
      </c>
      <c r="L143" s="6">
        <f t="shared" si="15"/>
        <v>0</v>
      </c>
      <c r="M143" s="6">
        <f t="shared" si="15"/>
        <v>0</v>
      </c>
      <c r="N143" s="6">
        <f t="shared" si="15"/>
        <v>0</v>
      </c>
      <c r="O143" s="6">
        <f t="shared" si="15"/>
        <v>0</v>
      </c>
      <c r="P143" s="6">
        <f t="shared" si="12"/>
        <v>30281955</v>
      </c>
      <c r="V143" s="8"/>
      <c r="W143" s="8"/>
      <c r="X143" s="8"/>
    </row>
    <row r="144" spans="2:24" x14ac:dyDescent="0.25">
      <c r="B144" s="1" t="s">
        <v>10</v>
      </c>
      <c r="C144" s="1" t="s">
        <v>3</v>
      </c>
      <c r="D144" s="1">
        <v>2542122</v>
      </c>
      <c r="E144" s="1">
        <v>1183659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>
        <f t="shared" si="12"/>
        <v>3725781</v>
      </c>
      <c r="V144" s="8"/>
      <c r="W144" s="8"/>
      <c r="X144" s="8"/>
    </row>
    <row r="145" spans="2:24" x14ac:dyDescent="0.25">
      <c r="B145" s="1"/>
      <c r="C145" s="1" t="s">
        <v>6</v>
      </c>
      <c r="D145" s="1">
        <v>43520</v>
      </c>
      <c r="E145" s="1">
        <v>44532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>
        <f t="shared" si="12"/>
        <v>88052</v>
      </c>
      <c r="V145" s="8"/>
      <c r="W145" s="8"/>
      <c r="X145" s="8"/>
    </row>
    <row r="146" spans="2:24" x14ac:dyDescent="0.25">
      <c r="B146" s="1"/>
      <c r="C146" s="1" t="s">
        <v>10</v>
      </c>
      <c r="D146" s="1">
        <v>9395365</v>
      </c>
      <c r="E146" s="1">
        <v>6756612</v>
      </c>
      <c r="F146" s="1">
        <v>4052880</v>
      </c>
      <c r="G146" s="1">
        <v>1470289</v>
      </c>
      <c r="H146" s="1">
        <v>467736</v>
      </c>
      <c r="I146" s="1"/>
      <c r="J146" s="1"/>
      <c r="K146" s="1"/>
      <c r="L146" s="1"/>
      <c r="M146" s="1"/>
      <c r="N146" s="1"/>
      <c r="O146" s="1"/>
      <c r="P146" s="1">
        <f t="shared" si="12"/>
        <v>22142882</v>
      </c>
      <c r="V146" s="8"/>
      <c r="W146" s="8"/>
      <c r="X146" s="8"/>
    </row>
    <row r="147" spans="2:24" x14ac:dyDescent="0.25">
      <c r="B147" s="22" t="s">
        <v>33</v>
      </c>
      <c r="C147" s="23"/>
      <c r="D147" s="6">
        <f>SUM(D144:D146)</f>
        <v>11981007</v>
      </c>
      <c r="E147" s="6">
        <f>SUM(E144:E146)</f>
        <v>7984803</v>
      </c>
      <c r="F147" s="6">
        <f>SUM(F144:F146)</f>
        <v>4052880</v>
      </c>
      <c r="G147" s="6">
        <f>SUM(G144:G146)</f>
        <v>1470289</v>
      </c>
      <c r="H147" s="6">
        <f>SUM(H144:H146)</f>
        <v>467736</v>
      </c>
      <c r="I147" s="6">
        <f>SUM(I144:I146)</f>
        <v>0</v>
      </c>
      <c r="J147" s="6">
        <f>SUM(J144:J146)</f>
        <v>0</v>
      </c>
      <c r="K147" s="6">
        <f>SUM(K144:K146)</f>
        <v>0</v>
      </c>
      <c r="L147" s="6">
        <f>SUM(L144:L146)</f>
        <v>0</v>
      </c>
      <c r="M147" s="6">
        <f>SUM(M144:M146)</f>
        <v>0</v>
      </c>
      <c r="N147" s="6">
        <f>SUM(N144:N146)</f>
        <v>0</v>
      </c>
      <c r="O147" s="6">
        <f>SUM(O144:O146)</f>
        <v>0</v>
      </c>
      <c r="P147" s="6">
        <f t="shared" si="12"/>
        <v>25956715</v>
      </c>
      <c r="V147" s="8"/>
      <c r="W147" s="8"/>
      <c r="X147" s="8"/>
    </row>
    <row r="148" spans="2:24" x14ac:dyDescent="0.25">
      <c r="B148" s="1" t="s">
        <v>20</v>
      </c>
      <c r="C148" s="1" t="s">
        <v>3</v>
      </c>
      <c r="D148" s="1">
        <v>3992556</v>
      </c>
      <c r="E148" s="1">
        <v>1765769</v>
      </c>
      <c r="F148" s="1">
        <v>3221107</v>
      </c>
      <c r="G148" s="1">
        <v>10516673</v>
      </c>
      <c r="H148" s="1">
        <v>398379</v>
      </c>
      <c r="I148" s="1"/>
      <c r="J148" s="1"/>
      <c r="K148" s="1"/>
      <c r="L148" s="1"/>
      <c r="M148" s="1"/>
      <c r="N148" s="1"/>
      <c r="O148" s="1"/>
      <c r="P148" s="1">
        <f t="shared" si="12"/>
        <v>19894484</v>
      </c>
      <c r="V148" s="8"/>
      <c r="W148" s="8"/>
      <c r="X148" s="8"/>
    </row>
    <row r="149" spans="2:24" x14ac:dyDescent="0.25">
      <c r="B149" s="1"/>
      <c r="C149" s="1" t="s">
        <v>17</v>
      </c>
      <c r="D149" s="1">
        <v>2167938</v>
      </c>
      <c r="E149" s="1"/>
      <c r="F149" s="1"/>
      <c r="G149" s="1">
        <v>1777588</v>
      </c>
      <c r="H149" s="1">
        <v>235856</v>
      </c>
      <c r="I149" s="1"/>
      <c r="J149" s="1"/>
      <c r="K149" s="1"/>
      <c r="L149" s="1"/>
      <c r="M149" s="1"/>
      <c r="N149" s="1"/>
      <c r="O149" s="1"/>
      <c r="P149" s="1">
        <f t="shared" si="12"/>
        <v>4181382</v>
      </c>
      <c r="V149" s="8"/>
      <c r="W149" s="8"/>
      <c r="X149" s="8"/>
    </row>
    <row r="150" spans="2:24" x14ac:dyDescent="0.25">
      <c r="B150" s="1"/>
      <c r="C150" s="1" t="s">
        <v>12</v>
      </c>
      <c r="D150" s="1">
        <v>1548249</v>
      </c>
      <c r="E150" s="1">
        <v>1227620</v>
      </c>
      <c r="F150" s="1">
        <v>6385310</v>
      </c>
      <c r="G150" s="1">
        <v>3038088</v>
      </c>
      <c r="H150" s="1">
        <v>212299</v>
      </c>
      <c r="I150" s="1"/>
      <c r="J150" s="1"/>
      <c r="K150" s="1"/>
      <c r="L150" s="1"/>
      <c r="M150" s="1"/>
      <c r="N150" s="1"/>
      <c r="O150" s="1"/>
      <c r="P150" s="1">
        <f t="shared" si="12"/>
        <v>12411566</v>
      </c>
      <c r="V150" s="8"/>
      <c r="W150" s="8"/>
      <c r="X150" s="8"/>
    </row>
    <row r="151" spans="2:24" x14ac:dyDescent="0.25">
      <c r="B151" s="1"/>
      <c r="C151" s="1" t="s">
        <v>13</v>
      </c>
      <c r="D151" s="1">
        <v>31740788</v>
      </c>
      <c r="E151" s="1">
        <v>16157962</v>
      </c>
      <c r="F151" s="1">
        <v>20188803</v>
      </c>
      <c r="G151" s="1">
        <v>31015655</v>
      </c>
      <c r="H151" s="1">
        <v>8700758</v>
      </c>
      <c r="I151" s="1"/>
      <c r="J151" s="1"/>
      <c r="K151" s="1"/>
      <c r="L151" s="1"/>
      <c r="M151" s="1"/>
      <c r="N151" s="1"/>
      <c r="O151" s="1"/>
      <c r="P151" s="1">
        <f t="shared" si="12"/>
        <v>107803966</v>
      </c>
      <c r="V151" s="8"/>
      <c r="W151" s="8"/>
      <c r="X151" s="8"/>
    </row>
    <row r="152" spans="2:24" x14ac:dyDescent="0.25">
      <c r="B152" s="1"/>
      <c r="C152" s="1" t="s">
        <v>23</v>
      </c>
      <c r="D152" s="1">
        <v>8274075</v>
      </c>
      <c r="E152" s="1">
        <v>7350771</v>
      </c>
      <c r="F152" s="1">
        <v>9196290</v>
      </c>
      <c r="G152" s="1">
        <v>13248706</v>
      </c>
      <c r="H152" s="1">
        <v>12369943</v>
      </c>
      <c r="I152" s="1"/>
      <c r="J152" s="1"/>
      <c r="K152" s="1"/>
      <c r="L152" s="1"/>
      <c r="M152" s="1"/>
      <c r="N152" s="1"/>
      <c r="O152" s="1"/>
      <c r="P152" s="1">
        <f t="shared" si="12"/>
        <v>50439785</v>
      </c>
      <c r="V152" s="8"/>
      <c r="W152" s="8"/>
      <c r="X152" s="8"/>
    </row>
    <row r="153" spans="2:24" x14ac:dyDescent="0.25">
      <c r="B153" s="1"/>
      <c r="C153" s="1" t="s">
        <v>19</v>
      </c>
      <c r="D153" s="1"/>
      <c r="E153" s="1"/>
      <c r="F153" s="1"/>
      <c r="G153" s="1">
        <v>44721</v>
      </c>
      <c r="H153" s="1"/>
      <c r="I153" s="1"/>
      <c r="J153" s="1"/>
      <c r="K153" s="1"/>
      <c r="L153" s="1"/>
      <c r="M153" s="1"/>
      <c r="N153" s="1"/>
      <c r="O153" s="1"/>
      <c r="P153" s="1">
        <f t="shared" si="12"/>
        <v>44721</v>
      </c>
      <c r="V153" s="8"/>
      <c r="W153" s="8"/>
      <c r="X153" s="8"/>
    </row>
    <row r="154" spans="2:24" x14ac:dyDescent="0.25">
      <c r="B154" s="1"/>
      <c r="C154" s="1" t="s">
        <v>6</v>
      </c>
      <c r="D154" s="1"/>
      <c r="E154" s="1"/>
      <c r="F154" s="1"/>
      <c r="G154" s="1">
        <v>59550</v>
      </c>
      <c r="H154" s="1"/>
      <c r="I154" s="1"/>
      <c r="J154" s="1"/>
      <c r="K154" s="1"/>
      <c r="L154" s="1"/>
      <c r="M154" s="1"/>
      <c r="N154" s="1"/>
      <c r="O154" s="1"/>
      <c r="P154" s="1">
        <f t="shared" si="12"/>
        <v>59550</v>
      </c>
      <c r="V154" s="8"/>
      <c r="W154" s="8"/>
      <c r="X154" s="8"/>
    </row>
    <row r="155" spans="2:24" s="2" customFormat="1" x14ac:dyDescent="0.25">
      <c r="B155" s="1"/>
      <c r="C155" s="1" t="s">
        <v>8</v>
      </c>
      <c r="D155" s="1"/>
      <c r="E155" s="1"/>
      <c r="F155" s="1">
        <v>37275</v>
      </c>
      <c r="G155" s="1">
        <v>58522</v>
      </c>
      <c r="H155" s="1"/>
      <c r="I155" s="1"/>
      <c r="J155" s="1"/>
      <c r="K155" s="1"/>
      <c r="L155" s="1"/>
      <c r="M155" s="1"/>
      <c r="N155" s="1"/>
      <c r="O155" s="1"/>
      <c r="P155" s="1">
        <f t="shared" si="12"/>
        <v>95797</v>
      </c>
      <c r="V155" s="11"/>
      <c r="W155" s="11"/>
      <c r="X155" s="11"/>
    </row>
    <row r="156" spans="2:24" x14ac:dyDescent="0.25">
      <c r="B156" s="1"/>
      <c r="C156" s="1" t="s">
        <v>22</v>
      </c>
      <c r="D156" s="1">
        <v>16391424</v>
      </c>
      <c r="E156" s="1">
        <v>11671874</v>
      </c>
      <c r="F156" s="1">
        <v>16285346</v>
      </c>
      <c r="G156" s="1">
        <v>12403034</v>
      </c>
      <c r="H156" s="1">
        <v>7127975</v>
      </c>
      <c r="I156" s="1"/>
      <c r="J156" s="1"/>
      <c r="K156" s="1"/>
      <c r="L156" s="1"/>
      <c r="M156" s="1"/>
      <c r="N156" s="1"/>
      <c r="O156" s="1"/>
      <c r="P156" s="1">
        <f t="shared" si="12"/>
        <v>63879653</v>
      </c>
      <c r="V156" s="8"/>
      <c r="W156" s="8"/>
      <c r="X156" s="8"/>
    </row>
    <row r="157" spans="2:24" x14ac:dyDescent="0.25">
      <c r="B157" s="1"/>
      <c r="C157" s="1" t="s">
        <v>14</v>
      </c>
      <c r="D157" s="1">
        <v>35174452</v>
      </c>
      <c r="E157" s="1">
        <v>32145951</v>
      </c>
      <c r="F157" s="1">
        <v>33736374</v>
      </c>
      <c r="G157" s="1">
        <v>32439829</v>
      </c>
      <c r="H157" s="1">
        <v>40418533</v>
      </c>
      <c r="I157" s="1"/>
      <c r="J157" s="1"/>
      <c r="K157" s="1"/>
      <c r="L157" s="1"/>
      <c r="M157" s="1"/>
      <c r="N157" s="1"/>
      <c r="O157" s="1"/>
      <c r="P157" s="1">
        <f t="shared" si="12"/>
        <v>173915139</v>
      </c>
      <c r="V157" s="8"/>
      <c r="W157" s="8"/>
      <c r="X157" s="8"/>
    </row>
    <row r="158" spans="2:24" x14ac:dyDescent="0.25">
      <c r="B158" s="1"/>
      <c r="C158" s="1" t="s">
        <v>25</v>
      </c>
      <c r="D158" s="1">
        <v>2956942</v>
      </c>
      <c r="E158" s="1">
        <v>5806141</v>
      </c>
      <c r="F158" s="1">
        <v>2863033</v>
      </c>
      <c r="G158" s="1">
        <v>4265425</v>
      </c>
      <c r="H158" s="1">
        <v>2254404</v>
      </c>
      <c r="I158" s="1"/>
      <c r="J158" s="1"/>
      <c r="K158" s="1"/>
      <c r="L158" s="1"/>
      <c r="M158" s="1"/>
      <c r="N158" s="1"/>
      <c r="O158" s="1"/>
      <c r="P158" s="1">
        <f t="shared" si="12"/>
        <v>18145945</v>
      </c>
      <c r="V158" s="8"/>
      <c r="W158" s="8"/>
      <c r="X158" s="8"/>
    </row>
    <row r="159" spans="2:24" x14ac:dyDescent="0.25">
      <c r="B159" s="1"/>
      <c r="C159" s="1" t="s">
        <v>26</v>
      </c>
      <c r="D159" s="1">
        <v>4717611</v>
      </c>
      <c r="E159" s="1">
        <v>5866859</v>
      </c>
      <c r="F159" s="1">
        <v>6445192</v>
      </c>
      <c r="G159" s="1">
        <v>7619317</v>
      </c>
      <c r="H159" s="1">
        <v>6894318</v>
      </c>
      <c r="I159" s="1"/>
      <c r="J159" s="1"/>
      <c r="K159" s="1"/>
      <c r="L159" s="1"/>
      <c r="M159" s="1"/>
      <c r="N159" s="1"/>
      <c r="O159" s="1"/>
      <c r="P159" s="1">
        <f t="shared" si="12"/>
        <v>31543297</v>
      </c>
      <c r="V159" s="8"/>
      <c r="W159" s="8"/>
      <c r="X159" s="8"/>
    </row>
    <row r="160" spans="2:24" x14ac:dyDescent="0.25">
      <c r="B160" s="1"/>
      <c r="C160" s="1" t="s">
        <v>20</v>
      </c>
      <c r="D160" s="1">
        <v>540451169</v>
      </c>
      <c r="E160" s="1">
        <v>537244226</v>
      </c>
      <c r="F160" s="1">
        <v>535060163</v>
      </c>
      <c r="G160" s="1">
        <v>567494310</v>
      </c>
      <c r="H160" s="1">
        <v>569773075</v>
      </c>
      <c r="I160" s="1"/>
      <c r="J160" s="1"/>
      <c r="K160" s="1"/>
      <c r="L160" s="1"/>
      <c r="M160" s="1"/>
      <c r="N160" s="1"/>
      <c r="O160" s="1"/>
      <c r="P160" s="1">
        <f t="shared" si="12"/>
        <v>2750022943</v>
      </c>
      <c r="V160" s="8"/>
      <c r="W160" s="8"/>
      <c r="X160" s="8"/>
    </row>
    <row r="161" spans="2:24" x14ac:dyDescent="0.25">
      <c r="B161" s="22" t="s">
        <v>34</v>
      </c>
      <c r="C161" s="23"/>
      <c r="D161" s="6">
        <f>SUM(D148:D160)</f>
        <v>647415204</v>
      </c>
      <c r="E161" s="6">
        <f>SUM(E148:E160)</f>
        <v>619237173</v>
      </c>
      <c r="F161" s="6">
        <f>SUM(F148:F160)</f>
        <v>633418893</v>
      </c>
      <c r="G161" s="6">
        <f>SUM(G148:G160)</f>
        <v>683981418</v>
      </c>
      <c r="H161" s="6">
        <f>SUM(H148:H160)</f>
        <v>648385540</v>
      </c>
      <c r="I161" s="6">
        <f>SUM(I148:I160)</f>
        <v>0</v>
      </c>
      <c r="J161" s="6">
        <f>SUM(J148:J160)</f>
        <v>0</v>
      </c>
      <c r="K161" s="6">
        <f>SUM(K148:K160)</f>
        <v>0</v>
      </c>
      <c r="L161" s="6">
        <f>SUM(L148:L160)</f>
        <v>0</v>
      </c>
      <c r="M161" s="6">
        <f>SUM(M148:M160)</f>
        <v>0</v>
      </c>
      <c r="N161" s="6">
        <f>SUM(N148:N160)</f>
        <v>0</v>
      </c>
      <c r="O161" s="6">
        <f>SUM(O148:O160)</f>
        <v>0</v>
      </c>
      <c r="P161" s="6">
        <f t="shared" ref="P161:P171" si="16">SUM(D161:O161)</f>
        <v>3232438228</v>
      </c>
      <c r="V161" s="8"/>
      <c r="W161" s="8"/>
      <c r="X161" s="8"/>
    </row>
    <row r="162" spans="2:24" s="2" customFormat="1" x14ac:dyDescent="0.25">
      <c r="B162" s="1" t="s">
        <v>21</v>
      </c>
      <c r="C162" s="1" t="s">
        <v>3</v>
      </c>
      <c r="D162" s="1">
        <v>580196</v>
      </c>
      <c r="E162" s="1">
        <v>120949</v>
      </c>
      <c r="F162" s="1"/>
      <c r="G162" s="1"/>
      <c r="H162" s="1">
        <v>1081601</v>
      </c>
      <c r="I162" s="1"/>
      <c r="J162" s="1"/>
      <c r="K162" s="1"/>
      <c r="L162" s="1"/>
      <c r="M162" s="1"/>
      <c r="N162" s="1"/>
      <c r="O162" s="1"/>
      <c r="P162" s="1">
        <f t="shared" si="16"/>
        <v>1782746</v>
      </c>
      <c r="V162" s="11"/>
      <c r="W162" s="11"/>
      <c r="X162" s="11"/>
    </row>
    <row r="163" spans="2:24" s="2" customFormat="1" x14ac:dyDescent="0.25">
      <c r="B163" s="1"/>
      <c r="C163" s="1" t="s">
        <v>4</v>
      </c>
      <c r="D163" s="1"/>
      <c r="E163" s="1"/>
      <c r="F163" s="1"/>
      <c r="G163" s="1"/>
      <c r="H163" s="1">
        <v>104760</v>
      </c>
      <c r="I163" s="1"/>
      <c r="J163" s="1"/>
      <c r="K163" s="1"/>
      <c r="L163" s="1"/>
      <c r="M163" s="1"/>
      <c r="N163" s="1"/>
      <c r="O163" s="1"/>
      <c r="P163" s="1">
        <f t="shared" si="16"/>
        <v>104760</v>
      </c>
      <c r="V163" s="11"/>
      <c r="W163" s="11"/>
      <c r="X163" s="11"/>
    </row>
    <row r="164" spans="2:24" s="2" customFormat="1" x14ac:dyDescent="0.25">
      <c r="B164" s="1"/>
      <c r="C164" s="1" t="s">
        <v>15</v>
      </c>
      <c r="D164" s="1">
        <v>173186</v>
      </c>
      <c r="E164" s="1">
        <v>232800</v>
      </c>
      <c r="F164" s="1">
        <v>93785</v>
      </c>
      <c r="G164" s="1"/>
      <c r="H164" s="1"/>
      <c r="I164" s="1"/>
      <c r="J164" s="1"/>
      <c r="K164" s="1"/>
      <c r="L164" s="1"/>
      <c r="M164" s="1"/>
      <c r="N164" s="1"/>
      <c r="O164" s="1"/>
      <c r="P164" s="1">
        <f t="shared" si="16"/>
        <v>499771</v>
      </c>
      <c r="V164" s="11"/>
      <c r="W164" s="11"/>
      <c r="X164" s="11"/>
    </row>
    <row r="165" spans="2:24" s="2" customFormat="1" x14ac:dyDescent="0.25">
      <c r="B165" s="1"/>
      <c r="C165" s="1" t="s">
        <v>5</v>
      </c>
      <c r="D165" s="1">
        <v>761004</v>
      </c>
      <c r="E165" s="1">
        <v>1330252</v>
      </c>
      <c r="F165" s="1">
        <v>477858</v>
      </c>
      <c r="G165" s="1">
        <v>1107511</v>
      </c>
      <c r="H165" s="1">
        <v>1864013</v>
      </c>
      <c r="I165" s="1"/>
      <c r="J165" s="1"/>
      <c r="K165" s="1"/>
      <c r="L165" s="1"/>
      <c r="M165" s="1"/>
      <c r="N165" s="1"/>
      <c r="O165" s="1"/>
      <c r="P165" s="1">
        <f t="shared" si="16"/>
        <v>5540638</v>
      </c>
      <c r="V165" s="11"/>
      <c r="W165" s="11"/>
      <c r="X165" s="11"/>
    </row>
    <row r="166" spans="2:24" s="2" customFormat="1" x14ac:dyDescent="0.25">
      <c r="B166" s="1"/>
      <c r="C166" s="1" t="s">
        <v>19</v>
      </c>
      <c r="D166" s="1">
        <v>761020</v>
      </c>
      <c r="E166" s="1">
        <v>831216</v>
      </c>
      <c r="F166" s="1">
        <v>350739</v>
      </c>
      <c r="G166" s="1">
        <v>531706</v>
      </c>
      <c r="H166" s="1">
        <v>949194</v>
      </c>
      <c r="I166" s="1"/>
      <c r="J166" s="1"/>
      <c r="K166" s="1"/>
      <c r="L166" s="1"/>
      <c r="M166" s="1"/>
      <c r="N166" s="1"/>
      <c r="O166" s="1"/>
      <c r="P166" s="1">
        <f t="shared" si="16"/>
        <v>3423875</v>
      </c>
      <c r="V166" s="11"/>
      <c r="W166" s="11"/>
      <c r="X166" s="11"/>
    </row>
    <row r="167" spans="2:24" s="2" customFormat="1" x14ac:dyDescent="0.25">
      <c r="B167" s="1"/>
      <c r="C167" s="1" t="s">
        <v>7</v>
      </c>
      <c r="D167" s="1"/>
      <c r="E167" s="1">
        <v>61451</v>
      </c>
      <c r="F167" s="1"/>
      <c r="G167" s="1">
        <v>59280</v>
      </c>
      <c r="H167" s="1">
        <v>59316</v>
      </c>
      <c r="I167" s="1"/>
      <c r="J167" s="1"/>
      <c r="K167" s="1"/>
      <c r="L167" s="1"/>
      <c r="M167" s="1"/>
      <c r="N167" s="1"/>
      <c r="O167" s="1"/>
      <c r="P167" s="1">
        <f t="shared" si="16"/>
        <v>180047</v>
      </c>
      <c r="V167" s="11"/>
      <c r="W167" s="11"/>
      <c r="X167" s="11"/>
    </row>
    <row r="168" spans="2:24" s="2" customFormat="1" x14ac:dyDescent="0.25">
      <c r="B168" s="1"/>
      <c r="C168" s="1" t="s">
        <v>8</v>
      </c>
      <c r="D168" s="1">
        <v>1235059</v>
      </c>
      <c r="E168" s="1">
        <v>564848</v>
      </c>
      <c r="F168" s="1">
        <v>178182</v>
      </c>
      <c r="G168" s="1">
        <v>886011</v>
      </c>
      <c r="H168" s="1">
        <v>441990</v>
      </c>
      <c r="I168" s="1"/>
      <c r="J168" s="1"/>
      <c r="K168" s="1"/>
      <c r="L168" s="1"/>
      <c r="M168" s="1"/>
      <c r="N168" s="1"/>
      <c r="O168" s="1"/>
      <c r="P168" s="1">
        <f t="shared" si="16"/>
        <v>3306090</v>
      </c>
      <c r="V168" s="11"/>
      <c r="W168" s="11"/>
      <c r="X168" s="11"/>
    </row>
    <row r="169" spans="2:24" x14ac:dyDescent="0.25">
      <c r="B169" s="1"/>
      <c r="C169" s="1" t="s">
        <v>20</v>
      </c>
      <c r="D169" s="1">
        <v>869142</v>
      </c>
      <c r="E169" s="1">
        <v>528261</v>
      </c>
      <c r="F169" s="1"/>
      <c r="G169" s="1"/>
      <c r="H169" s="1">
        <v>506444</v>
      </c>
      <c r="I169" s="1"/>
      <c r="J169" s="1"/>
      <c r="K169" s="1"/>
      <c r="L169" s="1"/>
      <c r="M169" s="1"/>
      <c r="N169" s="1"/>
      <c r="O169" s="1"/>
      <c r="P169" s="1">
        <f t="shared" si="16"/>
        <v>1903847</v>
      </c>
      <c r="V169" s="8"/>
      <c r="W169" s="8"/>
      <c r="X169" s="8"/>
    </row>
    <row r="170" spans="2:24" x14ac:dyDescent="0.25">
      <c r="B170" s="1"/>
      <c r="C170" s="1" t="s">
        <v>21</v>
      </c>
      <c r="D170" s="1">
        <v>271442</v>
      </c>
      <c r="E170" s="1">
        <v>520350</v>
      </c>
      <c r="F170" s="1">
        <v>45570</v>
      </c>
      <c r="G170" s="1">
        <v>164928</v>
      </c>
      <c r="H170" s="1">
        <v>532641</v>
      </c>
      <c r="I170" s="1"/>
      <c r="J170" s="1"/>
      <c r="K170" s="1"/>
      <c r="L170" s="1"/>
      <c r="M170" s="1"/>
      <c r="N170" s="1"/>
      <c r="O170" s="1"/>
      <c r="P170" s="1">
        <f t="shared" si="16"/>
        <v>1534931</v>
      </c>
      <c r="V170" s="8"/>
      <c r="W170" s="8"/>
      <c r="X170" s="8"/>
    </row>
    <row r="171" spans="2:24" x14ac:dyDescent="0.25">
      <c r="B171" s="22" t="s">
        <v>32</v>
      </c>
      <c r="C171" s="23"/>
      <c r="D171" s="6">
        <f>SUM(D162:D170)</f>
        <v>4651049</v>
      </c>
      <c r="E171" s="6">
        <f>SUM(E162:E170)</f>
        <v>4190127</v>
      </c>
      <c r="F171" s="6">
        <f>SUM(F162:F170)</f>
        <v>1146134</v>
      </c>
      <c r="G171" s="6">
        <f>SUM(G162:G170)</f>
        <v>2749436</v>
      </c>
      <c r="H171" s="6">
        <f>SUM(H162:H170)</f>
        <v>5539959</v>
      </c>
      <c r="I171" s="6">
        <f>SUM(I162:I170)</f>
        <v>0</v>
      </c>
      <c r="J171" s="6">
        <f>SUM(J162:J170)</f>
        <v>0</v>
      </c>
      <c r="K171" s="6">
        <f>SUM(K162:K170)</f>
        <v>0</v>
      </c>
      <c r="L171" s="6">
        <f>SUM(L162:L170)</f>
        <v>0</v>
      </c>
      <c r="M171" s="6">
        <f>SUM(M162:M170)</f>
        <v>0</v>
      </c>
      <c r="N171" s="6">
        <f>SUM(N162:N170)</f>
        <v>0</v>
      </c>
      <c r="O171" s="6">
        <f>SUM(O162:O170)</f>
        <v>0</v>
      </c>
      <c r="P171" s="6">
        <f t="shared" si="16"/>
        <v>18276705</v>
      </c>
      <c r="T171" s="8"/>
      <c r="U171" s="8"/>
      <c r="V171" s="8"/>
      <c r="W171" s="8"/>
      <c r="X171" s="8"/>
    </row>
    <row r="172" spans="2:24" x14ac:dyDescent="0.25">
      <c r="B172" s="24" t="s">
        <v>30</v>
      </c>
      <c r="C172" s="25"/>
      <c r="D172" s="7">
        <f>D171+D161+D147+D143+D136+D128+D126+D121+D117+D107+D100+D98+D75+D65+D50+D47+D25+D23+D21+D16+D14</f>
        <v>1802217952</v>
      </c>
      <c r="E172" s="7">
        <f>E171+E161+E147+E143+E136+E128+E126+E121+E117+E107+E100+E98+E75+E65+E50+E47+E25+E23+E21+E16+E14</f>
        <v>1754184342</v>
      </c>
      <c r="F172" s="7">
        <f>F171+F161+F147+F143+F136+F128+F126+F121+F117+F107+F100+F98+F75+F65+F50+F47+F25+F23+F21+F16+F14</f>
        <v>1819249757</v>
      </c>
      <c r="G172" s="7">
        <f>G171+G161+G147+G143+G136+G128+G126+G121+G117+G107+G100+G98+G75+G65+G50+G47+G25+G23+G21+G16+G14</f>
        <v>1828458755</v>
      </c>
      <c r="H172" s="7">
        <f>H171+H161+H147+H143+H136+H128+H126+H121+H117+H107+H100+H98+H75+H65+H50+H47+H25+H23+H21+H16+H14</f>
        <v>1817678886</v>
      </c>
      <c r="I172" s="7">
        <f>I171+I161+I147+I143+I136+I128+I126+I121+I117+I107+I100+I98+I75+I65+I50+I47+I25+I23+I21+I16+I14</f>
        <v>0</v>
      </c>
      <c r="J172" s="7">
        <f>J171+J161+J147+J143+J136+J128+J126+J121+J117+J107+J100+J98+J75+J65+J50+J47+J25+J23+J21+J16+J14</f>
        <v>0</v>
      </c>
      <c r="K172" s="7">
        <f>K171+K161+K147+K143+K136+K128+K126+K121+K117+K107+K100+K98+K75+K65+K50+K47+K25+K23+K21+K16+K14</f>
        <v>0</v>
      </c>
      <c r="L172" s="7">
        <f>L171+L161+L147+L143+L136+L128+L126+L121+L117+L107+L100+L98+L75+L65+L50+L47+L25+L23+L21+L16+L14</f>
        <v>0</v>
      </c>
      <c r="M172" s="7">
        <f>M171+M161+M147+M143+M136+M128+M126+M121+M117+M107+M100+M98+M75+M65+M50+M47+M25+M23+M21+M16+M14</f>
        <v>0</v>
      </c>
      <c r="N172" s="7">
        <f>N171+N161+N147+N143+N136+N128+N126+N121+N117+N107+N100+N98+N75+N65+N50+N47+N25+N23+N21+N16+N14</f>
        <v>0</v>
      </c>
      <c r="O172" s="7">
        <f>O171+O161+O147+O143+O136+O128+O126+O121+O117+O107+O100+O98+O75+O65+O50+O47+O25+O23+O21+O16+O14</f>
        <v>0</v>
      </c>
      <c r="P172" s="7">
        <f t="shared" ref="P172" si="17">SUM(D172:O172)</f>
        <v>9021789692</v>
      </c>
    </row>
  </sheetData>
  <mergeCells count="25">
    <mergeCell ref="O3:P3"/>
    <mergeCell ref="B172:C172"/>
    <mergeCell ref="B2:D2"/>
    <mergeCell ref="B3:E3"/>
    <mergeCell ref="B14:C14"/>
    <mergeCell ref="B21:C21"/>
    <mergeCell ref="B16:C16"/>
    <mergeCell ref="B171:C171"/>
    <mergeCell ref="B75:C75"/>
    <mergeCell ref="B98:C98"/>
    <mergeCell ref="B100:C100"/>
    <mergeCell ref="B107:C107"/>
    <mergeCell ref="B117:C117"/>
    <mergeCell ref="B121:C121"/>
    <mergeCell ref="B126:C126"/>
    <mergeCell ref="B128:C128"/>
    <mergeCell ref="B136:C136"/>
    <mergeCell ref="B143:C143"/>
    <mergeCell ref="B147:C147"/>
    <mergeCell ref="B161:C161"/>
    <mergeCell ref="B23:C23"/>
    <mergeCell ref="B25:C25"/>
    <mergeCell ref="B47:C47"/>
    <mergeCell ref="B50:C50"/>
    <mergeCell ref="B65:C65"/>
  </mergeCells>
  <conditionalFormatting sqref="P16">
    <cfRule type="cellIs" dxfId="11" priority="103" operator="equal">
      <formula>0</formula>
    </cfRule>
  </conditionalFormatting>
  <conditionalFormatting sqref="P28">
    <cfRule type="cellIs" dxfId="10" priority="82" operator="equal">
      <formula>0</formula>
    </cfRule>
  </conditionalFormatting>
  <conditionalFormatting sqref="P31">
    <cfRule type="cellIs" dxfId="9" priority="81" operator="equal">
      <formula>0</formula>
    </cfRule>
  </conditionalFormatting>
  <conditionalFormatting sqref="P64">
    <cfRule type="cellIs" dxfId="8" priority="80" operator="equal">
      <formula>0</formula>
    </cfRule>
  </conditionalFormatting>
  <conditionalFormatting sqref="P72:P73">
    <cfRule type="cellIs" dxfId="7" priority="79" operator="equal">
      <formula>0</formula>
    </cfRule>
  </conditionalFormatting>
  <conditionalFormatting sqref="P130:P134">
    <cfRule type="cellIs" dxfId="6" priority="76" operator="equal">
      <formula>0</formula>
    </cfRule>
  </conditionalFormatting>
  <conditionalFormatting sqref="P136">
    <cfRule type="cellIs" dxfId="5" priority="75" operator="equal">
      <formula>0</formula>
    </cfRule>
  </conditionalFormatting>
  <conditionalFormatting sqref="P155">
    <cfRule type="cellIs" dxfId="3" priority="73" operator="equal">
      <formula>0</formula>
    </cfRule>
  </conditionalFormatting>
  <conditionalFormatting sqref="P162:P170">
    <cfRule type="cellIs" dxfId="2" priority="72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D59B-6918-4856-8E6F-5A80F441BEF8}">
  <dimension ref="B2:Y30"/>
  <sheetViews>
    <sheetView tabSelected="1" workbookViewId="0">
      <selection activeCell="C21" sqref="C21:H25"/>
    </sheetView>
  </sheetViews>
  <sheetFormatPr defaultRowHeight="15" x14ac:dyDescent="0.25"/>
  <cols>
    <col min="1" max="1" width="3.7109375" customWidth="1"/>
    <col min="2" max="2" width="15.85546875" style="2" bestFit="1" customWidth="1"/>
    <col min="3" max="3" width="15.5703125" bestFit="1" customWidth="1"/>
    <col min="4" max="4" width="14.28515625" bestFit="1" customWidth="1"/>
    <col min="5" max="7" width="12.5703125" bestFit="1" customWidth="1"/>
    <col min="8" max="8" width="14.28515625" bestFit="1" customWidth="1"/>
    <col min="9" max="11" width="12.5703125" bestFit="1" customWidth="1"/>
    <col min="12" max="12" width="14.28515625" bestFit="1" customWidth="1"/>
    <col min="13" max="15" width="12.5703125" bestFit="1" customWidth="1"/>
    <col min="16" max="16" width="13.85546875" bestFit="1" customWidth="1"/>
    <col min="18" max="18" width="10.140625" bestFit="1" customWidth="1"/>
    <col min="20" max="24" width="9.28515625" bestFit="1" customWidth="1"/>
    <col min="25" max="25" width="9.5703125" bestFit="1" customWidth="1"/>
  </cols>
  <sheetData>
    <row r="2" spans="2:25" x14ac:dyDescent="0.25">
      <c r="B2" s="21" t="s">
        <v>28</v>
      </c>
      <c r="C2" s="21"/>
      <c r="D2" s="21"/>
      <c r="E2" s="2"/>
    </row>
    <row r="3" spans="2:25" x14ac:dyDescent="0.25">
      <c r="B3" s="21" t="s">
        <v>53</v>
      </c>
      <c r="C3" s="21"/>
      <c r="D3" s="21"/>
      <c r="E3" s="21"/>
      <c r="M3" s="10"/>
      <c r="N3" s="10"/>
      <c r="O3" s="26" t="s">
        <v>48</v>
      </c>
      <c r="P3" s="26"/>
    </row>
    <row r="5" spans="2:25" x14ac:dyDescent="0.25">
      <c r="B5" s="5" t="s">
        <v>54</v>
      </c>
      <c r="C5" s="3" t="s">
        <v>55</v>
      </c>
      <c r="D5" s="4">
        <v>45292</v>
      </c>
      <c r="E5" s="4">
        <v>45323</v>
      </c>
      <c r="F5" s="4">
        <v>45352</v>
      </c>
      <c r="G5" s="4">
        <v>45383</v>
      </c>
      <c r="H5" s="4">
        <v>45413</v>
      </c>
      <c r="I5" s="4">
        <v>45444</v>
      </c>
      <c r="J5" s="4">
        <v>45474</v>
      </c>
      <c r="K5" s="4">
        <v>45505</v>
      </c>
      <c r="L5" s="4">
        <v>45536</v>
      </c>
      <c r="M5" s="4">
        <v>45566</v>
      </c>
      <c r="N5" s="4">
        <v>45597</v>
      </c>
      <c r="O5" s="4">
        <v>45627</v>
      </c>
      <c r="P5" s="3" t="s">
        <v>30</v>
      </c>
    </row>
    <row r="6" spans="2:25" x14ac:dyDescent="0.25">
      <c r="B6" s="14" t="s">
        <v>60</v>
      </c>
      <c r="C6" s="1" t="s">
        <v>66</v>
      </c>
      <c r="D6" s="1">
        <v>134811472</v>
      </c>
      <c r="E6" s="1">
        <v>116745078</v>
      </c>
      <c r="F6" s="1">
        <v>110738914</v>
      </c>
      <c r="G6" s="1">
        <v>100225940</v>
      </c>
      <c r="H6" s="1">
        <v>100086141</v>
      </c>
      <c r="I6" s="1"/>
      <c r="J6" s="1"/>
      <c r="K6" s="1"/>
      <c r="L6" s="1"/>
      <c r="M6" s="1"/>
      <c r="N6" s="1"/>
      <c r="O6" s="1"/>
      <c r="P6" s="1">
        <f t="shared" ref="P6:P26" si="0">SUM(D6:O6)</f>
        <v>562607545</v>
      </c>
      <c r="Q6" s="2"/>
      <c r="R6" s="20"/>
      <c r="T6" s="8"/>
      <c r="U6" s="8"/>
      <c r="V6" s="8"/>
      <c r="W6" s="8"/>
      <c r="X6" s="8"/>
      <c r="Y6" s="8"/>
    </row>
    <row r="7" spans="2:25" x14ac:dyDescent="0.25">
      <c r="B7" s="14"/>
      <c r="C7" s="1" t="s">
        <v>67</v>
      </c>
      <c r="D7" s="1">
        <v>63307703</v>
      </c>
      <c r="E7" s="1">
        <v>66005172</v>
      </c>
      <c r="F7" s="1">
        <v>65145192</v>
      </c>
      <c r="G7" s="1">
        <v>53222966</v>
      </c>
      <c r="H7" s="1">
        <v>74915948</v>
      </c>
      <c r="I7" s="1"/>
      <c r="J7" s="1"/>
      <c r="K7" s="1"/>
      <c r="L7" s="1"/>
      <c r="M7" s="1"/>
      <c r="N7" s="1"/>
      <c r="O7" s="1"/>
      <c r="P7" s="1">
        <f t="shared" si="0"/>
        <v>322596981</v>
      </c>
      <c r="Q7" s="2"/>
      <c r="T7" s="8"/>
      <c r="U7" s="8"/>
      <c r="V7" s="8"/>
      <c r="W7" s="8"/>
      <c r="X7" s="8"/>
      <c r="Y7" s="8"/>
    </row>
    <row r="8" spans="2:25" x14ac:dyDescent="0.25">
      <c r="B8" s="14"/>
      <c r="C8" s="1" t="s">
        <v>68</v>
      </c>
      <c r="D8" s="1">
        <v>51902358</v>
      </c>
      <c r="E8" s="1">
        <v>43272249</v>
      </c>
      <c r="F8" s="1">
        <v>42560437</v>
      </c>
      <c r="G8" s="1">
        <v>40667909</v>
      </c>
      <c r="H8" s="1">
        <v>57823691</v>
      </c>
      <c r="I8" s="1"/>
      <c r="J8" s="1"/>
      <c r="K8" s="1"/>
      <c r="L8" s="1"/>
      <c r="M8" s="1"/>
      <c r="N8" s="1"/>
      <c r="O8" s="1"/>
      <c r="P8" s="1">
        <f t="shared" si="0"/>
        <v>236226644</v>
      </c>
      <c r="Q8" s="2"/>
      <c r="T8" s="8"/>
      <c r="U8" s="8"/>
      <c r="V8" s="8"/>
      <c r="W8" s="8"/>
      <c r="X8" s="8"/>
      <c r="Y8" s="8"/>
    </row>
    <row r="9" spans="2:25" x14ac:dyDescent="0.25">
      <c r="B9" s="14"/>
      <c r="C9" s="1" t="s">
        <v>69</v>
      </c>
      <c r="D9" s="1">
        <v>24197940</v>
      </c>
      <c r="E9" s="1">
        <v>43176841</v>
      </c>
      <c r="F9" s="1">
        <v>28660912</v>
      </c>
      <c r="G9" s="1">
        <v>46458132</v>
      </c>
      <c r="H9" s="1">
        <v>43009088</v>
      </c>
      <c r="I9" s="1"/>
      <c r="J9" s="1"/>
      <c r="K9" s="1"/>
      <c r="L9" s="1"/>
      <c r="M9" s="1"/>
      <c r="N9" s="1"/>
      <c r="O9" s="1"/>
      <c r="P9" s="1">
        <f t="shared" si="0"/>
        <v>185502913</v>
      </c>
      <c r="Q9" s="2"/>
      <c r="T9" s="8"/>
      <c r="U9" s="8"/>
      <c r="V9" s="8"/>
      <c r="W9" s="8"/>
      <c r="X9" s="8"/>
      <c r="Y9" s="8"/>
    </row>
    <row r="10" spans="2:25" x14ac:dyDescent="0.25">
      <c r="B10" s="14"/>
      <c r="C10" s="1" t="s">
        <v>70</v>
      </c>
      <c r="D10" s="1">
        <v>92136304</v>
      </c>
      <c r="E10" s="1">
        <v>86375747</v>
      </c>
      <c r="F10" s="1">
        <v>84605329</v>
      </c>
      <c r="G10" s="1">
        <v>75291936</v>
      </c>
      <c r="H10" s="1">
        <v>76505206</v>
      </c>
      <c r="I10" s="1"/>
      <c r="J10" s="1"/>
      <c r="K10" s="1"/>
      <c r="L10" s="1"/>
      <c r="M10" s="1"/>
      <c r="N10" s="1"/>
      <c r="O10" s="1"/>
      <c r="P10" s="1">
        <f t="shared" si="0"/>
        <v>414914522</v>
      </c>
      <c r="Q10" s="2"/>
      <c r="T10" s="8"/>
      <c r="U10" s="8"/>
      <c r="V10" s="8"/>
      <c r="W10" s="8"/>
      <c r="X10" s="8"/>
      <c r="Y10" s="8"/>
    </row>
    <row r="11" spans="2:25" x14ac:dyDescent="0.25">
      <c r="B11" s="22" t="s">
        <v>61</v>
      </c>
      <c r="C11" s="23"/>
      <c r="D11" s="6">
        <f>SUM(D6:D10)</f>
        <v>366355777</v>
      </c>
      <c r="E11" s="6">
        <f t="shared" ref="E11:O11" si="1">SUM(E6:E10)</f>
        <v>355575087</v>
      </c>
      <c r="F11" s="6">
        <f t="shared" si="1"/>
        <v>331710784</v>
      </c>
      <c r="G11" s="6">
        <f t="shared" si="1"/>
        <v>315866883</v>
      </c>
      <c r="H11" s="6">
        <f t="shared" si="1"/>
        <v>352340074</v>
      </c>
      <c r="I11" s="6">
        <f t="shared" si="1"/>
        <v>0</v>
      </c>
      <c r="J11" s="6">
        <f t="shared" si="1"/>
        <v>0</v>
      </c>
      <c r="K11" s="6">
        <f t="shared" si="1"/>
        <v>0</v>
      </c>
      <c r="L11" s="6">
        <f t="shared" si="1"/>
        <v>0</v>
      </c>
      <c r="M11" s="6">
        <f t="shared" si="1"/>
        <v>0</v>
      </c>
      <c r="N11" s="6">
        <f t="shared" si="1"/>
        <v>0</v>
      </c>
      <c r="O11" s="6">
        <f t="shared" si="1"/>
        <v>0</v>
      </c>
      <c r="P11" s="6">
        <f t="shared" si="0"/>
        <v>1721848605</v>
      </c>
      <c r="Q11" s="2"/>
      <c r="T11" s="8"/>
      <c r="U11" s="8"/>
      <c r="V11" s="8"/>
      <c r="W11" s="8"/>
      <c r="X11" s="8"/>
      <c r="Y11" s="8"/>
    </row>
    <row r="12" spans="2:25" x14ac:dyDescent="0.25">
      <c r="B12" s="14" t="s">
        <v>58</v>
      </c>
      <c r="C12" s="1" t="s">
        <v>67</v>
      </c>
      <c r="D12" s="1">
        <v>4370124</v>
      </c>
      <c r="E12" s="1">
        <v>3971412</v>
      </c>
      <c r="F12" s="1">
        <v>3214841</v>
      </c>
      <c r="G12" s="1">
        <v>1679781</v>
      </c>
      <c r="H12" s="1">
        <v>6812780</v>
      </c>
      <c r="I12" s="1"/>
      <c r="J12" s="1"/>
      <c r="K12" s="1"/>
      <c r="L12" s="1"/>
      <c r="M12" s="1"/>
      <c r="N12" s="1"/>
      <c r="O12" s="1"/>
      <c r="P12" s="1">
        <f t="shared" si="0"/>
        <v>20048938</v>
      </c>
      <c r="Q12" s="2"/>
      <c r="T12" s="8"/>
      <c r="U12" s="8"/>
      <c r="V12" s="8"/>
      <c r="W12" s="8"/>
      <c r="X12" s="8"/>
      <c r="Y12" s="8"/>
    </row>
    <row r="13" spans="2:25" x14ac:dyDescent="0.25">
      <c r="B13" s="14"/>
      <c r="C13" s="1" t="s">
        <v>68</v>
      </c>
      <c r="D13" s="1">
        <v>1454150</v>
      </c>
      <c r="E13" s="1">
        <v>1153052</v>
      </c>
      <c r="F13" s="1">
        <v>978007</v>
      </c>
      <c r="G13" s="1">
        <v>485907</v>
      </c>
      <c r="H13" s="1">
        <v>1080697</v>
      </c>
      <c r="I13" s="1"/>
      <c r="J13" s="1"/>
      <c r="K13" s="1"/>
      <c r="L13" s="1"/>
      <c r="M13" s="1"/>
      <c r="N13" s="1"/>
      <c r="O13" s="1"/>
      <c r="P13" s="1">
        <f t="shared" si="0"/>
        <v>5151813</v>
      </c>
      <c r="Q13" s="2"/>
      <c r="R13" s="18"/>
      <c r="T13" s="8"/>
      <c r="U13" s="8"/>
      <c r="V13" s="8"/>
      <c r="W13" s="8"/>
      <c r="X13" s="8"/>
      <c r="Y13" s="8"/>
    </row>
    <row r="14" spans="2:25" s="34" customFormat="1" x14ac:dyDescent="0.25">
      <c r="B14" s="19"/>
      <c r="C14" s="1" t="s">
        <v>69</v>
      </c>
      <c r="D14" s="1"/>
      <c r="E14" s="1"/>
      <c r="F14" s="1"/>
      <c r="G14" s="1">
        <v>2000000</v>
      </c>
      <c r="H14" s="1"/>
      <c r="I14" s="1"/>
      <c r="J14" s="1"/>
      <c r="K14" s="1"/>
      <c r="L14" s="1"/>
      <c r="M14" s="1"/>
      <c r="N14" s="1"/>
      <c r="O14" s="1"/>
      <c r="P14" s="1">
        <f t="shared" si="0"/>
        <v>2000000</v>
      </c>
      <c r="Q14" s="2"/>
      <c r="R14" s="18"/>
      <c r="T14" s="8"/>
      <c r="U14" s="8"/>
      <c r="V14" s="8"/>
      <c r="W14" s="8"/>
      <c r="X14" s="8"/>
      <c r="Y14" s="8"/>
    </row>
    <row r="15" spans="2:25" s="2" customFormat="1" x14ac:dyDescent="0.25">
      <c r="B15" s="22" t="s">
        <v>59</v>
      </c>
      <c r="C15" s="23"/>
      <c r="D15" s="6">
        <f>SUM(D12:D14)</f>
        <v>5824274</v>
      </c>
      <c r="E15" s="6">
        <f t="shared" ref="E15:O15" si="2">SUM(E12:E14)</f>
        <v>5124464</v>
      </c>
      <c r="F15" s="6">
        <f t="shared" si="2"/>
        <v>4192848</v>
      </c>
      <c r="G15" s="6">
        <f t="shared" si="2"/>
        <v>4165688</v>
      </c>
      <c r="H15" s="6">
        <f t="shared" si="2"/>
        <v>7893477</v>
      </c>
      <c r="I15" s="6">
        <f t="shared" si="2"/>
        <v>0</v>
      </c>
      <c r="J15" s="6">
        <f t="shared" si="2"/>
        <v>0</v>
      </c>
      <c r="K15" s="6">
        <f t="shared" si="2"/>
        <v>0</v>
      </c>
      <c r="L15" s="6">
        <f t="shared" si="2"/>
        <v>0</v>
      </c>
      <c r="M15" s="6">
        <f t="shared" si="2"/>
        <v>0</v>
      </c>
      <c r="N15" s="6">
        <f t="shared" si="2"/>
        <v>0</v>
      </c>
      <c r="O15" s="6">
        <f t="shared" si="2"/>
        <v>0</v>
      </c>
      <c r="P15" s="6">
        <f t="shared" si="0"/>
        <v>27200751</v>
      </c>
      <c r="T15" s="11"/>
      <c r="U15" s="11"/>
      <c r="V15" s="11"/>
      <c r="W15" s="11"/>
      <c r="X15" s="11"/>
      <c r="Y15" s="11"/>
    </row>
    <row r="16" spans="2:25" x14ac:dyDescent="0.25">
      <c r="B16" s="14" t="s">
        <v>56</v>
      </c>
      <c r="C16" s="1" t="s">
        <v>67</v>
      </c>
      <c r="D16" s="1">
        <v>122542546</v>
      </c>
      <c r="E16" s="1">
        <v>75508109</v>
      </c>
      <c r="F16" s="1">
        <v>55238746</v>
      </c>
      <c r="G16" s="1">
        <v>49994231</v>
      </c>
      <c r="H16" s="1">
        <v>40491606</v>
      </c>
      <c r="I16" s="1"/>
      <c r="J16" s="1"/>
      <c r="K16" s="1"/>
      <c r="L16" s="1"/>
      <c r="M16" s="1"/>
      <c r="N16" s="1"/>
      <c r="O16" s="1"/>
      <c r="P16" s="1">
        <f t="shared" si="0"/>
        <v>343775238</v>
      </c>
      <c r="Q16" s="2"/>
      <c r="T16" s="8"/>
      <c r="U16" s="8"/>
      <c r="V16" s="8"/>
      <c r="W16" s="8"/>
      <c r="X16" s="8"/>
      <c r="Y16" s="8"/>
    </row>
    <row r="17" spans="2:25" x14ac:dyDescent="0.25">
      <c r="B17" s="14"/>
      <c r="C17" s="1" t="s">
        <v>69</v>
      </c>
      <c r="D17" s="1">
        <v>195889</v>
      </c>
      <c r="E17" s="1">
        <v>118698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0"/>
        <v>314587</v>
      </c>
      <c r="Q17" s="2"/>
      <c r="T17" s="8"/>
      <c r="U17" s="8"/>
      <c r="V17" s="8"/>
      <c r="W17" s="8"/>
      <c r="X17" s="8"/>
      <c r="Y17" s="8"/>
    </row>
    <row r="18" spans="2:25" x14ac:dyDescent="0.25">
      <c r="B18" s="22" t="s">
        <v>57</v>
      </c>
      <c r="C18" s="23"/>
      <c r="D18" s="6">
        <f>SUM(D16:D17)</f>
        <v>122738435</v>
      </c>
      <c r="E18" s="6">
        <f>SUM(E16:E17)</f>
        <v>75626807</v>
      </c>
      <c r="F18" s="6">
        <f>SUM(F16:F17)</f>
        <v>55238746</v>
      </c>
      <c r="G18" s="6">
        <f>SUM(G16:G17)</f>
        <v>49994231</v>
      </c>
      <c r="H18" s="6">
        <f>SUM(H16:H17)</f>
        <v>40491606</v>
      </c>
      <c r="I18" s="6">
        <f>SUM(I16:I17)</f>
        <v>0</v>
      </c>
      <c r="J18" s="6">
        <f>SUM(J16:J17)</f>
        <v>0</v>
      </c>
      <c r="K18" s="6">
        <f>SUM(K16:K17)</f>
        <v>0</v>
      </c>
      <c r="L18" s="6">
        <f>SUM(L16:L17)</f>
        <v>0</v>
      </c>
      <c r="M18" s="6">
        <f>SUM(M16:M17)</f>
        <v>0</v>
      </c>
      <c r="N18" s="6">
        <f>SUM(N16:N17)</f>
        <v>0</v>
      </c>
      <c r="O18" s="6">
        <f>SUM(O16:O17)</f>
        <v>0</v>
      </c>
      <c r="P18" s="6">
        <f t="shared" si="0"/>
        <v>344089825</v>
      </c>
      <c r="Q18" s="2"/>
      <c r="T18" s="8"/>
      <c r="U18" s="8"/>
      <c r="V18" s="8"/>
      <c r="W18" s="8"/>
      <c r="X18" s="8"/>
      <c r="Y18" s="8"/>
    </row>
    <row r="19" spans="2:25" x14ac:dyDescent="0.25">
      <c r="B19" s="14" t="s">
        <v>62</v>
      </c>
      <c r="C19" s="1" t="s">
        <v>70</v>
      </c>
      <c r="D19" s="1">
        <v>59601426</v>
      </c>
      <c r="E19" s="1">
        <v>51585757</v>
      </c>
      <c r="F19" s="1">
        <v>45085659</v>
      </c>
      <c r="G19" s="1">
        <v>45622483</v>
      </c>
      <c r="H19" s="1">
        <v>46146381</v>
      </c>
      <c r="I19" s="1"/>
      <c r="J19" s="1"/>
      <c r="K19" s="1"/>
      <c r="L19" s="1"/>
      <c r="M19" s="1"/>
      <c r="N19" s="1"/>
      <c r="O19" s="1"/>
      <c r="P19" s="1">
        <f t="shared" si="0"/>
        <v>248041706</v>
      </c>
      <c r="Q19" s="2"/>
      <c r="T19" s="8"/>
      <c r="U19" s="8"/>
      <c r="V19" s="8"/>
      <c r="W19" s="8"/>
      <c r="X19" s="8"/>
      <c r="Y19" s="8"/>
    </row>
    <row r="20" spans="2:25" x14ac:dyDescent="0.25">
      <c r="B20" s="22" t="s">
        <v>63</v>
      </c>
      <c r="C20" s="23"/>
      <c r="D20" s="6">
        <f>SUM(D19:D19)</f>
        <v>59601426</v>
      </c>
      <c r="E20" s="6">
        <f>SUM(E19:E19)</f>
        <v>51585757</v>
      </c>
      <c r="F20" s="6">
        <f>SUM(F19:F19)</f>
        <v>45085659</v>
      </c>
      <c r="G20" s="6">
        <f>SUM(G19:G19)</f>
        <v>45622483</v>
      </c>
      <c r="H20" s="6">
        <f>SUM(H19:H19)</f>
        <v>46146381</v>
      </c>
      <c r="I20" s="6">
        <f>SUM(I19:I19)</f>
        <v>0</v>
      </c>
      <c r="J20" s="6">
        <f>SUM(J19:J19)</f>
        <v>0</v>
      </c>
      <c r="K20" s="6">
        <f>SUM(K19:K19)</f>
        <v>0</v>
      </c>
      <c r="L20" s="6">
        <f>SUM(L19:L19)</f>
        <v>0</v>
      </c>
      <c r="M20" s="6">
        <f>SUM(M19:M19)</f>
        <v>0</v>
      </c>
      <c r="N20" s="6">
        <f>SUM(N19:N19)</f>
        <v>0</v>
      </c>
      <c r="O20" s="6">
        <f>SUM(O19:O19)</f>
        <v>0</v>
      </c>
      <c r="P20" s="6">
        <f t="shared" si="0"/>
        <v>248041706</v>
      </c>
      <c r="Q20" s="2"/>
      <c r="T20" s="8"/>
      <c r="U20" s="8"/>
      <c r="V20" s="8"/>
      <c r="W20" s="8"/>
      <c r="X20" s="8"/>
      <c r="Y20" s="8"/>
    </row>
    <row r="21" spans="2:25" x14ac:dyDescent="0.25">
      <c r="B21" s="14" t="s">
        <v>10</v>
      </c>
      <c r="C21" s="1" t="s">
        <v>66</v>
      </c>
      <c r="D21" s="1">
        <v>6542389</v>
      </c>
      <c r="E21" s="1">
        <v>3401915</v>
      </c>
      <c r="F21" s="1">
        <v>1319960</v>
      </c>
      <c r="G21" s="1">
        <v>3139662</v>
      </c>
      <c r="H21" s="1">
        <v>2048752</v>
      </c>
      <c r="I21" s="1"/>
      <c r="J21" s="1"/>
      <c r="K21" s="1"/>
      <c r="L21" s="1"/>
      <c r="M21" s="1"/>
      <c r="N21" s="1"/>
      <c r="O21" s="1"/>
      <c r="P21" s="1">
        <f t="shared" si="0"/>
        <v>16452678</v>
      </c>
      <c r="Q21" s="2"/>
      <c r="T21" s="8"/>
      <c r="U21" s="8"/>
      <c r="V21" s="8"/>
      <c r="W21" s="8"/>
      <c r="X21" s="8"/>
      <c r="Y21" s="8"/>
    </row>
    <row r="22" spans="2:25" x14ac:dyDescent="0.25">
      <c r="B22" s="14"/>
      <c r="C22" s="1" t="s">
        <v>67</v>
      </c>
      <c r="D22" s="1">
        <v>60379325</v>
      </c>
      <c r="E22" s="1">
        <v>70418292</v>
      </c>
      <c r="F22" s="1">
        <v>70442607</v>
      </c>
      <c r="G22" s="1">
        <v>65506233</v>
      </c>
      <c r="H22" s="1">
        <v>105077555</v>
      </c>
      <c r="I22" s="1"/>
      <c r="J22" s="1"/>
      <c r="K22" s="1"/>
      <c r="L22" s="1"/>
      <c r="M22" s="1"/>
      <c r="N22" s="1"/>
      <c r="O22" s="1"/>
      <c r="P22" s="1">
        <f t="shared" si="0"/>
        <v>371824012</v>
      </c>
      <c r="Q22" s="2"/>
      <c r="T22" s="8"/>
      <c r="U22" s="8"/>
      <c r="V22" s="8"/>
      <c r="W22" s="8"/>
      <c r="X22" s="8"/>
      <c r="Y22" s="8"/>
    </row>
    <row r="23" spans="2:25" x14ac:dyDescent="0.25">
      <c r="B23" s="14"/>
      <c r="C23" s="1" t="s">
        <v>68</v>
      </c>
      <c r="D23" s="1">
        <v>59526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f t="shared" si="0"/>
        <v>59526</v>
      </c>
      <c r="Q23" s="2"/>
      <c r="T23" s="8"/>
      <c r="U23" s="8"/>
      <c r="V23" s="8"/>
      <c r="W23" s="8"/>
      <c r="X23" s="8"/>
      <c r="Y23" s="8"/>
    </row>
    <row r="24" spans="2:25" x14ac:dyDescent="0.25">
      <c r="B24" s="14"/>
      <c r="C24" s="1" t="s">
        <v>69</v>
      </c>
      <c r="D24" s="1">
        <v>376830456</v>
      </c>
      <c r="E24" s="1">
        <v>328162457</v>
      </c>
      <c r="F24" s="1">
        <v>370393963</v>
      </c>
      <c r="G24" s="1">
        <v>308251814</v>
      </c>
      <c r="H24" s="1">
        <v>351091659</v>
      </c>
      <c r="I24" s="1"/>
      <c r="J24" s="1"/>
      <c r="K24" s="1"/>
      <c r="L24" s="1"/>
      <c r="M24" s="1"/>
      <c r="N24" s="1"/>
      <c r="O24" s="1"/>
      <c r="P24" s="1">
        <f t="shared" si="0"/>
        <v>1734730349</v>
      </c>
      <c r="Q24" s="2"/>
      <c r="T24" s="8"/>
      <c r="U24" s="8"/>
      <c r="V24" s="8"/>
      <c r="W24" s="8"/>
      <c r="X24" s="8"/>
      <c r="Y24" s="8"/>
    </row>
    <row r="25" spans="2:25" x14ac:dyDescent="0.25">
      <c r="B25" s="14"/>
      <c r="C25" s="1" t="s">
        <v>70</v>
      </c>
      <c r="D25" s="1">
        <v>103657916</v>
      </c>
      <c r="E25" s="1">
        <v>84378434</v>
      </c>
      <c r="F25" s="1">
        <v>85130673</v>
      </c>
      <c r="G25" s="1">
        <v>106805813</v>
      </c>
      <c r="H25" s="1">
        <v>95925765</v>
      </c>
      <c r="I25" s="1"/>
      <c r="J25" s="1"/>
      <c r="K25" s="1"/>
      <c r="L25" s="1"/>
      <c r="M25" s="1"/>
      <c r="N25" s="1"/>
      <c r="O25" s="1"/>
      <c r="P25" s="1">
        <f t="shared" si="0"/>
        <v>475898601</v>
      </c>
      <c r="Q25" s="2"/>
      <c r="T25" s="8"/>
      <c r="U25" s="8"/>
      <c r="V25" s="8"/>
      <c r="W25" s="8"/>
      <c r="X25" s="8"/>
      <c r="Y25" s="8"/>
    </row>
    <row r="26" spans="2:25" x14ac:dyDescent="0.25">
      <c r="B26" s="22" t="s">
        <v>33</v>
      </c>
      <c r="C26" s="23"/>
      <c r="D26" s="6">
        <f>SUM(D21:D25)</f>
        <v>547469612</v>
      </c>
      <c r="E26" s="6">
        <f t="shared" ref="E26:O26" si="3">SUM(E21:E25)</f>
        <v>486361098</v>
      </c>
      <c r="F26" s="6">
        <f t="shared" si="3"/>
        <v>527287203</v>
      </c>
      <c r="G26" s="6">
        <f t="shared" si="3"/>
        <v>483703522</v>
      </c>
      <c r="H26" s="6">
        <f t="shared" si="3"/>
        <v>554143731</v>
      </c>
      <c r="I26" s="6">
        <f t="shared" si="3"/>
        <v>0</v>
      </c>
      <c r="J26" s="6">
        <f t="shared" si="3"/>
        <v>0</v>
      </c>
      <c r="K26" s="6">
        <f t="shared" si="3"/>
        <v>0</v>
      </c>
      <c r="L26" s="6">
        <f t="shared" si="3"/>
        <v>0</v>
      </c>
      <c r="M26" s="6">
        <f t="shared" si="3"/>
        <v>0</v>
      </c>
      <c r="N26" s="6">
        <f t="shared" si="3"/>
        <v>0</v>
      </c>
      <c r="O26" s="6">
        <f t="shared" si="3"/>
        <v>0</v>
      </c>
      <c r="P26" s="6">
        <f t="shared" si="0"/>
        <v>2598965166</v>
      </c>
      <c r="Q26" s="2"/>
      <c r="T26" s="8"/>
      <c r="U26" s="8"/>
      <c r="V26" s="8"/>
      <c r="W26" s="8"/>
      <c r="X26" s="8"/>
      <c r="Y26" s="8"/>
    </row>
    <row r="27" spans="2:25" x14ac:dyDescent="0.25">
      <c r="B27" s="24" t="s">
        <v>30</v>
      </c>
      <c r="C27" s="25"/>
      <c r="D27" s="13">
        <f>D26+D20+D18+D15+D11</f>
        <v>1101989524</v>
      </c>
      <c r="E27" s="13">
        <f>E26+E20+E18+E15+E11</f>
        <v>974273213</v>
      </c>
      <c r="F27" s="13">
        <f>F26+F20+F18+F15+F11</f>
        <v>963515240</v>
      </c>
      <c r="G27" s="13">
        <f>G26+G20+G18+G15+G11</f>
        <v>899352807</v>
      </c>
      <c r="H27" s="13">
        <f>H26+H20+H18+H15+H11</f>
        <v>1001015269</v>
      </c>
      <c r="I27" s="13">
        <f>I26+I20+I18+I15+I11</f>
        <v>0</v>
      </c>
      <c r="J27" s="13">
        <f>J26+J20+J18+J15+J11</f>
        <v>0</v>
      </c>
      <c r="K27" s="13">
        <f>K26+K20+K18+K15+K11</f>
        <v>0</v>
      </c>
      <c r="L27" s="13">
        <f>L26+L20+L18+L15+L11</f>
        <v>0</v>
      </c>
      <c r="M27" s="13">
        <f>M26+M20+M18+M15+M11</f>
        <v>0</v>
      </c>
      <c r="N27" s="13">
        <f>N26+N20+N18+N15+N11</f>
        <v>0</v>
      </c>
      <c r="O27" s="13">
        <f>O26+O20+O18+O15+O11</f>
        <v>0</v>
      </c>
      <c r="P27" s="12">
        <f>SUM(D27:O27)</f>
        <v>4940146053</v>
      </c>
      <c r="Q27" s="2"/>
    </row>
    <row r="28" spans="2:25" x14ac:dyDescent="0.25">
      <c r="B28" s="9"/>
    </row>
    <row r="30" spans="2:25" x14ac:dyDescent="0.25">
      <c r="E30" s="2"/>
    </row>
  </sheetData>
  <mergeCells count="9">
    <mergeCell ref="B2:D2"/>
    <mergeCell ref="B3:E3"/>
    <mergeCell ref="O3:P3"/>
    <mergeCell ref="B27:C27"/>
    <mergeCell ref="B11:C11"/>
    <mergeCell ref="B15:C15"/>
    <mergeCell ref="B18:C18"/>
    <mergeCell ref="B20:C20"/>
    <mergeCell ref="B26:C26"/>
  </mergeCells>
  <conditionalFormatting sqref="D27:O27">
    <cfRule type="cellIs" dxfId="0" priority="8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B9EC-93C4-40D1-9C50-B9EC05FE23D9}">
  <dimension ref="B2:Y32"/>
  <sheetViews>
    <sheetView zoomScaleNormal="100" workbookViewId="0">
      <selection activeCell="R6" sqref="R6"/>
    </sheetView>
  </sheetViews>
  <sheetFormatPr defaultRowHeight="15" x14ac:dyDescent="0.25"/>
  <cols>
    <col min="1" max="1" width="3.42578125" customWidth="1"/>
    <col min="2" max="2" width="15.5703125" bestFit="1" customWidth="1"/>
    <col min="3" max="3" width="15.85546875" bestFit="1" customWidth="1"/>
    <col min="4" max="4" width="14.28515625" bestFit="1" customWidth="1"/>
    <col min="5" max="15" width="12.5703125" bestFit="1" customWidth="1"/>
    <col min="16" max="16" width="12.7109375" bestFit="1" customWidth="1"/>
  </cols>
  <sheetData>
    <row r="2" spans="2:25" x14ac:dyDescent="0.25">
      <c r="B2" s="21" t="s">
        <v>50</v>
      </c>
      <c r="C2" s="21"/>
      <c r="D2" s="21"/>
      <c r="E2" s="2"/>
    </row>
    <row r="3" spans="2:25" x14ac:dyDescent="0.25">
      <c r="B3" s="21" t="s">
        <v>53</v>
      </c>
      <c r="C3" s="21"/>
      <c r="D3" s="21"/>
      <c r="E3" s="21"/>
      <c r="M3" s="10"/>
      <c r="N3" s="10"/>
      <c r="O3" s="26" t="s">
        <v>48</v>
      </c>
      <c r="P3" s="26"/>
    </row>
    <row r="5" spans="2:25" x14ac:dyDescent="0.25">
      <c r="B5" s="5" t="s">
        <v>54</v>
      </c>
      <c r="C5" s="3" t="s">
        <v>55</v>
      </c>
      <c r="D5" s="4">
        <v>45292</v>
      </c>
      <c r="E5" s="4">
        <v>45323</v>
      </c>
      <c r="F5" s="4">
        <v>45352</v>
      </c>
      <c r="G5" s="4">
        <v>45383</v>
      </c>
      <c r="H5" s="4">
        <v>45413</v>
      </c>
      <c r="I5" s="4">
        <v>45444</v>
      </c>
      <c r="J5" s="4">
        <v>45474</v>
      </c>
      <c r="K5" s="4">
        <v>45505</v>
      </c>
      <c r="L5" s="4">
        <v>45536</v>
      </c>
      <c r="M5" s="4">
        <v>45566</v>
      </c>
      <c r="N5" s="4">
        <v>45597</v>
      </c>
      <c r="O5" s="4">
        <v>45627</v>
      </c>
      <c r="P5" s="3" t="s">
        <v>30</v>
      </c>
    </row>
    <row r="6" spans="2:25" x14ac:dyDescent="0.25">
      <c r="B6" s="14" t="s">
        <v>60</v>
      </c>
      <c r="C6" s="1" t="s">
        <v>66</v>
      </c>
      <c r="D6" s="1">
        <v>305564462</v>
      </c>
      <c r="E6" s="1">
        <v>290338903</v>
      </c>
      <c r="F6" s="1">
        <v>295159612</v>
      </c>
      <c r="G6" s="1">
        <v>302772062</v>
      </c>
      <c r="H6" s="1">
        <v>297398362</v>
      </c>
      <c r="I6" s="1"/>
      <c r="J6" s="1"/>
      <c r="K6" s="1"/>
      <c r="L6" s="1"/>
      <c r="M6" s="1"/>
      <c r="N6" s="1"/>
      <c r="O6" s="1"/>
      <c r="P6" s="1">
        <f t="shared" ref="P6:P31" si="0">SUM(D6:O6)</f>
        <v>1491233401</v>
      </c>
      <c r="R6" s="20"/>
      <c r="T6" s="8"/>
      <c r="U6" s="8"/>
      <c r="V6" s="8"/>
      <c r="W6" s="8"/>
      <c r="X6" s="8"/>
      <c r="Y6" s="8"/>
    </row>
    <row r="7" spans="2:25" x14ac:dyDescent="0.25">
      <c r="B7" s="14"/>
      <c r="C7" s="1" t="s">
        <v>67</v>
      </c>
      <c r="D7" s="1">
        <v>34282221</v>
      </c>
      <c r="E7" s="1">
        <v>50762045</v>
      </c>
      <c r="F7" s="1">
        <v>80102841</v>
      </c>
      <c r="G7" s="1">
        <v>57533782</v>
      </c>
      <c r="H7" s="1">
        <v>66099528</v>
      </c>
      <c r="I7" s="1"/>
      <c r="J7" s="1"/>
      <c r="K7" s="1"/>
      <c r="L7" s="1"/>
      <c r="M7" s="1"/>
      <c r="N7" s="1"/>
      <c r="O7" s="1"/>
      <c r="P7" s="1">
        <f t="shared" si="0"/>
        <v>288780417</v>
      </c>
      <c r="T7" s="8"/>
      <c r="U7" s="8"/>
      <c r="V7" s="8"/>
      <c r="W7" s="8"/>
      <c r="X7" s="8"/>
      <c r="Y7" s="8"/>
    </row>
    <row r="8" spans="2:25" x14ac:dyDescent="0.25">
      <c r="B8" s="14"/>
      <c r="C8" s="1" t="s">
        <v>68</v>
      </c>
      <c r="D8" s="1">
        <v>21825191</v>
      </c>
      <c r="E8" s="1">
        <v>18902718</v>
      </c>
      <c r="F8" s="1">
        <v>25526873</v>
      </c>
      <c r="G8" s="1">
        <v>27398618</v>
      </c>
      <c r="H8" s="1">
        <v>27656311</v>
      </c>
      <c r="I8" s="1"/>
      <c r="J8" s="1"/>
      <c r="K8" s="1"/>
      <c r="L8" s="1"/>
      <c r="M8" s="1"/>
      <c r="N8" s="1"/>
      <c r="O8" s="1"/>
      <c r="P8" s="1">
        <f t="shared" si="0"/>
        <v>121309711</v>
      </c>
      <c r="T8" s="8"/>
      <c r="U8" s="8"/>
      <c r="V8" s="8"/>
      <c r="W8" s="8"/>
      <c r="X8" s="8"/>
      <c r="Y8" s="8"/>
    </row>
    <row r="9" spans="2:25" x14ac:dyDescent="0.25">
      <c r="B9" s="14"/>
      <c r="C9" s="1" t="s">
        <v>69</v>
      </c>
      <c r="D9" s="1">
        <v>321525016</v>
      </c>
      <c r="E9" s="1">
        <v>398841817</v>
      </c>
      <c r="F9" s="1">
        <v>436912336</v>
      </c>
      <c r="G9" s="1">
        <v>366662034</v>
      </c>
      <c r="H9" s="1">
        <v>357804611</v>
      </c>
      <c r="I9" s="1"/>
      <c r="J9" s="1"/>
      <c r="K9" s="1"/>
      <c r="L9" s="1"/>
      <c r="M9" s="1"/>
      <c r="N9" s="1"/>
      <c r="O9" s="1"/>
      <c r="P9" s="1">
        <f t="shared" si="0"/>
        <v>1881745814</v>
      </c>
      <c r="T9" s="8"/>
      <c r="U9" s="8"/>
      <c r="V9" s="8"/>
      <c r="W9" s="8"/>
      <c r="X9" s="8"/>
      <c r="Y9" s="8"/>
    </row>
    <row r="10" spans="2:25" s="33" customFormat="1" x14ac:dyDescent="0.25">
      <c r="B10" s="19"/>
      <c r="C10" s="1" t="s">
        <v>70</v>
      </c>
      <c r="D10" s="1">
        <v>95746667</v>
      </c>
      <c r="E10" s="1">
        <v>74115315</v>
      </c>
      <c r="F10" s="1">
        <v>89699828</v>
      </c>
      <c r="G10" s="1">
        <v>99291848</v>
      </c>
      <c r="H10" s="1">
        <v>100369443</v>
      </c>
      <c r="I10" s="1"/>
      <c r="J10" s="1"/>
      <c r="K10" s="1"/>
      <c r="L10" s="1"/>
      <c r="M10" s="1"/>
      <c r="N10" s="1"/>
      <c r="O10" s="1"/>
      <c r="P10" s="1">
        <f t="shared" si="0"/>
        <v>459223101</v>
      </c>
      <c r="T10" s="8"/>
      <c r="U10" s="8"/>
      <c r="V10" s="8"/>
      <c r="W10" s="8"/>
      <c r="X10" s="8"/>
      <c r="Y10" s="8"/>
    </row>
    <row r="11" spans="2:25" x14ac:dyDescent="0.25">
      <c r="B11" s="22" t="s">
        <v>61</v>
      </c>
      <c r="C11" s="23"/>
      <c r="D11" s="6">
        <f>SUM(D6:D10)</f>
        <v>778943557</v>
      </c>
      <c r="E11" s="6">
        <f t="shared" ref="E11:O11" si="1">SUM(E6:E10)</f>
        <v>832960798</v>
      </c>
      <c r="F11" s="6">
        <f t="shared" si="1"/>
        <v>927401490</v>
      </c>
      <c r="G11" s="6">
        <f t="shared" si="1"/>
        <v>853658344</v>
      </c>
      <c r="H11" s="6">
        <f t="shared" si="1"/>
        <v>849328255</v>
      </c>
      <c r="I11" s="6">
        <f t="shared" si="1"/>
        <v>0</v>
      </c>
      <c r="J11" s="6">
        <f t="shared" si="1"/>
        <v>0</v>
      </c>
      <c r="K11" s="6">
        <f t="shared" si="1"/>
        <v>0</v>
      </c>
      <c r="L11" s="6">
        <f t="shared" si="1"/>
        <v>0</v>
      </c>
      <c r="M11" s="6">
        <f t="shared" si="1"/>
        <v>0</v>
      </c>
      <c r="N11" s="6">
        <f t="shared" si="1"/>
        <v>0</v>
      </c>
      <c r="O11" s="6">
        <f t="shared" si="1"/>
        <v>0</v>
      </c>
      <c r="P11" s="6">
        <f t="shared" si="0"/>
        <v>4242292444</v>
      </c>
      <c r="T11" s="8"/>
      <c r="U11" s="8"/>
      <c r="V11" s="8"/>
      <c r="W11" s="8"/>
      <c r="X11" s="8"/>
      <c r="Y11" s="8"/>
    </row>
    <row r="12" spans="2:25" x14ac:dyDescent="0.25">
      <c r="B12" s="14" t="s">
        <v>58</v>
      </c>
      <c r="C12" s="1" t="s">
        <v>66</v>
      </c>
      <c r="D12" s="1"/>
      <c r="E12" s="1">
        <v>5000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0"/>
        <v>5000</v>
      </c>
      <c r="T12" s="8"/>
      <c r="U12" s="8"/>
      <c r="V12" s="8"/>
      <c r="W12" s="8"/>
      <c r="X12" s="8"/>
      <c r="Y12" s="8"/>
    </row>
    <row r="13" spans="2:25" x14ac:dyDescent="0.25">
      <c r="B13" s="14"/>
      <c r="C13" s="1" t="s">
        <v>67</v>
      </c>
      <c r="D13" s="1">
        <v>135940110</v>
      </c>
      <c r="E13" s="1">
        <v>95248530</v>
      </c>
      <c r="F13" s="1">
        <v>69421025</v>
      </c>
      <c r="G13" s="1">
        <v>83373243</v>
      </c>
      <c r="H13" s="1">
        <v>91306791</v>
      </c>
      <c r="I13" s="1"/>
      <c r="J13" s="1"/>
      <c r="K13" s="1"/>
      <c r="L13" s="1"/>
      <c r="M13" s="1"/>
      <c r="N13" s="1"/>
      <c r="O13" s="1"/>
      <c r="P13" s="1">
        <f t="shared" si="0"/>
        <v>475289699</v>
      </c>
      <c r="T13" s="8"/>
      <c r="U13" s="8"/>
      <c r="V13" s="8"/>
      <c r="W13" s="8"/>
      <c r="X13" s="8"/>
      <c r="Y13" s="8"/>
    </row>
    <row r="14" spans="2:25" x14ac:dyDescent="0.25">
      <c r="B14" s="14"/>
      <c r="C14" s="1" t="s">
        <v>69</v>
      </c>
      <c r="D14" s="1">
        <v>212630</v>
      </c>
      <c r="E14" s="1">
        <v>54621</v>
      </c>
      <c r="F14" s="1">
        <v>5000</v>
      </c>
      <c r="G14" s="1">
        <v>56000</v>
      </c>
      <c r="H14" s="1">
        <v>255980</v>
      </c>
      <c r="I14" s="1"/>
      <c r="J14" s="1"/>
      <c r="K14" s="1"/>
      <c r="L14" s="1"/>
      <c r="M14" s="1"/>
      <c r="N14" s="1"/>
      <c r="O14" s="1"/>
      <c r="P14" s="1">
        <f t="shared" si="0"/>
        <v>584231</v>
      </c>
      <c r="T14" s="8"/>
      <c r="U14" s="8"/>
      <c r="V14" s="8"/>
      <c r="W14" s="8"/>
      <c r="X14" s="8"/>
      <c r="Y14" s="8"/>
    </row>
    <row r="15" spans="2:25" x14ac:dyDescent="0.25">
      <c r="B15" s="22" t="s">
        <v>59</v>
      </c>
      <c r="C15" s="23"/>
      <c r="D15" s="6">
        <f>SUM(D12:D14)</f>
        <v>136152740</v>
      </c>
      <c r="E15" s="6">
        <f>SUM(E12:E14)</f>
        <v>95308151</v>
      </c>
      <c r="F15" s="6">
        <f>SUM(F12:F14)</f>
        <v>69426025</v>
      </c>
      <c r="G15" s="6">
        <f>SUM(G12:G14)</f>
        <v>83429243</v>
      </c>
      <c r="H15" s="6">
        <f>SUM(H12:H14)</f>
        <v>91562771</v>
      </c>
      <c r="I15" s="6">
        <f>SUM(I12:I14)</f>
        <v>0</v>
      </c>
      <c r="J15" s="6">
        <f>SUM(J12:J14)</f>
        <v>0</v>
      </c>
      <c r="K15" s="6">
        <f>SUM(K12:K14)</f>
        <v>0</v>
      </c>
      <c r="L15" s="6">
        <f>SUM(L12:L14)</f>
        <v>0</v>
      </c>
      <c r="M15" s="6">
        <f>SUM(M12:M14)</f>
        <v>0</v>
      </c>
      <c r="N15" s="6">
        <f>SUM(N12:N14)</f>
        <v>0</v>
      </c>
      <c r="O15" s="6">
        <f>SUM(O12:O14)</f>
        <v>0</v>
      </c>
      <c r="P15" s="6">
        <f t="shared" si="0"/>
        <v>475878930</v>
      </c>
      <c r="T15" s="8"/>
      <c r="U15" s="8"/>
      <c r="V15" s="8"/>
      <c r="W15" s="8"/>
      <c r="X15" s="8"/>
      <c r="Y15" s="8"/>
    </row>
    <row r="16" spans="2:25" x14ac:dyDescent="0.25">
      <c r="B16" s="14" t="s">
        <v>56</v>
      </c>
      <c r="C16" s="1" t="s">
        <v>66</v>
      </c>
      <c r="D16" s="1">
        <v>173186</v>
      </c>
      <c r="E16" s="1">
        <v>232800</v>
      </c>
      <c r="F16" s="1">
        <v>93785</v>
      </c>
      <c r="G16" s="1"/>
      <c r="H16" s="1"/>
      <c r="I16" s="1"/>
      <c r="J16" s="1"/>
      <c r="K16" s="1"/>
      <c r="L16" s="1"/>
      <c r="M16" s="1"/>
      <c r="N16" s="1"/>
      <c r="O16" s="1"/>
      <c r="P16" s="1">
        <f t="shared" si="0"/>
        <v>499771</v>
      </c>
      <c r="T16" s="8"/>
      <c r="U16" s="8"/>
      <c r="V16" s="8"/>
      <c r="W16" s="8"/>
      <c r="X16" s="8"/>
      <c r="Y16" s="8"/>
    </row>
    <row r="17" spans="2:25" x14ac:dyDescent="0.25">
      <c r="B17" s="14"/>
      <c r="C17" s="1" t="s">
        <v>67</v>
      </c>
      <c r="D17" s="1">
        <v>3337279</v>
      </c>
      <c r="E17" s="1">
        <v>2908716</v>
      </c>
      <c r="F17" s="1">
        <v>1006779</v>
      </c>
      <c r="G17" s="1">
        <v>2584508</v>
      </c>
      <c r="H17" s="1">
        <v>4500874</v>
      </c>
      <c r="I17" s="1"/>
      <c r="J17" s="1"/>
      <c r="K17" s="1"/>
      <c r="L17" s="1"/>
      <c r="M17" s="1"/>
      <c r="N17" s="1"/>
      <c r="O17" s="1"/>
      <c r="P17" s="1">
        <f t="shared" si="0"/>
        <v>14338156</v>
      </c>
      <c r="T17" s="8"/>
      <c r="U17" s="8"/>
      <c r="V17" s="8"/>
      <c r="W17" s="8"/>
      <c r="X17" s="8"/>
      <c r="Y17" s="8"/>
    </row>
    <row r="18" spans="2:25" x14ac:dyDescent="0.25">
      <c r="B18" s="14"/>
      <c r="C18" s="1" t="s">
        <v>68</v>
      </c>
      <c r="D18" s="1">
        <v>1288788</v>
      </c>
      <c r="E18" s="1">
        <v>1023063</v>
      </c>
      <c r="F18" s="1">
        <v>45570</v>
      </c>
      <c r="G18" s="1">
        <v>164928</v>
      </c>
      <c r="H18" s="1">
        <v>532641</v>
      </c>
      <c r="I18" s="1"/>
      <c r="J18" s="1"/>
      <c r="K18" s="1"/>
      <c r="L18" s="1"/>
      <c r="M18" s="1"/>
      <c r="N18" s="1"/>
      <c r="O18" s="1"/>
      <c r="P18" s="1">
        <f t="shared" si="0"/>
        <v>3054990</v>
      </c>
      <c r="T18" s="8"/>
      <c r="U18" s="8"/>
      <c r="V18" s="8"/>
      <c r="W18" s="8"/>
      <c r="X18" s="8"/>
      <c r="Y18" s="8"/>
    </row>
    <row r="19" spans="2:25" x14ac:dyDescent="0.25">
      <c r="B19" s="14"/>
      <c r="C19" s="1" t="s">
        <v>69</v>
      </c>
      <c r="D19" s="1">
        <v>869142</v>
      </c>
      <c r="E19" s="1">
        <v>528261</v>
      </c>
      <c r="F19" s="1"/>
      <c r="G19" s="1"/>
      <c r="H19" s="1">
        <v>506444</v>
      </c>
      <c r="I19" s="1"/>
      <c r="J19" s="1"/>
      <c r="K19" s="1"/>
      <c r="L19" s="1"/>
      <c r="M19" s="1"/>
      <c r="N19" s="1"/>
      <c r="O19" s="1"/>
      <c r="P19" s="1"/>
      <c r="T19" s="8"/>
      <c r="U19" s="8"/>
      <c r="V19" s="8"/>
      <c r="W19" s="8"/>
      <c r="X19" s="8"/>
      <c r="Y19" s="8"/>
    </row>
    <row r="20" spans="2:25" x14ac:dyDescent="0.25">
      <c r="B20" s="22" t="s">
        <v>57</v>
      </c>
      <c r="C20" s="23"/>
      <c r="D20" s="6">
        <f>SUM(D16:D19)</f>
        <v>5668395</v>
      </c>
      <c r="E20" s="6">
        <f>SUM(E16:E19)</f>
        <v>4692840</v>
      </c>
      <c r="F20" s="6">
        <f>SUM(F16:F19)</f>
        <v>1146134</v>
      </c>
      <c r="G20" s="6">
        <f>SUM(G16:G19)</f>
        <v>2749436</v>
      </c>
      <c r="H20" s="6">
        <f>SUM(H16:H19)</f>
        <v>5539959</v>
      </c>
      <c r="I20" s="6">
        <f>SUM(I16:I19)</f>
        <v>0</v>
      </c>
      <c r="J20" s="6">
        <f>SUM(J16:J19)</f>
        <v>0</v>
      </c>
      <c r="K20" s="6">
        <f>SUM(K16:K19)</f>
        <v>0</v>
      </c>
      <c r="L20" s="6">
        <f>SUM(L16:L19)</f>
        <v>0</v>
      </c>
      <c r="M20" s="6">
        <f>SUM(M16:M19)</f>
        <v>0</v>
      </c>
      <c r="N20" s="6">
        <f>SUM(N16:N19)</f>
        <v>0</v>
      </c>
      <c r="O20" s="6">
        <f>SUM(O16:O19)</f>
        <v>0</v>
      </c>
      <c r="P20" s="6">
        <f t="shared" si="0"/>
        <v>19796764</v>
      </c>
      <c r="T20" s="8"/>
      <c r="U20" s="8"/>
      <c r="V20" s="8"/>
      <c r="W20" s="8"/>
      <c r="X20" s="8"/>
      <c r="Y20" s="8"/>
    </row>
    <row r="21" spans="2:25" x14ac:dyDescent="0.25">
      <c r="B21" s="14" t="s">
        <v>62</v>
      </c>
      <c r="C21" s="1" t="s">
        <v>66</v>
      </c>
      <c r="D21" s="1">
        <v>58168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0"/>
        <v>58168</v>
      </c>
      <c r="T21" s="8"/>
      <c r="U21" s="8"/>
      <c r="V21" s="8"/>
      <c r="W21" s="8"/>
      <c r="X21" s="8"/>
      <c r="Y21" s="8"/>
    </row>
    <row r="22" spans="2:25" x14ac:dyDescent="0.25">
      <c r="B22" s="14"/>
      <c r="C22" s="1" t="s">
        <v>69</v>
      </c>
      <c r="D22" s="1">
        <v>10784154</v>
      </c>
      <c r="E22" s="1">
        <v>2603159</v>
      </c>
      <c r="F22" s="1">
        <v>1739092</v>
      </c>
      <c r="G22" s="1">
        <v>3601766</v>
      </c>
      <c r="H22" s="1">
        <v>6849520</v>
      </c>
      <c r="I22" s="1"/>
      <c r="J22" s="1"/>
      <c r="K22" s="1"/>
      <c r="L22" s="1"/>
      <c r="M22" s="1"/>
      <c r="N22" s="1"/>
      <c r="O22" s="1"/>
      <c r="P22" s="1">
        <f t="shared" si="0"/>
        <v>25577691</v>
      </c>
      <c r="T22" s="8"/>
      <c r="U22" s="8"/>
      <c r="V22" s="8"/>
      <c r="W22" s="8"/>
      <c r="X22" s="8"/>
      <c r="Y22" s="8"/>
    </row>
    <row r="23" spans="2:25" x14ac:dyDescent="0.25">
      <c r="B23" s="14"/>
      <c r="C23" s="1" t="s">
        <v>70</v>
      </c>
      <c r="D23" s="1">
        <v>57681699</v>
      </c>
      <c r="E23" s="1">
        <v>62533638</v>
      </c>
      <c r="F23" s="1">
        <v>55101595</v>
      </c>
      <c r="G23" s="1">
        <v>57183230</v>
      </c>
      <c r="H23" s="1">
        <v>57613086</v>
      </c>
      <c r="I23" s="1"/>
      <c r="J23" s="1"/>
      <c r="K23" s="1"/>
      <c r="L23" s="1"/>
      <c r="M23" s="1"/>
      <c r="N23" s="1"/>
      <c r="O23" s="1"/>
      <c r="P23" s="1">
        <f t="shared" si="0"/>
        <v>290113248</v>
      </c>
      <c r="T23" s="8"/>
      <c r="U23" s="8"/>
      <c r="V23" s="8"/>
      <c r="W23" s="8"/>
      <c r="X23" s="8"/>
      <c r="Y23" s="8"/>
    </row>
    <row r="24" spans="2:25" x14ac:dyDescent="0.25">
      <c r="B24" s="22" t="s">
        <v>63</v>
      </c>
      <c r="C24" s="23"/>
      <c r="D24" s="6">
        <f t="shared" ref="D24:O24" si="2">SUM(D21:D23)</f>
        <v>68524021</v>
      </c>
      <c r="E24" s="6">
        <f t="shared" si="2"/>
        <v>65136797</v>
      </c>
      <c r="F24" s="6">
        <f t="shared" si="2"/>
        <v>56840687</v>
      </c>
      <c r="G24" s="6">
        <f t="shared" si="2"/>
        <v>60784996</v>
      </c>
      <c r="H24" s="6">
        <f t="shared" si="2"/>
        <v>64462606</v>
      </c>
      <c r="I24" s="6">
        <f t="shared" si="2"/>
        <v>0</v>
      </c>
      <c r="J24" s="6">
        <f t="shared" si="2"/>
        <v>0</v>
      </c>
      <c r="K24" s="6">
        <f t="shared" si="2"/>
        <v>0</v>
      </c>
      <c r="L24" s="6">
        <f t="shared" si="2"/>
        <v>0</v>
      </c>
      <c r="M24" s="6">
        <f t="shared" si="2"/>
        <v>0</v>
      </c>
      <c r="N24" s="6">
        <f t="shared" si="2"/>
        <v>0</v>
      </c>
      <c r="O24" s="6">
        <f t="shared" si="2"/>
        <v>0</v>
      </c>
      <c r="P24" s="6">
        <f t="shared" si="0"/>
        <v>315749107</v>
      </c>
      <c r="T24" s="8"/>
      <c r="U24" s="8"/>
      <c r="V24" s="8"/>
      <c r="W24" s="8"/>
      <c r="X24" s="8"/>
      <c r="Y24" s="8"/>
    </row>
    <row r="25" spans="2:25" x14ac:dyDescent="0.25">
      <c r="B25" s="14" t="s">
        <v>10</v>
      </c>
      <c r="C25" s="1" t="s">
        <v>66</v>
      </c>
      <c r="D25" s="1">
        <v>15878475</v>
      </c>
      <c r="E25" s="1">
        <v>8780204</v>
      </c>
      <c r="F25" s="1">
        <v>11600209</v>
      </c>
      <c r="G25" s="1">
        <v>17128754</v>
      </c>
      <c r="H25" s="1">
        <v>13623273</v>
      </c>
      <c r="I25" s="1"/>
      <c r="J25" s="1"/>
      <c r="K25" s="1"/>
      <c r="L25" s="1"/>
      <c r="M25" s="1"/>
      <c r="N25" s="1"/>
      <c r="O25" s="1"/>
      <c r="P25" s="1">
        <f t="shared" si="0"/>
        <v>67010915</v>
      </c>
      <c r="T25" s="8"/>
      <c r="U25" s="8"/>
      <c r="V25" s="8"/>
      <c r="W25" s="8"/>
      <c r="X25" s="8"/>
      <c r="Y25" s="8"/>
    </row>
    <row r="26" spans="2:25" x14ac:dyDescent="0.25">
      <c r="B26" s="14"/>
      <c r="C26" s="1" t="s">
        <v>67</v>
      </c>
      <c r="D26" s="1">
        <v>11224815</v>
      </c>
      <c r="E26" s="1">
        <v>8194655</v>
      </c>
      <c r="F26" s="1">
        <v>14931401</v>
      </c>
      <c r="G26" s="1">
        <v>17927811</v>
      </c>
      <c r="H26" s="1">
        <v>7004927</v>
      </c>
      <c r="I26" s="1"/>
      <c r="J26" s="1"/>
      <c r="K26" s="1"/>
      <c r="L26" s="1"/>
      <c r="M26" s="1"/>
      <c r="N26" s="1"/>
      <c r="O26" s="1"/>
      <c r="P26" s="1">
        <f t="shared" si="0"/>
        <v>59283609</v>
      </c>
      <c r="T26" s="8"/>
      <c r="U26" s="8"/>
      <c r="V26" s="8"/>
      <c r="W26" s="8"/>
      <c r="X26" s="8"/>
      <c r="Y26" s="8"/>
    </row>
    <row r="27" spans="2:25" x14ac:dyDescent="0.25">
      <c r="B27" s="14"/>
      <c r="C27" s="1" t="s">
        <v>68</v>
      </c>
      <c r="D27" s="1">
        <v>413524</v>
      </c>
      <c r="E27" s="1">
        <v>116039</v>
      </c>
      <c r="F27" s="1"/>
      <c r="G27" s="1">
        <v>57980</v>
      </c>
      <c r="H27" s="1"/>
      <c r="I27" s="1"/>
      <c r="J27" s="1"/>
      <c r="K27" s="1"/>
      <c r="L27" s="1"/>
      <c r="M27" s="1"/>
      <c r="N27" s="1"/>
      <c r="O27" s="1"/>
      <c r="P27" s="1">
        <f t="shared" si="0"/>
        <v>587543</v>
      </c>
      <c r="T27" s="8"/>
      <c r="U27" s="8"/>
      <c r="V27" s="8"/>
      <c r="W27" s="8"/>
      <c r="X27" s="8"/>
      <c r="Y27" s="8"/>
    </row>
    <row r="28" spans="2:25" x14ac:dyDescent="0.25">
      <c r="B28" s="14"/>
      <c r="C28" s="1" t="s">
        <v>69</v>
      </c>
      <c r="D28" s="1">
        <v>761346448</v>
      </c>
      <c r="E28" s="1">
        <v>715649984</v>
      </c>
      <c r="F28" s="1">
        <v>712310240</v>
      </c>
      <c r="G28" s="1">
        <v>768434415</v>
      </c>
      <c r="H28" s="1">
        <v>769880398</v>
      </c>
      <c r="I28" s="1"/>
      <c r="J28" s="1"/>
      <c r="K28" s="1"/>
      <c r="L28" s="1"/>
      <c r="M28" s="1"/>
      <c r="N28" s="1"/>
      <c r="O28" s="1"/>
      <c r="P28" s="1">
        <f t="shared" si="0"/>
        <v>3727621485</v>
      </c>
      <c r="T28" s="8"/>
      <c r="U28" s="8"/>
      <c r="V28" s="8"/>
      <c r="W28" s="8"/>
      <c r="X28" s="8"/>
      <c r="Y28" s="8"/>
    </row>
    <row r="29" spans="2:25" x14ac:dyDescent="0.25">
      <c r="B29" s="14"/>
      <c r="C29" s="1" t="s">
        <v>70</v>
      </c>
      <c r="D29" s="1">
        <v>24065977</v>
      </c>
      <c r="E29" s="1">
        <v>23344874</v>
      </c>
      <c r="F29" s="1">
        <v>25593571</v>
      </c>
      <c r="G29" s="1">
        <v>24287776</v>
      </c>
      <c r="H29" s="1">
        <v>16276697</v>
      </c>
      <c r="I29" s="1"/>
      <c r="J29" s="1"/>
      <c r="K29" s="1"/>
      <c r="L29" s="1"/>
      <c r="M29" s="1"/>
      <c r="N29" s="1"/>
      <c r="O29" s="1"/>
      <c r="P29" s="1">
        <f t="shared" si="0"/>
        <v>113568895</v>
      </c>
      <c r="T29" s="8"/>
      <c r="U29" s="8"/>
      <c r="V29" s="8"/>
      <c r="W29" s="8"/>
      <c r="X29" s="8"/>
      <c r="Y29" s="8"/>
    </row>
    <row r="30" spans="2:25" x14ac:dyDescent="0.25">
      <c r="B30" s="22" t="s">
        <v>33</v>
      </c>
      <c r="C30" s="23"/>
      <c r="D30" s="6">
        <f>SUM(D25:D29)</f>
        <v>812929239</v>
      </c>
      <c r="E30" s="6">
        <f t="shared" ref="E30:N30" si="3">SUM(E25:E29)</f>
        <v>756085756</v>
      </c>
      <c r="F30" s="6">
        <f t="shared" si="3"/>
        <v>764435421</v>
      </c>
      <c r="G30" s="6">
        <f t="shared" si="3"/>
        <v>827836736</v>
      </c>
      <c r="H30" s="6">
        <f t="shared" si="3"/>
        <v>806785295</v>
      </c>
      <c r="I30" s="6">
        <f t="shared" si="3"/>
        <v>0</v>
      </c>
      <c r="J30" s="6">
        <f t="shared" si="3"/>
        <v>0</v>
      </c>
      <c r="K30" s="6">
        <f t="shared" si="3"/>
        <v>0</v>
      </c>
      <c r="L30" s="6">
        <f t="shared" si="3"/>
        <v>0</v>
      </c>
      <c r="M30" s="6">
        <f t="shared" si="3"/>
        <v>0</v>
      </c>
      <c r="N30" s="6">
        <f t="shared" si="3"/>
        <v>0</v>
      </c>
      <c r="O30" s="6">
        <f>SUM(O25:O29)</f>
        <v>0</v>
      </c>
      <c r="P30" s="6">
        <f t="shared" si="0"/>
        <v>3968072447</v>
      </c>
      <c r="T30" s="8"/>
      <c r="U30" s="8"/>
      <c r="V30" s="8"/>
      <c r="W30" s="8"/>
      <c r="X30" s="8"/>
      <c r="Y30" s="8"/>
    </row>
    <row r="31" spans="2:25" x14ac:dyDescent="0.25">
      <c r="B31" s="24" t="s">
        <v>30</v>
      </c>
      <c r="C31" s="25"/>
      <c r="D31" s="7">
        <f>D30+D24+D20+D15+D11</f>
        <v>1802217952</v>
      </c>
      <c r="E31" s="7">
        <f>E30+E24+E20+E15+E11</f>
        <v>1754184342</v>
      </c>
      <c r="F31" s="7">
        <f>F30+F24+F20+F15+F11</f>
        <v>1819249757</v>
      </c>
      <c r="G31" s="7">
        <f>G30+G24+G20+G15+G11</f>
        <v>1828458755</v>
      </c>
      <c r="H31" s="7">
        <f>H30+H24+H20+H15+H11</f>
        <v>1817678886</v>
      </c>
      <c r="I31" s="7">
        <f>I30+I24+I20+I15+I11</f>
        <v>0</v>
      </c>
      <c r="J31" s="7">
        <f>J30+J24+J20+J15+J11</f>
        <v>0</v>
      </c>
      <c r="K31" s="7">
        <f>K30+K24+K20+K15+K11</f>
        <v>0</v>
      </c>
      <c r="L31" s="7">
        <f>L30+L24+L20+L15+L11</f>
        <v>0</v>
      </c>
      <c r="M31" s="7">
        <f>M30+M24+M20+M15+M11</f>
        <v>0</v>
      </c>
      <c r="N31" s="7">
        <f>N30+N24+N20+N15+N11</f>
        <v>0</v>
      </c>
      <c r="O31" s="7">
        <f>O30+O24+O20+O15+O11</f>
        <v>0</v>
      </c>
      <c r="P31" s="7">
        <f t="shared" si="0"/>
        <v>9021789692</v>
      </c>
    </row>
    <row r="32" spans="2:25" x14ac:dyDescent="0.25">
      <c r="B32" s="9"/>
    </row>
  </sheetData>
  <mergeCells count="9">
    <mergeCell ref="B2:D2"/>
    <mergeCell ref="B3:E3"/>
    <mergeCell ref="O3:P3"/>
    <mergeCell ref="B11:C11"/>
    <mergeCell ref="B15:C15"/>
    <mergeCell ref="B31:C31"/>
    <mergeCell ref="B20:C20"/>
    <mergeCell ref="B24:C24"/>
    <mergeCell ref="B30:C3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Anidro_UF</vt:lpstr>
      <vt:lpstr>Hidratado_UF</vt:lpstr>
      <vt:lpstr>Anidro_Região</vt:lpstr>
      <vt:lpstr>Hidratado_Região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Fabio Nuno Marques da Vinha</cp:lastModifiedBy>
  <dcterms:created xsi:type="dcterms:W3CDTF">2018-12-13T15:59:02Z</dcterms:created>
  <dcterms:modified xsi:type="dcterms:W3CDTF">2024-06-22T01:50:05Z</dcterms:modified>
</cp:coreProperties>
</file>