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pivotCache/pivotCacheDefinition9.xml" ContentType="application/vnd.openxmlformats-officedocument.spreadsheetml.pivotCacheDefinition+xml"/>
  <Override PartName="/xl/pivotCache/pivotCacheRecords9.xml" ContentType="application/vnd.openxmlformats-officedocument.spreadsheetml.pivotCacheRecords+xml"/>
  <Override PartName="/xl/pivotCache/pivotCacheDefinition10.xml" ContentType="application/vnd.openxmlformats-officedocument.spreadsheetml.pivotCacheDefinition+xml"/>
  <Override PartName="/xl/pivotCache/pivotCacheRecords10.xml" ContentType="application/vnd.openxmlformats-officedocument.spreadsheetml.pivotCacheRecords+xml"/>
  <Override PartName="/xl/pivotCache/pivotCacheDefinition11.xml" ContentType="application/vnd.openxmlformats-officedocument.spreadsheetml.pivotCacheDefinition+xml"/>
  <Override PartName="/xl/pivotCache/pivotCacheRecords11.xml" ContentType="application/vnd.openxmlformats-officedocument.spreadsheetml.pivotCacheRecords+xml"/>
  <Override PartName="/xl/pivotCache/pivotCacheDefinition12.xml" ContentType="application/vnd.openxmlformats-officedocument.spreadsheetml.pivotCacheDefinition+xml"/>
  <Override PartName="/xl/pivotCache/pivotCacheRecords12.xml" ContentType="application/vnd.openxmlformats-officedocument.spreadsheetml.pivotCacheRecords+xml"/>
  <Override PartName="/xl/pivotCache/pivotCacheDefinition13.xml" ContentType="application/vnd.openxmlformats-officedocument.spreadsheetml.pivotCacheDefinition+xml"/>
  <Override PartName="/xl/pivotCache/pivotCacheRecords13.xml" ContentType="application/vnd.openxmlformats-officedocument.spreadsheetml.pivotCacheRecords+xml"/>
  <Override PartName="/xl/pivotCache/pivotCacheDefinition14.xml" ContentType="application/vnd.openxmlformats-officedocument.spreadsheetml.pivotCacheDefinition+xml"/>
  <Override PartName="/xl/pivotCache/pivotCacheRecords14.xml" ContentType="application/vnd.openxmlformats-officedocument.spreadsheetml.pivotCacheRecords+xml"/>
  <Override PartName="/xl/pivotCache/pivotCacheDefinition15.xml" ContentType="application/vnd.openxmlformats-officedocument.spreadsheetml.pivotCacheDefinition+xml"/>
  <Override PartName="/xl/pivotCache/pivotCacheRecords15.xml" ContentType="application/vnd.openxmlformats-officedocument.spreadsheetml.pivotCacheRecords+xml"/>
  <Override PartName="/xl/pivotCache/pivotCacheDefinition16.xml" ContentType="application/vnd.openxmlformats-officedocument.spreadsheetml.pivotCacheDefinition+xml"/>
  <Override PartName="/xl/pivotCache/pivotCacheRecords16.xml" ContentType="application/vnd.openxmlformats-officedocument.spreadsheetml.pivotCacheRecords+xml"/>
  <Override PartName="/xl/pivotCache/pivotCacheDefinition17.xml" ContentType="application/vnd.openxmlformats-officedocument.spreadsheetml.pivotCacheDefinition+xml"/>
  <Override PartName="/xl/pivotCache/pivotCacheRecords17.xml" ContentType="application/vnd.openxmlformats-officedocument.spreadsheetml.pivotCacheRecords+xml"/>
  <Override PartName="/xl/pivotCache/pivotCacheDefinition18.xml" ContentType="application/vnd.openxmlformats-officedocument.spreadsheetml.pivotCacheDefinition+xml"/>
  <Override PartName="/xl/pivotCache/pivotCacheRecords18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4.xml" ContentType="application/vnd.openxmlformats-officedocument.themeOverrid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5.xml" ContentType="application/vnd.openxmlformats-officedocument.themeOverride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6.xml" ContentType="application/vnd.openxmlformats-officedocument.themeOverrid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7.xml" ContentType="application/vnd.openxmlformats-officedocument.themeOverrid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8.xml" ContentType="application/vnd.openxmlformats-officedocument.themeOverrid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9.xml" ContentType="application/vnd.openxmlformats-officedocument.themeOverride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0.xml" ContentType="application/vnd.openxmlformats-officedocument.themeOverride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1.xml" ContentType="application/vnd.openxmlformats-officedocument.themeOverride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2.xml" ContentType="application/vnd.openxmlformats-officedocument.themeOverride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3.xml" ContentType="application/vnd.openxmlformats-officedocument.themeOverride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4.xml" ContentType="application/vnd.openxmlformats-officedocument.themeOverride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5.xml" ContentType="application/vnd.openxmlformats-officedocument.themeOverride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6.xml" ContentType="application/vnd.openxmlformats-officedocument.themeOverride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7.xml" ContentType="application/vnd.openxmlformats-officedocument.themeOverride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8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P - Dados Mensais\Dados Mensais (2025)\Importações e Exportações\"/>
    </mc:Choice>
  </mc:AlternateContent>
  <xr:revisionPtr revIDLastSave="0" documentId="13_ncr:1_{134CC3B7-C937-4867-B043-62BCAA108B3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lan1" sheetId="1" r:id="rId1"/>
  </sheets>
  <calcPr calcId="191028"/>
  <pivotCaches>
    <pivotCache cacheId="115" r:id="rId2"/>
    <pivotCache cacheId="119" r:id="rId3"/>
    <pivotCache cacheId="123" r:id="rId4"/>
    <pivotCache cacheId="127" r:id="rId5"/>
    <pivotCache cacheId="132" r:id="rId6"/>
    <pivotCache cacheId="137" r:id="rId7"/>
    <pivotCache cacheId="142" r:id="rId8"/>
    <pivotCache cacheId="147" r:id="rId9"/>
    <pivotCache cacheId="151" r:id="rId10"/>
    <pivotCache cacheId="155" r:id="rId11"/>
    <pivotCache cacheId="159" r:id="rId12"/>
    <pivotCache cacheId="163" r:id="rId13"/>
    <pivotCache cacheId="167" r:id="rId14"/>
    <pivotCache cacheId="171" r:id="rId15"/>
    <pivotCache cacheId="175" r:id="rId16"/>
    <pivotCache cacheId="179" r:id="rId17"/>
    <pivotCache cacheId="183" r:id="rId18"/>
    <pivotCache cacheId="187" r:id="rId1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79" i="1" l="1"/>
  <c r="P1025" i="1"/>
  <c r="P969" i="1"/>
  <c r="P916" i="1"/>
  <c r="P860" i="1"/>
  <c r="P806" i="1"/>
  <c r="P751" i="1"/>
  <c r="P697" i="1"/>
  <c r="AB640" i="1"/>
  <c r="AB585" i="1"/>
  <c r="AB526" i="1"/>
  <c r="AB465" i="1"/>
  <c r="AB403" i="1"/>
  <c r="AB342" i="1"/>
  <c r="AB283" i="1"/>
  <c r="AB227" i="1"/>
  <c r="AB114" i="1"/>
  <c r="AB58" i="1"/>
  <c r="Q1078" i="1"/>
  <c r="Q1077" i="1"/>
  <c r="Q1076" i="1"/>
  <c r="Q1075" i="1"/>
  <c r="Q1074" i="1"/>
  <c r="Q1073" i="1"/>
  <c r="Q1072" i="1"/>
  <c r="Q1071" i="1"/>
  <c r="Q1070" i="1"/>
  <c r="Q1069" i="1"/>
  <c r="Q1068" i="1"/>
  <c r="Q1067" i="1"/>
  <c r="Q968" i="1"/>
  <c r="Q967" i="1"/>
  <c r="Q966" i="1"/>
  <c r="Q965" i="1"/>
  <c r="Q964" i="1"/>
  <c r="Q963" i="1"/>
  <c r="Q962" i="1"/>
  <c r="Q961" i="1"/>
  <c r="Q960" i="1"/>
  <c r="Q959" i="1"/>
  <c r="Q958" i="1"/>
  <c r="Q957" i="1"/>
  <c r="Q915" i="1"/>
  <c r="Q914" i="1"/>
  <c r="Q913" i="1"/>
  <c r="Q912" i="1"/>
  <c r="Q911" i="1"/>
  <c r="Q910" i="1"/>
  <c r="Q909" i="1"/>
  <c r="Q908" i="1"/>
  <c r="Q907" i="1"/>
  <c r="Q906" i="1"/>
  <c r="Q905" i="1"/>
  <c r="Q904" i="1"/>
  <c r="Q859" i="1"/>
  <c r="Q858" i="1"/>
  <c r="Q857" i="1"/>
  <c r="Q856" i="1"/>
  <c r="Q855" i="1"/>
  <c r="Q854" i="1"/>
  <c r="Q853" i="1"/>
  <c r="Q852" i="1"/>
  <c r="Q851" i="1"/>
  <c r="Q850" i="1"/>
  <c r="Q849" i="1"/>
  <c r="Q848" i="1"/>
  <c r="Q750" i="1"/>
  <c r="Q749" i="1"/>
  <c r="Q748" i="1"/>
  <c r="Q747" i="1"/>
  <c r="Q746" i="1"/>
  <c r="Q745" i="1"/>
  <c r="Q744" i="1"/>
  <c r="Q743" i="1"/>
  <c r="Q742" i="1"/>
  <c r="Q741" i="1"/>
  <c r="Q740" i="1"/>
  <c r="Q739" i="1"/>
  <c r="Q696" i="1"/>
  <c r="Q695" i="1"/>
  <c r="Q694" i="1"/>
  <c r="Q693" i="1"/>
  <c r="Q692" i="1"/>
  <c r="Q691" i="1"/>
  <c r="Q690" i="1"/>
  <c r="Q689" i="1"/>
  <c r="Q688" i="1"/>
  <c r="Q687" i="1"/>
  <c r="Q686" i="1"/>
  <c r="Q685" i="1"/>
  <c r="AB169" i="1"/>
  <c r="AB168" i="1"/>
  <c r="AB167" i="1"/>
  <c r="AB166" i="1"/>
  <c r="AB165" i="1"/>
  <c r="AB164" i="1"/>
  <c r="AB163" i="1"/>
  <c r="AB162" i="1"/>
  <c r="AB161" i="1"/>
  <c r="AB160" i="1"/>
  <c r="AB159" i="1"/>
  <c r="AB158" i="1"/>
  <c r="AC639" i="1"/>
  <c r="AC638" i="1"/>
  <c r="AC637" i="1"/>
  <c r="AC636" i="1"/>
  <c r="AC635" i="1"/>
  <c r="AC634" i="1"/>
  <c r="AC633" i="1"/>
  <c r="AC632" i="1"/>
  <c r="AC631" i="1"/>
  <c r="AC630" i="1"/>
  <c r="AC629" i="1"/>
  <c r="AC628" i="1"/>
  <c r="AC584" i="1"/>
  <c r="AC583" i="1"/>
  <c r="AC582" i="1"/>
  <c r="AC581" i="1"/>
  <c r="AC580" i="1"/>
  <c r="AC579" i="1"/>
  <c r="AC578" i="1"/>
  <c r="AC577" i="1"/>
  <c r="AC576" i="1"/>
  <c r="AC575" i="1"/>
  <c r="AC574" i="1"/>
  <c r="AC573" i="1"/>
  <c r="AC525" i="1"/>
  <c r="AC524" i="1"/>
  <c r="AC523" i="1"/>
  <c r="AC522" i="1"/>
  <c r="AC521" i="1"/>
  <c r="AC520" i="1"/>
  <c r="AC519" i="1"/>
  <c r="AC518" i="1"/>
  <c r="AC517" i="1"/>
  <c r="AC516" i="1"/>
  <c r="AC515" i="1"/>
  <c r="AC514" i="1"/>
  <c r="AC464" i="1"/>
  <c r="AC463" i="1"/>
  <c r="AC462" i="1"/>
  <c r="AC461" i="1"/>
  <c r="AC460" i="1"/>
  <c r="AC459" i="1"/>
  <c r="AC458" i="1"/>
  <c r="AC457" i="1"/>
  <c r="AC456" i="1"/>
  <c r="AC455" i="1"/>
  <c r="AC454" i="1"/>
  <c r="AC453" i="1"/>
  <c r="AC402" i="1"/>
  <c r="AC401" i="1"/>
  <c r="AC400" i="1"/>
  <c r="AC399" i="1"/>
  <c r="AC398" i="1"/>
  <c r="AC397" i="1"/>
  <c r="AC396" i="1"/>
  <c r="AC395" i="1"/>
  <c r="AC394" i="1"/>
  <c r="AC393" i="1"/>
  <c r="AC392" i="1"/>
  <c r="AC391" i="1"/>
  <c r="AC341" i="1"/>
  <c r="AC340" i="1"/>
  <c r="AC339" i="1"/>
  <c r="AC338" i="1"/>
  <c r="AC337" i="1"/>
  <c r="AC336" i="1"/>
  <c r="AC335" i="1"/>
  <c r="AC334" i="1"/>
  <c r="AC333" i="1"/>
  <c r="AC332" i="1"/>
  <c r="AC331" i="1"/>
  <c r="AC330" i="1"/>
  <c r="AC282" i="1"/>
  <c r="AC281" i="1"/>
  <c r="AC280" i="1"/>
  <c r="AC279" i="1"/>
  <c r="AC278" i="1"/>
  <c r="AC277" i="1"/>
  <c r="AC276" i="1"/>
  <c r="AC275" i="1"/>
  <c r="AC274" i="1"/>
  <c r="AC273" i="1"/>
  <c r="AC272" i="1"/>
  <c r="AC271" i="1"/>
  <c r="AC113" i="1"/>
  <c r="AC112" i="1"/>
  <c r="AC111" i="1"/>
  <c r="AC110" i="1"/>
  <c r="AC109" i="1"/>
  <c r="AC108" i="1"/>
  <c r="AC107" i="1"/>
  <c r="AC106" i="1"/>
  <c r="AC105" i="1"/>
  <c r="AC104" i="1"/>
  <c r="AC103" i="1"/>
  <c r="AC102" i="1"/>
  <c r="AA165" i="1"/>
  <c r="B89" i="1"/>
  <c r="B1111" i="1" s="1"/>
  <c r="O1079" i="1"/>
  <c r="O1025" i="1"/>
  <c r="O969" i="1"/>
  <c r="O916" i="1"/>
  <c r="O860" i="1"/>
  <c r="O806" i="1"/>
  <c r="O751" i="1"/>
  <c r="O697" i="1"/>
  <c r="AA640" i="1"/>
  <c r="AA585" i="1"/>
  <c r="AA526" i="1"/>
  <c r="AA465" i="1"/>
  <c r="Z465" i="1"/>
  <c r="AA403" i="1"/>
  <c r="AA342" i="1"/>
  <c r="AA283" i="1"/>
  <c r="AA227" i="1"/>
  <c r="AA114" i="1"/>
  <c r="AA58" i="1"/>
  <c r="AB170" i="1" l="1"/>
  <c r="B145" i="1"/>
  <c r="B202" i="1"/>
  <c r="B257" i="1"/>
  <c r="B314" i="1"/>
  <c r="B438" i="1"/>
  <c r="B727" i="1"/>
  <c r="B782" i="1"/>
  <c r="B376" i="1"/>
  <c r="B836" i="1"/>
  <c r="B892" i="1"/>
  <c r="B499" i="1"/>
  <c r="B945" i="1"/>
  <c r="B562" i="1"/>
  <c r="B1001" i="1"/>
  <c r="B1055" i="1"/>
  <c r="B673" i="1" l="1"/>
  <c r="B616" i="1"/>
  <c r="Q1015" i="1"/>
  <c r="Q797" i="1"/>
  <c r="AA169" i="1"/>
  <c r="AA168" i="1"/>
  <c r="AA167" i="1"/>
  <c r="AA166" i="1"/>
  <c r="AA164" i="1"/>
  <c r="AA163" i="1"/>
  <c r="AA162" i="1"/>
  <c r="AA161" i="1"/>
  <c r="AA160" i="1"/>
  <c r="AA159" i="1"/>
  <c r="AA158" i="1"/>
  <c r="Q1018" i="1" l="1"/>
  <c r="Q1022" i="1"/>
  <c r="Q1016" i="1"/>
  <c r="Q1019" i="1"/>
  <c r="Q1023" i="1"/>
  <c r="Q1020" i="1"/>
  <c r="Q1014" i="1"/>
  <c r="Q1013" i="1"/>
  <c r="Q1017" i="1"/>
  <c r="Q1021" i="1"/>
  <c r="Q1024" i="1"/>
  <c r="Q800" i="1"/>
  <c r="Q804" i="1"/>
  <c r="Q794" i="1"/>
  <c r="Q795" i="1"/>
  <c r="Q801" i="1"/>
  <c r="Q798" i="1"/>
  <c r="Q802" i="1"/>
  <c r="Q805" i="1"/>
  <c r="Q796" i="1"/>
  <c r="Q799" i="1"/>
  <c r="Q803" i="1"/>
  <c r="AA170" i="1"/>
  <c r="Z167" i="1"/>
  <c r="N1079" i="1" l="1"/>
  <c r="N1025" i="1"/>
  <c r="N969" i="1"/>
  <c r="N916" i="1"/>
  <c r="N860" i="1"/>
  <c r="N806" i="1"/>
  <c r="N751" i="1"/>
  <c r="N697" i="1"/>
  <c r="Z640" i="1"/>
  <c r="Z585" i="1"/>
  <c r="Z526" i="1" l="1"/>
  <c r="Z403" i="1"/>
  <c r="Z342" i="1"/>
  <c r="Z283" i="1"/>
  <c r="Z227" i="1"/>
  <c r="Z114" i="1"/>
  <c r="Z58" i="1"/>
  <c r="Z169" i="1"/>
  <c r="Z168" i="1"/>
  <c r="Z166" i="1"/>
  <c r="Z165" i="1"/>
  <c r="Z164" i="1"/>
  <c r="Z163" i="1"/>
  <c r="Z162" i="1"/>
  <c r="Z161" i="1"/>
  <c r="Z160" i="1"/>
  <c r="Z159" i="1"/>
  <c r="Z158" i="1"/>
  <c r="AC49" i="1" l="1"/>
  <c r="Z170" i="1"/>
  <c r="M403" i="1"/>
  <c r="M342" i="1"/>
  <c r="AC55" i="1" l="1"/>
  <c r="AC54" i="1"/>
  <c r="AC51" i="1"/>
  <c r="AC57" i="1"/>
  <c r="AC52" i="1"/>
  <c r="AC46" i="1"/>
  <c r="AC53" i="1"/>
  <c r="AC47" i="1"/>
  <c r="AC48" i="1"/>
  <c r="AC50" i="1"/>
  <c r="AC56" i="1"/>
  <c r="Y227" i="1"/>
  <c r="Y283" i="1"/>
  <c r="Y342" i="1"/>
  <c r="Y403" i="1"/>
  <c r="Y465" i="1"/>
  <c r="Y526" i="1"/>
  <c r="B674" i="1"/>
  <c r="D158" i="1" l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C159" i="1"/>
  <c r="C160" i="1"/>
  <c r="C161" i="1"/>
  <c r="C162" i="1"/>
  <c r="C163" i="1"/>
  <c r="C164" i="1"/>
  <c r="C165" i="1"/>
  <c r="C166" i="1"/>
  <c r="C167" i="1"/>
  <c r="C168" i="1"/>
  <c r="C169" i="1"/>
  <c r="C1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Y114" i="1"/>
  <c r="S170" i="1" l="1"/>
  <c r="K170" i="1"/>
  <c r="R170" i="1"/>
  <c r="J170" i="1"/>
  <c r="Y170" i="1"/>
  <c r="Q170" i="1"/>
  <c r="I170" i="1"/>
  <c r="X170" i="1"/>
  <c r="P170" i="1"/>
  <c r="H170" i="1"/>
  <c r="W170" i="1"/>
  <c r="O170" i="1"/>
  <c r="G170" i="1"/>
  <c r="V170" i="1"/>
  <c r="N170" i="1"/>
  <c r="F170" i="1"/>
  <c r="U170" i="1"/>
  <c r="M170" i="1"/>
  <c r="E170" i="1"/>
  <c r="T170" i="1"/>
  <c r="L170" i="1"/>
  <c r="D170" i="1"/>
  <c r="B509" i="1"/>
  <c r="M697" i="1"/>
  <c r="M860" i="1"/>
  <c r="M806" i="1"/>
  <c r="M751" i="1"/>
  <c r="M916" i="1"/>
  <c r="M1079" i="1"/>
  <c r="M1025" i="1"/>
  <c r="M969" i="1"/>
  <c r="D585" i="1"/>
  <c r="E585" i="1"/>
  <c r="F585" i="1"/>
  <c r="G585" i="1"/>
  <c r="H585" i="1"/>
  <c r="I585" i="1"/>
  <c r="J585" i="1"/>
  <c r="K585" i="1"/>
  <c r="L585" i="1"/>
  <c r="M585" i="1"/>
  <c r="N585" i="1"/>
  <c r="O585" i="1"/>
  <c r="P585" i="1"/>
  <c r="Q585" i="1"/>
  <c r="R585" i="1"/>
  <c r="S585" i="1"/>
  <c r="T585" i="1"/>
  <c r="U585" i="1"/>
  <c r="V585" i="1"/>
  <c r="W585" i="1"/>
  <c r="X585" i="1"/>
  <c r="Y585" i="1"/>
  <c r="C585" i="1"/>
  <c r="D640" i="1"/>
  <c r="E640" i="1"/>
  <c r="F640" i="1"/>
  <c r="G640" i="1"/>
  <c r="H640" i="1"/>
  <c r="I640" i="1"/>
  <c r="J640" i="1"/>
  <c r="K640" i="1"/>
  <c r="L640" i="1"/>
  <c r="M640" i="1"/>
  <c r="N640" i="1"/>
  <c r="O640" i="1"/>
  <c r="P640" i="1"/>
  <c r="Q640" i="1"/>
  <c r="R640" i="1"/>
  <c r="S640" i="1"/>
  <c r="T640" i="1"/>
  <c r="U640" i="1"/>
  <c r="V640" i="1"/>
  <c r="W640" i="1"/>
  <c r="X640" i="1"/>
  <c r="Y640" i="1"/>
  <c r="C640" i="1"/>
  <c r="C1079" i="1"/>
  <c r="D1079" i="1"/>
  <c r="E1079" i="1"/>
  <c r="F1079" i="1"/>
  <c r="G1079" i="1"/>
  <c r="H1079" i="1"/>
  <c r="I1079" i="1"/>
  <c r="J1079" i="1"/>
  <c r="K1079" i="1"/>
  <c r="L1079" i="1"/>
  <c r="T1069" i="1"/>
  <c r="T1070" i="1"/>
  <c r="T1071" i="1"/>
  <c r="T1072" i="1"/>
  <c r="T1073" i="1"/>
  <c r="T1074" i="1"/>
  <c r="T1075" i="1"/>
  <c r="T1076" i="1"/>
  <c r="T1077" i="1"/>
  <c r="T1078" i="1"/>
  <c r="B258" i="1" l="1"/>
  <c r="B315" i="1"/>
  <c r="B377" i="1"/>
  <c r="B439" i="1"/>
  <c r="B500" i="1"/>
  <c r="B563" i="1"/>
  <c r="B617" i="1"/>
  <c r="B728" i="1"/>
  <c r="B783" i="1"/>
  <c r="B837" i="1"/>
  <c r="B893" i="1"/>
  <c r="B946" i="1"/>
  <c r="B1002" i="1"/>
  <c r="B1056" i="1"/>
  <c r="B1112" i="1"/>
  <c r="B203" i="1"/>
  <c r="B146" i="1"/>
  <c r="AC161" i="1" l="1"/>
  <c r="AC164" i="1"/>
  <c r="AC158" i="1"/>
  <c r="AC159" i="1"/>
  <c r="AC165" i="1"/>
  <c r="AC166" i="1"/>
  <c r="AC167" i="1"/>
  <c r="AC162" i="1"/>
  <c r="AC169" i="1"/>
  <c r="AC168" i="1"/>
  <c r="AC163" i="1"/>
  <c r="AC160" i="1"/>
  <c r="B448" i="1"/>
  <c r="B325" i="1"/>
  <c r="L1025" i="1"/>
  <c r="K1025" i="1"/>
  <c r="J1025" i="1"/>
  <c r="I1025" i="1"/>
  <c r="H1025" i="1"/>
  <c r="G1025" i="1"/>
  <c r="F1025" i="1"/>
  <c r="E1025" i="1"/>
  <c r="D1025" i="1"/>
  <c r="C1025" i="1"/>
  <c r="L969" i="1"/>
  <c r="K969" i="1"/>
  <c r="J969" i="1"/>
  <c r="I969" i="1"/>
  <c r="H969" i="1"/>
  <c r="G969" i="1"/>
  <c r="F969" i="1"/>
  <c r="E969" i="1"/>
  <c r="D969" i="1"/>
  <c r="C969" i="1"/>
  <c r="L916" i="1"/>
  <c r="K916" i="1"/>
  <c r="J916" i="1"/>
  <c r="I916" i="1"/>
  <c r="H916" i="1"/>
  <c r="G916" i="1"/>
  <c r="F916" i="1"/>
  <c r="E916" i="1"/>
  <c r="D916" i="1"/>
  <c r="C916" i="1"/>
  <c r="L860" i="1"/>
  <c r="K860" i="1"/>
  <c r="J860" i="1"/>
  <c r="I860" i="1"/>
  <c r="H860" i="1"/>
  <c r="G860" i="1"/>
  <c r="F860" i="1"/>
  <c r="E860" i="1"/>
  <c r="D860" i="1"/>
  <c r="C860" i="1"/>
  <c r="L806" i="1"/>
  <c r="K806" i="1"/>
  <c r="J806" i="1"/>
  <c r="I806" i="1"/>
  <c r="H806" i="1"/>
  <c r="G806" i="1"/>
  <c r="F806" i="1"/>
  <c r="E806" i="1"/>
  <c r="D806" i="1"/>
  <c r="C806" i="1"/>
  <c r="L751" i="1"/>
  <c r="K751" i="1"/>
  <c r="J751" i="1"/>
  <c r="I751" i="1"/>
  <c r="H751" i="1"/>
  <c r="G751" i="1"/>
  <c r="F751" i="1"/>
  <c r="E751" i="1"/>
  <c r="D751" i="1"/>
  <c r="C751" i="1"/>
  <c r="L697" i="1"/>
  <c r="K697" i="1"/>
  <c r="J697" i="1"/>
  <c r="I697" i="1"/>
  <c r="H697" i="1"/>
  <c r="G697" i="1"/>
  <c r="F697" i="1"/>
  <c r="E697" i="1"/>
  <c r="D697" i="1"/>
  <c r="C697" i="1"/>
  <c r="X526" i="1"/>
  <c r="W526" i="1"/>
  <c r="V526" i="1"/>
  <c r="U526" i="1"/>
  <c r="T526" i="1"/>
  <c r="S526" i="1"/>
  <c r="R526" i="1"/>
  <c r="Q526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C526" i="1"/>
  <c r="X465" i="1"/>
  <c r="W465" i="1"/>
  <c r="V465" i="1"/>
  <c r="U465" i="1"/>
  <c r="T465" i="1"/>
  <c r="S465" i="1"/>
  <c r="R465" i="1"/>
  <c r="Q465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C465" i="1"/>
  <c r="X403" i="1"/>
  <c r="W403" i="1"/>
  <c r="V403" i="1"/>
  <c r="U403" i="1"/>
  <c r="T403" i="1"/>
  <c r="S403" i="1"/>
  <c r="R403" i="1"/>
  <c r="Q403" i="1"/>
  <c r="P403" i="1"/>
  <c r="O403" i="1"/>
  <c r="N403" i="1"/>
  <c r="L403" i="1"/>
  <c r="K403" i="1"/>
  <c r="J403" i="1"/>
  <c r="I403" i="1"/>
  <c r="H403" i="1"/>
  <c r="G403" i="1"/>
  <c r="F403" i="1"/>
  <c r="E403" i="1"/>
  <c r="D403" i="1"/>
  <c r="C403" i="1"/>
  <c r="X342" i="1"/>
  <c r="W342" i="1"/>
  <c r="V342" i="1"/>
  <c r="U342" i="1"/>
  <c r="T342" i="1"/>
  <c r="S342" i="1"/>
  <c r="R342" i="1"/>
  <c r="Q342" i="1"/>
  <c r="P342" i="1"/>
  <c r="O342" i="1"/>
  <c r="N342" i="1"/>
  <c r="L342" i="1"/>
  <c r="K342" i="1"/>
  <c r="J342" i="1"/>
  <c r="I342" i="1"/>
  <c r="H342" i="1"/>
  <c r="G342" i="1"/>
  <c r="F342" i="1"/>
  <c r="E342" i="1"/>
  <c r="D342" i="1"/>
  <c r="C342" i="1"/>
  <c r="X283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AC218" i="1" l="1"/>
  <c r="AC217" i="1"/>
  <c r="AC221" i="1"/>
  <c r="T1024" i="1"/>
  <c r="T1023" i="1"/>
  <c r="T1022" i="1"/>
  <c r="T1021" i="1"/>
  <c r="T1020" i="1"/>
  <c r="T1019" i="1"/>
  <c r="T1018" i="1"/>
  <c r="T1017" i="1"/>
  <c r="T1016" i="1"/>
  <c r="T1015" i="1"/>
  <c r="T1014" i="1"/>
  <c r="T1013" i="1"/>
  <c r="T915" i="1"/>
  <c r="T914" i="1"/>
  <c r="T913" i="1"/>
  <c r="T912" i="1"/>
  <c r="T911" i="1"/>
  <c r="T910" i="1"/>
  <c r="T909" i="1"/>
  <c r="T908" i="1"/>
  <c r="T907" i="1"/>
  <c r="T906" i="1"/>
  <c r="T905" i="1"/>
  <c r="T904" i="1"/>
  <c r="AC223" i="1" l="1"/>
  <c r="AC220" i="1"/>
  <c r="AC225" i="1"/>
  <c r="AC226" i="1"/>
  <c r="AC224" i="1"/>
  <c r="AC215" i="1"/>
  <c r="AC216" i="1"/>
  <c r="AC222" i="1"/>
  <c r="AC219" i="1"/>
  <c r="T859" i="1"/>
  <c r="T858" i="1"/>
  <c r="T857" i="1"/>
  <c r="T856" i="1"/>
  <c r="T855" i="1"/>
  <c r="T854" i="1"/>
  <c r="T853" i="1"/>
  <c r="T852" i="1"/>
  <c r="T851" i="1"/>
  <c r="T850" i="1"/>
  <c r="T805" i="1"/>
  <c r="T804" i="1"/>
  <c r="T803" i="1"/>
  <c r="T802" i="1"/>
  <c r="T801" i="1"/>
  <c r="T800" i="1"/>
  <c r="T799" i="1"/>
  <c r="T798" i="1"/>
  <c r="T797" i="1"/>
  <c r="T796" i="1"/>
  <c r="T795" i="1"/>
  <c r="T794" i="1"/>
  <c r="T696" i="1"/>
  <c r="T695" i="1"/>
  <c r="T694" i="1"/>
  <c r="T693" i="1"/>
  <c r="T692" i="1"/>
  <c r="T691" i="1"/>
  <c r="T690" i="1"/>
  <c r="T689" i="1"/>
  <c r="T688" i="1"/>
  <c r="T687" i="1"/>
  <c r="T686" i="1"/>
  <c r="T685" i="1"/>
  <c r="B528" i="1" l="1"/>
  <c r="B467" i="1"/>
  <c r="B405" i="1"/>
  <c r="B344" i="1"/>
  <c r="B386" i="1"/>
  <c r="C170" i="1" l="1"/>
</calcChain>
</file>

<file path=xl/sharedStrings.xml><?xml version="1.0" encoding="utf-8"?>
<sst xmlns="http://schemas.openxmlformats.org/spreadsheetml/2006/main" count="690" uniqueCount="112">
  <si>
    <t xml:space="preserve">                  Agência Nacional do Petróleo, Gás Natural e Biocombustíveis</t>
  </si>
  <si>
    <t xml:space="preserve">                  Superintendência de Defesa da Concorrência</t>
  </si>
  <si>
    <t>Periodicidade: Mensal</t>
  </si>
  <si>
    <t>Índice:</t>
  </si>
  <si>
    <r>
      <t>2</t>
    </r>
    <r>
      <rPr>
        <b/>
        <sz val="12"/>
        <color indexed="10"/>
        <rFont val="Arial"/>
        <family val="2"/>
      </rPr>
      <t xml:space="preserve">ATENÇÃO: </t>
    </r>
    <r>
      <rPr>
        <sz val="12"/>
        <color indexed="10"/>
        <rFont val="Arial"/>
        <family val="2"/>
      </rPr>
      <t>a partir de novembro/06,</t>
    </r>
    <r>
      <rPr>
        <b/>
        <sz val="12"/>
        <color indexed="10"/>
        <rFont val="Arial"/>
        <family val="2"/>
      </rPr>
      <t xml:space="preserve"> </t>
    </r>
    <r>
      <rPr>
        <sz val="12"/>
        <color indexed="10"/>
        <rFont val="Arial"/>
        <family val="2"/>
      </rPr>
      <t xml:space="preserve">a série de exportações de derivados passou a incluir os produtos </t>
    </r>
    <r>
      <rPr>
        <b/>
        <sz val="12"/>
        <color indexed="10"/>
        <rFont val="Arial"/>
        <family val="2"/>
      </rPr>
      <t xml:space="preserve">Combustíveis </t>
    </r>
  </si>
  <si>
    <r>
      <t xml:space="preserve">para Aeronaves </t>
    </r>
    <r>
      <rPr>
        <sz val="12"/>
        <color indexed="10"/>
        <rFont val="Arial"/>
        <family val="2"/>
      </rPr>
      <t>e</t>
    </r>
    <r>
      <rPr>
        <b/>
        <sz val="12"/>
        <color indexed="10"/>
        <rFont val="Arial"/>
        <family val="2"/>
      </rPr>
      <t xml:space="preserve"> Combustíveis para Navios</t>
    </r>
    <r>
      <rPr>
        <sz val="12"/>
        <color indexed="10"/>
        <rFont val="Arial"/>
        <family val="2"/>
      </rPr>
      <t>. Desta forma, toda a série, desde janeiro de 2000, foi revisada.</t>
    </r>
  </si>
  <si>
    <t>ANO</t>
  </si>
  <si>
    <t xml:space="preserve">VARIAÇÃO DO ACUMULADO </t>
  </si>
  <si>
    <t>MÊS</t>
  </si>
  <si>
    <t>2021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</si>
  <si>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</si>
  <si>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</si>
  <si>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</si>
  <si>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</si>
  <si>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</si>
  <si>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</si>
  <si>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</si>
  <si>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</si>
  <si>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</si>
  <si>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</si>
  <si>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</si>
  <si>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</si>
  <si>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do Ano</t>
  </si>
  <si>
    <t>xxxxxxxxxxxxxxx</t>
  </si>
  <si>
    <t>xxxxxxxxxxxxxxxxxxxxxxx</t>
  </si>
  <si>
    <t>PETRÓLEO</t>
  </si>
  <si>
    <t>Importação Mensal (m³)</t>
  </si>
  <si>
    <r>
      <t>Fonte</t>
    </r>
    <r>
      <rPr>
        <sz val="10"/>
        <rFont val="Arial"/>
        <family val="2"/>
      </rPr>
      <t>: Secretaria de Comércio Exterior - Ministério da Economia</t>
    </r>
  </si>
  <si>
    <r>
      <t>Notas</t>
    </r>
    <r>
      <rPr>
        <sz val="10"/>
        <rFont val="Arial"/>
        <family val="2"/>
      </rPr>
      <t xml:space="preserve">: Inclui as importações de condensado das Centrais Petroquímicas.  </t>
    </r>
  </si>
  <si>
    <r>
      <t xml:space="preserve">                  </t>
    </r>
    <r>
      <rPr>
        <b/>
        <sz val="10"/>
        <rFont val="Arial"/>
        <family val="2"/>
      </rPr>
      <t>Petróleo:</t>
    </r>
    <r>
      <rPr>
        <sz val="10"/>
        <rFont val="Arial"/>
        <family val="2"/>
      </rPr>
      <t xml:space="preserve"> inclui óleo e condensado. Não inclui LGN.</t>
    </r>
  </si>
  <si>
    <r>
      <rPr>
        <b/>
        <sz val="10"/>
        <rFont val="Arial"/>
        <family val="2"/>
      </rPr>
      <t xml:space="preserve">            (m³)</t>
    </r>
    <r>
      <rPr>
        <sz val="10"/>
        <rFont val="Arial"/>
        <family val="2"/>
      </rPr>
      <t xml:space="preserve"> = metro cúbico.   </t>
    </r>
  </si>
  <si>
    <t>Voltar ao índice</t>
  </si>
  <si>
    <t>Dispêndio Mensal com Importação (US$ FOB)</t>
  </si>
  <si>
    <r>
      <t>Notas</t>
    </r>
    <r>
      <rPr>
        <sz val="10"/>
        <rFont val="Arial"/>
        <family val="2"/>
      </rPr>
      <t xml:space="preserve">: </t>
    </r>
    <r>
      <rPr>
        <b/>
        <sz val="10"/>
        <rFont val="Arial"/>
        <family val="2"/>
      </rPr>
      <t xml:space="preserve">Petróleo: </t>
    </r>
    <r>
      <rPr>
        <sz val="10"/>
        <rFont val="Arial"/>
        <family val="2"/>
      </rPr>
      <t xml:space="preserve">inclui óleo e condensado. Não inclui LGN.  </t>
    </r>
  </si>
  <si>
    <r>
      <t xml:space="preserve">                  </t>
    </r>
    <r>
      <rPr>
        <b/>
        <sz val="10"/>
        <rFont val="Arial"/>
        <family val="2"/>
      </rPr>
      <t>FOB:</t>
    </r>
    <r>
      <rPr>
        <sz val="10"/>
        <rFont val="Arial"/>
        <family val="2"/>
      </rPr>
      <t xml:space="preserve"> free on board (denomina contrato no qual o frete não está incluído no custo da mercadoria).   </t>
    </r>
  </si>
  <si>
    <t xml:space="preserve">                  Dólar em valor corrente.     </t>
  </si>
  <si>
    <t>Média do Ano</t>
  </si>
  <si>
    <t>Preço Médio do Barril Importado US$/m³ (FOB)</t>
  </si>
  <si>
    <r>
      <t xml:space="preserve">                  </t>
    </r>
    <r>
      <rPr>
        <b/>
        <sz val="10"/>
        <rFont val="Arial"/>
        <family val="2"/>
      </rPr>
      <t xml:space="preserve">FOB: </t>
    </r>
    <r>
      <rPr>
        <sz val="10"/>
        <rFont val="Arial"/>
        <family val="2"/>
      </rPr>
      <t xml:space="preserve">free on board (denomina contrato no qual o frete não está incluído no custo da mercadoria).   </t>
    </r>
  </si>
  <si>
    <t xml:space="preserve">                  Dólar em valor corrente.   </t>
  </si>
  <si>
    <t>Exportação Mensal (m³)</t>
  </si>
  <si>
    <r>
      <t>Notas: (m³)</t>
    </r>
    <r>
      <rPr>
        <sz val="10"/>
        <rFont val="Arial"/>
        <family val="2"/>
      </rPr>
      <t xml:space="preserve"> = metro cúbico.   </t>
    </r>
  </si>
  <si>
    <t>Receita Mensal com Exportação (US$ FOB)</t>
  </si>
  <si>
    <r>
      <t>Notas</t>
    </r>
    <r>
      <rPr>
        <sz val="10"/>
        <rFont val="Arial"/>
        <family val="2"/>
      </rPr>
      <t xml:space="preserve">: </t>
    </r>
    <r>
      <rPr>
        <b/>
        <sz val="10"/>
        <rFont val="Arial"/>
        <family val="2"/>
      </rPr>
      <t xml:space="preserve">FOB: </t>
    </r>
    <r>
      <rPr>
        <sz val="10"/>
        <rFont val="Arial"/>
        <family val="2"/>
      </rPr>
      <t xml:space="preserve">free on board (denomina contrato no qual o frete não está incluído no custo da mercadoria).   </t>
    </r>
  </si>
  <si>
    <t xml:space="preserve">                  Dólar em valor corrente.    </t>
  </si>
  <si>
    <t>Selecione, clicando na seta abaixo o PRODUTO desejado.</t>
  </si>
  <si>
    <t>PRODUTO</t>
  </si>
  <si>
    <t>(Tudo)</t>
  </si>
  <si>
    <t>Meses</t>
  </si>
  <si>
    <r>
      <t>Notas</t>
    </r>
    <r>
      <rPr>
        <sz val="10"/>
        <rFont val="Arial"/>
        <family val="2"/>
      </rPr>
      <t xml:space="preserve">: </t>
    </r>
    <r>
      <rPr>
        <b/>
        <sz val="10"/>
        <rFont val="Arial"/>
        <family val="2"/>
      </rPr>
      <t>GLP:</t>
    </r>
    <r>
      <rPr>
        <sz val="10"/>
        <rFont val="Arial"/>
        <family val="2"/>
      </rPr>
      <t xml:space="preserve"> inclui propano e butano. </t>
    </r>
  </si>
  <si>
    <r>
      <t xml:space="preserve">                  </t>
    </r>
    <r>
      <rPr>
        <b/>
        <sz val="10"/>
        <rFont val="Arial"/>
        <family val="2"/>
      </rPr>
      <t xml:space="preserve">OUTROS NÃO ENERGÉTICOS: </t>
    </r>
    <r>
      <rPr>
        <sz val="10"/>
        <rFont val="Arial"/>
        <family val="2"/>
      </rPr>
      <t>inclui a importação de outras correntes.</t>
    </r>
  </si>
  <si>
    <r>
      <rPr>
        <b/>
        <sz val="10"/>
        <rFont val="Arial"/>
        <family val="2"/>
      </rPr>
      <t xml:space="preserve">            SOLVENTE: </t>
    </r>
    <r>
      <rPr>
        <sz val="10"/>
        <rFont val="Arial"/>
        <family val="2"/>
      </rPr>
      <t xml:space="preserve">inclui hexano comercial (código NCM 27101110), aguarrás mineral (27101130), benzeno (29022000), tolueno (29023000), mistura de isômeros do xileno (29024400), outros solventes e diluentes orgânicos compostos (38140000), </t>
    </r>
  </si>
  <si>
    <t xml:space="preserve">                  mistura de alquibenzenos (38170010), hidrocarbonetos acíclicos saturados (29011000), outros querosenes (27101919) e outras naftas (27101149) - neste caso, apenas quando o produto não tem como origem a Argélia ou Nigéria.</t>
  </si>
  <si>
    <r>
      <rPr>
        <b/>
        <sz val="10"/>
        <rFont val="Arial"/>
        <family val="2"/>
      </rPr>
      <t xml:space="preserve">            OUTROS NÃO ENERGÉTICOS</t>
    </r>
    <r>
      <rPr>
        <sz val="10"/>
        <rFont val="Arial"/>
        <family val="2"/>
      </rPr>
      <t>: inclui a importação de outras correntes.</t>
    </r>
  </si>
  <si>
    <r>
      <rPr>
        <b/>
        <sz val="10"/>
        <rFont val="Arial"/>
        <family val="2"/>
      </rPr>
      <t xml:space="preserve">            SOLVENTE</t>
    </r>
    <r>
      <rPr>
        <sz val="10"/>
        <rFont val="Arial"/>
        <family val="2"/>
      </rPr>
      <t xml:space="preserve">: inclui hexano comercial (código NCM 27101110), aguarrás mineral (27101130), benzeno (29022000), tolueno (29023000), mistura de isômeros do xileno (29024400), outros solventes e diluentes orgânicos compostos (38140000), </t>
    </r>
  </si>
  <si>
    <r>
      <rPr>
        <b/>
        <sz val="10"/>
        <rFont val="Arial"/>
        <family val="2"/>
      </rPr>
      <t xml:space="preserve">            FOB: </t>
    </r>
    <r>
      <rPr>
        <sz val="10"/>
        <rFont val="Arial"/>
        <family val="2"/>
      </rPr>
      <t xml:space="preserve">free on board (denomina contrato no qual o frete não está incluído no custo da mercadoria).      </t>
    </r>
  </si>
  <si>
    <t xml:space="preserve">                  Dólar em valor corrente.               </t>
  </si>
  <si>
    <r>
      <t xml:space="preserve">ATENÇÃO: </t>
    </r>
    <r>
      <rPr>
        <sz val="12"/>
        <color indexed="10"/>
        <rFont val="Arial"/>
        <family val="2"/>
      </rPr>
      <t>a partir de novembro/06,</t>
    </r>
    <r>
      <rPr>
        <b/>
        <sz val="12"/>
        <color indexed="10"/>
        <rFont val="Arial"/>
        <family val="2"/>
      </rPr>
      <t xml:space="preserve"> </t>
    </r>
    <r>
      <rPr>
        <sz val="12"/>
        <color indexed="10"/>
        <rFont val="Arial"/>
        <family val="2"/>
      </rPr>
      <t xml:space="preserve">a série de exportações de derivados passou a incluir os produtos </t>
    </r>
    <r>
      <rPr>
        <b/>
        <sz val="12"/>
        <color indexed="10"/>
        <rFont val="Arial"/>
        <family val="2"/>
      </rPr>
      <t xml:space="preserve">Combustíveis </t>
    </r>
  </si>
  <si>
    <r>
      <rPr>
        <b/>
        <sz val="10"/>
        <rFont val="Arial"/>
        <family val="2"/>
      </rPr>
      <t>Notas</t>
    </r>
    <r>
      <rPr>
        <sz val="10"/>
        <rFont val="Arial"/>
        <family val="2"/>
      </rPr>
      <t xml:space="preserve">: </t>
    </r>
    <r>
      <rPr>
        <b/>
        <sz val="10"/>
        <rFont val="Arial"/>
        <family val="2"/>
      </rPr>
      <t xml:space="preserve">GLP: </t>
    </r>
    <r>
      <rPr>
        <sz val="10"/>
        <rFont val="Arial"/>
        <family val="2"/>
      </rPr>
      <t xml:space="preserve">inclui propano e butano.   </t>
    </r>
  </si>
  <si>
    <r>
      <rPr>
        <b/>
        <sz val="10"/>
        <rFont val="Arial"/>
        <family val="2"/>
      </rPr>
      <t xml:space="preserve">            OUTROS NÃO ENERGÉTICOS:</t>
    </r>
    <r>
      <rPr>
        <sz val="10"/>
        <rFont val="Arial"/>
        <family val="2"/>
      </rPr>
      <t xml:space="preserve"> inclui a exportação de outras correntes..   </t>
    </r>
  </si>
  <si>
    <r>
      <rPr>
        <b/>
        <sz val="10"/>
        <rFont val="Arial"/>
        <family val="2"/>
      </rPr>
      <t xml:space="preserve">            SOLVENTE:</t>
    </r>
    <r>
      <rPr>
        <sz val="10"/>
        <rFont val="Arial"/>
        <family val="2"/>
      </rPr>
      <t xml:space="preserve"> inclui hexano comercial (código NCM 27101110), aguarrás mineral (27101130), benzeno (29022000), tolueno (29023000), mistura de isômeros do xileno (29024400), outros solventes e diluentes orgânicos compostos (38140000), </t>
    </r>
  </si>
  <si>
    <r>
      <rPr>
        <b/>
        <sz val="10"/>
        <rFont val="Arial"/>
        <family val="2"/>
      </rPr>
      <t xml:space="preserve">            (m³)</t>
    </r>
    <r>
      <rPr>
        <sz val="10"/>
        <rFont val="Arial"/>
        <family val="2"/>
      </rPr>
      <t xml:space="preserve"> = metro cúbico.              </t>
    </r>
  </si>
  <si>
    <r>
      <t>Notas</t>
    </r>
    <r>
      <rPr>
        <sz val="10"/>
        <rFont val="Arial"/>
        <family val="2"/>
      </rPr>
      <t xml:space="preserve">: </t>
    </r>
    <r>
      <rPr>
        <b/>
        <sz val="10"/>
        <rFont val="Arial"/>
        <family val="2"/>
      </rPr>
      <t>COMBUSTÍVEIS PARA AERONAVES E COMBUSTÍVEIS PARA NAVIOS:</t>
    </r>
    <r>
      <rPr>
        <sz val="10"/>
        <rFont val="Arial"/>
        <family val="2"/>
      </rPr>
      <t xml:space="preserve"> inclui combustíveis e lubrificantes.   </t>
    </r>
  </si>
  <si>
    <r>
      <t xml:space="preserve">                  </t>
    </r>
    <r>
      <rPr>
        <b/>
        <sz val="10"/>
        <rFont val="Arial"/>
        <family val="2"/>
      </rPr>
      <t>GLP:</t>
    </r>
    <r>
      <rPr>
        <sz val="10"/>
        <rFont val="Arial"/>
        <family val="2"/>
      </rPr>
      <t xml:space="preserve"> inclui propano e butano.   </t>
    </r>
  </si>
  <si>
    <r>
      <t xml:space="preserve">                  </t>
    </r>
    <r>
      <rPr>
        <b/>
        <sz val="10"/>
        <rFont val="Arial"/>
        <family val="2"/>
      </rPr>
      <t>OUTROS NÃO ENERGÉTICOS</t>
    </r>
    <r>
      <rPr>
        <sz val="10"/>
        <rFont val="Arial"/>
        <family val="2"/>
      </rPr>
      <t xml:space="preserve">: inclui a exportação de outras correntes..   </t>
    </r>
  </si>
  <si>
    <r>
      <t xml:space="preserve">                  </t>
    </r>
    <r>
      <rPr>
        <b/>
        <sz val="10"/>
        <rFont val="Arial"/>
        <family val="2"/>
      </rPr>
      <t>SOLVENTE:</t>
    </r>
    <r>
      <rPr>
        <sz val="10"/>
        <rFont val="Arial"/>
        <family val="2"/>
      </rPr>
      <t xml:space="preserve"> inclui hexano comercial (código NCM 27101110), aguarrás mineral (27101130), benzeno (29022000), tolueno (29023000), mistura de isômeros do xileno (29024400), outros solventes e diluentes orgânicos compostos (38140000), </t>
    </r>
  </si>
  <si>
    <t>Importação Mensal (10³ m³)</t>
  </si>
  <si>
    <r>
      <t>Fonte</t>
    </r>
    <r>
      <rPr>
        <sz val="10"/>
        <rFont val="Arial"/>
        <family val="2"/>
      </rPr>
      <t>: ANP, conforme a Portaria nº 043, de 15/04/98.</t>
    </r>
  </si>
  <si>
    <r>
      <t>Notas</t>
    </r>
    <r>
      <rPr>
        <sz val="10"/>
        <rFont val="Arial"/>
        <family val="2"/>
      </rPr>
      <t xml:space="preserve">: A importações de gás natural tiveram início em julho/1999 e GNL a partir de novembro/2008. </t>
    </r>
  </si>
  <si>
    <r>
      <t xml:space="preserve">           (m³) </t>
    </r>
    <r>
      <rPr>
        <sz val="10"/>
        <rFont val="Arial"/>
        <family val="2"/>
      </rPr>
      <t xml:space="preserve">= metro cúbico.   </t>
    </r>
  </si>
  <si>
    <r>
      <rPr>
        <b/>
        <sz val="10"/>
        <rFont val="Arial"/>
        <family val="2"/>
      </rPr>
      <t xml:space="preserve">           (n/d) </t>
    </r>
    <r>
      <rPr>
        <sz val="10"/>
        <rFont val="Arial"/>
        <family val="2"/>
      </rPr>
      <t xml:space="preserve">= não disponível.  </t>
    </r>
  </si>
  <si>
    <t xml:space="preserve">                 Inclui as importações de Gás Natural Liquefeito (GNL) em volume na forma gasosa.</t>
  </si>
  <si>
    <t xml:space="preserve">                 Os volumes de gás natural apresentados referem-se ao produto à temperatura de 20 oC e pressão de 1 atm.</t>
  </si>
  <si>
    <t>GÁS NATURAL</t>
  </si>
  <si>
    <r>
      <t xml:space="preserve">                </t>
    </r>
    <r>
      <rPr>
        <b/>
        <sz val="10"/>
        <rFont val="Arial"/>
        <family val="2"/>
      </rPr>
      <t xml:space="preserve"> FOB:</t>
    </r>
    <r>
      <rPr>
        <sz val="10"/>
        <rFont val="Arial"/>
        <family val="2"/>
      </rPr>
      <t xml:space="preserve"> free on board (denomina contrato no qual o frete não está incluído no custo da mercadoria).   </t>
    </r>
  </si>
  <si>
    <r>
      <rPr>
        <b/>
        <sz val="10"/>
        <rFont val="Arial"/>
        <family val="2"/>
      </rPr>
      <t xml:space="preserve">            (n/d)</t>
    </r>
    <r>
      <rPr>
        <sz val="10"/>
        <rFont val="Arial"/>
        <family val="2"/>
      </rPr>
      <t xml:space="preserve"> = não disponível.  </t>
    </r>
  </si>
  <si>
    <t xml:space="preserve">                  Inclui o dispêndio com as importações de Gás Natural Liquefeito (GNL).</t>
  </si>
  <si>
    <t>ETANOL ANIDRO</t>
  </si>
  <si>
    <r>
      <t xml:space="preserve">Notas: (m³) </t>
    </r>
    <r>
      <rPr>
        <sz val="10"/>
        <rFont val="Arial"/>
        <family val="2"/>
      </rPr>
      <t xml:space="preserve">= metro cúbico.   </t>
    </r>
  </si>
  <si>
    <r>
      <rPr>
        <b/>
        <sz val="10"/>
        <rFont val="Arial"/>
        <family val="2"/>
      </rPr>
      <t xml:space="preserve">Notas: FOB: </t>
    </r>
    <r>
      <rPr>
        <sz val="10"/>
        <rFont val="Arial"/>
        <family val="2"/>
      </rPr>
      <t xml:space="preserve">free on board (denomina contrato no qual o frete não está incluído no custo da mercadoria).   </t>
    </r>
  </si>
  <si>
    <t xml:space="preserve">                   Dólar em valor corrente.   </t>
  </si>
  <si>
    <t>ETANOL HIDRATADO</t>
  </si>
  <si>
    <r>
      <rPr>
        <b/>
        <sz val="10"/>
        <rFont val="Arial"/>
        <family val="2"/>
      </rPr>
      <t>Notas: FOB:</t>
    </r>
    <r>
      <rPr>
        <sz val="10"/>
        <rFont val="Arial"/>
        <family val="2"/>
      </rPr>
      <t xml:space="preserve"> free on board (denomina contrato no qual o frete não está incluído no custo da mercadoria).   </t>
    </r>
  </si>
  <si>
    <r>
      <rPr>
        <b/>
        <sz val="10"/>
        <rFont val="Arial"/>
        <family val="2"/>
      </rPr>
      <t xml:space="preserve">            (n/d) </t>
    </r>
    <r>
      <rPr>
        <sz val="10"/>
        <rFont val="Arial"/>
        <family val="2"/>
      </rPr>
      <t xml:space="preserve">= não disponível.  </t>
    </r>
  </si>
  <si>
    <t>Receita Mensal com Importação (US$ FOB)</t>
  </si>
  <si>
    <t>2023</t>
  </si>
  <si>
    <t xml:space="preserve">¹Variação percentual do somatório dos valores desde o mês de janeiro até um determinado mês do ano de 2024, em relação ao somatório do mesmo período do ano de 2023. </t>
  </si>
  <si>
    <t>NO ANO 2025 / 2024 (%) ²</t>
  </si>
  <si>
    <t>Importação de petróleo - 2000-2025 (m³)</t>
  </si>
  <si>
    <t>Dispêndio com a importação de petróleo - 2000-2025 (US$ FOB)</t>
  </si>
  <si>
    <t>Preço médio do barril de petróleo importado - 2000-2025 (US$/m³ FOB)</t>
  </si>
  <si>
    <t>Exportação de petróleo - 2000-2025 (m³)</t>
  </si>
  <si>
    <t>Receita com a exportação de petróleo - 2000-2025 (US$ FOB)</t>
  </si>
  <si>
    <t>Importação de derivados de petróleo por produto - 2000-2025 (m³)</t>
  </si>
  <si>
    <t>Dispêndio com a importação de derivados de petróleo por produto - 2000-2025 (US$ FOB)</t>
  </si>
  <si>
    <t>Exportação de derivados de petróleo por produto - 2000-2025 (m³)</t>
  </si>
  <si>
    <t>Receita com a exportação de derivados de petróleo por produto - 2000-2025 (US$ FOB)</t>
  </si>
  <si>
    <t xml:space="preserve">Importação de gás natural - 2000-2025 (10³ m³) </t>
  </si>
  <si>
    <t xml:space="preserve">Dispêndio com a importação de gás natural - 2000-2025 (US$ FOB) </t>
  </si>
  <si>
    <t>Importação de etanol anidro - 2012-2025 (m³)</t>
  </si>
  <si>
    <t xml:space="preserve">Dispêndio com a importação de etanol anidro - 2012-2025 (US$ FOB) </t>
  </si>
  <si>
    <t>Importação de etanol hidratado - 2012-2025 (m³)</t>
  </si>
  <si>
    <t xml:space="preserve">Dispêndio com a importação de etanol hidratado - 2012-2025 (US$ FOB) </t>
  </si>
  <si>
    <t>Exportação de etanol anidro - 2012-2025 (m³)</t>
  </si>
  <si>
    <t xml:space="preserve">Receita com a exportação de etanol anidro - 2012-2025 (US$ FOB) </t>
  </si>
  <si>
    <t>Exportação de etanol hidratado - 2012-2025 (m³)</t>
  </si>
  <si>
    <t xml:space="preserve">Receita com a exportação de etanol hidratado - 2012-2025 (US$ FOB) </t>
  </si>
  <si>
    <t>Preço médio do petróleo importado - 2000-2025 (US$/m³ FOB)</t>
  </si>
  <si>
    <t xml:space="preserve">Importações e Exportações¹ (m³) </t>
  </si>
  <si>
    <r>
      <t xml:space="preserve">nas planilhas </t>
    </r>
    <r>
      <rPr>
        <b/>
        <sz val="12"/>
        <rFont val="Arial"/>
        <family val="2"/>
      </rPr>
      <t>Importações &amp; Exportações (barris).</t>
    </r>
  </si>
  <si>
    <t>¹Os dados relativos às importações de gás natural só estão disponíveis em barris equivalente de petróleo (bep),</t>
  </si>
  <si>
    <t>Dados atualizados em 28 de novembro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</si>
</sst>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0.0"/>
  </numFmts>
  <fonts count="3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sz val="12"/>
      <color indexed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2"/>
      <color indexed="9"/>
      <name val="Arial"/>
      <family val="2"/>
    </font>
    <font>
      <sz val="10"/>
      <color indexed="9"/>
      <name val="Arial"/>
      <family val="2"/>
    </font>
    <font>
      <vertAlign val="superscript"/>
      <sz val="10"/>
      <name val="Arial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sz val="13"/>
      <color indexed="12"/>
      <name val="Arial"/>
      <family val="2"/>
    </font>
    <font>
      <b/>
      <sz val="10.5"/>
      <color indexed="10"/>
      <name val="Arial"/>
      <family val="2"/>
    </font>
    <font>
      <sz val="10.5"/>
      <name val="Arial"/>
      <family val="2"/>
    </font>
    <font>
      <b/>
      <sz val="10.5"/>
      <name val="Arial"/>
      <family val="2"/>
    </font>
    <font>
      <b/>
      <sz val="9"/>
      <color indexed="10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b/>
      <vertAlign val="superscript"/>
      <sz val="12"/>
      <color indexed="10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10.5"/>
      <color indexed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12"/>
      <color indexed="9"/>
      <name val="Arial"/>
      <family val="2"/>
    </font>
    <font>
      <u/>
      <sz val="10"/>
      <name val="Arial"/>
      <family val="2"/>
    </font>
    <font>
      <b/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5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rgb="FF999999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/>
      <right style="thin">
        <color rgb="FFABABAB"/>
      </right>
      <top/>
      <bottom/>
      <diagonal/>
    </border>
    <border>
      <left style="thin">
        <color rgb="FFABABAB"/>
      </left>
      <right/>
      <top/>
      <bottom style="thin">
        <color rgb="FFABABAB"/>
      </bottom>
      <diagonal/>
    </border>
    <border>
      <left/>
      <right/>
      <top/>
      <bottom style="thin">
        <color rgb="FFABABAB"/>
      </bottom>
      <diagonal/>
    </border>
    <border>
      <left/>
      <right style="thin">
        <color rgb="FFABABAB"/>
      </right>
      <top/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indexed="8"/>
      </bottom>
      <diagonal/>
    </border>
    <border>
      <left/>
      <right/>
      <top style="thin">
        <color rgb="FFABABAB"/>
      </top>
      <bottom style="thin">
        <color indexed="8"/>
      </bottom>
      <diagonal/>
    </border>
    <border>
      <left/>
      <right style="thin">
        <color rgb="FFABABAB"/>
      </right>
      <top style="thin">
        <color rgb="FFABABAB"/>
      </top>
      <bottom style="thin">
        <color indexed="8"/>
      </bottom>
      <diagonal/>
    </border>
    <border>
      <left style="thin">
        <color indexed="65"/>
      </left>
      <right style="thin">
        <color rgb="FFABABAB"/>
      </right>
      <top/>
      <bottom/>
      <diagonal/>
    </border>
    <border>
      <left style="thin">
        <color rgb="FFABABAB"/>
      </left>
      <right/>
      <top/>
      <bottom style="thin">
        <color indexed="8"/>
      </bottom>
      <diagonal/>
    </border>
    <border>
      <left/>
      <right style="thin">
        <color rgb="FFABABAB"/>
      </right>
      <top/>
      <bottom style="thin">
        <color indexed="8"/>
      </bottom>
      <diagonal/>
    </border>
    <border>
      <left style="thin">
        <color rgb="FFABABAB"/>
      </left>
      <right style="thin">
        <color rgb="FFABABAB"/>
      </right>
      <top/>
      <bottom style="thin">
        <color rgb="FFABABAB"/>
      </bottom>
      <diagonal/>
    </border>
    <border>
      <left style="thin">
        <color rgb="FFABABAB"/>
      </left>
      <right/>
      <top style="thin">
        <color rgb="FF999999"/>
      </top>
      <bottom style="thin">
        <color indexed="8"/>
      </bottom>
      <diagonal/>
    </border>
    <border>
      <left/>
      <right style="thin">
        <color rgb="FFABABAB"/>
      </right>
      <top style="thin">
        <color rgb="FF999999"/>
      </top>
      <bottom style="thin">
        <color indexed="8"/>
      </bottom>
      <diagonal/>
    </border>
    <border>
      <left style="thin">
        <color rgb="FFABABAB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rgb="FFABABAB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172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/>
    <xf numFmtId="0" fontId="6" fillId="2" borderId="0" xfId="1" applyFont="1" applyFill="1" applyAlignment="1" applyProtection="1"/>
    <xf numFmtId="0" fontId="9" fillId="2" borderId="0" xfId="1" applyFont="1" applyFill="1" applyAlignment="1" applyProtection="1"/>
    <xf numFmtId="0" fontId="10" fillId="2" borderId="0" xfId="0" applyFont="1" applyFill="1"/>
    <xf numFmtId="0" fontId="8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14" fillId="2" borderId="0" xfId="1" applyFont="1" applyFill="1" applyAlignment="1" applyProtection="1"/>
    <xf numFmtId="0" fontId="5" fillId="0" borderId="0" xfId="0" applyFont="1"/>
    <xf numFmtId="0" fontId="13" fillId="2" borderId="0" xfId="0" applyFont="1" applyFill="1"/>
    <xf numFmtId="3" fontId="18" fillId="2" borderId="0" xfId="0" applyNumberFormat="1" applyFont="1" applyFill="1" applyAlignment="1">
      <alignment horizontal="left"/>
    </xf>
    <xf numFmtId="3" fontId="12" fillId="2" borderId="0" xfId="0" applyNumberFormat="1" applyFont="1" applyFill="1" applyAlignment="1">
      <alignment horizontal="left"/>
    </xf>
    <xf numFmtId="0" fontId="7" fillId="2" borderId="0" xfId="1" applyFill="1" applyAlignment="1" applyProtection="1"/>
    <xf numFmtId="0" fontId="19" fillId="2" borderId="0" xfId="0" applyFont="1" applyFill="1"/>
    <xf numFmtId="4" fontId="20" fillId="2" borderId="0" xfId="2" applyNumberFormat="1" applyFont="1" applyFill="1" applyBorder="1" applyAlignment="1" applyProtection="1">
      <alignment horizontal="right" vertical="center" wrapText="1"/>
    </xf>
    <xf numFmtId="166" fontId="20" fillId="2" borderId="0" xfId="2" applyNumberFormat="1" applyFont="1" applyFill="1"/>
    <xf numFmtId="166" fontId="0" fillId="2" borderId="0" xfId="0" applyNumberFormat="1" applyFill="1"/>
    <xf numFmtId="164" fontId="0" fillId="2" borderId="0" xfId="2" applyFont="1" applyFill="1"/>
    <xf numFmtId="0" fontId="20" fillId="2" borderId="0" xfId="0" applyFont="1" applyFill="1"/>
    <xf numFmtId="0" fontId="21" fillId="4" borderId="0" xfId="0" applyFont="1" applyFill="1"/>
    <xf numFmtId="0" fontId="0" fillId="4" borderId="0" xfId="0" applyFill="1"/>
    <xf numFmtId="0" fontId="22" fillId="4" borderId="0" xfId="0" applyFont="1" applyFill="1"/>
    <xf numFmtId="166" fontId="0" fillId="2" borderId="0" xfId="2" applyNumberFormat="1" applyFont="1" applyFill="1"/>
    <xf numFmtId="165" fontId="0" fillId="2" borderId="0" xfId="2" applyNumberFormat="1" applyFont="1" applyFill="1"/>
    <xf numFmtId="0" fontId="1" fillId="2" borderId="0" xfId="0" applyFont="1" applyFill="1"/>
    <xf numFmtId="2" fontId="0" fillId="2" borderId="0" xfId="0" applyNumberFormat="1" applyFill="1"/>
    <xf numFmtId="0" fontId="8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166" fontId="8" fillId="0" borderId="0" xfId="0" applyNumberFormat="1" applyFont="1"/>
    <xf numFmtId="0" fontId="0" fillId="5" borderId="0" xfId="0" applyFill="1"/>
    <xf numFmtId="0" fontId="0" fillId="2" borderId="0" xfId="0" pivotButton="1" applyFill="1"/>
    <xf numFmtId="166" fontId="0" fillId="5" borderId="0" xfId="0" applyNumberFormat="1" applyFill="1"/>
    <xf numFmtId="3" fontId="12" fillId="5" borderId="0" xfId="0" applyNumberFormat="1" applyFont="1" applyFill="1" applyAlignment="1">
      <alignment horizontal="left"/>
    </xf>
    <xf numFmtId="0" fontId="13" fillId="5" borderId="0" xfId="0" applyFont="1" applyFill="1" applyAlignment="1">
      <alignment horizontal="left"/>
    </xf>
    <xf numFmtId="0" fontId="8" fillId="5" borderId="0" xfId="0" applyFont="1" applyFill="1"/>
    <xf numFmtId="0" fontId="8" fillId="3" borderId="0" xfId="0" applyFont="1" applyFill="1"/>
    <xf numFmtId="166" fontId="8" fillId="5" borderId="0" xfId="0" applyNumberFormat="1" applyFont="1" applyFill="1"/>
    <xf numFmtId="0" fontId="8" fillId="5" borderId="0" xfId="0" applyFont="1" applyFill="1" applyAlignment="1">
      <alignment horizontal="left"/>
    </xf>
    <xf numFmtId="0" fontId="1" fillId="5" borderId="0" xfId="0" applyFont="1" applyFill="1"/>
    <xf numFmtId="165" fontId="0" fillId="5" borderId="0" xfId="2" applyNumberFormat="1" applyFont="1" applyFill="1"/>
    <xf numFmtId="0" fontId="26" fillId="2" borderId="0" xfId="0" applyFont="1" applyFill="1"/>
    <xf numFmtId="0" fontId="25" fillId="5" borderId="0" xfId="0" applyFont="1" applyFill="1"/>
    <xf numFmtId="0" fontId="27" fillId="5" borderId="0" xfId="0" applyFont="1" applyFill="1"/>
    <xf numFmtId="166" fontId="27" fillId="5" borderId="0" xfId="0" applyNumberFormat="1" applyFont="1" applyFill="1"/>
    <xf numFmtId="0" fontId="9" fillId="5" borderId="0" xfId="1" applyFont="1" applyFill="1" applyBorder="1" applyAlignment="1" applyProtection="1"/>
    <xf numFmtId="0" fontId="8" fillId="0" borderId="0" xfId="0" applyFont="1"/>
    <xf numFmtId="0" fontId="9" fillId="2" borderId="0" xfId="1" applyFont="1" applyFill="1" applyBorder="1" applyAlignment="1" applyProtection="1"/>
    <xf numFmtId="0" fontId="28" fillId="2" borderId="0" xfId="1" applyFont="1" applyFill="1" applyBorder="1" applyAlignment="1" applyProtection="1"/>
    <xf numFmtId="164" fontId="0" fillId="2" borderId="0" xfId="2" applyFont="1" applyFill="1" applyBorder="1"/>
    <xf numFmtId="0" fontId="15" fillId="2" borderId="0" xfId="0" applyFont="1" applyFill="1"/>
    <xf numFmtId="0" fontId="16" fillId="3" borderId="0" xfId="0" applyFont="1" applyFill="1"/>
    <xf numFmtId="0" fontId="17" fillId="3" borderId="0" xfId="0" applyFont="1" applyFill="1"/>
    <xf numFmtId="0" fontId="17" fillId="5" borderId="0" xfId="0" applyFont="1" applyFill="1"/>
    <xf numFmtId="166" fontId="20" fillId="2" borderId="0" xfId="2" applyNumberFormat="1" applyFont="1" applyFill="1" applyBorder="1"/>
    <xf numFmtId="166" fontId="1" fillId="0" borderId="3" xfId="0" applyNumberFormat="1" applyFont="1" applyBorder="1"/>
    <xf numFmtId="166" fontId="8" fillId="0" borderId="4" xfId="0" applyNumberFormat="1" applyFont="1" applyBorder="1"/>
    <xf numFmtId="0" fontId="8" fillId="3" borderId="1" xfId="0" applyFont="1" applyFill="1" applyBorder="1"/>
    <xf numFmtId="0" fontId="8" fillId="6" borderId="1" xfId="0" applyFont="1" applyFill="1" applyBorder="1"/>
    <xf numFmtId="166" fontId="8" fillId="0" borderId="1" xfId="0" applyNumberFormat="1" applyFont="1" applyBorder="1"/>
    <xf numFmtId="166" fontId="8" fillId="0" borderId="5" xfId="0" applyNumberFormat="1" applyFont="1" applyBorder="1"/>
    <xf numFmtId="0" fontId="8" fillId="3" borderId="2" xfId="0" applyFont="1" applyFill="1" applyBorder="1" applyAlignment="1">
      <alignment horizontal="center"/>
    </xf>
    <xf numFmtId="167" fontId="24" fillId="0" borderId="3" xfId="0" applyNumberFormat="1" applyFont="1" applyBorder="1" applyAlignment="1">
      <alignment horizontal="right"/>
    </xf>
    <xf numFmtId="0" fontId="8" fillId="3" borderId="3" xfId="0" applyFont="1" applyFill="1" applyBorder="1" applyAlignment="1">
      <alignment horizontal="center"/>
    </xf>
    <xf numFmtId="166" fontId="1" fillId="0" borderId="2" xfId="0" applyNumberFormat="1" applyFont="1" applyBorder="1"/>
    <xf numFmtId="166" fontId="1" fillId="0" borderId="4" xfId="0" applyNumberFormat="1" applyFont="1" applyBorder="1"/>
    <xf numFmtId="0" fontId="0" fillId="5" borderId="6" xfId="0" applyFill="1" applyBorder="1"/>
    <xf numFmtId="0" fontId="8" fillId="5" borderId="6" xfId="0" applyFont="1" applyFill="1" applyBorder="1"/>
    <xf numFmtId="0" fontId="8" fillId="6" borderId="1" xfId="0" applyFont="1" applyFill="1" applyBorder="1" applyAlignment="1">
      <alignment horizontal="right"/>
    </xf>
    <xf numFmtId="4" fontId="1" fillId="2" borderId="0" xfId="2" applyNumberFormat="1" applyFont="1" applyFill="1" applyBorder="1" applyAlignment="1" applyProtection="1">
      <alignment horizontal="right" vertical="center" wrapText="1"/>
    </xf>
    <xf numFmtId="0" fontId="8" fillId="6" borderId="7" xfId="0" applyFont="1" applyFill="1" applyBorder="1"/>
    <xf numFmtId="0" fontId="8" fillId="6" borderId="9" xfId="0" applyFont="1" applyFill="1" applyBorder="1"/>
    <xf numFmtId="0" fontId="8" fillId="3" borderId="7" xfId="0" applyFont="1" applyFill="1" applyBorder="1"/>
    <xf numFmtId="0" fontId="8" fillId="6" borderId="7" xfId="0" applyFont="1" applyFill="1" applyBorder="1" applyAlignment="1">
      <alignment horizontal="right"/>
    </xf>
    <xf numFmtId="0" fontId="8" fillId="3" borderId="10" xfId="0" applyFont="1" applyFill="1" applyBorder="1"/>
    <xf numFmtId="0" fontId="8" fillId="6" borderId="10" xfId="0" applyFont="1" applyFill="1" applyBorder="1"/>
    <xf numFmtId="0" fontId="8" fillId="6" borderId="10" xfId="0" applyFont="1" applyFill="1" applyBorder="1" applyAlignment="1">
      <alignment horizontal="right"/>
    </xf>
    <xf numFmtId="167" fontId="24" fillId="0" borderId="13" xfId="0" applyNumberFormat="1" applyFont="1" applyBorder="1" applyAlignment="1">
      <alignment horizontal="right"/>
    </xf>
    <xf numFmtId="166" fontId="8" fillId="0" borderId="12" xfId="0" applyNumberFormat="1" applyFont="1" applyBorder="1"/>
    <xf numFmtId="0" fontId="29" fillId="2" borderId="0" xfId="0" applyFont="1" applyFill="1"/>
    <xf numFmtId="0" fontId="8" fillId="6" borderId="4" xfId="0" applyFont="1" applyFill="1" applyBorder="1"/>
    <xf numFmtId="166" fontId="8" fillId="0" borderId="11" xfId="0" applyNumberFormat="1" applyFont="1" applyBorder="1"/>
    <xf numFmtId="0" fontId="0" fillId="3" borderId="14" xfId="0" applyFill="1" applyBorder="1"/>
    <xf numFmtId="0" fontId="0" fillId="3" borderId="19" xfId="0" applyFill="1" applyBorder="1"/>
    <xf numFmtId="0" fontId="0" fillId="3" borderId="21" xfId="0" applyFill="1" applyBorder="1"/>
    <xf numFmtId="0" fontId="8" fillId="0" borderId="14" xfId="0" pivotButton="1" applyFont="1" applyBorder="1"/>
    <xf numFmtId="0" fontId="8" fillId="6" borderId="25" xfId="0" applyFont="1" applyFill="1" applyBorder="1"/>
    <xf numFmtId="0" fontId="0" fillId="5" borderId="19" xfId="0" applyFill="1" applyBorder="1"/>
    <xf numFmtId="0" fontId="0" fillId="5" borderId="27" xfId="0" applyFill="1" applyBorder="1"/>
    <xf numFmtId="0" fontId="8" fillId="0" borderId="19" xfId="0" pivotButton="1" applyFont="1" applyBorder="1"/>
    <xf numFmtId="0" fontId="8" fillId="5" borderId="19" xfId="0" applyFont="1" applyFill="1" applyBorder="1"/>
    <xf numFmtId="0" fontId="8" fillId="3" borderId="28" xfId="0" applyFont="1" applyFill="1" applyBorder="1"/>
    <xf numFmtId="0" fontId="8" fillId="6" borderId="29" xfId="0" applyFont="1" applyFill="1" applyBorder="1"/>
    <xf numFmtId="0" fontId="0" fillId="3" borderId="17" xfId="0" applyFill="1" applyBorder="1"/>
    <xf numFmtId="0" fontId="0" fillId="3" borderId="22" xfId="0" applyFill="1" applyBorder="1"/>
    <xf numFmtId="0" fontId="8" fillId="5" borderId="17" xfId="0" applyFont="1" applyFill="1" applyBorder="1"/>
    <xf numFmtId="0" fontId="8" fillId="5" borderId="15" xfId="0" applyFont="1" applyFill="1" applyBorder="1"/>
    <xf numFmtId="0" fontId="8" fillId="5" borderId="16" xfId="0" applyFont="1" applyFill="1" applyBorder="1"/>
    <xf numFmtId="0" fontId="8" fillId="0" borderId="17" xfId="0" pivotButton="1" applyFont="1" applyBorder="1"/>
    <xf numFmtId="0" fontId="8" fillId="3" borderId="25" xfId="0" applyFont="1" applyFill="1" applyBorder="1"/>
    <xf numFmtId="0" fontId="8" fillId="6" borderId="26" xfId="0" applyFont="1" applyFill="1" applyBorder="1"/>
    <xf numFmtId="0" fontId="8" fillId="5" borderId="27" xfId="0" applyFont="1" applyFill="1" applyBorder="1"/>
    <xf numFmtId="0" fontId="8" fillId="5" borderId="14" xfId="0" applyFont="1" applyFill="1" applyBorder="1"/>
    <xf numFmtId="0" fontId="8" fillId="3" borderId="24" xfId="0" applyFont="1" applyFill="1" applyBorder="1"/>
    <xf numFmtId="0" fontId="0" fillId="0" borderId="30" xfId="0" applyBorder="1"/>
    <xf numFmtId="0" fontId="8" fillId="0" borderId="30" xfId="0" pivotButton="1" applyFont="1" applyBorder="1"/>
    <xf numFmtId="0" fontId="8" fillId="0" borderId="19" xfId="0" applyFont="1" applyBorder="1"/>
    <xf numFmtId="0" fontId="8" fillId="3" borderId="33" xfId="0" applyFont="1" applyFill="1" applyBorder="1"/>
    <xf numFmtId="0" fontId="8" fillId="6" borderId="34" xfId="0" applyFont="1" applyFill="1" applyBorder="1"/>
    <xf numFmtId="0" fontId="3" fillId="2" borderId="0" xfId="0" applyFont="1" applyFill="1" applyAlignment="1">
      <alignment horizontal="left"/>
    </xf>
    <xf numFmtId="0" fontId="17" fillId="5" borderId="11" xfId="0" applyFont="1" applyFill="1" applyBorder="1" applyAlignment="1">
      <alignment horizontal="left" wrapText="1"/>
    </xf>
    <xf numFmtId="166" fontId="0" fillId="0" borderId="14" xfId="0" applyNumberFormat="1" applyFont="1" applyBorder="1" applyAlignment="1"/>
    <xf numFmtId="166" fontId="0" fillId="0" borderId="17" xfId="0" applyNumberFormat="1" applyFont="1" applyBorder="1" applyAlignment="1"/>
    <xf numFmtId="166" fontId="0" fillId="0" borderId="18" xfId="0" applyNumberFormat="1" applyFont="1" applyBorder="1" applyAlignment="1"/>
    <xf numFmtId="166" fontId="0" fillId="0" borderId="19" xfId="0" applyNumberFormat="1" applyFont="1" applyBorder="1" applyAlignment="1"/>
    <xf numFmtId="166" fontId="0" fillId="0" borderId="0" xfId="0" applyNumberFormat="1" applyFont="1" applyAlignment="1"/>
    <xf numFmtId="166" fontId="0" fillId="0" borderId="20" xfId="0" applyNumberFormat="1" applyFont="1" applyBorder="1" applyAlignment="1"/>
    <xf numFmtId="166" fontId="0" fillId="0" borderId="21" xfId="0" applyNumberFormat="1" applyFont="1" applyBorder="1" applyAlignment="1"/>
    <xf numFmtId="166" fontId="0" fillId="0" borderId="22" xfId="0" applyNumberFormat="1" applyFont="1" applyBorder="1" applyAlignment="1"/>
    <xf numFmtId="166" fontId="0" fillId="0" borderId="23" xfId="0" applyNumberFormat="1" applyFont="1" applyBorder="1" applyAlignment="1"/>
    <xf numFmtId="166" fontId="0" fillId="0" borderId="14" xfId="0" applyNumberFormat="1" applyFont="1" applyBorder="1" applyAlignment="1">
      <alignment horizontal="right" wrapText="1"/>
    </xf>
    <xf numFmtId="166" fontId="0" fillId="0" borderId="17" xfId="0" applyNumberFormat="1" applyFont="1" applyFill="1" applyBorder="1" applyAlignment="1"/>
    <xf numFmtId="166" fontId="0" fillId="0" borderId="0" xfId="0" applyNumberFormat="1" applyFont="1" applyFill="1" applyAlignment="1"/>
    <xf numFmtId="166" fontId="0" fillId="0" borderId="22" xfId="0" applyNumberFormat="1" applyFont="1" applyFill="1" applyBorder="1" applyAlignment="1"/>
    <xf numFmtId="166" fontId="0" fillId="0" borderId="2" xfId="0" applyNumberFormat="1" applyFont="1" applyBorder="1" applyAlignment="1"/>
    <xf numFmtId="166" fontId="0" fillId="0" borderId="2" xfId="0" applyNumberFormat="1" applyFont="1" applyFill="1" applyBorder="1" applyAlignment="1"/>
    <xf numFmtId="166" fontId="0" fillId="0" borderId="3" xfId="0" applyNumberFormat="1" applyFont="1" applyBorder="1" applyAlignment="1"/>
    <xf numFmtId="166" fontId="0" fillId="0" borderId="3" xfId="0" applyNumberFormat="1" applyFont="1" applyFill="1" applyBorder="1" applyAlignment="1"/>
    <xf numFmtId="166" fontId="0" fillId="0" borderId="4" xfId="0" applyNumberFormat="1" applyFont="1" applyBorder="1" applyAlignment="1"/>
    <xf numFmtId="166" fontId="0" fillId="0" borderId="4" xfId="0" applyNumberFormat="1" applyFont="1" applyFill="1" applyBorder="1" applyAlignment="1"/>
    <xf numFmtId="166" fontId="0" fillId="0" borderId="17" xfId="0" applyNumberFormat="1" applyFont="1" applyBorder="1" applyAlignment="1">
      <alignment horizontal="right" wrapText="1"/>
    </xf>
    <xf numFmtId="166" fontId="0" fillId="0" borderId="0" xfId="0" applyNumberFormat="1" applyFont="1" applyBorder="1" applyAlignment="1"/>
    <xf numFmtId="166" fontId="0" fillId="0" borderId="19" xfId="0" applyNumberFormat="1" applyFont="1" applyBorder="1" applyAlignment="1">
      <alignment horizontal="right" wrapText="1"/>
    </xf>
    <xf numFmtId="166" fontId="0" fillId="0" borderId="0" xfId="0" applyNumberFormat="1" applyFont="1" applyBorder="1" applyAlignment="1">
      <alignment horizontal="right" wrapText="1"/>
    </xf>
    <xf numFmtId="166" fontId="0" fillId="0" borderId="0" xfId="0" applyNumberFormat="1" applyFont="1" applyFill="1" applyBorder="1" applyAlignment="1"/>
    <xf numFmtId="0" fontId="0" fillId="3" borderId="21" xfId="0" applyFont="1" applyFill="1" applyBorder="1"/>
    <xf numFmtId="0" fontId="30" fillId="0" borderId="19" xfId="0" pivotButton="1" applyFont="1" applyBorder="1"/>
    <xf numFmtId="0" fontId="30" fillId="0" borderId="6" xfId="0" applyFont="1" applyBorder="1"/>
    <xf numFmtId="0" fontId="30" fillId="0" borderId="6" xfId="0" applyFont="1" applyFill="1" applyBorder="1"/>
    <xf numFmtId="0" fontId="30" fillId="0" borderId="27" xfId="0" applyFont="1" applyBorder="1"/>
    <xf numFmtId="0" fontId="30" fillId="3" borderId="31" xfId="0" applyFont="1" applyFill="1" applyBorder="1"/>
    <xf numFmtId="0" fontId="30" fillId="3" borderId="8" xfId="0" applyFont="1" applyFill="1" applyBorder="1"/>
    <xf numFmtId="0" fontId="30" fillId="6" borderId="8" xfId="0" applyFont="1" applyFill="1" applyBorder="1"/>
    <xf numFmtId="0" fontId="30" fillId="6" borderId="32" xfId="0" applyFont="1" applyFill="1" applyBorder="1"/>
    <xf numFmtId="166" fontId="0" fillId="0" borderId="19" xfId="0" applyNumberFormat="1" applyFont="1" applyFill="1" applyBorder="1" applyAlignment="1"/>
    <xf numFmtId="0" fontId="0" fillId="3" borderId="0" xfId="0" applyFill="1" applyBorder="1"/>
    <xf numFmtId="166" fontId="0" fillId="0" borderId="0" xfId="0" applyNumberFormat="1" applyFont="1" applyFill="1" applyBorder="1" applyAlignment="1">
      <alignment horizontal="right" wrapText="1"/>
    </xf>
    <xf numFmtId="0" fontId="0" fillId="5" borderId="0" xfId="0" applyFill="1" applyBorder="1"/>
    <xf numFmtId="0" fontId="8" fillId="3" borderId="0" xfId="0" applyFont="1" applyFill="1" applyBorder="1"/>
    <xf numFmtId="0" fontId="8" fillId="5" borderId="0" xfId="0" applyFont="1" applyFill="1" applyBorder="1"/>
    <xf numFmtId="0" fontId="1" fillId="3" borderId="0" xfId="0" applyFont="1" applyFill="1" applyBorder="1"/>
    <xf numFmtId="166" fontId="0" fillId="0" borderId="17" xfId="0" applyNumberFormat="1" applyFont="1" applyFill="1" applyBorder="1" applyAlignment="1">
      <alignment horizontal="right" wrapText="1"/>
    </xf>
    <xf numFmtId="166" fontId="0" fillId="0" borderId="18" xfId="0" applyNumberFormat="1" applyFont="1" applyBorder="1" applyAlignment="1">
      <alignment horizontal="right" wrapText="1"/>
    </xf>
    <xf numFmtId="166" fontId="0" fillId="0" borderId="19" xfId="0" applyNumberFormat="1" applyFont="1" applyFill="1" applyBorder="1" applyAlignment="1">
      <alignment horizontal="right" wrapText="1"/>
    </xf>
    <xf numFmtId="166" fontId="0" fillId="0" borderId="0" xfId="0" applyNumberFormat="1" applyFont="1" applyAlignment="1">
      <alignment horizontal="right" wrapText="1"/>
    </xf>
    <xf numFmtId="166" fontId="0" fillId="0" borderId="20" xfId="0" applyNumberFormat="1" applyFont="1" applyBorder="1" applyAlignment="1">
      <alignment horizontal="right" wrapText="1"/>
    </xf>
    <xf numFmtId="166" fontId="0" fillId="0" borderId="21" xfId="0" applyNumberFormat="1" applyFont="1" applyFill="1" applyBorder="1" applyAlignment="1">
      <alignment horizontal="right" wrapText="1"/>
    </xf>
    <xf numFmtId="166" fontId="0" fillId="0" borderId="22" xfId="0" applyNumberFormat="1" applyFont="1" applyBorder="1" applyAlignment="1">
      <alignment horizontal="right" wrapText="1"/>
    </xf>
    <xf numFmtId="166" fontId="0" fillId="0" borderId="23" xfId="0" applyNumberFormat="1" applyFont="1" applyBorder="1" applyAlignment="1">
      <alignment horizontal="right" wrapText="1"/>
    </xf>
    <xf numFmtId="166" fontId="0" fillId="0" borderId="14" xfId="0" applyNumberFormat="1" applyFont="1" applyFill="1" applyBorder="1" applyAlignment="1"/>
    <xf numFmtId="0" fontId="8" fillId="3" borderId="24" xfId="0" applyNumberFormat="1" applyFont="1" applyFill="1" applyBorder="1" applyAlignment="1"/>
    <xf numFmtId="0" fontId="8" fillId="3" borderId="25" xfId="0" applyNumberFormat="1" applyFont="1" applyFill="1" applyBorder="1" applyAlignment="1"/>
    <xf numFmtId="166" fontId="0" fillId="0" borderId="0" xfId="0" applyNumberFormat="1" applyFont="1" applyFill="1" applyAlignment="1">
      <alignment horizontal="right" wrapText="1"/>
    </xf>
    <xf numFmtId="166" fontId="0" fillId="0" borderId="22" xfId="0" applyNumberFormat="1" applyFont="1" applyFill="1" applyBorder="1" applyAlignment="1">
      <alignment horizontal="right" wrapText="1"/>
    </xf>
    <xf numFmtId="0" fontId="8" fillId="3" borderId="28" xfId="0" applyNumberFormat="1" applyFont="1" applyFill="1" applyBorder="1" applyAlignment="1"/>
    <xf numFmtId="0" fontId="8" fillId="3" borderId="7" xfId="0" applyNumberFormat="1" applyFont="1" applyFill="1" applyBorder="1" applyAlignment="1"/>
  </cellXfs>
  <cellStyles count="3">
    <cellStyle name="Hiperlink" xfId="1" builtinId="8"/>
    <cellStyle name="Normal" xfId="0" builtinId="0"/>
    <cellStyle name="Vírgula" xfId="2" builtinId="3"/>
  </cellStyles>
  <dxfs count="2156">
    <dxf>
      <numFmt numFmtId="166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sz val="10.5"/>
      </font>
      <alignment horizontal="right" wrapText="1" readingOrder="0"/>
    </dxf>
    <dxf>
      <border>
        <bottom style="thin">
          <color indexed="8"/>
        </bottom>
      </border>
    </dxf>
    <dxf>
      <fill>
        <patternFill patternType="solid">
          <fgColor indexed="64"/>
          <bgColor indexed="44"/>
        </patternFill>
      </fill>
    </dxf>
    <dxf>
      <font>
        <sz val="10.5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wrapText="1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sz val="10"/>
      </font>
    </dxf>
    <dxf>
      <fill>
        <patternFill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rgb="FF99CCFF"/>
        </patternFill>
      </fill>
    </dxf>
    <dxf>
      <border>
        <right style="thin">
          <color indexed="8"/>
        </right>
      </border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none">
          <fgColor indexed="64"/>
          <bgColor indexed="65"/>
        </patternFill>
      </fill>
    </dxf>
    <dxf>
      <font>
        <b/>
        <family val="2"/>
      </font>
    </dxf>
    <dxf>
      <font>
        <b/>
        <family val="2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font>
        <b/>
        <family val="2"/>
      </font>
    </dxf>
    <dxf>
      <fill>
        <patternFill>
          <fgColor indexed="64"/>
          <bgColor indexed="44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numFmt numFmtId="166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sz val="10.5"/>
      </font>
      <alignment horizontal="right" wrapText="1" readingOrder="0"/>
    </dxf>
    <dxf>
      <border>
        <bottom style="thin">
          <color indexed="8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sz val="10.5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wrapText="1" readingOrder="0"/>
    </dxf>
    <dxf>
      <font>
        <sz val="10.5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wrapText="1" readingOrder="0"/>
    </dxf>
    <dxf>
      <numFmt numFmtId="0" formatCode="General"/>
      <fill>
        <patternFill patternType="solid">
          <fgColor indexed="64"/>
          <bgColor indexed="44"/>
        </patternFill>
      </fill>
      <alignment horizontal="general" vertical="bottom" textRotation="0" wrapText="0" relativeIndent="0" justifyLastLine="0" shrinkToFit="0" readingOrder="0"/>
    </dxf>
    <dxf>
      <font>
        <sz val="10"/>
      </font>
    </dxf>
    <dxf>
      <font>
        <sz val="10.5"/>
      </font>
      <fill>
        <patternFill patternType="solid">
          <fgColor indexed="64"/>
          <bgColor indexed="44"/>
        </patternFill>
      </fill>
    </dxf>
    <dxf>
      <font>
        <sz val="10.5"/>
      </font>
      <fill>
        <patternFill patternType="solid">
          <fgColor indexed="64"/>
          <bgColor indexed="44"/>
        </patternFill>
      </fill>
    </dxf>
    <dxf>
      <font>
        <sz val="10"/>
      </font>
    </dxf>
    <dxf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none">
          <bgColor auto="1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numFmt numFmtId="166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sz val="10.5"/>
      </font>
      <alignment horizontal="right" wrapText="1" readingOrder="0"/>
    </dxf>
    <dxf>
      <border>
        <bottom style="thin">
          <color indexed="8"/>
        </bottom>
      </border>
    </dxf>
    <dxf>
      <fill>
        <patternFill patternType="solid">
          <fgColor indexed="64"/>
          <bgColor indexed="44"/>
        </patternFill>
      </fill>
    </dxf>
    <dxf>
      <font>
        <sz val="10.5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wrapText="1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sz val="10"/>
      </font>
    </dxf>
    <dxf>
      <fill>
        <patternFill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>
          <fgColor indexed="64"/>
          <bgColor indexed="44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numFmt numFmtId="166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sz val="10.5"/>
      </font>
      <alignment horizontal="right" wrapText="1" readingOrder="0"/>
    </dxf>
    <dxf>
      <border>
        <bottom style="thin">
          <color indexed="8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sz val="10.5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wrapText="1" readingOrder="0"/>
    </dxf>
    <dxf>
      <font>
        <sz val="10.5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wrapText="1" readingOrder="0"/>
    </dxf>
    <dxf>
      <numFmt numFmtId="0" formatCode="General"/>
      <fill>
        <patternFill patternType="solid">
          <fgColor indexed="64"/>
          <bgColor indexed="44"/>
        </patternFill>
      </fill>
      <alignment horizontal="general" vertical="bottom" textRotation="0" wrapText="0" relativeIndent="0" justifyLastLine="0" shrinkToFit="0" readingOrder="0"/>
    </dxf>
    <dxf>
      <font>
        <sz val="10"/>
      </font>
    </dxf>
    <dxf>
      <font>
        <sz val="10.5"/>
      </font>
      <fill>
        <patternFill patternType="solid">
          <fgColor indexed="64"/>
          <bgColor indexed="44"/>
        </patternFill>
      </fill>
    </dxf>
    <dxf>
      <font>
        <sz val="10.5"/>
      </font>
      <fill>
        <patternFill patternType="solid">
          <fgColor indexed="64"/>
          <bgColor indexed="44"/>
        </patternFill>
      </fill>
    </dxf>
    <dxf>
      <font>
        <sz val="10"/>
      </font>
    </dxf>
    <dxf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numFmt numFmtId="166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sz val="10.5"/>
      </font>
      <alignment horizontal="right" wrapText="1" readingOrder="0"/>
    </dxf>
    <dxf>
      <border>
        <bottom style="thin">
          <color indexed="8"/>
        </bottom>
      </border>
    </dxf>
    <dxf>
      <fill>
        <patternFill patternType="solid">
          <fgColor indexed="64"/>
          <bgColor indexed="44"/>
        </patternFill>
      </fill>
    </dxf>
    <dxf>
      <font>
        <sz val="10.5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wrapText="1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sz val="10"/>
      </font>
    </dxf>
    <dxf>
      <fill>
        <patternFill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>
          <fgColor indexed="64"/>
          <bgColor indexed="44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numFmt numFmtId="166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sz val="10.5"/>
      </font>
      <alignment horizontal="right" wrapText="1" readingOrder="0"/>
    </dxf>
    <dxf>
      <border>
        <bottom style="thin">
          <color indexed="8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sz val="10.5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wrapText="1" readingOrder="0"/>
    </dxf>
    <dxf>
      <font>
        <sz val="10.5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wrapText="1" readingOrder="0"/>
    </dxf>
    <dxf>
      <numFmt numFmtId="0" formatCode="General"/>
      <fill>
        <patternFill patternType="solid">
          <fgColor indexed="64"/>
          <bgColor indexed="44"/>
        </patternFill>
      </fill>
      <alignment horizontal="general" vertical="bottom" textRotation="0" wrapText="0" relativeIndent="0" justifyLastLine="0" shrinkToFit="0" readingOrder="0"/>
    </dxf>
    <dxf>
      <font>
        <sz val="10"/>
      </font>
    </dxf>
    <dxf>
      <font>
        <sz val="10.5"/>
      </font>
      <fill>
        <patternFill patternType="solid">
          <fgColor indexed="64"/>
          <bgColor indexed="44"/>
        </patternFill>
      </fill>
    </dxf>
    <dxf>
      <font>
        <sz val="10.5"/>
      </font>
      <fill>
        <patternFill patternType="solid">
          <fgColor indexed="64"/>
          <bgColor indexed="44"/>
        </patternFill>
      </fill>
    </dxf>
    <dxf>
      <font>
        <sz val="10"/>
      </font>
    </dxf>
    <dxf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numFmt numFmtId="166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sz val="10.5"/>
      </font>
      <alignment horizontal="right" wrapText="1" readingOrder="0"/>
    </dxf>
    <dxf>
      <border>
        <bottom style="thin">
          <color indexed="8"/>
        </bottom>
      </border>
    </dxf>
    <dxf>
      <fill>
        <patternFill patternType="solid">
          <fgColor indexed="64"/>
          <bgColor indexed="44"/>
        </patternFill>
      </fill>
    </dxf>
    <dxf>
      <font>
        <sz val="10.5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wrapText="1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sz val="10"/>
      </font>
    </dxf>
    <dxf>
      <fill>
        <patternFill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>
          <fgColor indexed="64"/>
          <bgColor indexed="44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rgb="FF99CCFF"/>
        </patternFill>
      </fill>
    </dxf>
    <dxf>
      <alignment horizontal="right" wrapText="1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numFmt numFmtId="166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sz val="10.5"/>
      </font>
      <alignment horizontal="right" wrapText="1" readingOrder="0"/>
    </dxf>
    <dxf>
      <border>
        <bottom style="thin">
          <color indexed="8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sz val="10.5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wrapText="1" readingOrder="0"/>
    </dxf>
    <dxf>
      <font>
        <sz val="10.5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wrapText="1" readingOrder="0"/>
    </dxf>
    <dxf>
      <numFmt numFmtId="0" formatCode="General"/>
      <fill>
        <patternFill patternType="solid">
          <fgColor indexed="64"/>
          <bgColor indexed="44"/>
        </patternFill>
      </fill>
      <alignment horizontal="general" vertical="bottom" textRotation="0" wrapText="0" relativeIndent="0" justifyLastLine="0" shrinkToFit="0" readingOrder="0"/>
    </dxf>
    <dxf>
      <font>
        <sz val="10"/>
      </font>
    </dxf>
    <dxf>
      <font>
        <sz val="10.5"/>
      </font>
      <fill>
        <patternFill patternType="solid">
          <fgColor indexed="64"/>
          <bgColor indexed="44"/>
        </patternFill>
      </fill>
    </dxf>
    <dxf>
      <font>
        <sz val="10.5"/>
      </font>
      <fill>
        <patternFill patternType="solid">
          <fgColor indexed="64"/>
          <bgColor indexed="44"/>
        </patternFill>
      </fill>
    </dxf>
    <dxf>
      <font>
        <sz val="10"/>
      </font>
    </dxf>
    <dxf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numFmt numFmtId="164" formatCode="_(* #,##0.00_);_(* \(#,##0.00\);_(* &quot;-&quot;??_);_(@_)"/>
      <alignment horizontal="general" vertical="bottom" textRotation="0" wrapText="0" indent="0" justifyLastLine="0" shrinkToFit="0" readingOrder="0"/>
    </dxf>
    <dxf>
      <numFmt numFmtId="166" formatCode="_(* #,##0_);_(* \(#,##0\);_(* &quot;-&quot;??_);_(@_)"/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rgb="FF99CCFF"/>
        </patternFill>
      </fill>
    </dxf>
    <dxf>
      <alignment horizontal="right" wrapText="1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numFmt numFmtId="166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>
          <fgColor indexed="64"/>
          <bgColor indexed="44"/>
        </patternFill>
      </fill>
    </dxf>
    <dxf>
      <fill>
        <patternFill patternType="solid">
          <bgColor indexed="4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border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ont>
        <u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indexed="44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rgb="FF99CCFF"/>
        </patternFill>
      </fill>
    </dxf>
    <dxf>
      <numFmt numFmtId="166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>
          <fgColor indexed="64"/>
          <bgColor indexed="44"/>
        </patternFill>
      </fill>
    </dxf>
    <dxf>
      <fill>
        <patternFill patternType="solid">
          <bgColor indexed="4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border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u val="none"/>
      </font>
    </dxf>
    <dxf>
      <fill>
        <patternFill patternType="solid">
          <fgColor indexed="64"/>
          <bgColor indexed="44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166" formatCode="_(* #,##0_);_(* \(#,##0\);_(* &quot;-&quot;??_);_(@_)"/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 val="0"/>
      </font>
    </dxf>
    <dxf>
      <numFmt numFmtId="166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>
          <fgColor indexed="64"/>
          <bgColor indexed="44"/>
        </patternFill>
      </fill>
    </dxf>
    <dxf>
      <fill>
        <patternFill patternType="solid">
          <bgColor indexed="4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>
        <bottom style="thin">
          <color indexed="8"/>
        </bottom>
      </border>
    </dxf>
    <dxf>
      <fill>
        <patternFill patternType="none">
          <fgColor indexed="64"/>
          <bgColor indexed="65"/>
        </patternFill>
      </fill>
    </dxf>
    <dxf>
      <fill>
        <patternFill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numFmt numFmtId="164" formatCode="_(* #,##0.00_);_(* \(#,##0.00\);_(* &quot;-&quot;??_);_(@_)"/>
      <alignment horizontal="general" vertical="bottom" textRotation="0" wrapText="0" indent="0" justifyLastLine="0" shrinkToFit="0" readingOrder="0"/>
    </dxf>
    <dxf>
      <numFmt numFmtId="166" formatCode="_(* #,##0_);_(* \(#,##0\);_(* &quot;-&quot;??_);_(@_)"/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none">
          <bgColor auto="1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numFmt numFmtId="166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>
          <fgColor indexed="64"/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164" formatCode="_(* #,##0.00_);_(* \(#,##0.00\);_(* &quot;-&quot;??_);_(@_)"/>
    </dxf>
    <dxf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>
        <bottom style="thin">
          <color indexed="8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numFmt numFmtId="166" formatCode="_(* #,##0_);_(* \(#,##0\);_(* &quot;-&quot;??_);_(@_)"/>
    </dxf>
    <dxf>
      <fill>
        <patternFill patternType="solid">
          <fgColor indexed="64"/>
          <bgColor indexed="44"/>
        </patternFill>
      </fill>
    </dxf>
    <dxf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numFmt numFmtId="164" formatCode="_(* #,##0.00_);_(* \(#,##0.00\);_(* &quot;-&quot;??_);_(@_)"/>
      <alignment horizontal="general" vertical="bottom" textRotation="0" wrapText="0" indent="0" justifyLastLine="0" shrinkToFit="0" readingOrder="0"/>
    </dxf>
    <dxf>
      <numFmt numFmtId="166" formatCode="_(* #,##0_);_(* \(#,##0\);_(* &quot;-&quot;??_);_(@_)"/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none">
          <bgColor auto="1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numFmt numFmtId="166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166" formatCode="_(* #,##0_);_(* \(#,##0\);_(* &quot;-&quot;??_);_(@_)"/>
    </dxf>
    <dxf>
      <fill>
        <patternFill patternType="none">
          <fgColor indexed="64"/>
          <bgColor indexed="6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>
          <fgColor indexed="64"/>
          <bgColor indexed="44"/>
        </patternFill>
      </fill>
    </dxf>
    <dxf>
      <border>
        <bottom style="thin">
          <color indexed="8"/>
        </bottom>
      </border>
    </dxf>
    <dxf>
      <fill>
        <patternFill patternType="none">
          <fgColor indexed="64"/>
          <bgColor indexed="65"/>
        </patternFill>
      </fill>
    </dxf>
    <dxf>
      <fill>
        <patternFill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numFmt numFmtId="164" formatCode="_(* #,##0.00_);_(* \(#,##0.00\);_(* &quot;-&quot;??_);_(@_)"/>
      <alignment horizontal="general" vertical="bottom" textRotation="0" wrapText="0" indent="0" justifyLastLine="0" shrinkToFit="0" readingOrder="0"/>
    </dxf>
    <dxf>
      <numFmt numFmtId="166" formatCode="_(* #,##0_);_(* \(#,##0\);_(* &quot;-&quot;??_);_(@_)"/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font>
        <b/>
        <family val="2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none">
          <bgColor auto="1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numFmt numFmtId="166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ont>
        <b/>
      </font>
    </dxf>
    <dxf>
      <font>
        <b val="0"/>
      </font>
    </dxf>
    <dxf>
      <font>
        <b val="0"/>
      </font>
    </dxf>
    <dxf>
      <fill>
        <patternFill patternType="solid">
          <fgColor indexed="44"/>
          <bgColor indexed="64"/>
        </patternFill>
      </fill>
    </dxf>
    <dxf>
      <font>
        <b val="0"/>
      </font>
    </dxf>
    <dxf>
      <fill>
        <patternFill patternType="solid">
          <fgColor indexed="44"/>
          <bgColor indexed="64"/>
        </patternFill>
      </fill>
    </dxf>
    <dxf>
      <font>
        <b val="0"/>
      </font>
    </dxf>
    <dxf>
      <font>
        <b val="0"/>
      </font>
    </dxf>
    <dxf>
      <fill>
        <patternFill patternType="solid">
          <fgColor indexed="44"/>
          <bgColor indexed="64"/>
        </patternFill>
      </fill>
    </dxf>
    <dxf>
      <font>
        <b val="0"/>
      </font>
    </dxf>
    <dxf>
      <fill>
        <patternFill patternType="solid">
          <fgColor indexed="44"/>
          <bgColor indexed="64"/>
        </patternFill>
      </fill>
    </dxf>
    <dxf>
      <font>
        <b val="0"/>
      </font>
    </dxf>
    <dxf>
      <fill>
        <patternFill patternType="solid">
          <fgColor indexed="44"/>
          <bgColor indexed="64"/>
        </patternFill>
      </fill>
    </dxf>
    <dxf>
      <fill>
        <patternFill>
          <fgColor indexed="64"/>
          <bgColor indexed="44"/>
        </patternFill>
      </fill>
    </dxf>
    <dxf>
      <font>
        <b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ill>
        <patternFill patternType="none">
          <fgColor indexed="64"/>
          <bgColor indexed="65"/>
        </patternFill>
      </fill>
    </dxf>
    <dxf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indexed="44"/>
        </patternFill>
      </fill>
    </dxf>
    <dxf>
      <border>
        <bottom style="thin">
          <color indexed="8"/>
        </bottom>
      </border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numFmt numFmtId="164" formatCode="_(* #,##0.00_);_(* \(#,##0.00\);_(* &quot;-&quot;??_);_(@_)"/>
      <alignment horizontal="general" vertical="bottom" textRotation="0" wrapText="0" indent="0" justifyLastLine="0" shrinkToFit="0" readingOrder="0"/>
    </dxf>
    <dxf>
      <numFmt numFmtId="166" formatCode="_(* #,##0_);_(* \(#,##0\);_(* &quot;-&quot;??_);_(@_)"/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fill>
        <patternFill patternType="solid">
          <bgColor theme="0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i val="0"/>
      </font>
    </dxf>
    <dxf>
      <font>
        <i val="0"/>
      </font>
    </dxf>
    <dxf>
      <font>
        <i val="0"/>
      </font>
    </dxf>
    <dxf>
      <font>
        <b/>
      </font>
    </dxf>
    <dxf>
      <font>
        <b/>
      </font>
    </dxf>
    <dxf>
      <font>
        <b/>
      </font>
    </dxf>
    <dxf>
      <fill>
        <patternFill patternType="none">
          <bgColor auto="1"/>
        </patternFill>
      </fill>
    </dxf>
    <dxf>
      <border>
        <top style="thin">
          <color rgb="FF999999"/>
        </top>
      </border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numFmt numFmtId="166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>
          <fgColor indexed="64"/>
          <bgColor indexed="44"/>
        </patternFill>
      </fill>
    </dxf>
    <dxf>
      <fill>
        <patternFill patternType="solid">
          <bgColor indexed="4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>
        <bottom style="thin">
          <color indexed="8"/>
        </bottom>
      </border>
    </dxf>
    <dxf>
      <fill>
        <patternFill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alignment horizontal="right" wrapText="1"/>
    </dxf>
    <dxf>
      <numFmt numFmtId="164" formatCode="_(* #,##0.00_);_(* \(#,##0.00\);_(* &quot;-&quot;??_);_(@_)"/>
      <alignment horizontal="general" vertical="bottom" textRotation="0" wrapText="0" indent="0" justifyLastLine="0" shrinkToFit="0" readingOrder="0"/>
    </dxf>
    <dxf>
      <numFmt numFmtId="166" formatCode="_(* #,##0_);_(* \(#,##0\);_(* &quot;-&quot;??_);_(@_)"/>
    </dxf>
    <dxf>
      <alignment horizontal="right" wrapText="1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none">
          <bgColor auto="1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right"/>
    </dxf>
    <dxf>
      <fill>
        <patternFill patternType="solid">
          <fgColor indexed="64"/>
          <bgColor rgb="FF99CCFF"/>
        </patternFill>
      </fill>
    </dxf>
    <dxf>
      <numFmt numFmtId="166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>
          <fgColor indexed="64"/>
          <bgColor indexed="44"/>
        </patternFill>
      </fill>
    </dxf>
    <dxf>
      <fill>
        <patternFill patternType="solid">
          <bgColor indexed="4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164" formatCode="_(* #,##0.00_);_(* \(#,##0.00\);_(* &quot;-&quot;??_);_(@_)"/>
    </dxf>
    <dxf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>
        <top style="thin">
          <color indexed="8"/>
        </top>
        <bottom style="thin">
          <color indexed="8"/>
        </bottom>
      </border>
    </dxf>
    <dxf>
      <fill>
        <patternFill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numFmt numFmtId="166" formatCode="_(* #,##0_);_(* \(#,##0\);_(* &quot;-&quot;??_);_(@_)"/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alignment horizontal="right" wrapText="1"/>
    </dxf>
    <dxf>
      <numFmt numFmtId="164" formatCode="_(* #,##0.00_);_(* \(#,##0.00\);_(* &quot;-&quot;??_);_(@_)"/>
      <alignment horizontal="general" vertical="bottom" textRotation="0" wrapText="0" indent="0" justifyLastLine="0" shrinkToFit="0" readingOrder="0"/>
    </dxf>
    <dxf>
      <numFmt numFmtId="166" formatCode="_(* #,##0_);_(* \(#,##0\);_(* &quot;-&quot;??_);_(@_)"/>
    </dxf>
    <dxf>
      <alignment horizontal="right" wrapText="1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none">
          <bgColor auto="1"/>
        </patternFill>
      </fill>
    </dxf>
    <dxf>
      <alignment horizontal="right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right"/>
    </dxf>
    <dxf>
      <fill>
        <patternFill patternType="solid">
          <fgColor indexed="64"/>
          <bgColor rgb="FF99CCFF"/>
        </patternFill>
      </fill>
    </dxf>
    <dxf>
      <numFmt numFmtId="166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>
          <fgColor indexed="64"/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>
        <top style="thin">
          <color indexed="8"/>
        </top>
        <bottom style="thin">
          <color indexed="8"/>
        </bottom>
      </border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bgColor indexed="40"/>
        </patternFill>
      </fill>
    </dxf>
    <dxf>
      <fill>
        <patternFill>
          <fgColor indexed="64"/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164" formatCode="_(* #,##0.00_);_(* \(#,##0.00\);_(* &quot;-&quot;??_);_(@_)"/>
      <alignment horizontal="general" vertical="bottom" textRotation="0" wrapText="0" relativeIndent="0" justifyLastLine="0" shrinkToFit="0" readingOrder="0"/>
    </dxf>
    <dxf>
      <numFmt numFmtId="166" formatCode="_(* #,##0_);_(* \(#,##0\);_(* &quot;-&quot;??_);_(@_)"/>
    </dxf>
    <dxf>
      <fill>
        <patternFill patternType="solid">
          <fgColor indexed="64"/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rgb="FF99CCFF"/>
        </patternFill>
      </fill>
    </dxf>
    <dxf>
      <border>
        <vertical style="thin">
          <color indexed="8"/>
        </vertical>
      </border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numFmt numFmtId="164" formatCode="_(* #,##0.00_);_(* \(#,##0.00\);_(* &quot;-&quot;??_);_(@_)"/>
      <alignment horizontal="general" vertical="bottom" textRotation="0" wrapText="0" indent="0" justifyLastLine="0" shrinkToFit="0" readingOrder="0"/>
    </dxf>
    <dxf>
      <numFmt numFmtId="166" formatCode="_(* #,##0_);_(* \(#,##0\);_(* &quot;-&quot;??_);_(@_)"/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alignment horizontal="right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right"/>
    </dxf>
    <dxf>
      <fill>
        <patternFill patternType="solid">
          <fgColor indexed="64"/>
          <bgColor rgb="FF99CCFF"/>
        </patternFill>
      </fill>
    </dxf>
    <dxf>
      <numFmt numFmtId="166" formatCode="_(* #,##0_);_(* \(#,##0\);_(* &quot;-&quot;??_);_(@_)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>
          <fgColor indexed="64"/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>
        <top style="thin">
          <color indexed="8"/>
        </top>
        <bottom style="thin">
          <color indexed="8"/>
        </bottom>
      </border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bgColor indexed="40"/>
        </patternFill>
      </fill>
    </dxf>
    <dxf>
      <fill>
        <patternFill>
          <fgColor indexed="64"/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164" formatCode="_(* #,##0.00_);_(* \(#,##0.00\);_(* &quot;-&quot;??_);_(@_)"/>
      <alignment horizontal="general" vertical="bottom" textRotation="0" wrapText="0" relativeIndent="0" justifyLastLine="0" shrinkToFit="0" readingOrder="0"/>
    </dxf>
    <dxf>
      <numFmt numFmtId="166" formatCode="_(* #,##0_);_(* \(#,##0\);_(* &quot;-&quot;??_);_(@_)"/>
    </dxf>
    <dxf>
      <fill>
        <patternFill patternType="solid">
          <fgColor indexed="64"/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rgb="FF99CCFF"/>
        </patternFill>
      </fill>
    </dxf>
    <dxf>
      <border>
        <vertical style="thin">
          <color indexed="8"/>
        </vertical>
      </border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numFmt numFmtId="164" formatCode="_(* #,##0.00_);_(* \(#,##0.00\);_(* &quot;-&quot;??_);_(@_)"/>
      <alignment horizontal="general" vertical="bottom" textRotation="0" wrapText="0" indent="0" justifyLastLine="0" shrinkToFit="0" readingOrder="0"/>
    </dxf>
    <dxf>
      <numFmt numFmtId="166" formatCode="_(* #,##0_);_(* \(#,##0\);_(* &quot;-&quot;??_);_(@_)"/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</border>
    </dxf>
    <dxf>
      <border>
        <bottom style="thin">
          <color auto="1"/>
        </bottom>
      </border>
    </dxf>
    <dxf>
      <alignment horizontal="right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right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none">
          <fgColor indexed="64"/>
          <bgColor indexed="65"/>
        </patternFill>
      </fill>
    </dxf>
    <dxf>
      <fill>
        <patternFill>
          <fgColor indexed="64"/>
          <bgColor indexed="44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>
          <bgColor rgb="FF99CCFF"/>
        </patternFill>
      </fill>
    </dxf>
    <dxf>
      <font>
        <sz val="10"/>
      </font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sz val="10.5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wrapText="1" readingOrder="0"/>
    </dxf>
    <dxf>
      <fill>
        <patternFill patternType="solid">
          <fgColor indexed="64"/>
          <bgColor indexed="44"/>
        </patternFill>
      </fill>
    </dxf>
    <dxf>
      <border>
        <bottom style="thin">
          <color indexed="8"/>
        </bottom>
      </border>
    </dxf>
    <dxf>
      <font>
        <sz val="10.5"/>
      </font>
      <alignment horizontal="right"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6" formatCode="_(* #,##0_);_(* \(#,##0\);_(* &quot;-&quot;??_);_(@_)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none">
          <fgColor indexed="64"/>
          <bgColor indexed="65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indexed="44"/>
        </patternFill>
      </fill>
    </dxf>
    <dxf>
      <alignment horizontal="general" vertical="bottom" textRotation="0" wrapText="0" relativeIndent="0" justifyLastLine="0" shrinkToFit="0" readingOrder="0"/>
    </dxf>
    <dxf>
      <font>
        <sz val="10"/>
      </font>
    </dxf>
    <dxf>
      <font>
        <sz val="10.5"/>
      </font>
      <fill>
        <patternFill patternType="solid">
          <fgColor indexed="64"/>
          <bgColor indexed="44"/>
        </patternFill>
      </fill>
    </dxf>
    <dxf>
      <font>
        <sz val="10.5"/>
      </font>
      <fill>
        <patternFill patternType="solid">
          <fgColor indexed="64"/>
          <bgColor indexed="44"/>
        </patternFill>
      </fill>
    </dxf>
    <dxf>
      <font>
        <sz val="10"/>
      </font>
    </dxf>
    <dxf>
      <numFmt numFmtId="0" formatCode="General"/>
      <fill>
        <patternFill patternType="solid">
          <fgColor indexed="64"/>
          <bgColor indexed="44"/>
        </patternFill>
      </fill>
      <alignment horizontal="general" vertical="bottom" textRotation="0" wrapText="0" relativeIndent="0" justifyLastLine="0" shrinkToFit="0" readingOrder="0"/>
    </dxf>
    <dxf>
      <font>
        <sz val="10.5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wrapText="1" readingOrder="0"/>
    </dxf>
    <dxf>
      <font>
        <sz val="10.5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wrapText="1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border>
        <bottom style="thin">
          <color indexed="8"/>
        </bottom>
      </border>
    </dxf>
    <dxf>
      <font>
        <sz val="10.5"/>
      </font>
      <alignment horizontal="right"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6" formatCode="_(* #,##0_);_(* \(#,##0\);_(* &quot;-&quot;??_);_(@_)"/>
    </dxf>
    <dxf>
      <fill>
        <patternFill patternType="solid">
          <fgColor indexed="64"/>
          <bgColor rgb="FF99CCFF"/>
        </patternFill>
      </fill>
    </dxf>
    <dxf>
      <alignment horizontal="right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right"/>
    </dxf>
    <dxf>
      <fill>
        <patternFill patternType="none">
          <bgColor auto="1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right" wrapText="1"/>
    </dxf>
    <dxf>
      <numFmt numFmtId="166" formatCode="_(* #,##0_);_(* \(#,##0\);_(* &quot;-&quot;??_);_(@_)"/>
    </dxf>
    <dxf>
      <numFmt numFmtId="164" formatCode="_(* #,##0.00_);_(* \(#,##0.00\);_(* &quot;-&quot;??_);_(@_)"/>
      <alignment horizontal="general" vertical="bottom" textRotation="0" wrapText="0" indent="0" justifyLastLine="0" shrinkToFit="0" readingOrder="0"/>
    </dxf>
    <dxf>
      <alignment horizontal="right" wrapText="1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rgb="FF99CCFF"/>
        </patternFill>
      </fill>
    </dxf>
    <dxf>
      <numFmt numFmtId="166" formatCode="_(* #,##0_);_(* \(#,##0\);_(* &quot;-&quot;??_);_(@_)"/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rgb="FF99CCFF"/>
        </patternFill>
      </fill>
    </dxf>
    <dxf>
      <fill>
        <patternFill>
          <bgColor rgb="FF99CCFF"/>
        </patternFill>
      </fill>
    </dxf>
    <dxf>
      <border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166" formatCode="_(* #,##0_);_(* \(#,##0\);_(* &quot;-&quot;??_);_(@_)"/>
    </dxf>
    <dxf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ill>
        <patternFill patternType="solid">
          <bgColor indexed="40"/>
        </patternFill>
      </fill>
    </dxf>
    <dxf>
      <fill>
        <patternFill>
          <fgColor indexed="64"/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6" formatCode="_(* #,##0_);_(* \(#,##0\);_(* &quot;-&quot;??_);_(@_)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right" wrapText="1"/>
    </dxf>
    <dxf>
      <fill>
        <patternFill patternType="solid">
          <fgColor indexed="64"/>
          <bgColor rgb="FF99CCFF"/>
        </patternFill>
      </fill>
    </dxf>
    <dxf>
      <fill>
        <patternFill patternType="none">
          <fgColor indexed="64"/>
          <bgColor indexed="65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indent="0" justifyLastLine="0" shrinkToFit="0" readingOrder="0"/>
    </dxf>
    <dxf>
      <numFmt numFmtId="166" formatCode="_(* #,##0_);_(* \(#,##0\);_(* &quot;-&quot;??_);_(@_)"/>
    </dxf>
    <dxf>
      <numFmt numFmtId="164" formatCode="_(* #,##0.00_);_(* \(#,##0.00\);_(* &quot;-&quot;??_);_(@_)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indexed="44"/>
        </patternFill>
      </fill>
    </dxf>
    <dxf>
      <alignment horizontal="general" vertical="bottom" textRotation="0" wrapText="0" relativeIndent="0" justifyLastLine="0" shrinkToFit="0" readingOrder="0"/>
    </dxf>
    <dxf>
      <font>
        <sz val="10"/>
      </font>
    </dxf>
    <dxf>
      <font>
        <sz val="10.5"/>
      </font>
      <fill>
        <patternFill patternType="solid">
          <fgColor indexed="64"/>
          <bgColor indexed="44"/>
        </patternFill>
      </fill>
    </dxf>
    <dxf>
      <font>
        <sz val="10.5"/>
      </font>
      <fill>
        <patternFill patternType="solid">
          <fgColor indexed="64"/>
          <bgColor indexed="44"/>
        </patternFill>
      </fill>
    </dxf>
    <dxf>
      <font>
        <sz val="10"/>
      </font>
    </dxf>
    <dxf>
      <numFmt numFmtId="0" formatCode="General"/>
      <fill>
        <patternFill patternType="solid">
          <fgColor indexed="64"/>
          <bgColor indexed="44"/>
        </patternFill>
      </fill>
      <alignment horizontal="general" vertical="bottom" textRotation="0" wrapText="0" relativeIndent="0" justifyLastLine="0" shrinkToFit="0" readingOrder="0"/>
    </dxf>
    <dxf>
      <font>
        <sz val="10.5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wrapText="1" readingOrder="0"/>
    </dxf>
    <dxf>
      <font>
        <sz val="10.5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wrapText="1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border>
        <bottom style="thin">
          <color indexed="8"/>
        </bottom>
      </border>
    </dxf>
    <dxf>
      <font>
        <sz val="10.5"/>
      </font>
      <alignment horizontal="right"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6" formatCode="_(* #,##0_);_(* \(#,##0\);_(* &quot;-&quot;??_);_(@_)"/>
    </dxf>
    <dxf>
      <fill>
        <patternFill patternType="solid">
          <fgColor indexed="64"/>
          <bgColor rgb="FF99CCFF"/>
        </patternFill>
      </fill>
    </dxf>
    <dxf>
      <alignment horizontal="right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right"/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indent="0" justifyLastLine="0" shrinkToFit="0" readingOrder="0"/>
    </dxf>
    <dxf>
      <numFmt numFmtId="166" formatCode="_(* #,##0_);_(* \(#,##0\);_(* &quot;-&quot;??_);_(@_)"/>
    </dxf>
    <dxf>
      <numFmt numFmtId="164" formatCode="_(* #,##0.00_);_(* \(#,##0.00\);_(* &quot;-&quot;??_);_(@_)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border>
        <vertical style="thin">
          <color indexed="8"/>
        </vertical>
      </border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indexed="44"/>
        </patternFill>
      </fill>
    </dxf>
    <dxf>
      <numFmt numFmtId="166" formatCode="_(* #,##0_);_(* \(#,##0\);_(* &quot;-&quot;??_);_(@_)"/>
    </dxf>
    <dxf>
      <numFmt numFmtId="164" formatCode="_(* #,##0.00_);_(* \(#,##0.00\);_(* &quot;-&quot;??_);_(@_)"/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>
          <fgColor indexed="64"/>
          <bgColor indexed="44"/>
        </patternFill>
      </fill>
    </dxf>
    <dxf>
      <fill>
        <patternFill patternType="solid">
          <bgColor indexed="40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border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ill>
        <patternFill>
          <fgColor indexed="64"/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6" formatCode="_(* #,##0_);_(* \(#,##0\);_(* &quot;-&quot;??_);_(@_)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none">
          <bgColor auto="1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indent="0" justifyLastLine="0" shrinkToFit="0" readingOrder="0"/>
    </dxf>
    <dxf>
      <numFmt numFmtId="166" formatCode="_(* #,##0_);_(* \(#,##0\);_(* &quot;-&quot;??_);_(@_)"/>
    </dxf>
    <dxf>
      <numFmt numFmtId="164" formatCode="_(* #,##0.00_);_(* \(#,##0.00\);_(* &quot;-&quot;??_);_(@_)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indexed="44"/>
        </patternFill>
      </fill>
    </dxf>
    <dxf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indexed="44"/>
        </patternFill>
      </fill>
    </dxf>
    <dxf>
      <numFmt numFmtId="166" formatCode="_(* #,##0_);_(* \(#,##0\);_(* &quot;-&quot;??_);_(@_)"/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none">
          <fgColor indexed="64"/>
          <bgColor indexed="65"/>
        </patternFill>
      </fill>
    </dxf>
    <dxf>
      <border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166" formatCode="_(* #,##0_);_(* \(#,##0\);_(* &quot;-&quot;??_);_(@_)"/>
    </dxf>
    <dxf>
      <numFmt numFmtId="164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ill>
        <patternFill>
          <fgColor indexed="64"/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6" formatCode="_(* #,##0_);_(* \(#,##0\);_(* &quot;-&quot;??_);_(@_)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border>
        <top style="thin">
          <color rgb="FF999999"/>
        </top>
      </border>
    </dxf>
    <dxf>
      <fill>
        <patternFill patternType="none">
          <bgColor auto="1"/>
        </patternFill>
      </fill>
    </dxf>
    <dxf>
      <font>
        <b/>
      </font>
    </dxf>
    <dxf>
      <font>
        <b/>
      </font>
    </dxf>
    <dxf>
      <font>
        <b/>
      </font>
    </dxf>
    <dxf>
      <font>
        <i val="0"/>
      </font>
    </dxf>
    <dxf>
      <font>
        <i val="0"/>
      </font>
    </dxf>
    <dxf>
      <font>
        <i val="0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bgColor theme="0"/>
        </patternFill>
      </fill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indent="0" justifyLastLine="0" shrinkToFit="0" readingOrder="0"/>
    </dxf>
    <dxf>
      <numFmt numFmtId="166" formatCode="_(* #,##0_);_(* \(#,##0\);_(* &quot;-&quot;??_);_(@_)"/>
    </dxf>
    <dxf>
      <numFmt numFmtId="164" formatCode="_(* #,##0.00_);_(* \(#,##0.00\);_(* &quot;-&quot;??_);_(@_)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indexed="44"/>
        </patternFill>
      </fill>
    </dxf>
    <dxf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border>
        <bottom style="thin">
          <color indexed="8"/>
        </bottom>
      </border>
    </dxf>
    <dxf>
      <fill>
        <patternFill patternType="solid">
          <fgColor indexed="64"/>
          <bgColor indexed="44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166" formatCode="_(* #,##0_);_(* \(#,##0\);_(* &quot;-&quot;??_);_(@_)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b val="0"/>
      </font>
    </dxf>
    <dxf>
      <fill>
        <patternFill>
          <fgColor indexed="64"/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ont>
        <b val="0"/>
      </font>
    </dxf>
    <dxf>
      <fill>
        <patternFill patternType="solid">
          <fgColor indexed="44"/>
          <bgColor indexed="64"/>
        </patternFill>
      </fill>
    </dxf>
    <dxf>
      <font>
        <b val="0"/>
      </font>
    </dxf>
    <dxf>
      <fill>
        <patternFill patternType="solid">
          <fgColor indexed="44"/>
          <bgColor indexed="64"/>
        </patternFill>
      </fill>
    </dxf>
    <dxf>
      <font>
        <b val="0"/>
      </font>
    </dxf>
    <dxf>
      <font>
        <b val="0"/>
      </font>
    </dxf>
    <dxf>
      <fill>
        <patternFill patternType="solid">
          <fgColor indexed="44"/>
          <bgColor indexed="64"/>
        </patternFill>
      </fill>
    </dxf>
    <dxf>
      <font>
        <b val="0"/>
      </font>
    </dxf>
    <dxf>
      <fill>
        <patternFill patternType="solid">
          <fgColor indexed="44"/>
          <bgColor indexed="64"/>
        </patternFill>
      </fill>
    </dxf>
    <dxf>
      <font>
        <b val="0"/>
      </font>
    </dxf>
    <dxf>
      <font>
        <b val="0"/>
      </font>
    </dxf>
    <dxf>
      <font>
        <b/>
      </font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6" formatCode="_(* #,##0_);_(* \(#,##0\);_(* &quot;-&quot;??_);_(@_)"/>
    </dxf>
    <dxf>
      <font>
        <b val="0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numFmt numFmtId="166" formatCode="_(* #,##0_);_(* \(#,##0\);_(* &quot;-&quot;??_);_(@_)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fgColor indexed="64"/>
          <bgColor indexed="44"/>
        </patternFill>
      </fill>
    </dxf>
    <dxf>
      <font>
        <u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border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ill>
        <patternFill patternType="solid">
          <bgColor indexed="40"/>
        </patternFill>
      </fill>
    </dxf>
    <dxf>
      <fill>
        <patternFill>
          <fgColor indexed="64"/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6" formatCode="_(* #,##0_);_(* \(#,##0\);_(* &quot;-&quot;??_);_(@_)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none">
          <fgColor indexed="64"/>
          <bgColor indexed="65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fgColor indexed="64"/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u val="none"/>
      </font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border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ill>
        <patternFill patternType="solid">
          <bgColor indexed="40"/>
        </patternFill>
      </fill>
    </dxf>
    <dxf>
      <fill>
        <patternFill>
          <fgColor indexed="64"/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6" formatCode="_(* #,##0_);_(* \(#,##0\);_(* &quot;-&quot;??_);_(@_)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none">
          <bgColor auto="1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indent="0" justifyLastLine="0" shrinkToFit="0" readingOrder="0"/>
    </dxf>
    <dxf>
      <numFmt numFmtId="166" formatCode="_(* #,##0_);_(* \(#,##0\);_(* &quot;-&quot;??_);_(@_)"/>
    </dxf>
    <dxf>
      <numFmt numFmtId="164" formatCode="_(* #,##0.00_);_(* \(#,##0.00\);_(* &quot;-&quot;??_);_(@_)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>
          <bgColor rgb="FF99CCFF"/>
        </patternFill>
      </fill>
    </dxf>
    <dxf>
      <fill>
        <patternFill patternType="none">
          <fgColor indexed="64"/>
          <bgColor indexed="65"/>
        </patternFill>
      </fill>
    </dxf>
    <dxf>
      <border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ill>
        <patternFill patternType="solid">
          <bgColor indexed="40"/>
        </patternFill>
      </fill>
    </dxf>
    <dxf>
      <fill>
        <patternFill>
          <fgColor indexed="64"/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6" formatCode="_(* #,##0_);_(* \(#,##0\);_(* &quot;-&quot;??_);_(@_)"/>
    </dxf>
    <dxf>
      <fill>
        <patternFill patternType="solid">
          <fgColor indexed="64"/>
          <bgColor rgb="FF99CCFF"/>
        </patternFill>
      </fill>
    </dxf>
    <dxf>
      <alignment horizontal="right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right"/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indent="0" justifyLastLine="0" shrinkToFit="0" readingOrder="0"/>
    </dxf>
    <dxf>
      <numFmt numFmtId="166" formatCode="_(* #,##0_);_(* \(#,##0\);_(* &quot;-&quot;??_);_(@_)"/>
    </dxf>
    <dxf>
      <numFmt numFmtId="164" formatCode="_(* #,##0.00_);_(* \(#,##0.00\);_(* &quot;-&quot;??_);_(@_)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border>
        <vertical style="thin">
          <color indexed="8"/>
        </vertical>
      </border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indexed="44"/>
        </patternFill>
      </fill>
    </dxf>
    <dxf>
      <numFmt numFmtId="166" formatCode="_(* #,##0_);_(* \(#,##0\);_(* &quot;-&quot;??_);_(@_)"/>
    </dxf>
    <dxf>
      <numFmt numFmtId="164" formatCode="_(* #,##0.00_);_(* \(#,##0.00\);_(* &quot;-&quot;??_);_(@_)"/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ill>
        <patternFill patternType="solid">
          <fgColor indexed="64"/>
          <bgColor indexed="4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>
          <fgColor indexed="64"/>
          <bgColor indexed="44"/>
        </patternFill>
      </fill>
    </dxf>
    <dxf>
      <fill>
        <patternFill patternType="solid">
          <bgColor indexed="40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border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ill>
        <patternFill>
          <fgColor indexed="64"/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6" formatCode="_(* #,##0_);_(* \(#,##0\);_(* &quot;-&quot;??_);_(@_)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none">
          <fgColor indexed="64"/>
          <bgColor indexed="65"/>
        </patternFill>
      </fill>
    </dxf>
    <dxf>
      <fill>
        <patternFill>
          <fgColor indexed="64"/>
          <bgColor indexed="44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>
          <bgColor rgb="FF99CCFF"/>
        </patternFill>
      </fill>
    </dxf>
    <dxf>
      <font>
        <sz val="10"/>
      </font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sz val="10.5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wrapText="1" readingOrder="0"/>
    </dxf>
    <dxf>
      <fill>
        <patternFill patternType="solid">
          <fgColor indexed="64"/>
          <bgColor indexed="44"/>
        </patternFill>
      </fill>
    </dxf>
    <dxf>
      <border>
        <bottom style="thin">
          <color indexed="8"/>
        </bottom>
      </border>
    </dxf>
    <dxf>
      <font>
        <sz val="10.5"/>
      </font>
      <alignment horizontal="right"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6" formatCode="_(* #,##0_);_(* \(#,##0\);_(* &quot;-&quot;??_);_(@_)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none">
          <fgColor indexed="64"/>
          <bgColor indexed="65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indexed="44"/>
        </patternFill>
      </fill>
    </dxf>
    <dxf>
      <alignment horizontal="general" vertical="bottom" textRotation="0" wrapText="0" relativeIndent="0" justifyLastLine="0" shrinkToFit="0" readingOrder="0"/>
    </dxf>
    <dxf>
      <font>
        <sz val="10"/>
      </font>
    </dxf>
    <dxf>
      <font>
        <sz val="10.5"/>
      </font>
      <fill>
        <patternFill patternType="solid">
          <fgColor indexed="64"/>
          <bgColor indexed="44"/>
        </patternFill>
      </fill>
    </dxf>
    <dxf>
      <font>
        <sz val="10.5"/>
      </font>
      <fill>
        <patternFill patternType="solid">
          <fgColor indexed="64"/>
          <bgColor indexed="44"/>
        </patternFill>
      </fill>
    </dxf>
    <dxf>
      <font>
        <sz val="10"/>
      </font>
    </dxf>
    <dxf>
      <numFmt numFmtId="0" formatCode="General"/>
      <fill>
        <patternFill patternType="solid">
          <fgColor indexed="64"/>
          <bgColor indexed="44"/>
        </patternFill>
      </fill>
      <alignment horizontal="general" vertical="bottom" textRotation="0" wrapText="0" relativeIndent="0" justifyLastLine="0" shrinkToFit="0" readingOrder="0"/>
    </dxf>
    <dxf>
      <font>
        <sz val="10.5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wrapText="1" readingOrder="0"/>
    </dxf>
    <dxf>
      <font>
        <sz val="10.5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wrapText="1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border>
        <bottom style="thin">
          <color indexed="8"/>
        </bottom>
      </border>
    </dxf>
    <dxf>
      <font>
        <sz val="10.5"/>
      </font>
      <alignment horizontal="right"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6" formatCode="_(* #,##0_);_(* \(#,##0\);_(* &quot;-&quot;??_);_(@_)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none">
          <bgColor auto="1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border>
        <left/>
      </border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indexed="44"/>
        </patternFill>
      </fill>
    </dxf>
    <dxf>
      <alignment horizontal="general" vertical="bottom" textRotation="0" wrapText="0" relativeIndent="0" justifyLastLine="0" shrinkToFit="0" readingOrder="0"/>
    </dxf>
    <dxf>
      <font>
        <sz val="10"/>
      </font>
    </dxf>
    <dxf>
      <font>
        <sz val="10.5"/>
      </font>
      <fill>
        <patternFill patternType="solid">
          <fgColor indexed="64"/>
          <bgColor indexed="44"/>
        </patternFill>
      </fill>
    </dxf>
    <dxf>
      <font>
        <sz val="10.5"/>
      </font>
      <fill>
        <patternFill patternType="solid">
          <fgColor indexed="64"/>
          <bgColor indexed="44"/>
        </patternFill>
      </fill>
    </dxf>
    <dxf>
      <font>
        <sz val="10"/>
      </font>
    </dxf>
    <dxf>
      <numFmt numFmtId="0" formatCode="General"/>
      <fill>
        <patternFill patternType="solid">
          <fgColor indexed="64"/>
          <bgColor indexed="44"/>
        </patternFill>
      </fill>
      <alignment horizontal="general" vertical="bottom" textRotation="0" wrapText="0" relativeIndent="0" justifyLastLine="0" shrinkToFit="0" readingOrder="0"/>
    </dxf>
    <dxf>
      <font>
        <sz val="10.5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wrapText="1" readingOrder="0"/>
    </dxf>
    <dxf>
      <font>
        <sz val="10.5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wrapText="1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border>
        <bottom style="thin">
          <color indexed="8"/>
        </bottom>
      </border>
    </dxf>
    <dxf>
      <font>
        <sz val="10.5"/>
      </font>
      <alignment horizontal="right"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6" formatCode="_(* #,##0_);_(* \(#,##0\);_(* &quot;-&quot;??_);_(@_)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none">
          <bgColor auto="1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b/>
        <family val="2"/>
      </font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indent="0" justifyLastLine="0" shrinkToFit="0" readingOrder="0"/>
    </dxf>
    <dxf>
      <numFmt numFmtId="166" formatCode="_(* #,##0_);_(* \(#,##0\);_(* &quot;-&quot;??_);_(@_)"/>
    </dxf>
    <dxf>
      <numFmt numFmtId="164" formatCode="_(* #,##0.00_);_(* \(#,##0.00\);_(* &quot;-&quot;??_);_(@_)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>
          <bgColor rgb="FF99CCFF"/>
        </patternFill>
      </fill>
    </dxf>
    <dxf>
      <fill>
        <patternFill patternType="none">
          <fgColor indexed="64"/>
          <bgColor indexed="65"/>
        </patternFill>
      </fill>
    </dxf>
    <dxf>
      <border>
        <bottom style="thin">
          <color indexed="8"/>
        </bottom>
      </border>
    </dxf>
    <dxf>
      <fill>
        <patternFill>
          <fgColor indexed="64"/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none">
          <fgColor indexed="64"/>
          <bgColor indexed="65"/>
        </patternFill>
      </fill>
    </dxf>
    <dxf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6" formatCode="_(* #,##0_);_(* \(#,##0\);_(* &quot;-&quot;??_);_(@_)"/>
    </dxf>
    <dxf>
      <fill>
        <patternFill patternType="solid">
          <fgColor indexed="64"/>
          <bgColor rgb="FF99CCFF"/>
        </patternFill>
      </fill>
    </dxf>
    <dxf>
      <alignment horizontal="right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none">
          <bgColor auto="1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right" wrapText="1"/>
    </dxf>
    <dxf>
      <numFmt numFmtId="166" formatCode="_(* #,##0_);_(* \(#,##0\);_(* &quot;-&quot;??_);_(@_)"/>
    </dxf>
    <dxf>
      <numFmt numFmtId="164" formatCode="_(* #,##0.00_);_(* \(#,##0.00\);_(* &quot;-&quot;??_);_(@_)"/>
      <alignment horizontal="general" vertical="bottom" textRotation="0" wrapText="0" indent="0" justifyLastLine="0" shrinkToFit="0" readingOrder="0"/>
    </dxf>
    <dxf>
      <alignment horizontal="right" wrapText="1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>
          <bgColor rgb="FF99CCFF"/>
        </patternFill>
      </fill>
    </dxf>
    <dxf>
      <border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ill>
        <patternFill patternType="solid">
          <bgColor indexed="40"/>
        </patternFill>
      </fill>
    </dxf>
    <dxf>
      <fill>
        <patternFill>
          <fgColor indexed="64"/>
          <bgColor indexed="4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fgColor indexed="44"/>
          <bgColor indexed="6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6" formatCode="_(* #,##0_);_(* \(#,##0\);_(* &quot;-&quot;??_);_(@_)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>
          <fgColor indexed="64"/>
          <bgColor indexed="44"/>
        </patternFill>
      </fill>
    </dxf>
    <dxf>
      <font>
        <b/>
        <family val="2"/>
      </font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border>
        <top/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b/>
        <family val="2"/>
      </font>
    </dxf>
    <dxf>
      <font>
        <b/>
        <family val="2"/>
      </font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border>
        <right style="thin">
          <color indexed="8"/>
        </right>
      </border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>
          <bgColor rgb="FF99CCFF"/>
        </patternFill>
      </fill>
    </dxf>
    <dxf>
      <font>
        <sz val="10"/>
      </font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sz val="10.5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wrapText="1" readingOrder="0"/>
    </dxf>
    <dxf>
      <fill>
        <patternFill patternType="solid">
          <fgColor indexed="64"/>
          <bgColor indexed="44"/>
        </patternFill>
      </fill>
    </dxf>
    <dxf>
      <border>
        <bottom style="thin">
          <color indexed="8"/>
        </bottom>
      </border>
    </dxf>
    <dxf>
      <font>
        <sz val="10.5"/>
      </font>
      <alignment horizontal="right"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6" formatCode="_(* #,##0_);_(* \(#,##0\);_(* &quot;-&quot;??_);_(@_)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right" wrapText="1"/>
    </dxf>
    <dxf>
      <fill>
        <patternFill patternType="solid">
          <fgColor indexed="64"/>
          <bgColor rgb="FF99CCFF"/>
        </patternFill>
      </fill>
    </dxf>
    <dxf>
      <fill>
        <patternFill patternType="none">
          <fgColor indexed="64"/>
          <bgColor indexed="65"/>
        </patternFill>
      </fill>
    </dxf>
    <dxf>
      <fill>
        <patternFill>
          <fgColor indexed="64"/>
          <bgColor indexed="44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wrapText="1" readingOrder="0"/>
    </dxf>
    <dxf>
      <fill>
        <patternFill patternType="solid">
          <fgColor indexed="64"/>
          <bgColor rgb="FF99CCFF"/>
        </patternFill>
      </fill>
    </dxf>
    <dxf>
      <alignment horizontal="general" vertical="bottom" textRotation="0" wrapText="0" relativeIndent="0" justifyLastLine="0" shrinkToFit="0" readingOrder="0"/>
    </dxf>
    <dxf>
      <fill>
        <patternFill patternType="solid">
          <fgColor indexed="64"/>
          <bgColor rgb="FF99CCFF"/>
        </patternFill>
      </fill>
    </dxf>
    <dxf>
      <fill>
        <patternFill patternType="solid">
          <fgColor indexed="64"/>
          <bgColor rgb="FF99CCFF"/>
        </patternFill>
      </fill>
    </dxf>
    <dxf>
      <fill>
        <patternFill>
          <bgColor rgb="FF99CCFF"/>
        </patternFill>
      </fill>
    </dxf>
    <dxf>
      <font>
        <sz val="10"/>
      </font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sz val="10.5"/>
      </font>
      <numFmt numFmtId="166" formatCode="_(* #,##0_);_(* \(#,##0\);_(* &quot;-&quot;??_);_(@_)"/>
      <fill>
        <patternFill patternType="none">
          <fgColor indexed="64"/>
          <bgColor indexed="65"/>
        </patternFill>
      </fill>
      <alignment horizontal="right" wrapText="1" readingOrder="0"/>
    </dxf>
    <dxf>
      <fill>
        <patternFill patternType="solid">
          <fgColor indexed="64"/>
          <bgColor indexed="44"/>
        </patternFill>
      </fill>
    </dxf>
    <dxf>
      <border>
        <bottom style="thin">
          <color indexed="8"/>
        </bottom>
      </border>
    </dxf>
    <dxf>
      <font>
        <sz val="10.5"/>
      </font>
      <alignment horizontal="right"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numFmt numFmtId="166" formatCode="_(* #,##0_);_(* \(#,##0\);_(* &quot;-&quot;??_);_(@_)"/>
    </dxf>
  </dxfs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7.xml"/><Relationship Id="rId13" Type="http://schemas.openxmlformats.org/officeDocument/2006/relationships/pivotCacheDefinition" Target="pivotCache/pivotCacheDefinition12.xml"/><Relationship Id="rId18" Type="http://schemas.openxmlformats.org/officeDocument/2006/relationships/pivotCacheDefinition" Target="pivotCache/pivotCacheDefinition17.xml"/><Relationship Id="rId3" Type="http://schemas.openxmlformats.org/officeDocument/2006/relationships/pivotCacheDefinition" Target="pivotCache/pivotCacheDefinition2.xml"/><Relationship Id="rId21" Type="http://schemas.openxmlformats.org/officeDocument/2006/relationships/styles" Target="styles.xml"/><Relationship Id="rId7" Type="http://schemas.openxmlformats.org/officeDocument/2006/relationships/pivotCacheDefinition" Target="pivotCache/pivotCacheDefinition6.xml"/><Relationship Id="rId12" Type="http://schemas.openxmlformats.org/officeDocument/2006/relationships/pivotCacheDefinition" Target="pivotCache/pivotCacheDefinition11.xml"/><Relationship Id="rId17" Type="http://schemas.openxmlformats.org/officeDocument/2006/relationships/pivotCacheDefinition" Target="pivotCache/pivotCacheDefinition16.xml"/><Relationship Id="rId2" Type="http://schemas.openxmlformats.org/officeDocument/2006/relationships/pivotCacheDefinition" Target="pivotCache/pivotCacheDefinition1.xml"/><Relationship Id="rId16" Type="http://schemas.openxmlformats.org/officeDocument/2006/relationships/pivotCacheDefinition" Target="pivotCache/pivotCacheDefinition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5.xml"/><Relationship Id="rId11" Type="http://schemas.openxmlformats.org/officeDocument/2006/relationships/pivotCacheDefinition" Target="pivotCache/pivotCacheDefinition10.xml"/><Relationship Id="rId5" Type="http://schemas.openxmlformats.org/officeDocument/2006/relationships/pivotCacheDefinition" Target="pivotCache/pivotCacheDefinition4.xml"/><Relationship Id="rId15" Type="http://schemas.openxmlformats.org/officeDocument/2006/relationships/pivotCacheDefinition" Target="pivotCache/pivotCacheDefinition14.xml"/><Relationship Id="rId23" Type="http://schemas.openxmlformats.org/officeDocument/2006/relationships/calcChain" Target="calcChain.xml"/><Relationship Id="rId10" Type="http://schemas.openxmlformats.org/officeDocument/2006/relationships/pivotCacheDefinition" Target="pivotCache/pivotCacheDefinition9.xml"/><Relationship Id="rId19" Type="http://schemas.openxmlformats.org/officeDocument/2006/relationships/pivotCacheDefinition" Target="pivotCache/pivotCacheDefinition18.xml"/><Relationship Id="rId4" Type="http://schemas.openxmlformats.org/officeDocument/2006/relationships/pivotCacheDefinition" Target="pivotCache/pivotCacheDefinition3.xml"/><Relationship Id="rId9" Type="http://schemas.openxmlformats.org/officeDocument/2006/relationships/pivotCacheDefinition" Target="pivotCache/pivotCacheDefinition8.xml"/><Relationship Id="rId14" Type="http://schemas.openxmlformats.org/officeDocument/2006/relationships/pivotCacheDefinition" Target="pivotCache/pivotCacheDefinition13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Plan1!$C$157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Plan1!$B$158:$B$169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  <c:extLst/>
            </c:strRef>
          </c:cat>
          <c:val>
            <c:numRef>
              <c:f>Plan1!$C$158:$C$169</c:f>
              <c:numCache>
                <c:formatCode>_(* #,##0_);_(* \(#,##0\);_(* "-"??_);_(@_)</c:formatCode>
                <c:ptCount val="12"/>
                <c:pt idx="0">
                  <c:v>168.67359511989056</c:v>
                </c:pt>
                <c:pt idx="1">
                  <c:v>175.40471933838097</c:v>
                </c:pt>
                <c:pt idx="2">
                  <c:v>187.55322664854478</c:v>
                </c:pt>
                <c:pt idx="3">
                  <c:v>188.35333436681287</c:v>
                </c:pt>
                <c:pt idx="4">
                  <c:v>158.17886567639169</c:v>
                </c:pt>
                <c:pt idx="5">
                  <c:v>181.49054134286743</c:v>
                </c:pt>
                <c:pt idx="6">
                  <c:v>193.58639962817816</c:v>
                </c:pt>
                <c:pt idx="7">
                  <c:v>188.78146084573575</c:v>
                </c:pt>
                <c:pt idx="8">
                  <c:v>190.02401472973011</c:v>
                </c:pt>
                <c:pt idx="9">
                  <c:v>208.64687891007591</c:v>
                </c:pt>
                <c:pt idx="10">
                  <c:v>200.35510500294461</c:v>
                </c:pt>
                <c:pt idx="11">
                  <c:v>202.12333845635251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Plan1!$D$157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Plan1!$B$158:$B$169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  <c:extLst/>
            </c:strRef>
          </c:cat>
          <c:val>
            <c:numRef>
              <c:f>Plan1!$D$158:$D$169</c:f>
              <c:numCache>
                <c:formatCode>_(* #,##0_);_(* \(#,##0\);_(* "-"??_);_(@_)</c:formatCode>
                <c:ptCount val="12"/>
                <c:pt idx="0">
                  <c:v>169.67499742742652</c:v>
                </c:pt>
                <c:pt idx="1">
                  <c:v>176.64275724905775</c:v>
                </c:pt>
                <c:pt idx="2">
                  <c:v>184.83066046817547</c:v>
                </c:pt>
                <c:pt idx="3">
                  <c:v>156.52600387524805</c:v>
                </c:pt>
                <c:pt idx="4">
                  <c:v>173.1171381812803</c:v>
                </c:pt>
                <c:pt idx="5">
                  <c:v>173.58804384191873</c:v>
                </c:pt>
                <c:pt idx="6">
                  <c:v>180.50065646854677</c:v>
                </c:pt>
                <c:pt idx="7">
                  <c:v>164.09066740750822</c:v>
                </c:pt>
                <c:pt idx="8">
                  <c:v>158.63916540862397</c:v>
                </c:pt>
                <c:pt idx="9">
                  <c:v>168.80213194646694</c:v>
                </c:pt>
                <c:pt idx="10">
                  <c:v>135.34646561255451</c:v>
                </c:pt>
                <c:pt idx="11">
                  <c:v>126.16194931217093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Plan1!$E$157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Plan1!$B$158:$B$169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  <c:extLst/>
            </c:strRef>
          </c:cat>
          <c:val>
            <c:numRef>
              <c:f>Plan1!$E$158:$E$169</c:f>
              <c:numCache>
                <c:formatCode>_(* #,##0_);_(* \(#,##0\);_(* "-"??_);_(@_)</c:formatCode>
                <c:ptCount val="12"/>
                <c:pt idx="0">
                  <c:v>103.89434718196478</c:v>
                </c:pt>
                <c:pt idx="1">
                  <c:v>116.77324060461702</c:v>
                </c:pt>
                <c:pt idx="2">
                  <c:v>125.75251482267498</c:v>
                </c:pt>
                <c:pt idx="3">
                  <c:v>152.21005240964666</c:v>
                </c:pt>
                <c:pt idx="4">
                  <c:v>166.62906362492981</c:v>
                </c:pt>
                <c:pt idx="5">
                  <c:v>162.16346872364753</c:v>
                </c:pt>
                <c:pt idx="6">
                  <c:v>158.33517444882281</c:v>
                </c:pt>
                <c:pt idx="7">
                  <c:v>168.7968197825094</c:v>
                </c:pt>
                <c:pt idx="8">
                  <c:v>167.00267860661228</c:v>
                </c:pt>
                <c:pt idx="9">
                  <c:v>178.3693300253594</c:v>
                </c:pt>
                <c:pt idx="10">
                  <c:v>184.94460300282054</c:v>
                </c:pt>
                <c:pt idx="11">
                  <c:v>162.52206813704868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Plan1!$F$157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Plan1!$B$158:$B$169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  <c:extLst/>
            </c:strRef>
          </c:cat>
          <c:val>
            <c:numRef>
              <c:f>Plan1!$F$158:$F$169</c:f>
              <c:numCache>
                <c:formatCode>_(* #,##0_);_(* \(#,##0\);_(* "-"??_);_(@_)</c:formatCode>
                <c:ptCount val="12"/>
                <c:pt idx="0">
                  <c:v>195.58539204573972</c:v>
                </c:pt>
                <c:pt idx="1">
                  <c:v>206.76654900876991</c:v>
                </c:pt>
                <c:pt idx="2">
                  <c:v>219.93310306258792</c:v>
                </c:pt>
                <c:pt idx="3">
                  <c:v>197.08367338716093</c:v>
                </c:pt>
                <c:pt idx="4">
                  <c:v>174.96260519478693</c:v>
                </c:pt>
                <c:pt idx="5">
                  <c:v>162.47033222259057</c:v>
                </c:pt>
                <c:pt idx="6">
                  <c:v>186.71679107780494</c:v>
                </c:pt>
                <c:pt idx="7">
                  <c:v>192.378555214578</c:v>
                </c:pt>
                <c:pt idx="8">
                  <c:v>188.43124899257126</c:v>
                </c:pt>
                <c:pt idx="9">
                  <c:v>186.78699290350426</c:v>
                </c:pt>
                <c:pt idx="10">
                  <c:v>186.30193810759701</c:v>
                </c:pt>
                <c:pt idx="11">
                  <c:v>195.46588566810905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Plan1!$G$157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Plan1!$B$158:$B$169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  <c:extLst/>
            </c:strRef>
          </c:cat>
          <c:val>
            <c:numRef>
              <c:f>Plan1!$G$158:$G$169</c:f>
              <c:numCache>
                <c:formatCode>_(* #,##0_);_(* \(#,##0\);_(* "-"??_);_(@_)</c:formatCode>
                <c:ptCount val="12"/>
                <c:pt idx="0">
                  <c:v>205.64482469487649</c:v>
                </c:pt>
                <c:pt idx="1">
                  <c:v>211.4520617547908</c:v>
                </c:pt>
                <c:pt idx="2">
                  <c:v>214.03759986316857</c:v>
                </c:pt>
                <c:pt idx="3">
                  <c:v>227.67155721667902</c:v>
                </c:pt>
                <c:pt idx="4">
                  <c:v>228.39051671815372</c:v>
                </c:pt>
                <c:pt idx="5">
                  <c:v>254.81018076662042</c:v>
                </c:pt>
                <c:pt idx="6">
                  <c:v>241.98777464729466</c:v>
                </c:pt>
                <c:pt idx="7">
                  <c:v>265.7763662489308</c:v>
                </c:pt>
                <c:pt idx="8">
                  <c:v>272.88049013778181</c:v>
                </c:pt>
                <c:pt idx="9">
                  <c:v>293.56690029935612</c:v>
                </c:pt>
                <c:pt idx="10">
                  <c:v>303.76802986655338</c:v>
                </c:pt>
                <c:pt idx="11">
                  <c:v>297.3737482762798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Plan1!$H$157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Plan1!$B$158:$B$169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  <c:extLst/>
            </c:strRef>
          </c:cat>
          <c:val>
            <c:numRef>
              <c:f>Plan1!$H$158:$H$169</c:f>
              <c:numCache>
                <c:formatCode>_(* #,##0_);_(* \(#,##0\);_(* "-"??_);_(@_)</c:formatCode>
                <c:ptCount val="12"/>
                <c:pt idx="0">
                  <c:v>262.71556285838875</c:v>
                </c:pt>
                <c:pt idx="1">
                  <c:v>274.22201964712622</c:v>
                </c:pt>
                <c:pt idx="2">
                  <c:v>309.93133578212996</c:v>
                </c:pt>
                <c:pt idx="3">
                  <c:v>323.13466024560921</c:v>
                </c:pt>
                <c:pt idx="4">
                  <c:v>338.82912492689707</c:v>
                </c:pt>
                <c:pt idx="5">
                  <c:v>335.19115874212855</c:v>
                </c:pt>
                <c:pt idx="6">
                  <c:v>350.40117089785014</c:v>
                </c:pt>
                <c:pt idx="7">
                  <c:v>390.75493608011908</c:v>
                </c:pt>
                <c:pt idx="8">
                  <c:v>418.46059643967385</c:v>
                </c:pt>
                <c:pt idx="9">
                  <c:v>419.11405683352666</c:v>
                </c:pt>
                <c:pt idx="10">
                  <c:v>393.22870613409174</c:v>
                </c:pt>
                <c:pt idx="11">
                  <c:v>399.7038871726362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Plan1!$I$157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Plan1!$B$158:$B$169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  <c:extLst/>
            </c:strRef>
          </c:cat>
          <c:val>
            <c:numRef>
              <c:f>Plan1!$I$158:$I$169</c:f>
              <c:numCache>
                <c:formatCode>_(* #,##0_);_(* \(#,##0\);_(* "-"??_);_(@_)</c:formatCode>
                <c:ptCount val="12"/>
                <c:pt idx="0">
                  <c:v>398.13081420117663</c:v>
                </c:pt>
                <c:pt idx="1">
                  <c:v>383.91669567058977</c:v>
                </c:pt>
                <c:pt idx="2">
                  <c:v>404.66092113434911</c:v>
                </c:pt>
                <c:pt idx="3">
                  <c:v>422.17851247820761</c:v>
                </c:pt>
                <c:pt idx="4">
                  <c:v>447.32622402234767</c:v>
                </c:pt>
                <c:pt idx="5">
                  <c:v>468.94773650576167</c:v>
                </c:pt>
                <c:pt idx="6">
                  <c:v>464.44214383867848</c:v>
                </c:pt>
                <c:pt idx="7">
                  <c:v>484.40657208735092</c:v>
                </c:pt>
                <c:pt idx="8">
                  <c:v>471.02454654239261</c:v>
                </c:pt>
                <c:pt idx="9">
                  <c:v>429.42039798179218</c:v>
                </c:pt>
                <c:pt idx="10">
                  <c:v>417.57532899218154</c:v>
                </c:pt>
                <c:pt idx="11">
                  <c:v>383.2671836150779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Plan1!$J$157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Plan1!$B$158:$B$169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  <c:extLst/>
            </c:strRef>
          </c:cat>
          <c:val>
            <c:numRef>
              <c:f>Plan1!$J$158:$J$169</c:f>
              <c:numCache>
                <c:formatCode>_(* #,##0_);_(* \(#,##0\);_(* "-"??_);_(@_)</c:formatCode>
                <c:ptCount val="12"/>
                <c:pt idx="0">
                  <c:v>409.03275078500025</c:v>
                </c:pt>
                <c:pt idx="1">
                  <c:v>384.99543768439901</c:v>
                </c:pt>
                <c:pt idx="2">
                  <c:v>381.26865827447693</c:v>
                </c:pt>
                <c:pt idx="3">
                  <c:v>418.59801032040656</c:v>
                </c:pt>
                <c:pt idx="4">
                  <c:v>435.97869859398986</c:v>
                </c:pt>
                <c:pt idx="5">
                  <c:v>454.22450257807378</c:v>
                </c:pt>
                <c:pt idx="6">
                  <c:v>474.84168137824713</c:v>
                </c:pt>
                <c:pt idx="7">
                  <c:v>488.17392337372877</c:v>
                </c:pt>
                <c:pt idx="8">
                  <c:v>488.37308270246842</c:v>
                </c:pt>
                <c:pt idx="9">
                  <c:v>511.74972282271955</c:v>
                </c:pt>
                <c:pt idx="10">
                  <c:v>586.68518234932571</c:v>
                </c:pt>
                <c:pt idx="11">
                  <c:v>605.6897684069836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v>2008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Plan1!$B$158:$B$169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  <c:extLst/>
            </c:strRef>
          </c:cat>
          <c:val>
            <c:numRef>
              <c:f>Plan1!$K$158:$K$169</c:f>
              <c:numCache>
                <c:formatCode>_(* #,##0_);_(* \(#,##0\);_(* "-"??_);_(@_)</c:formatCode>
                <c:ptCount val="12"/>
                <c:pt idx="0">
                  <c:v>615.9266296393007</c:v>
                </c:pt>
                <c:pt idx="1">
                  <c:v>598.24305449687881</c:v>
                </c:pt>
                <c:pt idx="2">
                  <c:v>627.19175678124441</c:v>
                </c:pt>
                <c:pt idx="3">
                  <c:v>699.82250262104208</c:v>
                </c:pt>
                <c:pt idx="4">
                  <c:v>723.98420878840591</c:v>
                </c:pt>
                <c:pt idx="5">
                  <c:v>800.93485485262386</c:v>
                </c:pt>
                <c:pt idx="6">
                  <c:v>887.39150464662737</c:v>
                </c:pt>
                <c:pt idx="7">
                  <c:v>846.31666649038914</c:v>
                </c:pt>
                <c:pt idx="8">
                  <c:v>778.15548818751699</c:v>
                </c:pt>
                <c:pt idx="9">
                  <c:v>688.4903619545438</c:v>
                </c:pt>
                <c:pt idx="10">
                  <c:v>543.65791003073298</c:v>
                </c:pt>
                <c:pt idx="11">
                  <c:v>392.58988568077291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Plan1!$L$157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Plan1!$B$158:$B$169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  <c:extLst/>
            </c:strRef>
          </c:cat>
          <c:val>
            <c:numRef>
              <c:f>Plan1!$L$158:$L$169</c:f>
              <c:numCache>
                <c:formatCode>_(* #,##0_);_(* \(#,##0\);_(* "-"??_);_(@_)</c:formatCode>
                <c:ptCount val="12"/>
                <c:pt idx="0">
                  <c:v>293.97103641539763</c:v>
                </c:pt>
                <c:pt idx="1">
                  <c:v>292.55759404268855</c:v>
                </c:pt>
                <c:pt idx="2">
                  <c:v>307.88467963430099</c:v>
                </c:pt>
                <c:pt idx="3">
                  <c:v>317.32960969216003</c:v>
                </c:pt>
                <c:pt idx="4">
                  <c:v>338.84362627152035</c:v>
                </c:pt>
                <c:pt idx="5">
                  <c:v>412.39805247469195</c:v>
                </c:pt>
                <c:pt idx="6">
                  <c:v>450.08259183308667</c:v>
                </c:pt>
                <c:pt idx="7">
                  <c:v>454.92972093755736</c:v>
                </c:pt>
                <c:pt idx="8">
                  <c:v>479.67479718565045</c:v>
                </c:pt>
                <c:pt idx="9">
                  <c:v>467.44419196666456</c:v>
                </c:pt>
                <c:pt idx="10">
                  <c:v>491.6556729721388</c:v>
                </c:pt>
                <c:pt idx="11">
                  <c:v>514.56226791880124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v>2010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Plan1!$B$158:$B$169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  <c:extLst/>
            </c:strRef>
          </c:cat>
          <c:val>
            <c:numRef>
              <c:f>Plan1!$M$158:$M$169</c:f>
              <c:numCache>
                <c:formatCode>_(* #,##0_);_(* \(#,##0\);_(* "-"??_);_(@_)</c:formatCode>
                <c:ptCount val="12"/>
                <c:pt idx="0">
                  <c:v>496.2024276299324</c:v>
                </c:pt>
                <c:pt idx="1">
                  <c:v>509.46118786747172</c:v>
                </c:pt>
                <c:pt idx="2">
                  <c:v>494.08519012444424</c:v>
                </c:pt>
                <c:pt idx="3">
                  <c:v>528.77450675308751</c:v>
                </c:pt>
                <c:pt idx="4">
                  <c:v>537.06279553865875</c:v>
                </c:pt>
                <c:pt idx="5">
                  <c:v>515.77561220697669</c:v>
                </c:pt>
                <c:pt idx="6">
                  <c:v>473.28249234266553</c:v>
                </c:pt>
                <c:pt idx="7">
                  <c:v>522.65989563830431</c:v>
                </c:pt>
                <c:pt idx="8">
                  <c:v>502.61081799984623</c:v>
                </c:pt>
                <c:pt idx="9">
                  <c:v>519.95931365703382</c:v>
                </c:pt>
                <c:pt idx="10">
                  <c:v>535.90490511496512</c:v>
                </c:pt>
                <c:pt idx="11">
                  <c:v>552.16663435453233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v>2011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Plan1!$B$158:$B$169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  <c:extLst/>
            </c:strRef>
          </c:cat>
          <c:val>
            <c:numRef>
              <c:f>Plan1!$N$158:$N$169</c:f>
              <c:numCache>
                <c:formatCode>_(* #,##0_);_(* \(#,##0\);_(* "-"??_);_(@_)</c:formatCode>
                <c:ptCount val="12"/>
                <c:pt idx="0">
                  <c:v>625.90740666758586</c:v>
                </c:pt>
                <c:pt idx="1">
                  <c:v>618.09942948058222</c:v>
                </c:pt>
                <c:pt idx="2">
                  <c:v>715.05304324366205</c:v>
                </c:pt>
                <c:pt idx="3">
                  <c:v>754.8631594215351</c:v>
                </c:pt>
                <c:pt idx="4">
                  <c:v>798.5812603984017</c:v>
                </c:pt>
                <c:pt idx="5">
                  <c:v>784.65855638922676</c:v>
                </c:pt>
                <c:pt idx="6">
                  <c:v>781.42752830069151</c:v>
                </c:pt>
                <c:pt idx="7">
                  <c:v>746.94063471143704</c:v>
                </c:pt>
                <c:pt idx="8">
                  <c:v>755.91906254314802</c:v>
                </c:pt>
                <c:pt idx="9">
                  <c:v>721.04693052195137</c:v>
                </c:pt>
                <c:pt idx="10">
                  <c:v>752.22681813675342</c:v>
                </c:pt>
                <c:pt idx="11">
                  <c:v>739.52429567111665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20-E878-4056-AC57-C08D0C5D50F6}"/>
            </c:ext>
          </c:extLst>
        </c:ser>
        <c:ser>
          <c:idx val="12"/>
          <c:order val="12"/>
          <c:tx>
            <c:strRef>
              <c:f>Plan1!$O$157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Plan1!$B$158:$B$169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  <c:extLst/>
            </c:strRef>
          </c:cat>
          <c:val>
            <c:numRef>
              <c:f>Plan1!$O$158:$O$169</c:f>
              <c:numCache>
                <c:formatCode>_(* #,##0_);_(* \(#,##0\);_(* "-"??_);_(@_)</c:formatCode>
                <c:ptCount val="12"/>
                <c:pt idx="0">
                  <c:v>744.60697751025668</c:v>
                </c:pt>
                <c:pt idx="1">
                  <c:v>758.64889978135955</c:v>
                </c:pt>
                <c:pt idx="2">
                  <c:v>819.56090320828321</c:v>
                </c:pt>
                <c:pt idx="3">
                  <c:v>813.56118807787948</c:v>
                </c:pt>
                <c:pt idx="4">
                  <c:v>789.49144112248814</c:v>
                </c:pt>
                <c:pt idx="5">
                  <c:v>734.60257350907159</c:v>
                </c:pt>
                <c:pt idx="6">
                  <c:v>660.65132817931794</c:v>
                </c:pt>
                <c:pt idx="7">
                  <c:v>679.56867292804634</c:v>
                </c:pt>
                <c:pt idx="8">
                  <c:v>694.19681841785632</c:v>
                </c:pt>
                <c:pt idx="9">
                  <c:v>736.99894327714628</c:v>
                </c:pt>
                <c:pt idx="10">
                  <c:v>714.39393669072876</c:v>
                </c:pt>
                <c:pt idx="11">
                  <c:v>745.05214779979372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21-E878-4056-AC57-C08D0C5D50F6}"/>
            </c:ext>
          </c:extLst>
        </c:ser>
        <c:ser>
          <c:idx val="13"/>
          <c:order val="13"/>
          <c:tx>
            <c:strRef>
              <c:f>Plan1!$P$157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Plan1!$P$158:$P$169</c:f>
              <c:numCache>
                <c:formatCode>_(* #,##0_);_(* \(#,##0\);_(* "-"??_);_(@_)</c:formatCode>
                <c:ptCount val="12"/>
                <c:pt idx="0">
                  <c:v>718.440877073151</c:v>
                </c:pt>
                <c:pt idx="1">
                  <c:v>738.6313215527972</c:v>
                </c:pt>
                <c:pt idx="2">
                  <c:v>747.22574696848505</c:v>
                </c:pt>
                <c:pt idx="3">
                  <c:v>769.10784241530314</c:v>
                </c:pt>
                <c:pt idx="4">
                  <c:v>604.57052976829743</c:v>
                </c:pt>
                <c:pt idx="5">
                  <c:v>696.89324744612031</c:v>
                </c:pt>
                <c:pt idx="6">
                  <c:v>698.36792310547366</c:v>
                </c:pt>
                <c:pt idx="7">
                  <c:v>713.68915053821365</c:v>
                </c:pt>
                <c:pt idx="8">
                  <c:v>731.95284416743573</c:v>
                </c:pt>
                <c:pt idx="9">
                  <c:v>629.4009590012098</c:v>
                </c:pt>
                <c:pt idx="10">
                  <c:v>719.44601740216638</c:v>
                </c:pt>
                <c:pt idx="11">
                  <c:v>748.47848133731554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22-E878-4056-AC57-C08D0C5D50F6}"/>
            </c:ext>
          </c:extLst>
        </c:ser>
        <c:ser>
          <c:idx val="14"/>
          <c:order val="14"/>
          <c:tx>
            <c:v>2014</c:v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Plan1!$Q$158:$Q$169</c:f>
              <c:numCache>
                <c:formatCode>_(* #,##0_);_(* \(#,##0\);_(* "-"??_);_(@_)</c:formatCode>
                <c:ptCount val="12"/>
                <c:pt idx="0">
                  <c:v>698.9423674824036</c:v>
                </c:pt>
                <c:pt idx="1">
                  <c:v>742.38996502033194</c:v>
                </c:pt>
                <c:pt idx="2">
                  <c:v>733.16670508545326</c:v>
                </c:pt>
                <c:pt idx="3">
                  <c:v>703.73293555060195</c:v>
                </c:pt>
                <c:pt idx="4">
                  <c:v>728.18160767048744</c:v>
                </c:pt>
                <c:pt idx="5">
                  <c:v>703.26408357315131</c:v>
                </c:pt>
                <c:pt idx="6">
                  <c:v>715.87743361983041</c:v>
                </c:pt>
                <c:pt idx="7">
                  <c:v>730.4945624845227</c:v>
                </c:pt>
                <c:pt idx="8">
                  <c:v>715.58739423323891</c:v>
                </c:pt>
                <c:pt idx="9">
                  <c:v>655.99846858884132</c:v>
                </c:pt>
                <c:pt idx="10">
                  <c:v>624.00115233571364</c:v>
                </c:pt>
                <c:pt idx="11">
                  <c:v>580.99590387238788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23-E878-4056-AC57-C08D0C5D50F6}"/>
            </c:ext>
          </c:extLst>
        </c:ser>
        <c:ser>
          <c:idx val="15"/>
          <c:order val="15"/>
          <c:tx>
            <c:strRef>
              <c:f>Plan1!$R$157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Plan1!$R$158:$R$169</c:f>
              <c:numCache>
                <c:formatCode>_(* #,##0_);_(* \(#,##0\);_(* "-"??_);_(@_)</c:formatCode>
                <c:ptCount val="12"/>
                <c:pt idx="0">
                  <c:v>547.55128722045288</c:v>
                </c:pt>
                <c:pt idx="1">
                  <c:v>455.91904738100902</c:v>
                </c:pt>
                <c:pt idx="2">
                  <c:v>394.45158816839432</c:v>
                </c:pt>
                <c:pt idx="3">
                  <c:v>383.0300962924257</c:v>
                </c:pt>
                <c:pt idx="4">
                  <c:v>364.72217370106284</c:v>
                </c:pt>
                <c:pt idx="5">
                  <c:v>402.22396179167441</c:v>
                </c:pt>
                <c:pt idx="6">
                  <c:v>414.79022401798051</c:v>
                </c:pt>
                <c:pt idx="7">
                  <c:v>417.05463572095749</c:v>
                </c:pt>
                <c:pt idx="8">
                  <c:v>390.60989107448773</c:v>
                </c:pt>
                <c:pt idx="9">
                  <c:v>414.64200200813798</c:v>
                </c:pt>
                <c:pt idx="10">
                  <c:v>325.22819286794197</c:v>
                </c:pt>
                <c:pt idx="11">
                  <c:v>311.26054143906356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24-E878-4056-AC57-C08D0C5D50F6}"/>
            </c:ext>
          </c:extLst>
        </c:ser>
        <c:ser>
          <c:idx val="16"/>
          <c:order val="16"/>
          <c:tx>
            <c:strRef>
              <c:f>Plan1!$S$157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Plan1!$S$158:$S$169</c:f>
              <c:numCache>
                <c:formatCode>_(* #,##0_);_(* \(#,##0\);_(* "-"??_);_(@_)</c:formatCode>
                <c:ptCount val="12"/>
                <c:pt idx="0">
                  <c:v>284.08908445518159</c:v>
                </c:pt>
                <c:pt idx="1">
                  <c:v>261.90418993957974</c:v>
                </c:pt>
                <c:pt idx="2">
                  <c:v>245.90220518187303</c:v>
                </c:pt>
                <c:pt idx="3">
                  <c:v>264.33284979586904</c:v>
                </c:pt>
                <c:pt idx="4">
                  <c:v>231.5587772178047</c:v>
                </c:pt>
                <c:pt idx="5">
                  <c:v>286.75361526494049</c:v>
                </c:pt>
                <c:pt idx="6">
                  <c:v>324.01433890506189</c:v>
                </c:pt>
                <c:pt idx="7">
                  <c:v>309.22307963624922</c:v>
                </c:pt>
                <c:pt idx="8">
                  <c:v>295.28863433517222</c:v>
                </c:pt>
                <c:pt idx="9">
                  <c:v>303.73386912509153</c:v>
                </c:pt>
                <c:pt idx="10">
                  <c:v>279.42290081217578</c:v>
                </c:pt>
                <c:pt idx="11">
                  <c:v>352.01824335368718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25-E878-4056-AC57-C08D0C5D50F6}"/>
            </c:ext>
          </c:extLst>
        </c:ser>
        <c:ser>
          <c:idx val="17"/>
          <c:order val="17"/>
          <c:tx>
            <c:strRef>
              <c:f>Plan1!$T$157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Plan1!$T$158:$T$169</c:f>
              <c:numCache>
                <c:formatCode>_(* #,##0_);_(* \(#,##0\);_(* "-"??_);_(@_)</c:formatCode>
                <c:ptCount val="12"/>
                <c:pt idx="0">
                  <c:v>297.5791899382765</c:v>
                </c:pt>
                <c:pt idx="1">
                  <c:v>315.92278629618397</c:v>
                </c:pt>
                <c:pt idx="2">
                  <c:v>398.98445879247743</c:v>
                </c:pt>
                <c:pt idx="3">
                  <c:v>362.07792522470118</c:v>
                </c:pt>
                <c:pt idx="4">
                  <c:v>335.19307473005671</c:v>
                </c:pt>
                <c:pt idx="5">
                  <c:v>337.0404024008252</c:v>
                </c:pt>
                <c:pt idx="6">
                  <c:v>331.96508571298597</c:v>
                </c:pt>
                <c:pt idx="7">
                  <c:v>302.73224375548767</c:v>
                </c:pt>
                <c:pt idx="8">
                  <c:v>320.73234600399746</c:v>
                </c:pt>
                <c:pt idx="9">
                  <c:v>357.93044657123653</c:v>
                </c:pt>
                <c:pt idx="10">
                  <c:v>363.61275497798619</c:v>
                </c:pt>
                <c:pt idx="11">
                  <c:v>416.0437862718876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26-E878-4056-AC57-C08D0C5D50F6}"/>
            </c:ext>
          </c:extLst>
        </c:ser>
        <c:ser>
          <c:idx val="18"/>
          <c:order val="18"/>
          <c:tx>
            <c:strRef>
              <c:f>Plan1!$U$157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Plan1!$U$158:$U$169</c:f>
              <c:numCache>
                <c:formatCode>_(* #,##0_);_(* \(#,##0\);_(* "-"??_);_(@_)</c:formatCode>
                <c:ptCount val="12"/>
                <c:pt idx="0">
                  <c:v>370.32677022210731</c:v>
                </c:pt>
                <c:pt idx="1">
                  <c:v>426.44446282462036</c:v>
                </c:pt>
                <c:pt idx="2">
                  <c:v>427.81098968147938</c:v>
                </c:pt>
                <c:pt idx="3">
                  <c:v>436.04282068137024</c:v>
                </c:pt>
                <c:pt idx="4">
                  <c:v>441.96466307394991</c:v>
                </c:pt>
                <c:pt idx="5">
                  <c:v>506.65517566535556</c:v>
                </c:pt>
                <c:pt idx="6">
                  <c:v>504.70991530355354</c:v>
                </c:pt>
                <c:pt idx="7">
                  <c:v>474.51950085959999</c:v>
                </c:pt>
                <c:pt idx="8">
                  <c:v>497.77784470578257</c:v>
                </c:pt>
                <c:pt idx="9">
                  <c:v>491.96447914925778</c:v>
                </c:pt>
                <c:pt idx="10">
                  <c:v>551.4261293416688</c:v>
                </c:pt>
                <c:pt idx="11">
                  <c:v>497.37578372740597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27-E878-4056-AC57-C08D0C5D50F6}"/>
            </c:ext>
          </c:extLst>
        </c:ser>
        <c:ser>
          <c:idx val="19"/>
          <c:order val="19"/>
          <c:tx>
            <c:v>2019</c:v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Plan1!$V$158:$V$169</c:f>
              <c:numCache>
                <c:formatCode>_(* #,##0_);_(* \(#,##0\);_(* "-"??_);_(@_)</c:formatCode>
                <c:ptCount val="12"/>
                <c:pt idx="0">
                  <c:v>464.58274243248837</c:v>
                </c:pt>
                <c:pt idx="1">
                  <c:v>398.51649320374707</c:v>
                </c:pt>
                <c:pt idx="2">
                  <c:v>379.67774863683326</c:v>
                </c:pt>
                <c:pt idx="3">
                  <c:v>446.68051595127599</c:v>
                </c:pt>
                <c:pt idx="4">
                  <c:v>444.98217144359506</c:v>
                </c:pt>
                <c:pt idx="5">
                  <c:v>452.98182316037304</c:v>
                </c:pt>
                <c:pt idx="6">
                  <c:v>441.44714304837237</c:v>
                </c:pt>
                <c:pt idx="7">
                  <c:v>418.18333752415634</c:v>
                </c:pt>
                <c:pt idx="8">
                  <c:v>418.45736881658956</c:v>
                </c:pt>
                <c:pt idx="9">
                  <c:v>417.48699143389388</c:v>
                </c:pt>
                <c:pt idx="10">
                  <c:v>384.91992665778378</c:v>
                </c:pt>
                <c:pt idx="11">
                  <c:v>414.64099410334251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28-E878-4056-AC57-C08D0C5D50F6}"/>
            </c:ext>
          </c:extLst>
        </c:ser>
        <c:ser>
          <c:idx val="20"/>
          <c:order val="20"/>
          <c:tx>
            <c:v>2020</c:v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Plan1!$W$158:$W$169</c:f>
              <c:numCache>
                <c:formatCode>_(* #,##0_);_(* \(#,##0\);_(* "-"??_);_(@_)</c:formatCode>
                <c:ptCount val="12"/>
                <c:pt idx="0">
                  <c:v>408.9654818054226</c:v>
                </c:pt>
                <c:pt idx="1">
                  <c:v>411.01349984507323</c:v>
                </c:pt>
                <c:pt idx="2">
                  <c:v>385.5652326435067</c:v>
                </c:pt>
                <c:pt idx="3">
                  <c:v>399.96547386363079</c:v>
                </c:pt>
                <c:pt idx="4">
                  <c:v>265.79821423639959</c:v>
                </c:pt>
                <c:pt idx="5">
                  <c:v>294.37533349229847</c:v>
                </c:pt>
                <c:pt idx="6">
                  <c:v>396.73942594945447</c:v>
                </c:pt>
                <c:pt idx="7">
                  <c:v>259.00913342742439</c:v>
                </c:pt>
                <c:pt idx="8">
                  <c:v>289.29580698717376</c:v>
                </c:pt>
                <c:pt idx="9">
                  <c:v>278.01422113101103</c:v>
                </c:pt>
                <c:pt idx="10">
                  <c:v>258.1214198177903</c:v>
                </c:pt>
                <c:pt idx="11">
                  <c:v>271.41035278509867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29-E878-4056-AC57-C08D0C5D50F6}"/>
            </c:ext>
          </c:extLst>
        </c:ser>
        <c:ser>
          <c:idx val="21"/>
          <c:order val="21"/>
          <c:tx>
            <c:v>2021</c:v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Plan1!$X$158:$X$169</c:f>
              <c:numCache>
                <c:formatCode>_(* #,##0_);_(* \(#,##0\);_(* "-"??_);_(@_)</c:formatCode>
                <c:ptCount val="12"/>
                <c:pt idx="0">
                  <c:v>429.15684257695904</c:v>
                </c:pt>
                <c:pt idx="1">
                  <c:v>311.20210921004855</c:v>
                </c:pt>
                <c:pt idx="2">
                  <c:v>385.27982163216979</c:v>
                </c:pt>
                <c:pt idx="3">
                  <c:v>377.43078151823551</c:v>
                </c:pt>
                <c:pt idx="4">
                  <c:v>382.1958393982049</c:v>
                </c:pt>
                <c:pt idx="5">
                  <c:v>390.74638484231696</c:v>
                </c:pt>
                <c:pt idx="6">
                  <c:v>430.89948694308242</c:v>
                </c:pt>
                <c:pt idx="7">
                  <c:v>527.44349557541693</c:v>
                </c:pt>
                <c:pt idx="8">
                  <c:v>480.61919419822362</c:v>
                </c:pt>
                <c:pt idx="9">
                  <c:v>449.39106190453629</c:v>
                </c:pt>
                <c:pt idx="10">
                  <c:v>484.95575751028241</c:v>
                </c:pt>
                <c:pt idx="11">
                  <c:v>504.66563878510112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2A-E878-4056-AC57-C08D0C5D50F6}"/>
            </c:ext>
          </c:extLst>
        </c:ser>
        <c:ser>
          <c:idx val="22"/>
          <c:order val="22"/>
          <c:tx>
            <c:v>2022</c:v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Plan1!$Y$158:$Y$169</c:f>
              <c:numCache>
                <c:formatCode>_(* #,##0_);_(* \(#,##0\);_(* "-"??_);_(@_)</c:formatCode>
                <c:ptCount val="12"/>
                <c:pt idx="0">
                  <c:v>520.28141508192277</c:v>
                </c:pt>
                <c:pt idx="1">
                  <c:v>523.93794250154963</c:v>
                </c:pt>
                <c:pt idx="2">
                  <c:v>555.27903818779157</c:v>
                </c:pt>
                <c:pt idx="3">
                  <c:v>743.0183061023705</c:v>
                </c:pt>
                <c:pt idx="4">
                  <c:v>705.29011305994686</c:v>
                </c:pt>
                <c:pt idx="5">
                  <c:v>676.84405315992421</c:v>
                </c:pt>
                <c:pt idx="6">
                  <c:v>704.28984589351182</c:v>
                </c:pt>
                <c:pt idx="7">
                  <c:v>701.137293549878</c:v>
                </c:pt>
                <c:pt idx="8">
                  <c:v>640.33492037587371</c:v>
                </c:pt>
                <c:pt idx="9">
                  <c:v>602.63685840721382</c:v>
                </c:pt>
                <c:pt idx="10">
                  <c:v>583.56982736774683</c:v>
                </c:pt>
                <c:pt idx="11">
                  <c:v>581.51090053186817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2B-E878-4056-AC57-C08D0C5D50F6}"/>
            </c:ext>
          </c:extLst>
        </c:ser>
        <c:ser>
          <c:idx val="23"/>
          <c:order val="23"/>
          <c:tx>
            <c:strRef>
              <c:f>Plan1!$Z$157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Janeiro</c:v>
              </c:pt>
              <c:pt idx="1">
                <c:v>Fevereiro</c:v>
              </c:pt>
              <c:pt idx="2">
                <c:v>Março</c:v>
              </c:pt>
              <c:pt idx="3">
                <c:v>Abril</c:v>
              </c:pt>
              <c:pt idx="4">
                <c:v>Maio</c:v>
              </c:pt>
              <c:pt idx="5">
                <c:v>Junho</c:v>
              </c:pt>
              <c:pt idx="6">
                <c:v>Julho</c:v>
              </c:pt>
              <c:pt idx="7">
                <c:v>Agosto</c:v>
              </c:pt>
              <c:pt idx="8">
                <c:v>Setembro</c:v>
              </c:pt>
              <c:pt idx="9">
                <c:v>Outubro</c:v>
              </c:pt>
              <c:pt idx="10">
                <c:v>Novembro</c:v>
              </c:pt>
              <c:pt idx="11">
                <c:v>Dezembro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D84-40F4-889B-929562CF0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US$/m³ (FOB)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[Importacoes e Exportacoes m3.xlsx]Plan1!Tabela dinâmica8</c:name>
    <c:fmtId val="5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Plan1!$C$512:$C$513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Plan1!$C$514:$C$525</c:f>
              <c:numCache>
                <c:formatCode>_(* #,##0_);_(* \(#,##0\);_(* "-"??_);_(@_)</c:formatCode>
                <c:ptCount val="12"/>
                <c:pt idx="0">
                  <c:v>112219043</c:v>
                </c:pt>
                <c:pt idx="1">
                  <c:v>120692581</c:v>
                </c:pt>
                <c:pt idx="2">
                  <c:v>131347945</c:v>
                </c:pt>
                <c:pt idx="3">
                  <c:v>80820582</c:v>
                </c:pt>
                <c:pt idx="4">
                  <c:v>194472522</c:v>
                </c:pt>
                <c:pt idx="5">
                  <c:v>158961735</c:v>
                </c:pt>
                <c:pt idx="6">
                  <c:v>238923088</c:v>
                </c:pt>
                <c:pt idx="7">
                  <c:v>200130961</c:v>
                </c:pt>
                <c:pt idx="8">
                  <c:v>192348596</c:v>
                </c:pt>
                <c:pt idx="9">
                  <c:v>123152735</c:v>
                </c:pt>
                <c:pt idx="10">
                  <c:v>113591935</c:v>
                </c:pt>
                <c:pt idx="11">
                  <c:v>187376723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Plan1!$D$512:$D$513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Plan1!$D$514:$D$525</c:f>
              <c:numCache>
                <c:formatCode>_(* #,##0_);_(* \(#,##0\);_(* "-"??_);_(@_)</c:formatCode>
                <c:ptCount val="12"/>
                <c:pt idx="0">
                  <c:v>349298021</c:v>
                </c:pt>
                <c:pt idx="1">
                  <c:v>274538056</c:v>
                </c:pt>
                <c:pt idx="2">
                  <c:v>229044991</c:v>
                </c:pt>
                <c:pt idx="3">
                  <c:v>262209765</c:v>
                </c:pt>
                <c:pt idx="4">
                  <c:v>221553939</c:v>
                </c:pt>
                <c:pt idx="5">
                  <c:v>182573474</c:v>
                </c:pt>
                <c:pt idx="6">
                  <c:v>156843758</c:v>
                </c:pt>
                <c:pt idx="7">
                  <c:v>200111361</c:v>
                </c:pt>
                <c:pt idx="8">
                  <c:v>165674550</c:v>
                </c:pt>
                <c:pt idx="9">
                  <c:v>157524576</c:v>
                </c:pt>
                <c:pt idx="10">
                  <c:v>170962272</c:v>
                </c:pt>
                <c:pt idx="11">
                  <c:v>128044936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Plan1!$E$512:$E$513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Plan1!$E$514:$E$525</c:f>
              <c:numCache>
                <c:formatCode>_(* #,##0_);_(* \(#,##0\);_(* "-"??_);_(@_)</c:formatCode>
                <c:ptCount val="12"/>
                <c:pt idx="0">
                  <c:v>107401252</c:v>
                </c:pt>
                <c:pt idx="1">
                  <c:v>85091179</c:v>
                </c:pt>
                <c:pt idx="2">
                  <c:v>179207593</c:v>
                </c:pt>
                <c:pt idx="3">
                  <c:v>160929036</c:v>
                </c:pt>
                <c:pt idx="4">
                  <c:v>221188407</c:v>
                </c:pt>
                <c:pt idx="5">
                  <c:v>230694915</c:v>
                </c:pt>
                <c:pt idx="6">
                  <c:v>219883837</c:v>
                </c:pt>
                <c:pt idx="7">
                  <c:v>196253020</c:v>
                </c:pt>
                <c:pt idx="8">
                  <c:v>264701251</c:v>
                </c:pt>
                <c:pt idx="9">
                  <c:v>263542841</c:v>
                </c:pt>
                <c:pt idx="10">
                  <c:v>177069487</c:v>
                </c:pt>
                <c:pt idx="11">
                  <c:v>165621937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Plan1!$F$512:$F$513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Plan1!$F$514:$F$525</c:f>
              <c:numCache>
                <c:formatCode>_(* #,##0_);_(* \(#,##0\);_(* "-"??_);_(@_)</c:formatCode>
                <c:ptCount val="12"/>
                <c:pt idx="0">
                  <c:v>211443839</c:v>
                </c:pt>
                <c:pt idx="1">
                  <c:v>245771851</c:v>
                </c:pt>
                <c:pt idx="2">
                  <c:v>279168362</c:v>
                </c:pt>
                <c:pt idx="3">
                  <c:v>301410527</c:v>
                </c:pt>
                <c:pt idx="4">
                  <c:v>242300695</c:v>
                </c:pt>
                <c:pt idx="5">
                  <c:v>169265703</c:v>
                </c:pt>
                <c:pt idx="6">
                  <c:v>220354208</c:v>
                </c:pt>
                <c:pt idx="7">
                  <c:v>244540585</c:v>
                </c:pt>
                <c:pt idx="8">
                  <c:v>302303594</c:v>
                </c:pt>
                <c:pt idx="9">
                  <c:v>290031908</c:v>
                </c:pt>
                <c:pt idx="10">
                  <c:v>207977295</c:v>
                </c:pt>
                <c:pt idx="11">
                  <c:v>202308498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Plan1!$G$512:$G$513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Plan1!$G$514:$G$525</c:f>
              <c:numCache>
                <c:formatCode>_(* #,##0_);_(* \(#,##0\);_(* "-"??_);_(@_)</c:formatCode>
                <c:ptCount val="12"/>
                <c:pt idx="0">
                  <c:v>163444544</c:v>
                </c:pt>
                <c:pt idx="1">
                  <c:v>175154772</c:v>
                </c:pt>
                <c:pt idx="2">
                  <c:v>255248236</c:v>
                </c:pt>
                <c:pt idx="3">
                  <c:v>263234805</c:v>
                </c:pt>
                <c:pt idx="4">
                  <c:v>279128885</c:v>
                </c:pt>
                <c:pt idx="5">
                  <c:v>329420426</c:v>
                </c:pt>
                <c:pt idx="6">
                  <c:v>272000700</c:v>
                </c:pt>
                <c:pt idx="7">
                  <c:v>385990312</c:v>
                </c:pt>
                <c:pt idx="8">
                  <c:v>270186718</c:v>
                </c:pt>
                <c:pt idx="9">
                  <c:v>259379182</c:v>
                </c:pt>
                <c:pt idx="10">
                  <c:v>316972788</c:v>
                </c:pt>
                <c:pt idx="11">
                  <c:v>477473883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Plan1!$H$512:$H$513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Plan1!$H$514:$H$525</c:f>
              <c:numCache>
                <c:formatCode>_(* #,##0_);_(* \(#,##0\);_(* "-"??_);_(@_)</c:formatCode>
                <c:ptCount val="12"/>
                <c:pt idx="0">
                  <c:v>316410751</c:v>
                </c:pt>
                <c:pt idx="1">
                  <c:v>282386226</c:v>
                </c:pt>
                <c:pt idx="2">
                  <c:v>318693193</c:v>
                </c:pt>
                <c:pt idx="3">
                  <c:v>323581324</c:v>
                </c:pt>
                <c:pt idx="4">
                  <c:v>278861565</c:v>
                </c:pt>
                <c:pt idx="5">
                  <c:v>379070224</c:v>
                </c:pt>
                <c:pt idx="6">
                  <c:v>614607756</c:v>
                </c:pt>
                <c:pt idx="7">
                  <c:v>543109479</c:v>
                </c:pt>
                <c:pt idx="8">
                  <c:v>480686123</c:v>
                </c:pt>
                <c:pt idx="9">
                  <c:v>547496946</c:v>
                </c:pt>
                <c:pt idx="10">
                  <c:v>713314992</c:v>
                </c:pt>
                <c:pt idx="11">
                  <c:v>444102004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Plan1!$I$512:$I$513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Plan1!$I$514:$I$525</c:f>
              <c:numCache>
                <c:formatCode>_(* #,##0_);_(* \(#,##0\);_(* "-"??_);_(@_)</c:formatCode>
                <c:ptCount val="12"/>
                <c:pt idx="0">
                  <c:v>553749160</c:v>
                </c:pt>
                <c:pt idx="1">
                  <c:v>451231858</c:v>
                </c:pt>
                <c:pt idx="2">
                  <c:v>562336594</c:v>
                </c:pt>
                <c:pt idx="3">
                  <c:v>637908688</c:v>
                </c:pt>
                <c:pt idx="4">
                  <c:v>367331120</c:v>
                </c:pt>
                <c:pt idx="5">
                  <c:v>508473345</c:v>
                </c:pt>
                <c:pt idx="6">
                  <c:v>820462198</c:v>
                </c:pt>
                <c:pt idx="7">
                  <c:v>715780538</c:v>
                </c:pt>
                <c:pt idx="8">
                  <c:v>635410247</c:v>
                </c:pt>
                <c:pt idx="9">
                  <c:v>353777974</c:v>
                </c:pt>
                <c:pt idx="10">
                  <c:v>338947160</c:v>
                </c:pt>
                <c:pt idx="11">
                  <c:v>466335629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Plan1!$J$512:$J$513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Plan1!$J$514:$J$525</c:f>
              <c:numCache>
                <c:formatCode>_(* #,##0_);_(* \(#,##0\);_(* "-"??_);_(@_)</c:formatCode>
                <c:ptCount val="12"/>
                <c:pt idx="0">
                  <c:v>372623119</c:v>
                </c:pt>
                <c:pt idx="1">
                  <c:v>392549612</c:v>
                </c:pt>
                <c:pt idx="2">
                  <c:v>681480048</c:v>
                </c:pt>
                <c:pt idx="3">
                  <c:v>581064566</c:v>
                </c:pt>
                <c:pt idx="4">
                  <c:v>720998460</c:v>
                </c:pt>
                <c:pt idx="5">
                  <c:v>673151098</c:v>
                </c:pt>
                <c:pt idx="6">
                  <c:v>747881008</c:v>
                </c:pt>
                <c:pt idx="7">
                  <c:v>771856683</c:v>
                </c:pt>
                <c:pt idx="8">
                  <c:v>615486184</c:v>
                </c:pt>
                <c:pt idx="9">
                  <c:v>709116060</c:v>
                </c:pt>
                <c:pt idx="10">
                  <c:v>860487298</c:v>
                </c:pt>
                <c:pt idx="11">
                  <c:v>555801291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Plan1!$K$512:$K$513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Plan1!$K$514:$K$525</c:f>
              <c:numCache>
                <c:formatCode>_(* #,##0_);_(* \(#,##0\);_(* "-"??_);_(@_)</c:formatCode>
                <c:ptCount val="12"/>
                <c:pt idx="0">
                  <c:v>872290232</c:v>
                </c:pt>
                <c:pt idx="1">
                  <c:v>700125446</c:v>
                </c:pt>
                <c:pt idx="2">
                  <c:v>564436283</c:v>
                </c:pt>
                <c:pt idx="3">
                  <c:v>859705103</c:v>
                </c:pt>
                <c:pt idx="4">
                  <c:v>974655552</c:v>
                </c:pt>
                <c:pt idx="5">
                  <c:v>1014905706</c:v>
                </c:pt>
                <c:pt idx="6">
                  <c:v>1124803551</c:v>
                </c:pt>
                <c:pt idx="7">
                  <c:v>1079581442</c:v>
                </c:pt>
                <c:pt idx="8">
                  <c:v>866074427</c:v>
                </c:pt>
                <c:pt idx="9">
                  <c:v>794241445</c:v>
                </c:pt>
                <c:pt idx="10">
                  <c:v>416009062</c:v>
                </c:pt>
                <c:pt idx="11">
                  <c:v>606320440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Plan1!$L$512:$L$513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Plan1!$L$514:$L$525</c:f>
              <c:numCache>
                <c:formatCode>_(* #,##0_);_(* \(#,##0\);_(* "-"??_);_(@_)</c:formatCode>
                <c:ptCount val="12"/>
                <c:pt idx="0">
                  <c:v>273319325</c:v>
                </c:pt>
                <c:pt idx="1">
                  <c:v>374981426</c:v>
                </c:pt>
                <c:pt idx="2">
                  <c:v>307861872</c:v>
                </c:pt>
                <c:pt idx="3">
                  <c:v>354114536</c:v>
                </c:pt>
                <c:pt idx="4">
                  <c:v>494798303</c:v>
                </c:pt>
                <c:pt idx="5">
                  <c:v>412164171</c:v>
                </c:pt>
                <c:pt idx="6">
                  <c:v>686676979</c:v>
                </c:pt>
                <c:pt idx="7">
                  <c:v>601305983</c:v>
                </c:pt>
                <c:pt idx="8">
                  <c:v>634849832</c:v>
                </c:pt>
                <c:pt idx="9">
                  <c:v>601592967</c:v>
                </c:pt>
                <c:pt idx="10">
                  <c:v>579896116</c:v>
                </c:pt>
                <c:pt idx="11">
                  <c:v>676705607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Plan1!$M$512:$M$513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Plan1!$M$514:$M$525</c:f>
              <c:numCache>
                <c:formatCode>_(* #,##0_);_(* \(#,##0\);_(* "-"??_);_(@_)</c:formatCode>
                <c:ptCount val="12"/>
                <c:pt idx="0">
                  <c:v>676477464</c:v>
                </c:pt>
                <c:pt idx="1">
                  <c:v>562781280</c:v>
                </c:pt>
                <c:pt idx="2">
                  <c:v>556933300</c:v>
                </c:pt>
                <c:pt idx="3">
                  <c:v>459847735</c:v>
                </c:pt>
                <c:pt idx="4">
                  <c:v>638709273</c:v>
                </c:pt>
                <c:pt idx="5">
                  <c:v>578017440</c:v>
                </c:pt>
                <c:pt idx="6">
                  <c:v>564526269</c:v>
                </c:pt>
                <c:pt idx="7">
                  <c:v>724635639</c:v>
                </c:pt>
                <c:pt idx="8">
                  <c:v>578036339</c:v>
                </c:pt>
                <c:pt idx="9">
                  <c:v>513026373</c:v>
                </c:pt>
                <c:pt idx="10">
                  <c:v>507024571</c:v>
                </c:pt>
                <c:pt idx="11">
                  <c:v>695405520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Plan1!$N$512:$N$513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Plan1!$N$514:$N$525</c:f>
              <c:numCache>
                <c:formatCode>_(* #,##0_);_(* \(#,##0\);_(* "-"??_);_(@_)</c:formatCode>
                <c:ptCount val="12"/>
                <c:pt idx="0">
                  <c:v>604792842</c:v>
                </c:pt>
                <c:pt idx="1">
                  <c:v>798955336</c:v>
                </c:pt>
                <c:pt idx="2">
                  <c:v>839039527</c:v>
                </c:pt>
                <c:pt idx="3">
                  <c:v>774618717</c:v>
                </c:pt>
                <c:pt idx="4">
                  <c:v>879606777</c:v>
                </c:pt>
                <c:pt idx="5">
                  <c:v>1003886248</c:v>
                </c:pt>
                <c:pt idx="6">
                  <c:v>841330943</c:v>
                </c:pt>
                <c:pt idx="7">
                  <c:v>963509657</c:v>
                </c:pt>
                <c:pt idx="8">
                  <c:v>606923222</c:v>
                </c:pt>
                <c:pt idx="9">
                  <c:v>714325601</c:v>
                </c:pt>
                <c:pt idx="10">
                  <c:v>708769114</c:v>
                </c:pt>
                <c:pt idx="11">
                  <c:v>744132137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878-4056-AC57-C08D0C5D50F6}"/>
            </c:ext>
          </c:extLst>
        </c:ser>
        <c:ser>
          <c:idx val="12"/>
          <c:order val="12"/>
          <c:tx>
            <c:strRef>
              <c:f>Plan1!$O$512:$O$513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Plan1!$O$514:$O$525</c:f>
              <c:numCache>
                <c:formatCode>_(* #,##0_);_(* \(#,##0\);_(* "-"??_);_(@_)</c:formatCode>
                <c:ptCount val="12"/>
                <c:pt idx="0">
                  <c:v>887050916</c:v>
                </c:pt>
                <c:pt idx="1">
                  <c:v>994228614</c:v>
                </c:pt>
                <c:pt idx="2">
                  <c:v>1001616190</c:v>
                </c:pt>
                <c:pt idx="3">
                  <c:v>932799302</c:v>
                </c:pt>
                <c:pt idx="4">
                  <c:v>1153342981</c:v>
                </c:pt>
                <c:pt idx="5">
                  <c:v>829662605</c:v>
                </c:pt>
                <c:pt idx="6">
                  <c:v>846072261</c:v>
                </c:pt>
                <c:pt idx="7">
                  <c:v>811658819</c:v>
                </c:pt>
                <c:pt idx="8">
                  <c:v>759286527</c:v>
                </c:pt>
                <c:pt idx="9">
                  <c:v>837033610</c:v>
                </c:pt>
                <c:pt idx="10">
                  <c:v>918602925</c:v>
                </c:pt>
                <c:pt idx="11">
                  <c:v>855690280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878-4056-AC57-C08D0C5D50F6}"/>
            </c:ext>
          </c:extLst>
        </c:ser>
        <c:ser>
          <c:idx val="13"/>
          <c:order val="13"/>
          <c:tx>
            <c:strRef>
              <c:f>Plan1!$P$512:$P$513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Plan1!$P$514:$P$525</c:f>
              <c:numCache>
                <c:formatCode>_(* #,##0_);_(* \(#,##0\);_(* "-"??_);_(@_)</c:formatCode>
                <c:ptCount val="12"/>
                <c:pt idx="0">
                  <c:v>706643481</c:v>
                </c:pt>
                <c:pt idx="1">
                  <c:v>502256584</c:v>
                </c:pt>
                <c:pt idx="2">
                  <c:v>908518732</c:v>
                </c:pt>
                <c:pt idx="3">
                  <c:v>944058521</c:v>
                </c:pt>
                <c:pt idx="4">
                  <c:v>848672653</c:v>
                </c:pt>
                <c:pt idx="5">
                  <c:v>756996800</c:v>
                </c:pt>
                <c:pt idx="6">
                  <c:v>1006479359</c:v>
                </c:pt>
                <c:pt idx="7">
                  <c:v>751736084</c:v>
                </c:pt>
                <c:pt idx="8">
                  <c:v>1074369954</c:v>
                </c:pt>
                <c:pt idx="9">
                  <c:v>886954902</c:v>
                </c:pt>
                <c:pt idx="10">
                  <c:v>776769453</c:v>
                </c:pt>
                <c:pt idx="11">
                  <c:v>778162272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878-4056-AC57-C08D0C5D50F6}"/>
            </c:ext>
          </c:extLst>
        </c:ser>
        <c:ser>
          <c:idx val="14"/>
          <c:order val="14"/>
          <c:tx>
            <c:strRef>
              <c:f>Plan1!$Q$512:$Q$513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Plan1!$Q$514:$Q$525</c:f>
              <c:numCache>
                <c:formatCode>_(* #,##0_);_(* \(#,##0\);_(* "-"??_);_(@_)</c:formatCode>
                <c:ptCount val="12"/>
                <c:pt idx="0">
                  <c:v>766782641</c:v>
                </c:pt>
                <c:pt idx="1">
                  <c:v>902693845</c:v>
                </c:pt>
                <c:pt idx="2">
                  <c:v>634423121</c:v>
                </c:pt>
                <c:pt idx="3">
                  <c:v>757045043</c:v>
                </c:pt>
                <c:pt idx="4">
                  <c:v>733621811</c:v>
                </c:pt>
                <c:pt idx="5">
                  <c:v>1046536380</c:v>
                </c:pt>
                <c:pt idx="6">
                  <c:v>924632910</c:v>
                </c:pt>
                <c:pt idx="7">
                  <c:v>942549594</c:v>
                </c:pt>
                <c:pt idx="8">
                  <c:v>898093758</c:v>
                </c:pt>
                <c:pt idx="9">
                  <c:v>637369563</c:v>
                </c:pt>
                <c:pt idx="10">
                  <c:v>569504391</c:v>
                </c:pt>
                <c:pt idx="11">
                  <c:v>492915258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878-4056-AC57-C08D0C5D50F6}"/>
            </c:ext>
          </c:extLst>
        </c:ser>
        <c:ser>
          <c:idx val="15"/>
          <c:order val="15"/>
          <c:tx>
            <c:strRef>
              <c:f>Plan1!$R$512:$R$513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Plan1!$R$514:$R$525</c:f>
              <c:numCache>
                <c:formatCode>_(* #,##0_);_(* \(#,##0\);_(* "-"??_);_(@_)</c:formatCode>
                <c:ptCount val="12"/>
                <c:pt idx="0">
                  <c:v>476653987</c:v>
                </c:pt>
                <c:pt idx="1">
                  <c:v>323431786</c:v>
                </c:pt>
                <c:pt idx="2">
                  <c:v>421190706</c:v>
                </c:pt>
                <c:pt idx="3">
                  <c:v>364939917</c:v>
                </c:pt>
                <c:pt idx="4">
                  <c:v>482817320</c:v>
                </c:pt>
                <c:pt idx="5">
                  <c:v>564672431</c:v>
                </c:pt>
                <c:pt idx="6">
                  <c:v>618855710</c:v>
                </c:pt>
                <c:pt idx="7">
                  <c:v>469170189</c:v>
                </c:pt>
                <c:pt idx="8">
                  <c:v>349271735</c:v>
                </c:pt>
                <c:pt idx="9">
                  <c:v>358473265</c:v>
                </c:pt>
                <c:pt idx="10">
                  <c:v>286737511</c:v>
                </c:pt>
                <c:pt idx="11">
                  <c:v>305884905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878-4056-AC57-C08D0C5D50F6}"/>
            </c:ext>
          </c:extLst>
        </c:ser>
        <c:ser>
          <c:idx val="16"/>
          <c:order val="16"/>
          <c:tx>
            <c:strRef>
              <c:f>Plan1!$S$512:$S$513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Plan1!$S$514:$S$525</c:f>
              <c:numCache>
                <c:formatCode>_(* #,##0_);_(* \(#,##0\);_(* "-"??_);_(@_)</c:formatCode>
                <c:ptCount val="12"/>
                <c:pt idx="0">
                  <c:v>242986868</c:v>
                </c:pt>
                <c:pt idx="1">
                  <c:v>184942619</c:v>
                </c:pt>
                <c:pt idx="2">
                  <c:v>252074015</c:v>
                </c:pt>
                <c:pt idx="3">
                  <c:v>297726903</c:v>
                </c:pt>
                <c:pt idx="4">
                  <c:v>338556249</c:v>
                </c:pt>
                <c:pt idx="5">
                  <c:v>331450654</c:v>
                </c:pt>
                <c:pt idx="6">
                  <c:v>318475076</c:v>
                </c:pt>
                <c:pt idx="7">
                  <c:v>315370282</c:v>
                </c:pt>
                <c:pt idx="8">
                  <c:v>353660759</c:v>
                </c:pt>
                <c:pt idx="9">
                  <c:v>306878071</c:v>
                </c:pt>
                <c:pt idx="10">
                  <c:v>290069758</c:v>
                </c:pt>
                <c:pt idx="11">
                  <c:v>304419707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878-4056-AC57-C08D0C5D50F6}"/>
            </c:ext>
          </c:extLst>
        </c:ser>
        <c:ser>
          <c:idx val="17"/>
          <c:order val="17"/>
          <c:tx>
            <c:strRef>
              <c:f>Plan1!$T$512:$T$513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Plan1!$T$514:$T$525</c:f>
              <c:numCache>
                <c:formatCode>_(* #,##0_);_(* \(#,##0\);_(* "-"??_);_(@_)</c:formatCode>
                <c:ptCount val="12"/>
                <c:pt idx="0">
                  <c:v>471257128</c:v>
                </c:pt>
                <c:pt idx="1">
                  <c:v>395674785</c:v>
                </c:pt>
                <c:pt idx="2">
                  <c:v>493212872</c:v>
                </c:pt>
                <c:pt idx="3">
                  <c:v>364467661</c:v>
                </c:pt>
                <c:pt idx="4">
                  <c:v>419825723</c:v>
                </c:pt>
                <c:pt idx="5">
                  <c:v>368932410</c:v>
                </c:pt>
                <c:pt idx="6">
                  <c:v>434753358</c:v>
                </c:pt>
                <c:pt idx="7">
                  <c:v>395670989</c:v>
                </c:pt>
                <c:pt idx="8">
                  <c:v>338925753</c:v>
                </c:pt>
                <c:pt idx="9">
                  <c:v>329256805</c:v>
                </c:pt>
                <c:pt idx="10">
                  <c:v>297757653</c:v>
                </c:pt>
                <c:pt idx="11">
                  <c:v>504880276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878-4056-AC57-C08D0C5D50F6}"/>
            </c:ext>
          </c:extLst>
        </c:ser>
        <c:ser>
          <c:idx val="18"/>
          <c:order val="18"/>
          <c:tx>
            <c:strRef>
              <c:f>Plan1!$U$512:$U$513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Plan1!$U$514:$U$525</c:f>
              <c:numCache>
                <c:formatCode>_(* #,##0_);_(* \(#,##0\);_(* "-"??_);_(@_)</c:formatCode>
                <c:ptCount val="12"/>
                <c:pt idx="0">
                  <c:v>423366313</c:v>
                </c:pt>
                <c:pt idx="1">
                  <c:v>578257215</c:v>
                </c:pt>
                <c:pt idx="2">
                  <c:v>666243124</c:v>
                </c:pt>
                <c:pt idx="3">
                  <c:v>557314286</c:v>
                </c:pt>
                <c:pt idx="4">
                  <c:v>402390965</c:v>
                </c:pt>
                <c:pt idx="5">
                  <c:v>580365324</c:v>
                </c:pt>
                <c:pt idx="6">
                  <c:v>610413406</c:v>
                </c:pt>
                <c:pt idx="7">
                  <c:v>454561585</c:v>
                </c:pt>
                <c:pt idx="8">
                  <c:v>466636754</c:v>
                </c:pt>
                <c:pt idx="9">
                  <c:v>873960390</c:v>
                </c:pt>
                <c:pt idx="10">
                  <c:v>616086849</c:v>
                </c:pt>
                <c:pt idx="11">
                  <c:v>538511995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E878-4056-AC57-C08D0C5D50F6}"/>
            </c:ext>
          </c:extLst>
        </c:ser>
        <c:ser>
          <c:idx val="19"/>
          <c:order val="19"/>
          <c:tx>
            <c:strRef>
              <c:f>Plan1!$V$512:$V$513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Plan1!$V$514:$V$525</c:f>
              <c:numCache>
                <c:formatCode>_(* #,##0_);_(* \(#,##0\);_(* "-"??_);_(@_)</c:formatCode>
                <c:ptCount val="12"/>
                <c:pt idx="0">
                  <c:v>489235720</c:v>
                </c:pt>
                <c:pt idx="1">
                  <c:v>471711140</c:v>
                </c:pt>
                <c:pt idx="2">
                  <c:v>403714667</c:v>
                </c:pt>
                <c:pt idx="3">
                  <c:v>544596867</c:v>
                </c:pt>
                <c:pt idx="4">
                  <c:v>629548045</c:v>
                </c:pt>
                <c:pt idx="5">
                  <c:v>426214303</c:v>
                </c:pt>
                <c:pt idx="6">
                  <c:v>567064630</c:v>
                </c:pt>
                <c:pt idx="7">
                  <c:v>446026556</c:v>
                </c:pt>
                <c:pt idx="8">
                  <c:v>487728675</c:v>
                </c:pt>
                <c:pt idx="9">
                  <c:v>642856884</c:v>
                </c:pt>
                <c:pt idx="10">
                  <c:v>595919447</c:v>
                </c:pt>
                <c:pt idx="11">
                  <c:v>450566507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E878-4056-AC57-C08D0C5D50F6}"/>
            </c:ext>
          </c:extLst>
        </c:ser>
        <c:ser>
          <c:idx val="20"/>
          <c:order val="20"/>
          <c:tx>
            <c:strRef>
              <c:f>Plan1!$W$512:$W$513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Plan1!$W$514:$W$525</c:f>
              <c:numCache>
                <c:formatCode>_(* #,##0_);_(* \(#,##0\);_(* "-"??_);_(@_)</c:formatCode>
                <c:ptCount val="12"/>
                <c:pt idx="0">
                  <c:v>662450336</c:v>
                </c:pt>
                <c:pt idx="1">
                  <c:v>583470647</c:v>
                </c:pt>
                <c:pt idx="2">
                  <c:v>641096874</c:v>
                </c:pt>
                <c:pt idx="3">
                  <c:v>379109143</c:v>
                </c:pt>
                <c:pt idx="4">
                  <c:v>349911399</c:v>
                </c:pt>
                <c:pt idx="5">
                  <c:v>389375543</c:v>
                </c:pt>
                <c:pt idx="6">
                  <c:v>445773244</c:v>
                </c:pt>
                <c:pt idx="7">
                  <c:v>322585574</c:v>
                </c:pt>
                <c:pt idx="8">
                  <c:v>235575839</c:v>
                </c:pt>
                <c:pt idx="9">
                  <c:v>210375220</c:v>
                </c:pt>
                <c:pt idx="10">
                  <c:v>400354798</c:v>
                </c:pt>
                <c:pt idx="11">
                  <c:v>700007668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E878-4056-AC57-C08D0C5D50F6}"/>
            </c:ext>
          </c:extLst>
        </c:ser>
        <c:ser>
          <c:idx val="21"/>
          <c:order val="21"/>
          <c:tx>
            <c:strRef>
              <c:f>Plan1!$X$512:$X$513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Plan1!$X$514:$X$525</c:f>
              <c:numCache>
                <c:formatCode>_(* #,##0_);_(* \(#,##0\);_(* "-"??_);_(@_)</c:formatCode>
                <c:ptCount val="12"/>
                <c:pt idx="0">
                  <c:v>396705746</c:v>
                </c:pt>
                <c:pt idx="1">
                  <c:v>226110462</c:v>
                </c:pt>
                <c:pt idx="2">
                  <c:v>428120277</c:v>
                </c:pt>
                <c:pt idx="3">
                  <c:v>879191227</c:v>
                </c:pt>
                <c:pt idx="4">
                  <c:v>881342185</c:v>
                </c:pt>
                <c:pt idx="5">
                  <c:v>683370129</c:v>
                </c:pt>
                <c:pt idx="6">
                  <c:v>883815008</c:v>
                </c:pt>
                <c:pt idx="7">
                  <c:v>569082905</c:v>
                </c:pt>
                <c:pt idx="8">
                  <c:v>696258750</c:v>
                </c:pt>
                <c:pt idx="9">
                  <c:v>882888756</c:v>
                </c:pt>
                <c:pt idx="10">
                  <c:v>523002071</c:v>
                </c:pt>
                <c:pt idx="11">
                  <c:v>766854125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878-4056-AC57-C08D0C5D50F6}"/>
            </c:ext>
          </c:extLst>
        </c:ser>
        <c:ser>
          <c:idx val="22"/>
          <c:order val="22"/>
          <c:tx>
            <c:strRef>
              <c:f>Plan1!$Y$512:$Y$513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Plan1!$Y$514:$Y$525</c:f>
              <c:numCache>
                <c:formatCode>_(* #,##0_);_(* \(#,##0\);_(* "-"??_);_(@_)</c:formatCode>
                <c:ptCount val="12"/>
                <c:pt idx="0">
                  <c:v>983874681</c:v>
                </c:pt>
                <c:pt idx="1">
                  <c:v>936463226</c:v>
                </c:pt>
                <c:pt idx="2">
                  <c:v>1087938353</c:v>
                </c:pt>
                <c:pt idx="3">
                  <c:v>1305524748</c:v>
                </c:pt>
                <c:pt idx="4">
                  <c:v>872605368</c:v>
                </c:pt>
                <c:pt idx="5">
                  <c:v>1408332233</c:v>
                </c:pt>
                <c:pt idx="6">
                  <c:v>1662806596</c:v>
                </c:pt>
                <c:pt idx="7">
                  <c:v>1050172779</c:v>
                </c:pt>
                <c:pt idx="8">
                  <c:v>1043723206</c:v>
                </c:pt>
                <c:pt idx="9">
                  <c:v>1016416782</c:v>
                </c:pt>
                <c:pt idx="10">
                  <c:v>1481257562</c:v>
                </c:pt>
                <c:pt idx="11">
                  <c:v>896836565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E878-4056-AC57-C08D0C5D50F6}"/>
            </c:ext>
          </c:extLst>
        </c:ser>
        <c:ser>
          <c:idx val="23"/>
          <c:order val="23"/>
          <c:tx>
            <c:strRef>
              <c:f>Plan1!$Z$512:$Z$513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Plan1!$Z$514:$Z$525</c:f>
              <c:numCache>
                <c:formatCode>_(* #,##0_);_(* \(#,##0\);_(* "-"??_);_(@_)</c:formatCode>
                <c:ptCount val="12"/>
                <c:pt idx="0">
                  <c:v>1113688907</c:v>
                </c:pt>
                <c:pt idx="1">
                  <c:v>1010255258</c:v>
                </c:pt>
                <c:pt idx="2">
                  <c:v>765773388</c:v>
                </c:pt>
                <c:pt idx="3">
                  <c:v>697873152</c:v>
                </c:pt>
                <c:pt idx="4">
                  <c:v>1459323902</c:v>
                </c:pt>
                <c:pt idx="5">
                  <c:v>685459169</c:v>
                </c:pt>
                <c:pt idx="6">
                  <c:v>1062492111</c:v>
                </c:pt>
                <c:pt idx="7">
                  <c:v>1045636891</c:v>
                </c:pt>
                <c:pt idx="8">
                  <c:v>998178062</c:v>
                </c:pt>
                <c:pt idx="9">
                  <c:v>1479081928</c:v>
                </c:pt>
                <c:pt idx="10">
                  <c:v>719653139</c:v>
                </c:pt>
                <c:pt idx="11">
                  <c:v>997501274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A8-41BA-8AAA-89E07923F6B8}"/>
            </c:ext>
          </c:extLst>
        </c:ser>
        <c:ser>
          <c:idx val="24"/>
          <c:order val="24"/>
          <c:tx>
            <c:strRef>
              <c:f>Plan1!$AA$512:$AA$513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Plan1!$AA$514:$AA$525</c:f>
              <c:numCache>
                <c:formatCode>_(* #,##0_);_(* \(#,##0\);_(* "-"??_);_(@_)</c:formatCode>
                <c:ptCount val="12"/>
                <c:pt idx="0">
                  <c:v>1224216167</c:v>
                </c:pt>
                <c:pt idx="1">
                  <c:v>767800806</c:v>
                </c:pt>
                <c:pt idx="2">
                  <c:v>946810796</c:v>
                </c:pt>
                <c:pt idx="3">
                  <c:v>1350225642</c:v>
                </c:pt>
                <c:pt idx="4">
                  <c:v>1077283392</c:v>
                </c:pt>
                <c:pt idx="5">
                  <c:v>958792807</c:v>
                </c:pt>
                <c:pt idx="6">
                  <c:v>922746519</c:v>
                </c:pt>
                <c:pt idx="7">
                  <c:v>1256865361</c:v>
                </c:pt>
                <c:pt idx="8">
                  <c:v>945500816</c:v>
                </c:pt>
                <c:pt idx="9">
                  <c:v>1044575988</c:v>
                </c:pt>
                <c:pt idx="10">
                  <c:v>819899673</c:v>
                </c:pt>
                <c:pt idx="11">
                  <c:v>825295581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5B-4798-8865-9CA2C44C40FF}"/>
            </c:ext>
          </c:extLst>
        </c:ser>
        <c:ser>
          <c:idx val="25"/>
          <c:order val="25"/>
          <c:tx>
            <c:strRef>
              <c:f>Plan1!$AB$512:$AB$513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Plan1!$B$514:$B$525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Plan1!$AB$514:$AB$525</c:f>
              <c:numCache>
                <c:formatCode>_(* #,##0_);_(* \(#,##0\);_(* "-"??_);_(@_)</c:formatCode>
                <c:ptCount val="12"/>
                <c:pt idx="0">
                  <c:v>940793386</c:v>
                </c:pt>
                <c:pt idx="1">
                  <c:v>1097299393</c:v>
                </c:pt>
                <c:pt idx="2">
                  <c:v>958535358</c:v>
                </c:pt>
                <c:pt idx="3">
                  <c:v>1061428752</c:v>
                </c:pt>
                <c:pt idx="4">
                  <c:v>767030719</c:v>
                </c:pt>
                <c:pt idx="5">
                  <c:v>891472485</c:v>
                </c:pt>
                <c:pt idx="6">
                  <c:v>894133249</c:v>
                </c:pt>
                <c:pt idx="7">
                  <c:v>948287569</c:v>
                </c:pt>
                <c:pt idx="8">
                  <c:v>896130563</c:v>
                </c:pt>
                <c:pt idx="9">
                  <c:v>858997362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A5-4DA7-9442-4E9B63FCF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US$ FOB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[Importacoes e Exportacoes m3.xlsx]Plan1!Tabela dinâmica19</c:name>
    <c:fmtId val="0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Plan1!$C$571:$C$572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Plan1!$C$573:$C$584</c:f>
              <c:numCache>
                <c:formatCode>_(* #,##0_);_(* \(#,##0\);_(* "-"??_);_(@_)</c:formatCode>
                <c:ptCount val="12"/>
                <c:pt idx="0">
                  <c:v>101942.42200000001</c:v>
                </c:pt>
                <c:pt idx="1">
                  <c:v>118705.42</c:v>
                </c:pt>
                <c:pt idx="2">
                  <c:v>114386.08500000001</c:v>
                </c:pt>
                <c:pt idx="3">
                  <c:v>131216.79</c:v>
                </c:pt>
                <c:pt idx="4">
                  <c:v>127845.372</c:v>
                </c:pt>
                <c:pt idx="5">
                  <c:v>179610.682</c:v>
                </c:pt>
                <c:pt idx="6">
                  <c:v>227445.58600000001</c:v>
                </c:pt>
                <c:pt idx="7">
                  <c:v>239054.74299999999</c:v>
                </c:pt>
                <c:pt idx="8">
                  <c:v>238142.228</c:v>
                </c:pt>
                <c:pt idx="9">
                  <c:v>248428.21799999996</c:v>
                </c:pt>
                <c:pt idx="10">
                  <c:v>231264.7</c:v>
                </c:pt>
                <c:pt idx="11">
                  <c:v>252528.739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Plan1!$D$571:$D$572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Plan1!$D$573:$D$584</c:f>
              <c:numCache>
                <c:formatCode>_(* #,##0_);_(* \(#,##0\);_(* "-"??_);_(@_)</c:formatCode>
                <c:ptCount val="12"/>
                <c:pt idx="0">
                  <c:v>260970.13600000006</c:v>
                </c:pt>
                <c:pt idx="1">
                  <c:v>295165.79399999999</c:v>
                </c:pt>
                <c:pt idx="2">
                  <c:v>344470.45419999992</c:v>
                </c:pt>
                <c:pt idx="3">
                  <c:v>299081.03500000003</c:v>
                </c:pt>
                <c:pt idx="4">
                  <c:v>398830.33600000001</c:v>
                </c:pt>
                <c:pt idx="5">
                  <c:v>332571.45500000002</c:v>
                </c:pt>
                <c:pt idx="6">
                  <c:v>367506.49949999992</c:v>
                </c:pt>
                <c:pt idx="7">
                  <c:v>433207.36368109798</c:v>
                </c:pt>
                <c:pt idx="8">
                  <c:v>400312.05190642207</c:v>
                </c:pt>
                <c:pt idx="9">
                  <c:v>506149.06607691088</c:v>
                </c:pt>
                <c:pt idx="10">
                  <c:v>508543.50339532498</c:v>
                </c:pt>
                <c:pt idx="11">
                  <c:v>456207.05091512209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Plan1!$E$571:$E$572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Plan1!$E$573:$E$584</c:f>
              <c:numCache>
                <c:formatCode>_(* #,##0_);_(* \(#,##0\);_(* "-"??_);_(@_)</c:formatCode>
                <c:ptCount val="12"/>
                <c:pt idx="0">
                  <c:v>459568.72694376559</c:v>
                </c:pt>
                <c:pt idx="1">
                  <c:v>416982.74420450674</c:v>
                </c:pt>
                <c:pt idx="2">
                  <c:v>454350.46182479156</c:v>
                </c:pt>
                <c:pt idx="3">
                  <c:v>448923.34552882065</c:v>
                </c:pt>
                <c:pt idx="4">
                  <c:v>440824.19172610505</c:v>
                </c:pt>
                <c:pt idx="5">
                  <c:v>418653.39095261326</c:v>
                </c:pt>
                <c:pt idx="6">
                  <c:v>436346.58219387941</c:v>
                </c:pt>
                <c:pt idx="7">
                  <c:v>457948.43852075917</c:v>
                </c:pt>
                <c:pt idx="8">
                  <c:v>472497.69292163604</c:v>
                </c:pt>
                <c:pt idx="9">
                  <c:v>455297.29466636048</c:v>
                </c:pt>
                <c:pt idx="10">
                  <c:v>410006.38246325671</c:v>
                </c:pt>
                <c:pt idx="11">
                  <c:v>397874.27390504366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Plan1!$F$571:$F$572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Plan1!$F$573:$F$584</c:f>
              <c:numCache>
                <c:formatCode>_(* #,##0_);_(* \(#,##0\);_(* "-"??_);_(@_)</c:formatCode>
                <c:ptCount val="12"/>
                <c:pt idx="0">
                  <c:v>400341.58133035304</c:v>
                </c:pt>
                <c:pt idx="1">
                  <c:v>381701.78107282694</c:v>
                </c:pt>
                <c:pt idx="2">
                  <c:v>429947.35951984825</c:v>
                </c:pt>
                <c:pt idx="3">
                  <c:v>441462.87151406106</c:v>
                </c:pt>
                <c:pt idx="4">
                  <c:v>462387.62581434025</c:v>
                </c:pt>
                <c:pt idx="5">
                  <c:v>513839.82626747037</c:v>
                </c:pt>
                <c:pt idx="6">
                  <c:v>510812.47176061675</c:v>
                </c:pt>
                <c:pt idx="7">
                  <c:v>516932.18543427734</c:v>
                </c:pt>
                <c:pt idx="8">
                  <c:v>488405.64470337896</c:v>
                </c:pt>
                <c:pt idx="9">
                  <c:v>599014.5511842313</c:v>
                </c:pt>
                <c:pt idx="10">
                  <c:v>621203.92142080481</c:v>
                </c:pt>
                <c:pt idx="11">
                  <c:v>580809.08874859673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Plan1!$G$571:$G$572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Plan1!$G$573:$G$584</c:f>
              <c:numCache>
                <c:formatCode>_(* #,##0_);_(* \(#,##0\);_(* "-"??_);_(@_)</c:formatCode>
                <c:ptCount val="12"/>
                <c:pt idx="0">
                  <c:v>555184.66224093747</c:v>
                </c:pt>
                <c:pt idx="1">
                  <c:v>597818.60360800789</c:v>
                </c:pt>
                <c:pt idx="2">
                  <c:v>656632.69562670717</c:v>
                </c:pt>
                <c:pt idx="3">
                  <c:v>644562.46418286848</c:v>
                </c:pt>
                <c:pt idx="4">
                  <c:v>669391.12143414945</c:v>
                </c:pt>
                <c:pt idx="5">
                  <c:v>658488.95173911355</c:v>
                </c:pt>
                <c:pt idx="6">
                  <c:v>658013.75477784441</c:v>
                </c:pt>
                <c:pt idx="7">
                  <c:v>698793.28653078771</c:v>
                </c:pt>
                <c:pt idx="8">
                  <c:v>743755.51258535986</c:v>
                </c:pt>
                <c:pt idx="9">
                  <c:v>776352.01155334793</c:v>
                </c:pt>
                <c:pt idx="10">
                  <c:v>724554.03154014912</c:v>
                </c:pt>
                <c:pt idx="11">
                  <c:v>702547.49355272821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Plan1!$H$571:$H$572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Plan1!$H$573:$H$584</c:f>
              <c:numCache>
                <c:formatCode>_(* #,##0_);_(* \(#,##0\);_(* "-"??_);_(@_)</c:formatCode>
                <c:ptCount val="12"/>
                <c:pt idx="0">
                  <c:v>705516.32041726832</c:v>
                </c:pt>
                <c:pt idx="1">
                  <c:v>625620.46291624405</c:v>
                </c:pt>
                <c:pt idx="2">
                  <c:v>722410.29172665637</c:v>
                </c:pt>
                <c:pt idx="3">
                  <c:v>738022.48883414245</c:v>
                </c:pt>
                <c:pt idx="4">
                  <c:v>724523.47855994152</c:v>
                </c:pt>
                <c:pt idx="5">
                  <c:v>680544.91915868549</c:v>
                </c:pt>
                <c:pt idx="6">
                  <c:v>710698.71551947575</c:v>
                </c:pt>
                <c:pt idx="7">
                  <c:v>784080.33681010921</c:v>
                </c:pt>
                <c:pt idx="8">
                  <c:v>789359.09309846337</c:v>
                </c:pt>
                <c:pt idx="9">
                  <c:v>854415.30746735306</c:v>
                </c:pt>
                <c:pt idx="10">
                  <c:v>833469.12957460561</c:v>
                </c:pt>
                <c:pt idx="11">
                  <c:v>828891.82134913409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Plan1!$I$571:$I$572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Plan1!$I$573:$I$584</c:f>
              <c:numCache>
                <c:formatCode>_(* #,##0_);_(* \(#,##0\);_(* "-"??_);_(@_)</c:formatCode>
                <c:ptCount val="12"/>
                <c:pt idx="0">
                  <c:v>800286.01326782361</c:v>
                </c:pt>
                <c:pt idx="1">
                  <c:v>769496.18323625671</c:v>
                </c:pt>
                <c:pt idx="2">
                  <c:v>880853.53715321259</c:v>
                </c:pt>
                <c:pt idx="3">
                  <c:v>700181.99645140371</c:v>
                </c:pt>
                <c:pt idx="4">
                  <c:v>791000.34593456681</c:v>
                </c:pt>
                <c:pt idx="5">
                  <c:v>790290.71750817774</c:v>
                </c:pt>
                <c:pt idx="6">
                  <c:v>811377.45986287377</c:v>
                </c:pt>
                <c:pt idx="7">
                  <c:v>859287.24386895122</c:v>
                </c:pt>
                <c:pt idx="8">
                  <c:v>869945.45254034433</c:v>
                </c:pt>
                <c:pt idx="9">
                  <c:v>890976.83313856577</c:v>
                </c:pt>
                <c:pt idx="10">
                  <c:v>802663.12015470862</c:v>
                </c:pt>
                <c:pt idx="11">
                  <c:v>822391.64833265299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Plan1!$J$571:$J$572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Plan1!$J$573:$J$584</c:f>
              <c:numCache>
                <c:formatCode>_(* #,##0_);_(* \(#,##0\);_(* "-"??_);_(@_)</c:formatCode>
                <c:ptCount val="12"/>
                <c:pt idx="0">
                  <c:v>774178.86140316399</c:v>
                </c:pt>
                <c:pt idx="1">
                  <c:v>722354.92075366748</c:v>
                </c:pt>
                <c:pt idx="2">
                  <c:v>797098.6081313052</c:v>
                </c:pt>
                <c:pt idx="3">
                  <c:v>773386.77338561206</c:v>
                </c:pt>
                <c:pt idx="4">
                  <c:v>811985.21232785087</c:v>
                </c:pt>
                <c:pt idx="5">
                  <c:v>828452.88585938048</c:v>
                </c:pt>
                <c:pt idx="6">
                  <c:v>899495.98350912926</c:v>
                </c:pt>
                <c:pt idx="7">
                  <c:v>889781.57740971632</c:v>
                </c:pt>
                <c:pt idx="8">
                  <c:v>915106.89668184635</c:v>
                </c:pt>
                <c:pt idx="9">
                  <c:v>969854.53477948229</c:v>
                </c:pt>
                <c:pt idx="10">
                  <c:v>953747.30091245973</c:v>
                </c:pt>
                <c:pt idx="11">
                  <c:v>998601.42899601406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Plan1!$K$571:$K$572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Plan1!$K$573:$K$584</c:f>
              <c:numCache>
                <c:formatCode>_(* #,##0_);_(* \(#,##0\);_(* "-"??_);_(@_)</c:formatCode>
                <c:ptCount val="12"/>
                <c:pt idx="0">
                  <c:v>1004564.2837281101</c:v>
                </c:pt>
                <c:pt idx="1">
                  <c:v>944674.64076780016</c:v>
                </c:pt>
                <c:pt idx="2">
                  <c:v>998292.41216179985</c:v>
                </c:pt>
                <c:pt idx="3">
                  <c:v>952207.32752930198</c:v>
                </c:pt>
                <c:pt idx="4">
                  <c:v>974175.55168209434</c:v>
                </c:pt>
                <c:pt idx="5">
                  <c:v>938278.68727500003</c:v>
                </c:pt>
                <c:pt idx="6">
                  <c:v>970059.35865000042</c:v>
                </c:pt>
                <c:pt idx="7">
                  <c:v>971966.18294999993</c:v>
                </c:pt>
                <c:pt idx="8">
                  <c:v>914007.70305000001</c:v>
                </c:pt>
                <c:pt idx="9">
                  <c:v>966996.9463000003</c:v>
                </c:pt>
                <c:pt idx="10">
                  <c:v>919593.97169677389</c:v>
                </c:pt>
                <c:pt idx="11">
                  <c:v>793080.87229999981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Plan1!$L$571:$L$572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Plan1!$L$573:$L$584</c:f>
              <c:numCache>
                <c:formatCode>_(* #,##0_);_(* \(#,##0\);_(* "-"??_);_(@_)</c:formatCode>
                <c:ptCount val="12"/>
                <c:pt idx="0">
                  <c:v>632608.26329999976</c:v>
                </c:pt>
                <c:pt idx="1">
                  <c:v>562312.01169032254</c:v>
                </c:pt>
                <c:pt idx="2">
                  <c:v>646798.93229999999</c:v>
                </c:pt>
                <c:pt idx="3">
                  <c:v>659706.43509677413</c:v>
                </c:pt>
                <c:pt idx="4">
                  <c:v>832913.11329999997</c:v>
                </c:pt>
                <c:pt idx="5">
                  <c:v>818566.23009677429</c:v>
                </c:pt>
                <c:pt idx="6">
                  <c:v>900855.22730000003</c:v>
                </c:pt>
                <c:pt idx="7">
                  <c:v>764156.96629999997</c:v>
                </c:pt>
                <c:pt idx="8">
                  <c:v>695321.48209677427</c:v>
                </c:pt>
                <c:pt idx="9">
                  <c:v>697616.67030000011</c:v>
                </c:pt>
                <c:pt idx="10">
                  <c:v>707999.1640967743</c:v>
                </c:pt>
                <c:pt idx="11">
                  <c:v>624347.48129999998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Plan1!$M$571:$M$572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Plan1!$M$573:$M$584</c:f>
              <c:numCache>
                <c:formatCode>_(* #,##0_);_(* \(#,##0\);_(* "-"??_);_(@_)</c:formatCode>
                <c:ptCount val="12"/>
                <c:pt idx="0">
                  <c:v>657852.70130000007</c:v>
                </c:pt>
                <c:pt idx="1">
                  <c:v>737498.02169032255</c:v>
                </c:pt>
                <c:pt idx="2">
                  <c:v>786629.8853000002</c:v>
                </c:pt>
                <c:pt idx="3">
                  <c:v>753997.52989677421</c:v>
                </c:pt>
                <c:pt idx="4">
                  <c:v>864822.37129999965</c:v>
                </c:pt>
                <c:pt idx="5">
                  <c:v>1047425.4552967742</c:v>
                </c:pt>
                <c:pt idx="6">
                  <c:v>1121064.4949</c:v>
                </c:pt>
                <c:pt idx="7">
                  <c:v>1505327.9156999998</c:v>
                </c:pt>
                <c:pt idx="8">
                  <c:v>1366327.068</c:v>
                </c:pt>
                <c:pt idx="9">
                  <c:v>1396777.3703000001</c:v>
                </c:pt>
                <c:pt idx="10">
                  <c:v>1318380.939496774</c:v>
                </c:pt>
                <c:pt idx="11">
                  <c:v>1091059.3056999999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Plan1!$N$571:$N$572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Plan1!$N$573:$N$584</c:f>
              <c:numCache>
                <c:formatCode>_(* #,##0_);_(* \(#,##0\);_(* "-"??_);_(@_)</c:formatCode>
                <c:ptCount val="12"/>
                <c:pt idx="0">
                  <c:v>708588.55330000015</c:v>
                </c:pt>
                <c:pt idx="1">
                  <c:v>902521.91489032237</c:v>
                </c:pt>
                <c:pt idx="2">
                  <c:v>940563.76989999996</c:v>
                </c:pt>
                <c:pt idx="3">
                  <c:v>724642.35209677438</c:v>
                </c:pt>
                <c:pt idx="4">
                  <c:v>785535.55589999992</c:v>
                </c:pt>
                <c:pt idx="5">
                  <c:v>961891.16589677404</c:v>
                </c:pt>
                <c:pt idx="6">
                  <c:v>955032.05880000023</c:v>
                </c:pt>
                <c:pt idx="7">
                  <c:v>959603.84239999985</c:v>
                </c:pt>
                <c:pt idx="8">
                  <c:v>939486.60840000014</c:v>
                </c:pt>
                <c:pt idx="9">
                  <c:v>910437.20899999992</c:v>
                </c:pt>
                <c:pt idx="10">
                  <c:v>907701.3060000001</c:v>
                </c:pt>
                <c:pt idx="11">
                  <c:v>785225.9384000001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878-4056-AC57-C08D0C5D50F6}"/>
            </c:ext>
          </c:extLst>
        </c:ser>
        <c:ser>
          <c:idx val="12"/>
          <c:order val="12"/>
          <c:tx>
            <c:strRef>
              <c:f>Plan1!$O$571:$O$572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Plan1!$O$573:$O$584</c:f>
              <c:numCache>
                <c:formatCode>_(* #,##0_);_(* \(#,##0\);_(* "-"??_);_(@_)</c:formatCode>
                <c:ptCount val="12"/>
                <c:pt idx="0">
                  <c:v>671833.72500000021</c:v>
                </c:pt>
                <c:pt idx="1">
                  <c:v>864282.76979999989</c:v>
                </c:pt>
                <c:pt idx="2">
                  <c:v>1016579.8670000001</c:v>
                </c:pt>
                <c:pt idx="3">
                  <c:v>1164218.1945254905</c:v>
                </c:pt>
                <c:pt idx="4">
                  <c:v>1310334.0914</c:v>
                </c:pt>
                <c:pt idx="5">
                  <c:v>1119988.4712</c:v>
                </c:pt>
                <c:pt idx="6">
                  <c:v>894960.41760000004</c:v>
                </c:pt>
                <c:pt idx="7">
                  <c:v>717304.47119999991</c:v>
                </c:pt>
                <c:pt idx="8">
                  <c:v>1251750.0885999999</c:v>
                </c:pt>
                <c:pt idx="9">
                  <c:v>1464507.19</c:v>
                </c:pt>
                <c:pt idx="10">
                  <c:v>1388927.7502000001</c:v>
                </c:pt>
                <c:pt idx="11">
                  <c:v>1278100.3044899998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878-4056-AC57-C08D0C5D50F6}"/>
            </c:ext>
          </c:extLst>
        </c:ser>
        <c:ser>
          <c:idx val="13"/>
          <c:order val="13"/>
          <c:tx>
            <c:strRef>
              <c:f>Plan1!$P$571:$P$572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Plan1!$P$573:$P$584</c:f>
              <c:numCache>
                <c:formatCode>_(* #,##0_);_(* \(#,##0\);_(* "-"??_);_(@_)</c:formatCode>
                <c:ptCount val="12"/>
                <c:pt idx="0">
                  <c:v>1497996.8384885218</c:v>
                </c:pt>
                <c:pt idx="1">
                  <c:v>1410720.6470262175</c:v>
                </c:pt>
                <c:pt idx="2">
                  <c:v>1514008.7831999999</c:v>
                </c:pt>
                <c:pt idx="3">
                  <c:v>1350717.8157399998</c:v>
                </c:pt>
                <c:pt idx="4">
                  <c:v>1680531.8897999998</c:v>
                </c:pt>
                <c:pt idx="5">
                  <c:v>1190564.334</c:v>
                </c:pt>
                <c:pt idx="6">
                  <c:v>1452583.3569999998</c:v>
                </c:pt>
                <c:pt idx="7">
                  <c:v>1244397.1272</c:v>
                </c:pt>
                <c:pt idx="8">
                  <c:v>1406717.2181999998</c:v>
                </c:pt>
                <c:pt idx="9">
                  <c:v>1432250.8670000001</c:v>
                </c:pt>
                <c:pt idx="10">
                  <c:v>1341986.5494000001</c:v>
                </c:pt>
                <c:pt idx="11">
                  <c:v>990989.57300000021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878-4056-AC57-C08D0C5D50F6}"/>
            </c:ext>
          </c:extLst>
        </c:ser>
        <c:ser>
          <c:idx val="14"/>
          <c:order val="14"/>
          <c:tx>
            <c:strRef>
              <c:f>Plan1!$Q$571:$Q$572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Plan1!$Q$573:$Q$584</c:f>
              <c:numCache>
                <c:formatCode>_(* #,##0_);_(* \(#,##0\);_(* "-"??_);_(@_)</c:formatCode>
                <c:ptCount val="12"/>
                <c:pt idx="0">
                  <c:v>1189326.5703999999</c:v>
                </c:pt>
                <c:pt idx="1">
                  <c:v>1079353.7948</c:v>
                </c:pt>
                <c:pt idx="2">
                  <c:v>1158936.9300000004</c:v>
                </c:pt>
                <c:pt idx="3">
                  <c:v>1558975.0726999994</c:v>
                </c:pt>
                <c:pt idx="4">
                  <c:v>1972266.6296999999</c:v>
                </c:pt>
                <c:pt idx="5">
                  <c:v>1142791.2310000001</c:v>
                </c:pt>
                <c:pt idx="6">
                  <c:v>2041596.9539999999</c:v>
                </c:pt>
                <c:pt idx="7">
                  <c:v>1733386.1739999999</c:v>
                </c:pt>
                <c:pt idx="8">
                  <c:v>1090442.263</c:v>
                </c:pt>
                <c:pt idx="9">
                  <c:v>1728655.2046000003</c:v>
                </c:pt>
                <c:pt idx="10">
                  <c:v>1201583.4765999999</c:v>
                </c:pt>
                <c:pt idx="11">
                  <c:v>1500700.4063999997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878-4056-AC57-C08D0C5D50F6}"/>
            </c:ext>
          </c:extLst>
        </c:ser>
        <c:ser>
          <c:idx val="15"/>
          <c:order val="15"/>
          <c:tx>
            <c:strRef>
              <c:f>Plan1!$R$571:$R$572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Plan1!$R$573:$R$584</c:f>
              <c:numCache>
                <c:formatCode>_(* #,##0_);_(* \(#,##0\);_(* "-"??_);_(@_)</c:formatCode>
                <c:ptCount val="12"/>
                <c:pt idx="0">
                  <c:v>2318656.2785648596</c:v>
                </c:pt>
                <c:pt idx="1">
                  <c:v>1776776.7492</c:v>
                </c:pt>
                <c:pt idx="2">
                  <c:v>1645914.5168000001</c:v>
                </c:pt>
                <c:pt idx="3">
                  <c:v>1745117.2811999999</c:v>
                </c:pt>
                <c:pt idx="4">
                  <c:v>1703462.2116</c:v>
                </c:pt>
                <c:pt idx="5">
                  <c:v>1478613.946</c:v>
                </c:pt>
                <c:pt idx="6">
                  <c:v>1607340.8269999996</c:v>
                </c:pt>
                <c:pt idx="7">
                  <c:v>1233793.2669999998</c:v>
                </c:pt>
                <c:pt idx="8">
                  <c:v>1504787.7524000001</c:v>
                </c:pt>
                <c:pt idx="9">
                  <c:v>1288617.8498</c:v>
                </c:pt>
                <c:pt idx="10">
                  <c:v>1274076.2560000001</c:v>
                </c:pt>
                <c:pt idx="11">
                  <c:v>1534399.7592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878-4056-AC57-C08D0C5D50F6}"/>
            </c:ext>
          </c:extLst>
        </c:ser>
        <c:ser>
          <c:idx val="16"/>
          <c:order val="16"/>
          <c:tx>
            <c:strRef>
              <c:f>Plan1!$S$571:$S$572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Plan1!$S$573:$S$584</c:f>
              <c:numCache>
                <c:formatCode>_(* #,##0_);_(* \(#,##0\);_(* "-"??_);_(@_)</c:formatCode>
                <c:ptCount val="12"/>
                <c:pt idx="0">
                  <c:v>1446837.6371999998</c:v>
                </c:pt>
                <c:pt idx="1">
                  <c:v>1292019.6819999998</c:v>
                </c:pt>
                <c:pt idx="2">
                  <c:v>1294905.466</c:v>
                </c:pt>
                <c:pt idx="3">
                  <c:v>1667004.1259999997</c:v>
                </c:pt>
                <c:pt idx="4">
                  <c:v>1252810.7219999996</c:v>
                </c:pt>
                <c:pt idx="5">
                  <c:v>875238.28379999998</c:v>
                </c:pt>
                <c:pt idx="6">
                  <c:v>872598.76800000016</c:v>
                </c:pt>
                <c:pt idx="7">
                  <c:v>886193.4319999998</c:v>
                </c:pt>
                <c:pt idx="8">
                  <c:v>1136420.094896774</c:v>
                </c:pt>
                <c:pt idx="9">
                  <c:v>1013281.9653</c:v>
                </c:pt>
                <c:pt idx="10">
                  <c:v>928016.68960000004</c:v>
                </c:pt>
                <c:pt idx="11">
                  <c:v>655395.80000000016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878-4056-AC57-C08D0C5D50F6}"/>
            </c:ext>
          </c:extLst>
        </c:ser>
        <c:ser>
          <c:idx val="17"/>
          <c:order val="17"/>
          <c:tx>
            <c:strRef>
              <c:f>Plan1!$T$571:$T$572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Plan1!$T$573:$T$584</c:f>
              <c:numCache>
                <c:formatCode>_(* #,##0_);_(* \(#,##0\);_(* "-"??_);_(@_)</c:formatCode>
                <c:ptCount val="12"/>
                <c:pt idx="0">
                  <c:v>450723.11730000004</c:v>
                </c:pt>
                <c:pt idx="1">
                  <c:v>571256.40869032242</c:v>
                </c:pt>
                <c:pt idx="2">
                  <c:v>1023689.5289999999</c:v>
                </c:pt>
                <c:pt idx="3">
                  <c:v>905575.52600000007</c:v>
                </c:pt>
                <c:pt idx="4">
                  <c:v>855240.74799999991</c:v>
                </c:pt>
                <c:pt idx="5">
                  <c:v>688809.46200000006</c:v>
                </c:pt>
                <c:pt idx="6">
                  <c:v>912989.27</c:v>
                </c:pt>
                <c:pt idx="7">
                  <c:v>1106337.0060000001</c:v>
                </c:pt>
                <c:pt idx="8">
                  <c:v>1039192.362</c:v>
                </c:pt>
                <c:pt idx="9">
                  <c:v>1229705.682</c:v>
                </c:pt>
                <c:pt idx="10">
                  <c:v>875674.15999999992</c:v>
                </c:pt>
                <c:pt idx="11">
                  <c:v>983356.69999999984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878-4056-AC57-C08D0C5D50F6}"/>
            </c:ext>
          </c:extLst>
        </c:ser>
        <c:ser>
          <c:idx val="18"/>
          <c:order val="18"/>
          <c:tx>
            <c:strRef>
              <c:f>Plan1!$U$571:$U$572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Plan1!$U$573:$U$584</c:f>
              <c:numCache>
                <c:formatCode>_(* #,##0_);_(* \(#,##0\);_(* "-"??_);_(@_)</c:formatCode>
                <c:ptCount val="12"/>
                <c:pt idx="0">
                  <c:v>716091.71700000006</c:v>
                </c:pt>
                <c:pt idx="1">
                  <c:v>908097.38</c:v>
                </c:pt>
                <c:pt idx="2">
                  <c:v>823642.58200000017</c:v>
                </c:pt>
                <c:pt idx="3">
                  <c:v>620883.81799999997</c:v>
                </c:pt>
                <c:pt idx="4">
                  <c:v>851620.12400000007</c:v>
                </c:pt>
                <c:pt idx="5">
                  <c:v>758700.47200000007</c:v>
                </c:pt>
                <c:pt idx="6">
                  <c:v>1232294.4049999998</c:v>
                </c:pt>
                <c:pt idx="7">
                  <c:v>1325718.8050000002</c:v>
                </c:pt>
                <c:pt idx="8">
                  <c:v>1317454.6459999999</c:v>
                </c:pt>
                <c:pt idx="9">
                  <c:v>973304.92099999997</c:v>
                </c:pt>
                <c:pt idx="10">
                  <c:v>725298.15600000019</c:v>
                </c:pt>
                <c:pt idx="11">
                  <c:v>589291.77899999998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E878-4056-AC57-C08D0C5D50F6}"/>
            </c:ext>
          </c:extLst>
        </c:ser>
        <c:ser>
          <c:idx val="19"/>
          <c:order val="19"/>
          <c:tx>
            <c:strRef>
              <c:f>Plan1!$V$571:$V$572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Plan1!$V$573:$V$584</c:f>
              <c:numCache>
                <c:formatCode>_(* #,##0_);_(* \(#,##0\);_(* "-"??_);_(@_)</c:formatCode>
                <c:ptCount val="12"/>
                <c:pt idx="0">
                  <c:v>675232.90559999994</c:v>
                </c:pt>
                <c:pt idx="1">
                  <c:v>706263.32</c:v>
                </c:pt>
                <c:pt idx="2">
                  <c:v>669634.3851999999</c:v>
                </c:pt>
                <c:pt idx="3">
                  <c:v>947128.83379999991</c:v>
                </c:pt>
                <c:pt idx="4">
                  <c:v>581525.53300000005</c:v>
                </c:pt>
                <c:pt idx="5">
                  <c:v>566759.60439999984</c:v>
                </c:pt>
                <c:pt idx="6">
                  <c:v>781444.97</c:v>
                </c:pt>
                <c:pt idx="7">
                  <c:v>906682.64280000003</c:v>
                </c:pt>
                <c:pt idx="8">
                  <c:v>943859.18854782626</c:v>
                </c:pt>
                <c:pt idx="9">
                  <c:v>1122664.1462000001</c:v>
                </c:pt>
                <c:pt idx="10">
                  <c:v>1239057.0712399646</c:v>
                </c:pt>
                <c:pt idx="11">
                  <c:v>715179.23252020997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E878-4056-AC57-C08D0C5D50F6}"/>
            </c:ext>
          </c:extLst>
        </c:ser>
        <c:ser>
          <c:idx val="20"/>
          <c:order val="20"/>
          <c:tx>
            <c:strRef>
              <c:f>Plan1!$W$571:$W$572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Plan1!$W$573:$W$584</c:f>
              <c:numCache>
                <c:formatCode>_(* #,##0_);_(* \(#,##0\);_(* "-"??_);_(@_)</c:formatCode>
                <c:ptCount val="12"/>
                <c:pt idx="0">
                  <c:v>1037648.6119999998</c:v>
                </c:pt>
                <c:pt idx="1">
                  <c:v>554744.50399999996</c:v>
                </c:pt>
                <c:pt idx="2">
                  <c:v>661929.18999999994</c:v>
                </c:pt>
                <c:pt idx="3">
                  <c:v>606358.96200000006</c:v>
                </c:pt>
                <c:pt idx="4">
                  <c:v>571196.98900000006</c:v>
                </c:pt>
                <c:pt idx="5">
                  <c:v>527246.92000000004</c:v>
                </c:pt>
                <c:pt idx="6">
                  <c:v>495469.64631999994</c:v>
                </c:pt>
                <c:pt idx="7">
                  <c:v>554682.1370000001</c:v>
                </c:pt>
                <c:pt idx="8">
                  <c:v>555635.55400000012</c:v>
                </c:pt>
                <c:pt idx="9">
                  <c:v>696321.56896666007</c:v>
                </c:pt>
                <c:pt idx="10">
                  <c:v>691875.64810322598</c:v>
                </c:pt>
                <c:pt idx="11">
                  <c:v>921423.7470300002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E878-4056-AC57-C08D0C5D50F6}"/>
            </c:ext>
          </c:extLst>
        </c:ser>
        <c:ser>
          <c:idx val="21"/>
          <c:order val="21"/>
          <c:tx>
            <c:strRef>
              <c:f>Plan1!$X$571:$X$572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Plan1!$X$573:$X$584</c:f>
              <c:numCache>
                <c:formatCode>_(* #,##0_);_(* \(#,##0\);_(* "-"??_);_(@_)</c:formatCode>
                <c:ptCount val="12"/>
                <c:pt idx="0">
                  <c:v>1296512.2480366998</c:v>
                </c:pt>
                <c:pt idx="1">
                  <c:v>1072882.7701189793</c:v>
                </c:pt>
                <c:pt idx="2">
                  <c:v>1193270.7838399999</c:v>
                </c:pt>
                <c:pt idx="3">
                  <c:v>1037751.2774580644</c:v>
                </c:pt>
                <c:pt idx="4">
                  <c:v>1063878.546239973</c:v>
                </c:pt>
                <c:pt idx="5">
                  <c:v>1291665.6175354838</c:v>
                </c:pt>
                <c:pt idx="6">
                  <c:v>1824897.3794900002</c:v>
                </c:pt>
                <c:pt idx="7">
                  <c:v>1591519.0207360424</c:v>
                </c:pt>
                <c:pt idx="8">
                  <c:v>1759774.7319999998</c:v>
                </c:pt>
                <c:pt idx="9">
                  <c:v>1870829.5441700215</c:v>
                </c:pt>
                <c:pt idx="10">
                  <c:v>1549600.6259999999</c:v>
                </c:pt>
                <c:pt idx="11">
                  <c:v>1361494.642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878-4056-AC57-C08D0C5D50F6}"/>
            </c:ext>
          </c:extLst>
        </c:ser>
        <c:ser>
          <c:idx val="22"/>
          <c:order val="22"/>
          <c:tx>
            <c:strRef>
              <c:f>Plan1!$Y$571:$Y$572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Plan1!$Y$573:$Y$584</c:f>
              <c:numCache>
                <c:formatCode>_(* #,##0_);_(* \(#,##0\);_(* "-"??_);_(@_)</c:formatCode>
                <c:ptCount val="12"/>
                <c:pt idx="0">
                  <c:v>1375833.10328682</c:v>
                </c:pt>
                <c:pt idx="1">
                  <c:v>1118872.1197876001</c:v>
                </c:pt>
                <c:pt idx="2">
                  <c:v>766737.75271999999</c:v>
                </c:pt>
                <c:pt idx="3">
                  <c:v>533277.79637803184</c:v>
                </c:pt>
                <c:pt idx="4">
                  <c:v>667144.98499999999</c:v>
                </c:pt>
                <c:pt idx="5">
                  <c:v>801722.70394594595</c:v>
                </c:pt>
                <c:pt idx="6">
                  <c:v>614042.451</c:v>
                </c:pt>
                <c:pt idx="7">
                  <c:v>688578.83400000003</c:v>
                </c:pt>
                <c:pt idx="8">
                  <c:v>561629.58295000007</c:v>
                </c:pt>
                <c:pt idx="9">
                  <c:v>570450.69025999994</c:v>
                </c:pt>
                <c:pt idx="10">
                  <c:v>634278.24482000002</c:v>
                </c:pt>
                <c:pt idx="11">
                  <c:v>652272.73199999996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E878-4056-AC57-C08D0C5D50F6}"/>
            </c:ext>
          </c:extLst>
        </c:ser>
        <c:ser>
          <c:idx val="23"/>
          <c:order val="23"/>
          <c:tx>
            <c:strRef>
              <c:f>Plan1!$Z$571:$Z$572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Plan1!$Z$573:$Z$584</c:f>
              <c:numCache>
                <c:formatCode>_(* #,##0_);_(* \(#,##0\);_(* "-"??_);_(@_)</c:formatCode>
                <c:ptCount val="12"/>
                <c:pt idx="0">
                  <c:v>564134.08299999998</c:v>
                </c:pt>
                <c:pt idx="1">
                  <c:v>508583.15299999999</c:v>
                </c:pt>
                <c:pt idx="2">
                  <c:v>601060.07200000004</c:v>
                </c:pt>
                <c:pt idx="3">
                  <c:v>592019.94700000004</c:v>
                </c:pt>
                <c:pt idx="4">
                  <c:v>487933.29599999997</c:v>
                </c:pt>
                <c:pt idx="5">
                  <c:v>618688.272</c:v>
                </c:pt>
                <c:pt idx="6">
                  <c:v>497318.99800000002</c:v>
                </c:pt>
                <c:pt idx="7">
                  <c:v>436165.978</c:v>
                </c:pt>
                <c:pt idx="8">
                  <c:v>448361.57299999997</c:v>
                </c:pt>
                <c:pt idx="9">
                  <c:v>501972.89500000002</c:v>
                </c:pt>
                <c:pt idx="10">
                  <c:v>616416.98899999994</c:v>
                </c:pt>
                <c:pt idx="11">
                  <c:v>596026.152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1-41A7-87AE-32A92FC52E8D}"/>
            </c:ext>
          </c:extLst>
        </c:ser>
        <c:ser>
          <c:idx val="24"/>
          <c:order val="24"/>
          <c:tx>
            <c:strRef>
              <c:f>Plan1!$AA$571:$AA$572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Plan1!$AA$573:$AA$584</c:f>
              <c:numCache>
                <c:formatCode>_(* #,##0_);_(* \(#,##0\);_(* "-"??_);_(@_)</c:formatCode>
                <c:ptCount val="12"/>
                <c:pt idx="0">
                  <c:v>665233.11975285911</c:v>
                </c:pt>
                <c:pt idx="1">
                  <c:v>538140.30284827994</c:v>
                </c:pt>
                <c:pt idx="2">
                  <c:v>728644.87720647</c:v>
                </c:pt>
                <c:pt idx="3">
                  <c:v>652886.50951593416</c:v>
                </c:pt>
                <c:pt idx="4">
                  <c:v>447524.99076740001</c:v>
                </c:pt>
                <c:pt idx="5">
                  <c:v>586706.17500000005</c:v>
                </c:pt>
                <c:pt idx="6">
                  <c:v>655281.67000000004</c:v>
                </c:pt>
                <c:pt idx="7">
                  <c:v>659387.18000000005</c:v>
                </c:pt>
                <c:pt idx="8">
                  <c:v>1049021.3389999999</c:v>
                </c:pt>
                <c:pt idx="9">
                  <c:v>949362.11</c:v>
                </c:pt>
                <c:pt idx="10">
                  <c:v>855928.81099999999</c:v>
                </c:pt>
                <c:pt idx="11">
                  <c:v>623981.94400000002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27-4113-8D37-49BD8CA1B85D}"/>
            </c:ext>
          </c:extLst>
        </c:ser>
        <c:ser>
          <c:idx val="25"/>
          <c:order val="25"/>
          <c:tx>
            <c:strRef>
              <c:f>Plan1!$AB$571:$AB$572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Plan1!$B$573:$B$584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Plan1!$AB$573:$AB$584</c:f>
              <c:numCache>
                <c:formatCode>_(* #,##0_);_(* \(#,##0\);_(* "-"??_);_(@_)</c:formatCode>
                <c:ptCount val="12"/>
                <c:pt idx="0">
                  <c:v>680657.446</c:v>
                </c:pt>
                <c:pt idx="1">
                  <c:v>645625.42500000005</c:v>
                </c:pt>
                <c:pt idx="2">
                  <c:v>471332.46899999998</c:v>
                </c:pt>
                <c:pt idx="3">
                  <c:v>533380.79599999997</c:v>
                </c:pt>
                <c:pt idx="4">
                  <c:v>546498.772</c:v>
                </c:pt>
                <c:pt idx="5">
                  <c:v>390265.48</c:v>
                </c:pt>
                <c:pt idx="6">
                  <c:v>652255.951</c:v>
                </c:pt>
                <c:pt idx="7">
                  <c:v>716868.02099999995</c:v>
                </c:pt>
                <c:pt idx="8">
                  <c:v>491344.91700000002</c:v>
                </c:pt>
                <c:pt idx="9">
                  <c:v>607134.201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86-4C1D-A7C1-E99A95E88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10³ m³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[Importacoes e Exportacoes m3.xlsx]Plan1!Tabela dinâmica20</c:name>
    <c:fmtId val="0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Plan1!$C$626:$C$627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Plan1!$C$628:$C$639</c:f>
              <c:numCache>
                <c:formatCode>_(* #,##0_);_(* \(#,##0\);_(* "-"??_);_(@_)</c:formatCode>
                <c:ptCount val="12"/>
                <c:pt idx="0">
                  <c:v>8888167.6441124994</c:v>
                </c:pt>
                <c:pt idx="1">
                  <c:v>9460134.9399999995</c:v>
                </c:pt>
                <c:pt idx="2">
                  <c:v>10167003.449999999</c:v>
                </c:pt>
                <c:pt idx="3">
                  <c:v>9577646.7461439986</c:v>
                </c:pt>
                <c:pt idx="4">
                  <c:v>9098820.4690000005</c:v>
                </c:pt>
                <c:pt idx="5">
                  <c:v>15041016.392105099</c:v>
                </c:pt>
                <c:pt idx="6">
                  <c:v>19092473.039168902</c:v>
                </c:pt>
                <c:pt idx="7">
                  <c:v>19376403.077619199</c:v>
                </c:pt>
                <c:pt idx="8">
                  <c:v>19374318.349251699</c:v>
                </c:pt>
                <c:pt idx="9">
                  <c:v>21776353.181250799</c:v>
                </c:pt>
                <c:pt idx="10">
                  <c:v>20488274.330958899</c:v>
                </c:pt>
                <c:pt idx="11">
                  <c:v>21660455.6216718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Plan1!$D$626:$D$627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Plan1!$D$628:$D$639</c:f>
              <c:numCache>
                <c:formatCode>_(* #,##0_);_(* \(#,##0\);_(* "-"??_);_(@_)</c:formatCode>
                <c:ptCount val="12"/>
                <c:pt idx="0">
                  <c:v>23604046.280023798</c:v>
                </c:pt>
                <c:pt idx="1">
                  <c:v>25586039.312470101</c:v>
                </c:pt>
                <c:pt idx="2">
                  <c:v>29004739.231235899</c:v>
                </c:pt>
                <c:pt idx="3">
                  <c:v>24773519.251746103</c:v>
                </c:pt>
                <c:pt idx="4">
                  <c:v>31328006.949263401</c:v>
                </c:pt>
                <c:pt idx="5">
                  <c:v>27193912.813766502</c:v>
                </c:pt>
                <c:pt idx="6">
                  <c:v>29854705.938951302</c:v>
                </c:pt>
                <c:pt idx="7">
                  <c:v>33794713.335074</c:v>
                </c:pt>
                <c:pt idx="8">
                  <c:v>30287881.566360001</c:v>
                </c:pt>
                <c:pt idx="9">
                  <c:v>36596274.616133898</c:v>
                </c:pt>
                <c:pt idx="10">
                  <c:v>38030392.372117504</c:v>
                </c:pt>
                <c:pt idx="11">
                  <c:v>34740757.941154994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Plan1!$E$626:$E$627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Plan1!$E$628:$E$639</c:f>
              <c:numCache>
                <c:formatCode>_(* #,##0_);_(* \(#,##0\);_(* "-"??_);_(@_)</c:formatCode>
                <c:ptCount val="12"/>
                <c:pt idx="0">
                  <c:v>33512362.878982097</c:v>
                </c:pt>
                <c:pt idx="1">
                  <c:v>30142375.315165102</c:v>
                </c:pt>
                <c:pt idx="2">
                  <c:v>32267899.23</c:v>
                </c:pt>
                <c:pt idx="3">
                  <c:v>32404952.259999998</c:v>
                </c:pt>
                <c:pt idx="4">
                  <c:v>34302876.609999999</c:v>
                </c:pt>
                <c:pt idx="5">
                  <c:v>33483898.280000001</c:v>
                </c:pt>
                <c:pt idx="6">
                  <c:v>36806530.18</c:v>
                </c:pt>
                <c:pt idx="7">
                  <c:v>38536902.630000003</c:v>
                </c:pt>
                <c:pt idx="8">
                  <c:v>38307869.5</c:v>
                </c:pt>
                <c:pt idx="9">
                  <c:v>40222514.538709998</c:v>
                </c:pt>
                <c:pt idx="10">
                  <c:v>37792397.380000003</c:v>
                </c:pt>
                <c:pt idx="11">
                  <c:v>37110812.980000004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Plan1!$F$626:$F$627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Plan1!$F$628:$F$639</c:f>
              <c:numCache>
                <c:formatCode>_(* #,##0_);_(* \(#,##0\);_(* "-"??_);_(@_)</c:formatCode>
                <c:ptCount val="12"/>
                <c:pt idx="0">
                  <c:v>33929210.789999999</c:v>
                </c:pt>
                <c:pt idx="1">
                  <c:v>35665374.300000004</c:v>
                </c:pt>
                <c:pt idx="2">
                  <c:v>41377637.710000001</c:v>
                </c:pt>
                <c:pt idx="3">
                  <c:v>46168762.689999998</c:v>
                </c:pt>
                <c:pt idx="4">
                  <c:v>49051082.829999998</c:v>
                </c:pt>
                <c:pt idx="5">
                  <c:v>51745537.910000004</c:v>
                </c:pt>
                <c:pt idx="6">
                  <c:v>51072788.299999997</c:v>
                </c:pt>
                <c:pt idx="7">
                  <c:v>51064285.139999993</c:v>
                </c:pt>
                <c:pt idx="8">
                  <c:v>48592409.509999998</c:v>
                </c:pt>
                <c:pt idx="9">
                  <c:v>58114882.200000003</c:v>
                </c:pt>
                <c:pt idx="10">
                  <c:v>59926468.779999994</c:v>
                </c:pt>
                <c:pt idx="11">
                  <c:v>56794560.18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Plan1!$G$626:$G$627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Plan1!$G$628:$G$639</c:f>
              <c:numCache>
                <c:formatCode>_(* #,##0_);_(* \(#,##0\);_(* "-"??_);_(@_)</c:formatCode>
                <c:ptCount val="12"/>
                <c:pt idx="0">
                  <c:v>54326332.009999998</c:v>
                </c:pt>
                <c:pt idx="1">
                  <c:v>58180114.280000001</c:v>
                </c:pt>
                <c:pt idx="2">
                  <c:v>63602087.130000003</c:v>
                </c:pt>
                <c:pt idx="3">
                  <c:v>61890736.969999999</c:v>
                </c:pt>
                <c:pt idx="4">
                  <c:v>64823764.760000005</c:v>
                </c:pt>
                <c:pt idx="5">
                  <c:v>63632181.019999996</c:v>
                </c:pt>
                <c:pt idx="6">
                  <c:v>65134839.420000002</c:v>
                </c:pt>
                <c:pt idx="7">
                  <c:v>66092853.5</c:v>
                </c:pt>
                <c:pt idx="8">
                  <c:v>71922453.310000002</c:v>
                </c:pt>
                <c:pt idx="9">
                  <c:v>75338512.200000003</c:v>
                </c:pt>
                <c:pt idx="10">
                  <c:v>70768887</c:v>
                </c:pt>
                <c:pt idx="11">
                  <c:v>68890638.090000004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Plan1!$H$626:$H$627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Plan1!$H$628:$H$639</c:f>
              <c:numCache>
                <c:formatCode>_(* #,##0_);_(* \(#,##0\);_(* "-"??_);_(@_)</c:formatCode>
                <c:ptCount val="12"/>
                <c:pt idx="0">
                  <c:v>70799986.640000001</c:v>
                </c:pt>
                <c:pt idx="1">
                  <c:v>60616377.140000001</c:v>
                </c:pt>
                <c:pt idx="2">
                  <c:v>73718301.730000004</c:v>
                </c:pt>
                <c:pt idx="3">
                  <c:v>78903048.5</c:v>
                </c:pt>
                <c:pt idx="4">
                  <c:v>74549789.219999999</c:v>
                </c:pt>
                <c:pt idx="5">
                  <c:v>70311093.450000003</c:v>
                </c:pt>
                <c:pt idx="6">
                  <c:v>83856110.399999991</c:v>
                </c:pt>
                <c:pt idx="7">
                  <c:v>92599480.130185589</c:v>
                </c:pt>
                <c:pt idx="8">
                  <c:v>97367660.979999989</c:v>
                </c:pt>
                <c:pt idx="9">
                  <c:v>115767240.15843579</c:v>
                </c:pt>
                <c:pt idx="10">
                  <c:v>113667523.78999999</c:v>
                </c:pt>
                <c:pt idx="11">
                  <c:v>111849602.82999998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Plan1!$I$626:$I$627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Plan1!$I$628:$I$639</c:f>
              <c:numCache>
                <c:formatCode>_(* #,##0_);_(* \(#,##0\);_(* "-"??_);_(@_)</c:formatCode>
                <c:ptCount val="12"/>
                <c:pt idx="0">
                  <c:v>114377260.38</c:v>
                </c:pt>
                <c:pt idx="1">
                  <c:v>110619421.80999999</c:v>
                </c:pt>
                <c:pt idx="2">
                  <c:v>125921118.28</c:v>
                </c:pt>
                <c:pt idx="3">
                  <c:v>109742502.57000001</c:v>
                </c:pt>
                <c:pt idx="4">
                  <c:v>124336525.11999999</c:v>
                </c:pt>
                <c:pt idx="5">
                  <c:v>120945364.77999999</c:v>
                </c:pt>
                <c:pt idx="6">
                  <c:v>135160183.05000001</c:v>
                </c:pt>
                <c:pt idx="7">
                  <c:v>144721601.52000001</c:v>
                </c:pt>
                <c:pt idx="8">
                  <c:v>147292749.48000002</c:v>
                </c:pt>
                <c:pt idx="9">
                  <c:v>152330243.16000003</c:v>
                </c:pt>
                <c:pt idx="10">
                  <c:v>135056724.03999999</c:v>
                </c:pt>
                <c:pt idx="11">
                  <c:v>139149029.46000001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Plan1!$J$626:$J$627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Plan1!$J$628:$J$639</c:f>
              <c:numCache>
                <c:formatCode>_(* #,##0_);_(* \(#,##0\);_(* "-"??_);_(@_)</c:formatCode>
                <c:ptCount val="12"/>
                <c:pt idx="0">
                  <c:v>126138132.75999999</c:v>
                </c:pt>
                <c:pt idx="1">
                  <c:v>120069050.59999999</c:v>
                </c:pt>
                <c:pt idx="2">
                  <c:v>130663571.86999999</c:v>
                </c:pt>
                <c:pt idx="3">
                  <c:v>122370672.55999999</c:v>
                </c:pt>
                <c:pt idx="4">
                  <c:v>122885898.75999999</c:v>
                </c:pt>
                <c:pt idx="5">
                  <c:v>126521310.34</c:v>
                </c:pt>
                <c:pt idx="6">
                  <c:v>149863976.19000003</c:v>
                </c:pt>
                <c:pt idx="7">
                  <c:v>149071780.32999998</c:v>
                </c:pt>
                <c:pt idx="8">
                  <c:v>162060084.03999999</c:v>
                </c:pt>
                <c:pt idx="9">
                  <c:v>186390729.84</c:v>
                </c:pt>
                <c:pt idx="10">
                  <c:v>191881181.11000001</c:v>
                </c:pt>
                <c:pt idx="11">
                  <c:v>195105914.31999999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Plan1!$K$626:$K$627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Plan1!$K$628:$K$639</c:f>
              <c:numCache>
                <c:formatCode>_(* #,##0_);_(* \(#,##0\);_(* "-"??_);_(@_)</c:formatCode>
                <c:ptCount val="12"/>
                <c:pt idx="0">
                  <c:v>228230926.48000002</c:v>
                </c:pt>
                <c:pt idx="1">
                  <c:v>215634495.48999998</c:v>
                </c:pt>
                <c:pt idx="2">
                  <c:v>227331075.99999997</c:v>
                </c:pt>
                <c:pt idx="3">
                  <c:v>237570636.85999998</c:v>
                </c:pt>
                <c:pt idx="4">
                  <c:v>241616284.59999999</c:v>
                </c:pt>
                <c:pt idx="5">
                  <c:v>229836962.17000002</c:v>
                </c:pt>
                <c:pt idx="6">
                  <c:v>272442021.69999999</c:v>
                </c:pt>
                <c:pt idx="7">
                  <c:v>275770714.40000004</c:v>
                </c:pt>
                <c:pt idx="8">
                  <c:v>255888680</c:v>
                </c:pt>
                <c:pt idx="9">
                  <c:v>301187203.61000001</c:v>
                </c:pt>
                <c:pt idx="10">
                  <c:v>300484735.54000002</c:v>
                </c:pt>
                <c:pt idx="11">
                  <c:v>242989265.94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Plan1!$L$626:$L$627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Plan1!$L$628:$L$639</c:f>
              <c:numCache>
                <c:formatCode>_(* #,##0_);_(* \(#,##0\);_(* "-"??_);_(@_)</c:formatCode>
                <c:ptCount val="12"/>
                <c:pt idx="0">
                  <c:v>143212237.83000001</c:v>
                </c:pt>
                <c:pt idx="1">
                  <c:v>127097394.01000001</c:v>
                </c:pt>
                <c:pt idx="2">
                  <c:v>144979917.46999997</c:v>
                </c:pt>
                <c:pt idx="3">
                  <c:v>121571026.92</c:v>
                </c:pt>
                <c:pt idx="4">
                  <c:v>153549759.37</c:v>
                </c:pt>
                <c:pt idx="5">
                  <c:v>151081323.25999999</c:v>
                </c:pt>
                <c:pt idx="6">
                  <c:v>175287608.38999996</c:v>
                </c:pt>
                <c:pt idx="7">
                  <c:v>141804480.87</c:v>
                </c:pt>
                <c:pt idx="8">
                  <c:v>127518862.23</c:v>
                </c:pt>
                <c:pt idx="9">
                  <c:v>142466510.66</c:v>
                </c:pt>
                <c:pt idx="10">
                  <c:v>153785843.84</c:v>
                </c:pt>
                <c:pt idx="11">
                  <c:v>126388879.37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Plan1!$M$626:$M$627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Plan1!$M$628:$M$639</c:f>
              <c:numCache>
                <c:formatCode>_(* #,##0_);_(* \(#,##0\);_(* "-"??_);_(@_)</c:formatCode>
                <c:ptCount val="12"/>
                <c:pt idx="0">
                  <c:v>146721218.94</c:v>
                </c:pt>
                <c:pt idx="1">
                  <c:v>166559244.05000001</c:v>
                </c:pt>
                <c:pt idx="2">
                  <c:v>177360961.25</c:v>
                </c:pt>
                <c:pt idx="3">
                  <c:v>172557738.48999998</c:v>
                </c:pt>
                <c:pt idx="4">
                  <c:v>205444074.74000001</c:v>
                </c:pt>
                <c:pt idx="5">
                  <c:v>247926025.23999998</c:v>
                </c:pt>
                <c:pt idx="6">
                  <c:v>280361247.84000003</c:v>
                </c:pt>
                <c:pt idx="7">
                  <c:v>393116187.95000005</c:v>
                </c:pt>
                <c:pt idx="8">
                  <c:v>343197587.19</c:v>
                </c:pt>
                <c:pt idx="9">
                  <c:v>373983993.38</c:v>
                </c:pt>
                <c:pt idx="10">
                  <c:v>360705686.35000002</c:v>
                </c:pt>
                <c:pt idx="11">
                  <c:v>287603733.49000001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Plan1!$N$626:$N$627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Plan1!$N$628:$N$639</c:f>
              <c:numCache>
                <c:formatCode>_(* #,##0_);_(* \(#,##0\);_(* "-"??_);_(@_)</c:formatCode>
                <c:ptCount val="12"/>
                <c:pt idx="0">
                  <c:v>176881193.43000001</c:v>
                </c:pt>
                <c:pt idx="1">
                  <c:v>235449309.51999998</c:v>
                </c:pt>
                <c:pt idx="2">
                  <c:v>242799172.22000003</c:v>
                </c:pt>
                <c:pt idx="3">
                  <c:v>204218715.42000002</c:v>
                </c:pt>
                <c:pt idx="4">
                  <c:v>221725692.89000002</c:v>
                </c:pt>
                <c:pt idx="5">
                  <c:v>279817747.55000001</c:v>
                </c:pt>
                <c:pt idx="6">
                  <c:v>313440563.89999998</c:v>
                </c:pt>
                <c:pt idx="7">
                  <c:v>317671674.44</c:v>
                </c:pt>
                <c:pt idx="8">
                  <c:v>309909662.23000002</c:v>
                </c:pt>
                <c:pt idx="9">
                  <c:v>315364586.98000002</c:v>
                </c:pt>
                <c:pt idx="10">
                  <c:v>329063939.81999999</c:v>
                </c:pt>
                <c:pt idx="11">
                  <c:v>284210377.64999998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878-4056-AC57-C08D0C5D50F6}"/>
            </c:ext>
          </c:extLst>
        </c:ser>
        <c:ser>
          <c:idx val="12"/>
          <c:order val="12"/>
          <c:tx>
            <c:strRef>
              <c:f>Plan1!$O$626:$O$627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Plan1!$O$628:$O$639</c:f>
              <c:numCache>
                <c:formatCode>_(* #,##0_);_(* \(#,##0\);_(* "-"??_);_(@_)</c:formatCode>
                <c:ptCount val="12"/>
                <c:pt idx="0">
                  <c:v>240860208.70000002</c:v>
                </c:pt>
                <c:pt idx="1">
                  <c:v>318296248.06</c:v>
                </c:pt>
                <c:pt idx="2">
                  <c:v>382094434.5</c:v>
                </c:pt>
                <c:pt idx="3">
                  <c:v>498149803.17000002</c:v>
                </c:pt>
                <c:pt idx="4">
                  <c:v>568956381.50999999</c:v>
                </c:pt>
                <c:pt idx="5">
                  <c:v>482319707.64999998</c:v>
                </c:pt>
                <c:pt idx="6">
                  <c:v>360659676.53999996</c:v>
                </c:pt>
                <c:pt idx="7">
                  <c:v>273213713.10000002</c:v>
                </c:pt>
                <c:pt idx="8">
                  <c:v>494209867.41999996</c:v>
                </c:pt>
                <c:pt idx="9">
                  <c:v>571866972.38</c:v>
                </c:pt>
                <c:pt idx="10">
                  <c:v>553065512.67999995</c:v>
                </c:pt>
                <c:pt idx="11">
                  <c:v>505057548.49000001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878-4056-AC57-C08D0C5D50F6}"/>
            </c:ext>
          </c:extLst>
        </c:ser>
        <c:ser>
          <c:idx val="13"/>
          <c:order val="13"/>
          <c:tx>
            <c:strRef>
              <c:f>Plan1!$P$626:$P$627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Plan1!$P$628:$P$639</c:f>
              <c:numCache>
                <c:formatCode>_(* #,##0_);_(* \(#,##0\);_(* "-"??_);_(@_)</c:formatCode>
                <c:ptCount val="12"/>
                <c:pt idx="0">
                  <c:v>641044941.25</c:v>
                </c:pt>
                <c:pt idx="1">
                  <c:v>645328575.61000001</c:v>
                </c:pt>
                <c:pt idx="2">
                  <c:v>662714549.97000003</c:v>
                </c:pt>
                <c:pt idx="3">
                  <c:v>592995887.35000002</c:v>
                </c:pt>
                <c:pt idx="4">
                  <c:v>785323717.99000001</c:v>
                </c:pt>
                <c:pt idx="5">
                  <c:v>461664491.28000003</c:v>
                </c:pt>
                <c:pt idx="6">
                  <c:v>598380895.97000003</c:v>
                </c:pt>
                <c:pt idx="7">
                  <c:v>483470130.82000005</c:v>
                </c:pt>
                <c:pt idx="8">
                  <c:v>578603572.90999997</c:v>
                </c:pt>
                <c:pt idx="9">
                  <c:v>611597990.44000006</c:v>
                </c:pt>
                <c:pt idx="10">
                  <c:v>563651770.66999996</c:v>
                </c:pt>
                <c:pt idx="11">
                  <c:v>336631836.54000002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878-4056-AC57-C08D0C5D50F6}"/>
            </c:ext>
          </c:extLst>
        </c:ser>
        <c:ser>
          <c:idx val="14"/>
          <c:order val="14"/>
          <c:tx>
            <c:strRef>
              <c:f>Plan1!$Q$626:$Q$627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Plan1!$Q$628:$Q$639</c:f>
              <c:numCache>
                <c:formatCode>_(* #,##0_);_(* \(#,##0\);_(* "-"??_);_(@_)</c:formatCode>
                <c:ptCount val="12"/>
                <c:pt idx="0">
                  <c:v>443538894.44000006</c:v>
                </c:pt>
                <c:pt idx="1">
                  <c:v>404634025.42000002</c:v>
                </c:pt>
                <c:pt idx="2">
                  <c:v>444704563.91999996</c:v>
                </c:pt>
                <c:pt idx="3">
                  <c:v>719905118.28999996</c:v>
                </c:pt>
                <c:pt idx="4">
                  <c:v>963869484.5</c:v>
                </c:pt>
                <c:pt idx="5">
                  <c:v>434414516.52999997</c:v>
                </c:pt>
                <c:pt idx="6">
                  <c:v>995102266.7099998</c:v>
                </c:pt>
                <c:pt idx="7">
                  <c:v>774243178.10000002</c:v>
                </c:pt>
                <c:pt idx="8">
                  <c:v>342076264.35999995</c:v>
                </c:pt>
                <c:pt idx="9">
                  <c:v>624511209.40999997</c:v>
                </c:pt>
                <c:pt idx="10">
                  <c:v>408879512.84000003</c:v>
                </c:pt>
                <c:pt idx="11">
                  <c:v>552752881.62999988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878-4056-AC57-C08D0C5D50F6}"/>
            </c:ext>
          </c:extLst>
        </c:ser>
        <c:ser>
          <c:idx val="15"/>
          <c:order val="15"/>
          <c:tx>
            <c:strRef>
              <c:f>Plan1!$R$626:$R$627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Plan1!$R$628:$R$639</c:f>
              <c:numCache>
                <c:formatCode>_(* #,##0_);_(* \(#,##0\);_(* "-"??_);_(@_)</c:formatCode>
                <c:ptCount val="12"/>
                <c:pt idx="0">
                  <c:v>863601655.09000003</c:v>
                </c:pt>
                <c:pt idx="1">
                  <c:v>672595900.18595004</c:v>
                </c:pt>
                <c:pt idx="2">
                  <c:v>524433981.67000008</c:v>
                </c:pt>
                <c:pt idx="3">
                  <c:v>479768445.25999999</c:v>
                </c:pt>
                <c:pt idx="4">
                  <c:v>478387149.41000003</c:v>
                </c:pt>
                <c:pt idx="5">
                  <c:v>362561514.13999999</c:v>
                </c:pt>
                <c:pt idx="6">
                  <c:v>396699450.03999996</c:v>
                </c:pt>
                <c:pt idx="7">
                  <c:v>274901635.56</c:v>
                </c:pt>
                <c:pt idx="8">
                  <c:v>354506738.51999998</c:v>
                </c:pt>
                <c:pt idx="9">
                  <c:v>267917707.61999997</c:v>
                </c:pt>
                <c:pt idx="10">
                  <c:v>261843157.38</c:v>
                </c:pt>
                <c:pt idx="11">
                  <c:v>335863654.61000001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878-4056-AC57-C08D0C5D50F6}"/>
            </c:ext>
          </c:extLst>
        </c:ser>
        <c:ser>
          <c:idx val="16"/>
          <c:order val="16"/>
          <c:tx>
            <c:strRef>
              <c:f>Plan1!$S$626:$S$627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Plan1!$S$628:$S$639</c:f>
              <c:numCache>
                <c:formatCode>_(* #,##0_);_(* \(#,##0\);_(* "-"??_);_(@_)</c:formatCode>
                <c:ptCount val="12"/>
                <c:pt idx="0">
                  <c:v>264087209.2784</c:v>
                </c:pt>
                <c:pt idx="1">
                  <c:v>251156929.56999999</c:v>
                </c:pt>
                <c:pt idx="2">
                  <c:v>220514732.01999998</c:v>
                </c:pt>
                <c:pt idx="3">
                  <c:v>289465996.85000002</c:v>
                </c:pt>
                <c:pt idx="4">
                  <c:v>177878597.91000003</c:v>
                </c:pt>
                <c:pt idx="5">
                  <c:v>103344449.14</c:v>
                </c:pt>
                <c:pt idx="6">
                  <c:v>103724504.17</c:v>
                </c:pt>
                <c:pt idx="7">
                  <c:v>105328844.16</c:v>
                </c:pt>
                <c:pt idx="8">
                  <c:v>172771392.44999999</c:v>
                </c:pt>
                <c:pt idx="9">
                  <c:v>173541535.59999999</c:v>
                </c:pt>
                <c:pt idx="10">
                  <c:v>128842485.40000001</c:v>
                </c:pt>
                <c:pt idx="11">
                  <c:v>102479143.12680002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878-4056-AC57-C08D0C5D50F6}"/>
            </c:ext>
          </c:extLst>
        </c:ser>
        <c:ser>
          <c:idx val="17"/>
          <c:order val="17"/>
          <c:tx>
            <c:strRef>
              <c:f>Plan1!$T$626:$T$627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Plan1!$T$628:$T$639</c:f>
              <c:numCache>
                <c:formatCode>_(* #,##0_);_(* \(#,##0\);_(* "-"??_);_(@_)</c:formatCode>
                <c:ptCount val="12"/>
                <c:pt idx="0">
                  <c:v>65526796.909999996</c:v>
                </c:pt>
                <c:pt idx="1">
                  <c:v>97330330.760000005</c:v>
                </c:pt>
                <c:pt idx="2">
                  <c:v>180286195.03634</c:v>
                </c:pt>
                <c:pt idx="3">
                  <c:v>146758304.69999999</c:v>
                </c:pt>
                <c:pt idx="4">
                  <c:v>140964026.56999999</c:v>
                </c:pt>
                <c:pt idx="5">
                  <c:v>127258846.91</c:v>
                </c:pt>
                <c:pt idx="6">
                  <c:v>163681328.66000003</c:v>
                </c:pt>
                <c:pt idx="7">
                  <c:v>203375034.41</c:v>
                </c:pt>
                <c:pt idx="8">
                  <c:v>176953126.49000001</c:v>
                </c:pt>
                <c:pt idx="9">
                  <c:v>251025855.90000004</c:v>
                </c:pt>
                <c:pt idx="10">
                  <c:v>161127958.72</c:v>
                </c:pt>
                <c:pt idx="11">
                  <c:v>191180148.32999998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878-4056-AC57-C08D0C5D50F6}"/>
            </c:ext>
          </c:extLst>
        </c:ser>
        <c:ser>
          <c:idx val="18"/>
          <c:order val="18"/>
          <c:tx>
            <c:strRef>
              <c:f>Plan1!$U$626:$U$627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Plan1!$U$628:$U$639</c:f>
              <c:numCache>
                <c:formatCode>_(* #,##0_);_(* \(#,##0\);_(* "-"??_);_(@_)</c:formatCode>
                <c:ptCount val="12"/>
                <c:pt idx="0">
                  <c:v>144084098</c:v>
                </c:pt>
                <c:pt idx="1">
                  <c:v>193283231.96000001</c:v>
                </c:pt>
                <c:pt idx="2">
                  <c:v>154042913.76000002</c:v>
                </c:pt>
                <c:pt idx="3">
                  <c:v>121678186.52000001</c:v>
                </c:pt>
                <c:pt idx="4">
                  <c:v>175414805.72</c:v>
                </c:pt>
                <c:pt idx="5">
                  <c:v>149039117.16</c:v>
                </c:pt>
                <c:pt idx="6">
                  <c:v>312646254.47000003</c:v>
                </c:pt>
                <c:pt idx="7">
                  <c:v>357837782.76999998</c:v>
                </c:pt>
                <c:pt idx="8">
                  <c:v>315462575.79999995</c:v>
                </c:pt>
                <c:pt idx="9">
                  <c:v>251402162.16788</c:v>
                </c:pt>
                <c:pt idx="10">
                  <c:v>198446558.66910979</c:v>
                </c:pt>
                <c:pt idx="11">
                  <c:v>96282852.658114001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E878-4056-AC57-C08D0C5D50F6}"/>
            </c:ext>
          </c:extLst>
        </c:ser>
        <c:ser>
          <c:idx val="19"/>
          <c:order val="19"/>
          <c:tx>
            <c:strRef>
              <c:f>Plan1!$V$626:$V$627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Plan1!$V$628:$V$639</c:f>
              <c:numCache>
                <c:formatCode>_(* #,##0_);_(* \(#,##0\);_(* "-"??_);_(@_)</c:formatCode>
                <c:ptCount val="12"/>
                <c:pt idx="0">
                  <c:v>174552881.65000001</c:v>
                </c:pt>
                <c:pt idx="1">
                  <c:v>162400600.66</c:v>
                </c:pt>
                <c:pt idx="2">
                  <c:v>166962754.5893743</c:v>
                </c:pt>
                <c:pt idx="3">
                  <c:v>207500132.25003999</c:v>
                </c:pt>
                <c:pt idx="4">
                  <c:v>142506365.44088298</c:v>
                </c:pt>
                <c:pt idx="5">
                  <c:v>120834534.1295</c:v>
                </c:pt>
                <c:pt idx="6">
                  <c:v>164850511.69957751</c:v>
                </c:pt>
                <c:pt idx="7">
                  <c:v>178577283.43927747</c:v>
                </c:pt>
                <c:pt idx="8">
                  <c:v>179631334.69</c:v>
                </c:pt>
                <c:pt idx="9">
                  <c:v>215744032.38982001</c:v>
                </c:pt>
                <c:pt idx="10">
                  <c:v>254061602.41070026</c:v>
                </c:pt>
                <c:pt idx="11">
                  <c:v>137666435.23409003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E878-4056-AC57-C08D0C5D50F6}"/>
            </c:ext>
          </c:extLst>
        </c:ser>
        <c:ser>
          <c:idx val="20"/>
          <c:order val="20"/>
          <c:tx>
            <c:strRef>
              <c:f>Plan1!$W$626:$W$627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Plan1!$W$628:$W$639</c:f>
              <c:numCache>
                <c:formatCode>_(* #,##0_);_(* \(#,##0\);_(* "-"??_);_(@_)</c:formatCode>
                <c:ptCount val="12"/>
                <c:pt idx="0">
                  <c:v>209230020.13</c:v>
                </c:pt>
                <c:pt idx="1">
                  <c:v>105100928.762279</c:v>
                </c:pt>
                <c:pt idx="2">
                  <c:v>113204366.4901225</c:v>
                </c:pt>
                <c:pt idx="3">
                  <c:v>87164209.458392695</c:v>
                </c:pt>
                <c:pt idx="4">
                  <c:v>82671719.835311398</c:v>
                </c:pt>
                <c:pt idx="5">
                  <c:v>82240839.968798399</c:v>
                </c:pt>
                <c:pt idx="6">
                  <c:v>66721291.756197192</c:v>
                </c:pt>
                <c:pt idx="7">
                  <c:v>77076407.920000002</c:v>
                </c:pt>
                <c:pt idx="8">
                  <c:v>70188308.155982703</c:v>
                </c:pt>
                <c:pt idx="9">
                  <c:v>93908113.560000002</c:v>
                </c:pt>
                <c:pt idx="10">
                  <c:v>104036753.19881859</c:v>
                </c:pt>
                <c:pt idx="11">
                  <c:v>142847180.26276121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E878-4056-AC57-C08D0C5D50F6}"/>
            </c:ext>
          </c:extLst>
        </c:ser>
        <c:ser>
          <c:idx val="21"/>
          <c:order val="21"/>
          <c:tx>
            <c:strRef>
              <c:f>Plan1!$X$626:$X$627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Plan1!$X$628:$X$639</c:f>
              <c:numCache>
                <c:formatCode>_(* #,##0_);_(* \(#,##0\);_(* "-"??_);_(@_)</c:formatCode>
                <c:ptCount val="12"/>
                <c:pt idx="0">
                  <c:v>287070578.00439405</c:v>
                </c:pt>
                <c:pt idx="1">
                  <c:v>280202346.50128925</c:v>
                </c:pt>
                <c:pt idx="2">
                  <c:v>231939438.11699998</c:v>
                </c:pt>
                <c:pt idx="3">
                  <c:v>223632929.20660001</c:v>
                </c:pt>
                <c:pt idx="4">
                  <c:v>231495337.7784</c:v>
                </c:pt>
                <c:pt idx="5">
                  <c:v>342087370.43906903</c:v>
                </c:pt>
                <c:pt idx="6">
                  <c:v>587149111.27439153</c:v>
                </c:pt>
                <c:pt idx="7">
                  <c:v>570662981.32342601</c:v>
                </c:pt>
                <c:pt idx="8">
                  <c:v>725183578.24766207</c:v>
                </c:pt>
                <c:pt idx="9">
                  <c:v>1057158888.0288036</c:v>
                </c:pt>
                <c:pt idx="10">
                  <c:v>1061285294.1954341</c:v>
                </c:pt>
                <c:pt idx="11">
                  <c:v>985936862.91439652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878-4056-AC57-C08D0C5D50F6}"/>
            </c:ext>
          </c:extLst>
        </c:ser>
        <c:ser>
          <c:idx val="22"/>
          <c:order val="22"/>
          <c:tx>
            <c:strRef>
              <c:f>Plan1!$Y$626:$Y$627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Plan1!$Y$628:$Y$639</c:f>
              <c:numCache>
                <c:formatCode>_(* #,##0_);_(* \(#,##0\);_(* "-"??_);_(@_)</c:formatCode>
                <c:ptCount val="12"/>
                <c:pt idx="0">
                  <c:v>960150223.36978102</c:v>
                </c:pt>
                <c:pt idx="1">
                  <c:v>606898367.51029325</c:v>
                </c:pt>
                <c:pt idx="2">
                  <c:v>303279347.22013485</c:v>
                </c:pt>
                <c:pt idx="3">
                  <c:v>203034748.15552461</c:v>
                </c:pt>
                <c:pt idx="4">
                  <c:v>378563725.60686451</c:v>
                </c:pt>
                <c:pt idx="5">
                  <c:v>450360326.92960072</c:v>
                </c:pt>
                <c:pt idx="6">
                  <c:v>276429450.1527825</c:v>
                </c:pt>
                <c:pt idx="7">
                  <c:v>414206709.22388983</c:v>
                </c:pt>
                <c:pt idx="8">
                  <c:v>538747230.26316452</c:v>
                </c:pt>
                <c:pt idx="9">
                  <c:v>157481300.87342179</c:v>
                </c:pt>
                <c:pt idx="10">
                  <c:v>277403453.57657462</c:v>
                </c:pt>
                <c:pt idx="11">
                  <c:v>247211644.62818921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E878-4056-AC57-C08D0C5D50F6}"/>
            </c:ext>
          </c:extLst>
        </c:ser>
        <c:ser>
          <c:idx val="23"/>
          <c:order val="23"/>
          <c:tx>
            <c:strRef>
              <c:f>Plan1!$Z$626:$Z$627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Plan1!$Z$628:$Z$639</c:f>
              <c:numCache>
                <c:formatCode>_(* #,##0_);_(* \(#,##0\);_(* "-"??_);_(@_)</c:formatCode>
                <c:ptCount val="12"/>
                <c:pt idx="0">
                  <c:v>133462500.58559391</c:v>
                </c:pt>
                <c:pt idx="1">
                  <c:v>119297953.9422266</c:v>
                </c:pt>
                <c:pt idx="2">
                  <c:v>145031103.354</c:v>
                </c:pt>
                <c:pt idx="3">
                  <c:v>153468059.94188419</c:v>
                </c:pt>
                <c:pt idx="4">
                  <c:v>128227300.57031122</c:v>
                </c:pt>
                <c:pt idx="5">
                  <c:v>192237653.53863198</c:v>
                </c:pt>
                <c:pt idx="6">
                  <c:v>121073123.79202349</c:v>
                </c:pt>
                <c:pt idx="7">
                  <c:v>106379007.682</c:v>
                </c:pt>
                <c:pt idx="8">
                  <c:v>118156403.23999999</c:v>
                </c:pt>
                <c:pt idx="9">
                  <c:v>131335421.2266003</c:v>
                </c:pt>
                <c:pt idx="10">
                  <c:v>217845051.51823539</c:v>
                </c:pt>
                <c:pt idx="11">
                  <c:v>180548495.46181428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2C-4F30-A078-193BAFDDA8CC}"/>
            </c:ext>
          </c:extLst>
        </c:ser>
        <c:ser>
          <c:idx val="24"/>
          <c:order val="24"/>
          <c:tx>
            <c:strRef>
              <c:f>Plan1!$AA$626:$AA$627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Plan1!$AA$628:$AA$639</c:f>
              <c:numCache>
                <c:formatCode>_(* #,##0_);_(* \(#,##0\);_(* "-"??_);_(@_)</c:formatCode>
                <c:ptCount val="12"/>
                <c:pt idx="0">
                  <c:v>194178747.99174201</c:v>
                </c:pt>
                <c:pt idx="1">
                  <c:v>167672745.00896859</c:v>
                </c:pt>
                <c:pt idx="2">
                  <c:v>185137205.42929566</c:v>
                </c:pt>
                <c:pt idx="3">
                  <c:v>177849021.12876999</c:v>
                </c:pt>
                <c:pt idx="4">
                  <c:v>115905836.3159577</c:v>
                </c:pt>
                <c:pt idx="5">
                  <c:v>173364515.64091471</c:v>
                </c:pt>
                <c:pt idx="6">
                  <c:v>187927121.141</c:v>
                </c:pt>
                <c:pt idx="7">
                  <c:v>183437779.20308679</c:v>
                </c:pt>
                <c:pt idx="8">
                  <c:v>354806701.46444392</c:v>
                </c:pt>
                <c:pt idx="9">
                  <c:v>283431093.18710852</c:v>
                </c:pt>
                <c:pt idx="10">
                  <c:v>262230404.84478381</c:v>
                </c:pt>
                <c:pt idx="11">
                  <c:v>168252975.74739119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CF-46B7-AFB3-F4F571AB4FCD}"/>
            </c:ext>
          </c:extLst>
        </c:ser>
        <c:ser>
          <c:idx val="25"/>
          <c:order val="25"/>
          <c:tx>
            <c:strRef>
              <c:f>Plan1!$AB$626:$AB$627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Plan1!$B$628:$B$639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Plan1!$AB$628:$AB$639</c:f>
              <c:numCache>
                <c:formatCode>_(* #,##0_);_(* \(#,##0\);_(* "-"??_);_(@_)</c:formatCode>
                <c:ptCount val="12"/>
                <c:pt idx="0">
                  <c:v>205202535.69159633</c:v>
                </c:pt>
                <c:pt idx="1">
                  <c:v>209991666.69522089</c:v>
                </c:pt>
                <c:pt idx="2">
                  <c:v>112976501.8618167</c:v>
                </c:pt>
                <c:pt idx="3">
                  <c:v>176003094.09106442</c:v>
                </c:pt>
                <c:pt idx="4">
                  <c:v>143361537.8796795</c:v>
                </c:pt>
                <c:pt idx="5">
                  <c:v>101492352.641</c:v>
                </c:pt>
                <c:pt idx="6">
                  <c:v>166378078.93444937</c:v>
                </c:pt>
                <c:pt idx="7">
                  <c:v>230337715.36099938</c:v>
                </c:pt>
                <c:pt idx="8">
                  <c:v>132135250.05120891</c:v>
                </c:pt>
                <c:pt idx="9">
                  <c:v>181038409.10981202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A-41DE-8C3D-C22621881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US$ FOB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[Importacoes e Exportacoes m3.xlsx]Plan1!Tabela dinâmica13</c:name>
    <c:fmtId val="1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Plan1!$C$683:$C$684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Plan1!$B$685:$B$696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Plan1!$C$685:$C$696</c:f>
              <c:numCache>
                <c:formatCode>_(* #,##0_);_(* \(#,##0\);_(* "-"??_);_(@_)</c:formatCode>
                <c:ptCount val="12"/>
                <c:pt idx="0">
                  <c:v>144002.649</c:v>
                </c:pt>
                <c:pt idx="1">
                  <c:v>137736.38099999999</c:v>
                </c:pt>
                <c:pt idx="2">
                  <c:v>48723.904000000002</c:v>
                </c:pt>
                <c:pt idx="3">
                  <c:v>104340.837</c:v>
                </c:pt>
                <c:pt idx="4">
                  <c:v>39343.108</c:v>
                </c:pt>
                <c:pt idx="5">
                  <c:v>7180.9520000000002</c:v>
                </c:pt>
                <c:pt idx="6">
                  <c:v>26714.969000000001</c:v>
                </c:pt>
                <c:pt idx="7">
                  <c:v>45163.305999999997</c:v>
                </c:pt>
                <c:pt idx="8">
                  <c:v>10.885</c:v>
                </c:pt>
                <c:pt idx="9">
                  <c:v>4.3170000000000002</c:v>
                </c:pt>
                <c:pt idx="10">
                  <c:v>10.763999999999999</c:v>
                </c:pt>
                <c:pt idx="11">
                  <c:v>4.5620000000000003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Plan1!$D$683:$D$684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Plan1!$B$685:$B$696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Plan1!$D$685:$D$696</c:f>
              <c:numCache>
                <c:formatCode>_(* #,##0_);_(* \(#,##0\);_(* "-"??_);_(@_)</c:formatCode>
                <c:ptCount val="12"/>
                <c:pt idx="0">
                  <c:v>14504.950999999999</c:v>
                </c:pt>
                <c:pt idx="1">
                  <c:v>8764.9789999999994</c:v>
                </c:pt>
                <c:pt idx="2">
                  <c:v>59564.053999999996</c:v>
                </c:pt>
                <c:pt idx="3">
                  <c:v>14200.643</c:v>
                </c:pt>
                <c:pt idx="4">
                  <c:v>5.883</c:v>
                </c:pt>
                <c:pt idx="5">
                  <c:v>15128.200999999999</c:v>
                </c:pt>
                <c:pt idx="6">
                  <c:v>10099.009</c:v>
                </c:pt>
                <c:pt idx="7">
                  <c:v>0.65100000000000002</c:v>
                </c:pt>
                <c:pt idx="8">
                  <c:v>6.1029999999999998</c:v>
                </c:pt>
                <c:pt idx="9">
                  <c:v>0.76600000000000001</c:v>
                </c:pt>
                <c:pt idx="10">
                  <c:v>18.504999999999999</c:v>
                </c:pt>
                <c:pt idx="11">
                  <c:v>8971.5949999999993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Plan1!$E$683:$E$684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Plan1!$B$685:$B$696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Plan1!$E$685:$E$696</c:f>
              <c:numCache>
                <c:formatCode>_(* #,##0_);_(* \(#,##0\);_(* "-"??_);_(@_)</c:formatCode>
                <c:ptCount val="12"/>
                <c:pt idx="0">
                  <c:v>37986.288</c:v>
                </c:pt>
                <c:pt idx="1">
                  <c:v>73678.683999999994</c:v>
                </c:pt>
                <c:pt idx="2">
                  <c:v>99217.171000000002</c:v>
                </c:pt>
                <c:pt idx="3">
                  <c:v>68479.084000000003</c:v>
                </c:pt>
                <c:pt idx="4">
                  <c:v>25690.322</c:v>
                </c:pt>
                <c:pt idx="5">
                  <c:v>26174.131000000001</c:v>
                </c:pt>
                <c:pt idx="6">
                  <c:v>516.298</c:v>
                </c:pt>
                <c:pt idx="7">
                  <c:v>54875.934999999998</c:v>
                </c:pt>
                <c:pt idx="8">
                  <c:v>13241.764999999999</c:v>
                </c:pt>
                <c:pt idx="9">
                  <c:v>33.362000000000002</c:v>
                </c:pt>
                <c:pt idx="10">
                  <c:v>11948.471</c:v>
                </c:pt>
                <c:pt idx="11">
                  <c:v>39741.57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Plan1!$F$683:$F$684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Plan1!$B$685:$B$696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Plan1!$F$685:$F$696</c:f>
              <c:numCache>
                <c:formatCode>_(* #,##0_);_(* \(#,##0\);_(* "-"??_);_(@_)</c:formatCode>
                <c:ptCount val="12"/>
                <c:pt idx="0">
                  <c:v>80763.570000000007</c:v>
                </c:pt>
                <c:pt idx="1">
                  <c:v>67541.260999999999</c:v>
                </c:pt>
                <c:pt idx="2">
                  <c:v>92384.232999999993</c:v>
                </c:pt>
                <c:pt idx="3">
                  <c:v>105574.079</c:v>
                </c:pt>
                <c:pt idx="4">
                  <c:v>50262.69</c:v>
                </c:pt>
                <c:pt idx="5">
                  <c:v>68686.400999999998</c:v>
                </c:pt>
                <c:pt idx="6">
                  <c:v>1302.1590000000001</c:v>
                </c:pt>
                <c:pt idx="7">
                  <c:v>13275.762000000001</c:v>
                </c:pt>
                <c:pt idx="8">
                  <c:v>6.8369999999999997</c:v>
                </c:pt>
                <c:pt idx="9">
                  <c:v>9606.223</c:v>
                </c:pt>
                <c:pt idx="10">
                  <c:v>9947.8510000000006</c:v>
                </c:pt>
                <c:pt idx="11">
                  <c:v>13016.567999999999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Plan1!$G$683:$G$684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Plan1!$B$685:$B$696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Plan1!$G$685:$G$696</c:f>
              <c:numCache>
                <c:formatCode>_(* #,##0_);_(* \(#,##0\);_(* "-"??_);_(@_)</c:formatCode>
                <c:ptCount val="12"/>
                <c:pt idx="0">
                  <c:v>28766.363000000001</c:v>
                </c:pt>
                <c:pt idx="1">
                  <c:v>32953.326999999997</c:v>
                </c:pt>
                <c:pt idx="2">
                  <c:v>81445.388999999996</c:v>
                </c:pt>
                <c:pt idx="3">
                  <c:v>82799.149000000005</c:v>
                </c:pt>
                <c:pt idx="4">
                  <c:v>37267.74</c:v>
                </c:pt>
                <c:pt idx="5">
                  <c:v>37670.576000000001</c:v>
                </c:pt>
                <c:pt idx="6">
                  <c:v>54968.909</c:v>
                </c:pt>
                <c:pt idx="7">
                  <c:v>74007.332999999999</c:v>
                </c:pt>
                <c:pt idx="8">
                  <c:v>52449.822</c:v>
                </c:pt>
                <c:pt idx="9">
                  <c:v>71982.654999999999</c:v>
                </c:pt>
                <c:pt idx="10">
                  <c:v>137119.429</c:v>
                </c:pt>
                <c:pt idx="11">
                  <c:v>140484.52499999999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Plan1!$H$683:$H$684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Plan1!$B$685:$B$696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Plan1!$H$685:$H$696</c:f>
              <c:numCache>
                <c:formatCode>_(* #,##0_);_(* \(#,##0\);_(* "-"??_);_(@_)</c:formatCode>
                <c:ptCount val="12"/>
                <c:pt idx="0">
                  <c:v>172451.97099999999</c:v>
                </c:pt>
                <c:pt idx="1">
                  <c:v>257360.69500000001</c:v>
                </c:pt>
                <c:pt idx="2">
                  <c:v>291209.71000000002</c:v>
                </c:pt>
                <c:pt idx="3">
                  <c:v>111924.258</c:v>
                </c:pt>
                <c:pt idx="4">
                  <c:v>247989.28499999997</c:v>
                </c:pt>
                <c:pt idx="5">
                  <c:v>199476.77299999999</c:v>
                </c:pt>
                <c:pt idx="6">
                  <c:v>73817.035999999993</c:v>
                </c:pt>
                <c:pt idx="7">
                  <c:v>135294.37599999999</c:v>
                </c:pt>
                <c:pt idx="8">
                  <c:v>109867.798</c:v>
                </c:pt>
                <c:pt idx="9">
                  <c:v>91164.542000000001</c:v>
                </c:pt>
                <c:pt idx="10">
                  <c:v>50285.766000000003</c:v>
                </c:pt>
                <c:pt idx="11">
                  <c:v>84656.278999999995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Plan1!$I$683:$I$684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Plan1!$B$685:$B$696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Plan1!$I$685:$I$696</c:f>
              <c:numCache>
                <c:formatCode>_(* #,##0_);_(* \(#,##0\);_(* "-"??_);_(@_)</c:formatCode>
                <c:ptCount val="12"/>
                <c:pt idx="0">
                  <c:v>164574.25499999998</c:v>
                </c:pt>
                <c:pt idx="1">
                  <c:v>163350.27399999998</c:v>
                </c:pt>
                <c:pt idx="2">
                  <c:v>314395.2</c:v>
                </c:pt>
                <c:pt idx="3">
                  <c:v>387681.58299999998</c:v>
                </c:pt>
                <c:pt idx="4">
                  <c:v>103293.63400000001</c:v>
                </c:pt>
                <c:pt idx="5">
                  <c:v>59524.449000000001</c:v>
                </c:pt>
                <c:pt idx="6">
                  <c:v>133541.913</c:v>
                </c:pt>
                <c:pt idx="7">
                  <c:v>47607.976000000002</c:v>
                </c:pt>
                <c:pt idx="8">
                  <c:v>1608.192</c:v>
                </c:pt>
                <c:pt idx="9">
                  <c:v>47671.290999999997</c:v>
                </c:pt>
                <c:pt idx="10">
                  <c:v>139384.75000000003</c:v>
                </c:pt>
                <c:pt idx="11">
                  <c:v>174533.533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Plan1!$J$683:$J$684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Plan1!$B$685:$B$696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Plan1!$J$685:$J$696</c:f>
              <c:numCache>
                <c:formatCode>_(* #,##0_);_(* \(#,##0\);_(* "-"??_);_(@_)</c:formatCode>
                <c:ptCount val="12"/>
                <c:pt idx="0">
                  <c:v>155630.902</c:v>
                </c:pt>
                <c:pt idx="1">
                  <c:v>128890.01</c:v>
                </c:pt>
                <c:pt idx="2">
                  <c:v>111639.359</c:v>
                </c:pt>
                <c:pt idx="3">
                  <c:v>230719.58499999999</c:v>
                </c:pt>
                <c:pt idx="4">
                  <c:v>182461.508</c:v>
                </c:pt>
                <c:pt idx="5">
                  <c:v>85997.172000000006</c:v>
                </c:pt>
                <c:pt idx="6">
                  <c:v>96054.335000000006</c:v>
                </c:pt>
                <c:pt idx="7">
                  <c:v>84253.372000000003</c:v>
                </c:pt>
                <c:pt idx="8">
                  <c:v>66088.500999999989</c:v>
                </c:pt>
                <c:pt idx="9">
                  <c:v>82759.915000000008</c:v>
                </c:pt>
                <c:pt idx="10">
                  <c:v>47983.019</c:v>
                </c:pt>
                <c:pt idx="11">
                  <c:v>184990.14799999996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Plan1!$K$683:$K$684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Plan1!$B$685:$B$696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Plan1!$K$685:$K$696</c:f>
              <c:numCache>
                <c:formatCode>_(* #,##0_);_(* \(#,##0\);_(* "-"??_);_(@_)</c:formatCode>
                <c:ptCount val="12"/>
                <c:pt idx="0">
                  <c:v>179992.49199999997</c:v>
                </c:pt>
                <c:pt idx="1">
                  <c:v>150393.9</c:v>
                </c:pt>
                <c:pt idx="2">
                  <c:v>276236.41700000002</c:v>
                </c:pt>
                <c:pt idx="3">
                  <c:v>144366.40399999998</c:v>
                </c:pt>
                <c:pt idx="4">
                  <c:v>42906.108000000007</c:v>
                </c:pt>
                <c:pt idx="5">
                  <c:v>27333.679000000004</c:v>
                </c:pt>
                <c:pt idx="6">
                  <c:v>20521.175999999996</c:v>
                </c:pt>
                <c:pt idx="7">
                  <c:v>13806.511999999999</c:v>
                </c:pt>
                <c:pt idx="8">
                  <c:v>10540.551000000001</c:v>
                </c:pt>
                <c:pt idx="9">
                  <c:v>19554.437999999995</c:v>
                </c:pt>
                <c:pt idx="10">
                  <c:v>26960.748</c:v>
                </c:pt>
                <c:pt idx="11">
                  <c:v>95960.517000000007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Plan1!$L$683:$L$684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Plan1!$B$685:$B$696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Plan1!$L$685:$L$696</c:f>
              <c:numCache>
                <c:formatCode>_(* #,##0_);_(* \(#,##0\);_(* "-"??_);_(@_)</c:formatCode>
                <c:ptCount val="12"/>
                <c:pt idx="0">
                  <c:v>77408.709000000003</c:v>
                </c:pt>
                <c:pt idx="1">
                  <c:v>51618.703999999998</c:v>
                </c:pt>
                <c:pt idx="2">
                  <c:v>49722.741999999998</c:v>
                </c:pt>
                <c:pt idx="3">
                  <c:v>18019.529000000002</c:v>
                </c:pt>
                <c:pt idx="4">
                  <c:v>15058.772000000001</c:v>
                </c:pt>
                <c:pt idx="5">
                  <c:v>15056.409000000001</c:v>
                </c:pt>
                <c:pt idx="6">
                  <c:v>15065.247000000001</c:v>
                </c:pt>
                <c:pt idx="7">
                  <c:v>18048.678</c:v>
                </c:pt>
                <c:pt idx="8">
                  <c:v>46.570999999999998</c:v>
                </c:pt>
                <c:pt idx="9">
                  <c:v>14020.094000000001</c:v>
                </c:pt>
                <c:pt idx="10">
                  <c:v>62251.202000000005</c:v>
                </c:pt>
                <c:pt idx="11">
                  <c:v>95782.745999999999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Plan1!$M$683:$M$684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Plan1!$B$685:$B$696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Plan1!$M$685:$M$696</c:f>
              <c:numCache>
                <c:formatCode>_(* #,##0_);_(* \(#,##0\);_(* "-"??_);_(@_)</c:formatCode>
                <c:ptCount val="12"/>
                <c:pt idx="0">
                  <c:v>22435.703000000005</c:v>
                </c:pt>
                <c:pt idx="1">
                  <c:v>68694.805000000008</c:v>
                </c:pt>
                <c:pt idx="2">
                  <c:v>35148.156999999999</c:v>
                </c:pt>
                <c:pt idx="3">
                  <c:v>4080.61</c:v>
                </c:pt>
                <c:pt idx="4">
                  <c:v>109543.179</c:v>
                </c:pt>
                <c:pt idx="5">
                  <c:v>20419.64</c:v>
                </c:pt>
                <c:pt idx="6">
                  <c:v>20072.792999999998</c:v>
                </c:pt>
                <c:pt idx="7">
                  <c:v>34.570999999999998</c:v>
                </c:pt>
                <c:pt idx="8">
                  <c:v>5.0820000000000007</c:v>
                </c:pt>
                <c:pt idx="9">
                  <c:v>8066.09</c:v>
                </c:pt>
                <c:pt idx="10">
                  <c:v>12067.878000000001</c:v>
                </c:pt>
                <c:pt idx="11">
                  <c:v>14998.805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Plan1!$N$683:$N$684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Plan1!$B$685:$B$696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Plan1!$N$685:$N$696</c:f>
              <c:numCache>
                <c:formatCode>_(* #,##0_);_(* \(#,##0\);_(* "-"??_);_(@_)</c:formatCode>
                <c:ptCount val="12"/>
                <c:pt idx="0">
                  <c:v>4995.9490000000005</c:v>
                </c:pt>
                <c:pt idx="1">
                  <c:v>10029.200999999999</c:v>
                </c:pt>
                <c:pt idx="2">
                  <c:v>10097.783000000001</c:v>
                </c:pt>
                <c:pt idx="3">
                  <c:v>20081.282999999999</c:v>
                </c:pt>
                <c:pt idx="4">
                  <c:v>11.349</c:v>
                </c:pt>
                <c:pt idx="5">
                  <c:v>34.543999999999997</c:v>
                </c:pt>
                <c:pt idx="6">
                  <c:v>66.617000000000004</c:v>
                </c:pt>
                <c:pt idx="7">
                  <c:v>80.366</c:v>
                </c:pt>
                <c:pt idx="8">
                  <c:v>33.661000000000001</c:v>
                </c:pt>
                <c:pt idx="9">
                  <c:v>10059.916000000001</c:v>
                </c:pt>
                <c:pt idx="10">
                  <c:v>4050.6990000000001</c:v>
                </c:pt>
                <c:pt idx="11">
                  <c:v>42.402000000000008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71-408E-8D8F-5607EE074A2F}"/>
            </c:ext>
          </c:extLst>
        </c:ser>
        <c:ser>
          <c:idx val="12"/>
          <c:order val="12"/>
          <c:tx>
            <c:strRef>
              <c:f>Plan1!$O$683:$O$684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Plan1!$B$685:$B$696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Plan1!$O$685:$O$696</c:f>
              <c:numCache>
                <c:formatCode>_(* #,##0_);_(* \(#,##0\);_(* "-"??_);_(@_)</c:formatCode>
                <c:ptCount val="12"/>
                <c:pt idx="0">
                  <c:v>6063.8179999999993</c:v>
                </c:pt>
                <c:pt idx="1">
                  <c:v>28.006999999999998</c:v>
                </c:pt>
                <c:pt idx="2">
                  <c:v>68.528000000000006</c:v>
                </c:pt>
                <c:pt idx="3">
                  <c:v>46331.159</c:v>
                </c:pt>
                <c:pt idx="4">
                  <c:v>58128.692999999992</c:v>
                </c:pt>
                <c:pt idx="5">
                  <c:v>56.802999999999997</c:v>
                </c:pt>
                <c:pt idx="6">
                  <c:v>291.548</c:v>
                </c:pt>
                <c:pt idx="7">
                  <c:v>716.48599999999999</c:v>
                </c:pt>
                <c:pt idx="8">
                  <c:v>6193.8150000000005</c:v>
                </c:pt>
                <c:pt idx="9">
                  <c:v>25329.259000000002</c:v>
                </c:pt>
                <c:pt idx="10">
                  <c:v>7435.3860000000004</c:v>
                </c:pt>
                <c:pt idx="11">
                  <c:v>42618.186000000002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02-4A0C-95D5-0F5AD2B8DB71}"/>
            </c:ext>
          </c:extLst>
        </c:ser>
        <c:ser>
          <c:idx val="13"/>
          <c:order val="13"/>
          <c:tx>
            <c:strRef>
              <c:f>Plan1!$P$683:$P$684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Plan1!$B$685:$B$696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Plan1!$P$685:$P$696</c:f>
              <c:numCache>
                <c:formatCode>_(* #,##0_);_(* \(#,##0\);_(* "-"??_);_(@_)</c:formatCode>
                <c:ptCount val="12"/>
                <c:pt idx="0">
                  <c:v>21074.066999999999</c:v>
                </c:pt>
                <c:pt idx="1">
                  <c:v>43643.517</c:v>
                </c:pt>
                <c:pt idx="2">
                  <c:v>46.033999999999999</c:v>
                </c:pt>
                <c:pt idx="3">
                  <c:v>42441.08</c:v>
                </c:pt>
                <c:pt idx="4">
                  <c:v>42497.715999999993</c:v>
                </c:pt>
                <c:pt idx="5">
                  <c:v>4.5270000000000001</c:v>
                </c:pt>
                <c:pt idx="6">
                  <c:v>22022.631000000001</c:v>
                </c:pt>
                <c:pt idx="7">
                  <c:v>35018.031999999999</c:v>
                </c:pt>
                <c:pt idx="8">
                  <c:v>64096.997000000003</c:v>
                </c:pt>
                <c:pt idx="9">
                  <c:v>17.128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83-4DF4-9841-37362CA9C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m³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[Importacoes e Exportacoes m3.xlsx]Plan1!Tabela dinâmica14</c:name>
    <c:fmtId val="1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Plan1!$C$737:$C$738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Plan1!$B$739:$B$750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Plan1!$C$739:$C$750</c:f>
              <c:numCache>
                <c:formatCode>_(* #,##0_);_(* \(#,##0\);_(* "-"??_);_(@_)</c:formatCode>
                <c:ptCount val="12"/>
                <c:pt idx="0">
                  <c:v>99415439</c:v>
                </c:pt>
                <c:pt idx="1">
                  <c:v>95486341</c:v>
                </c:pt>
                <c:pt idx="2">
                  <c:v>32776201</c:v>
                </c:pt>
                <c:pt idx="3">
                  <c:v>73275765</c:v>
                </c:pt>
                <c:pt idx="4">
                  <c:v>26835789</c:v>
                </c:pt>
                <c:pt idx="5">
                  <c:v>4425082</c:v>
                </c:pt>
                <c:pt idx="6">
                  <c:v>15469938</c:v>
                </c:pt>
                <c:pt idx="7">
                  <c:v>29035009</c:v>
                </c:pt>
                <c:pt idx="8">
                  <c:v>116075</c:v>
                </c:pt>
                <c:pt idx="9">
                  <c:v>51449</c:v>
                </c:pt>
                <c:pt idx="10">
                  <c:v>76628</c:v>
                </c:pt>
                <c:pt idx="11">
                  <c:v>36158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Plan1!$D$737:$D$738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Plan1!$B$739:$B$750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Plan1!$D$739:$D$750</c:f>
              <c:numCache>
                <c:formatCode>_(* #,##0_);_(* \(#,##0\);_(* "-"??_);_(@_)</c:formatCode>
                <c:ptCount val="12"/>
                <c:pt idx="0">
                  <c:v>9543617</c:v>
                </c:pt>
                <c:pt idx="1">
                  <c:v>5755180</c:v>
                </c:pt>
                <c:pt idx="2">
                  <c:v>39799468</c:v>
                </c:pt>
                <c:pt idx="3">
                  <c:v>9664990</c:v>
                </c:pt>
                <c:pt idx="4">
                  <c:v>30655</c:v>
                </c:pt>
                <c:pt idx="5">
                  <c:v>12060811</c:v>
                </c:pt>
                <c:pt idx="6">
                  <c:v>8694268</c:v>
                </c:pt>
                <c:pt idx="7">
                  <c:v>8532</c:v>
                </c:pt>
                <c:pt idx="8">
                  <c:v>47651</c:v>
                </c:pt>
                <c:pt idx="9">
                  <c:v>4758</c:v>
                </c:pt>
                <c:pt idx="10">
                  <c:v>41306</c:v>
                </c:pt>
                <c:pt idx="11">
                  <c:v>4552560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Plan1!$E$737:$E$738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Plan1!$B$739:$B$750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Plan1!$E$739:$E$750</c:f>
              <c:numCache>
                <c:formatCode>_(* #,##0_);_(* \(#,##0\);_(* "-"??_);_(@_)</c:formatCode>
                <c:ptCount val="12"/>
                <c:pt idx="0">
                  <c:v>19904285</c:v>
                </c:pt>
                <c:pt idx="1">
                  <c:v>37647715</c:v>
                </c:pt>
                <c:pt idx="2">
                  <c:v>50001499</c:v>
                </c:pt>
                <c:pt idx="3">
                  <c:v>36732108</c:v>
                </c:pt>
                <c:pt idx="4">
                  <c:v>13706512</c:v>
                </c:pt>
                <c:pt idx="5">
                  <c:v>15162272</c:v>
                </c:pt>
                <c:pt idx="6">
                  <c:v>351606</c:v>
                </c:pt>
                <c:pt idx="7">
                  <c:v>30896153</c:v>
                </c:pt>
                <c:pt idx="8">
                  <c:v>7965251</c:v>
                </c:pt>
                <c:pt idx="9">
                  <c:v>44347</c:v>
                </c:pt>
                <c:pt idx="10">
                  <c:v>6026777</c:v>
                </c:pt>
                <c:pt idx="11">
                  <c:v>21537869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Plan1!$F$737:$F$738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Plan1!$B$739:$B$750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Plan1!$F$739:$F$750</c:f>
              <c:numCache>
                <c:formatCode>_(* #,##0_);_(* \(#,##0\);_(* "-"??_);_(@_)</c:formatCode>
                <c:ptCount val="12"/>
                <c:pt idx="0">
                  <c:v>42868302</c:v>
                </c:pt>
                <c:pt idx="1">
                  <c:v>35075951</c:v>
                </c:pt>
                <c:pt idx="2">
                  <c:v>47689517</c:v>
                </c:pt>
                <c:pt idx="3">
                  <c:v>51859368</c:v>
                </c:pt>
                <c:pt idx="4">
                  <c:v>26141188</c:v>
                </c:pt>
                <c:pt idx="5">
                  <c:v>32470408</c:v>
                </c:pt>
                <c:pt idx="6">
                  <c:v>5579315</c:v>
                </c:pt>
                <c:pt idx="7">
                  <c:v>6219563</c:v>
                </c:pt>
                <c:pt idx="8">
                  <c:v>34328</c:v>
                </c:pt>
                <c:pt idx="9">
                  <c:v>4712712</c:v>
                </c:pt>
                <c:pt idx="10">
                  <c:v>3815918</c:v>
                </c:pt>
                <c:pt idx="11">
                  <c:v>6178983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Plan1!$G$737:$G$738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Plan1!$B$739:$B$750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Plan1!$G$739:$G$750</c:f>
              <c:numCache>
                <c:formatCode>_(* #,##0_);_(* \(#,##0\);_(* "-"??_);_(@_)</c:formatCode>
                <c:ptCount val="12"/>
                <c:pt idx="0">
                  <c:v>13572525</c:v>
                </c:pt>
                <c:pt idx="1">
                  <c:v>14085780</c:v>
                </c:pt>
                <c:pt idx="2">
                  <c:v>35309872</c:v>
                </c:pt>
                <c:pt idx="3">
                  <c:v>34069331</c:v>
                </c:pt>
                <c:pt idx="4">
                  <c:v>16049232</c:v>
                </c:pt>
                <c:pt idx="5">
                  <c:v>17882027</c:v>
                </c:pt>
                <c:pt idx="6">
                  <c:v>27818455</c:v>
                </c:pt>
                <c:pt idx="7">
                  <c:v>37756257</c:v>
                </c:pt>
                <c:pt idx="8">
                  <c:v>25887538</c:v>
                </c:pt>
                <c:pt idx="9">
                  <c:v>34016163</c:v>
                </c:pt>
                <c:pt idx="10">
                  <c:v>68496883</c:v>
                </c:pt>
                <c:pt idx="11">
                  <c:v>69137941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Plan1!$H$737:$H$738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Plan1!$B$739:$B$750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Plan1!$H$739:$H$750</c:f>
              <c:numCache>
                <c:formatCode>_(* #,##0_);_(* \(#,##0\);_(* "-"??_);_(@_)</c:formatCode>
                <c:ptCount val="12"/>
                <c:pt idx="0">
                  <c:v>85920169</c:v>
                </c:pt>
                <c:pt idx="1">
                  <c:v>129522749</c:v>
                </c:pt>
                <c:pt idx="2">
                  <c:v>148753592</c:v>
                </c:pt>
                <c:pt idx="3">
                  <c:v>55073312</c:v>
                </c:pt>
                <c:pt idx="4">
                  <c:v>123301519</c:v>
                </c:pt>
                <c:pt idx="5">
                  <c:v>98729069</c:v>
                </c:pt>
                <c:pt idx="6">
                  <c:v>35417072</c:v>
                </c:pt>
                <c:pt idx="7">
                  <c:v>64152646</c:v>
                </c:pt>
                <c:pt idx="8">
                  <c:v>52540437</c:v>
                </c:pt>
                <c:pt idx="9">
                  <c:v>43176979</c:v>
                </c:pt>
                <c:pt idx="10">
                  <c:v>22802629</c:v>
                </c:pt>
                <c:pt idx="11">
                  <c:v>37980032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Plan1!$I$737:$I$738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Plan1!$B$739:$B$750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Plan1!$I$739:$I$750</c:f>
              <c:numCache>
                <c:formatCode>_(* #,##0_);_(* \(#,##0\);_(* "-"??_);_(@_)</c:formatCode>
                <c:ptCount val="12"/>
                <c:pt idx="0">
                  <c:v>73060194</c:v>
                </c:pt>
                <c:pt idx="1">
                  <c:v>70278312</c:v>
                </c:pt>
                <c:pt idx="2">
                  <c:v>130208029</c:v>
                </c:pt>
                <c:pt idx="3">
                  <c:v>163659605</c:v>
                </c:pt>
                <c:pt idx="4">
                  <c:v>43148140</c:v>
                </c:pt>
                <c:pt idx="5">
                  <c:v>24966625</c:v>
                </c:pt>
                <c:pt idx="6">
                  <c:v>55115312</c:v>
                </c:pt>
                <c:pt idx="7">
                  <c:v>19892661</c:v>
                </c:pt>
                <c:pt idx="8">
                  <c:v>744959</c:v>
                </c:pt>
                <c:pt idx="9">
                  <c:v>17998322</c:v>
                </c:pt>
                <c:pt idx="10">
                  <c:v>55327065</c:v>
                </c:pt>
                <c:pt idx="11">
                  <c:v>72633484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Plan1!$J$737:$J$738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Plan1!$B$739:$B$750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Plan1!$J$739:$J$750</c:f>
              <c:numCache>
                <c:formatCode>_(* #,##0_);_(* \(#,##0\);_(* "-"??_);_(@_)</c:formatCode>
                <c:ptCount val="12"/>
                <c:pt idx="0">
                  <c:v>65565051</c:v>
                </c:pt>
                <c:pt idx="1">
                  <c:v>50798050</c:v>
                </c:pt>
                <c:pt idx="2">
                  <c:v>44055030</c:v>
                </c:pt>
                <c:pt idx="3">
                  <c:v>92664108</c:v>
                </c:pt>
                <c:pt idx="4">
                  <c:v>74231511</c:v>
                </c:pt>
                <c:pt idx="5">
                  <c:v>34476484</c:v>
                </c:pt>
                <c:pt idx="6">
                  <c:v>40068458</c:v>
                </c:pt>
                <c:pt idx="7">
                  <c:v>36931008</c:v>
                </c:pt>
                <c:pt idx="8">
                  <c:v>29138352</c:v>
                </c:pt>
                <c:pt idx="9">
                  <c:v>36144045</c:v>
                </c:pt>
                <c:pt idx="10">
                  <c:v>20203257</c:v>
                </c:pt>
                <c:pt idx="11">
                  <c:v>77804287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Plan1!$K$737:$K$738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Plan1!$B$739:$B$750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Plan1!$K$739:$K$750</c:f>
              <c:numCache>
                <c:formatCode>_(* #,##0_);_(* \(#,##0\);_(* "-"??_);_(@_)</c:formatCode>
                <c:ptCount val="12"/>
                <c:pt idx="0">
                  <c:v>77663574</c:v>
                </c:pt>
                <c:pt idx="1">
                  <c:v>62559055</c:v>
                </c:pt>
                <c:pt idx="2">
                  <c:v>115236146</c:v>
                </c:pt>
                <c:pt idx="3">
                  <c:v>59288434</c:v>
                </c:pt>
                <c:pt idx="4">
                  <c:v>16520044</c:v>
                </c:pt>
                <c:pt idx="5">
                  <c:v>8162547</c:v>
                </c:pt>
                <c:pt idx="6">
                  <c:v>8747919</c:v>
                </c:pt>
                <c:pt idx="7">
                  <c:v>6319942</c:v>
                </c:pt>
                <c:pt idx="8">
                  <c:v>3783364</c:v>
                </c:pt>
                <c:pt idx="9">
                  <c:v>7232659</c:v>
                </c:pt>
                <c:pt idx="10">
                  <c:v>10684859</c:v>
                </c:pt>
                <c:pt idx="11">
                  <c:v>39771315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Plan1!$L$737:$L$738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Plan1!$B$739:$B$750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Plan1!$L$739:$L$750</c:f>
              <c:numCache>
                <c:formatCode>_(* #,##0_);_(* \(#,##0\);_(* "-"??_);_(@_)</c:formatCode>
                <c:ptCount val="12"/>
                <c:pt idx="0">
                  <c:v>33308992</c:v>
                </c:pt>
                <c:pt idx="1">
                  <c:v>23207780</c:v>
                </c:pt>
                <c:pt idx="2">
                  <c:v>23638485</c:v>
                </c:pt>
                <c:pt idx="3">
                  <c:v>8755889</c:v>
                </c:pt>
                <c:pt idx="4">
                  <c:v>8136082</c:v>
                </c:pt>
                <c:pt idx="5">
                  <c:v>7446848</c:v>
                </c:pt>
                <c:pt idx="6">
                  <c:v>7456849</c:v>
                </c:pt>
                <c:pt idx="7">
                  <c:v>12266595</c:v>
                </c:pt>
                <c:pt idx="8">
                  <c:v>72396</c:v>
                </c:pt>
                <c:pt idx="9">
                  <c:v>10227584</c:v>
                </c:pt>
                <c:pt idx="10">
                  <c:v>38963990</c:v>
                </c:pt>
                <c:pt idx="11">
                  <c:v>52474668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Plan1!$M$737:$M$738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Plan1!$B$739:$B$750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Plan1!$M$739:$M$750</c:f>
              <c:numCache>
                <c:formatCode>_(* #,##0_);_(* \(#,##0\);_(* "-"??_);_(@_)</c:formatCode>
                <c:ptCount val="12"/>
                <c:pt idx="0">
                  <c:v>14746723</c:v>
                </c:pt>
                <c:pt idx="1">
                  <c:v>38747113</c:v>
                </c:pt>
                <c:pt idx="2">
                  <c:v>20337963</c:v>
                </c:pt>
                <c:pt idx="3">
                  <c:v>2786939</c:v>
                </c:pt>
                <c:pt idx="4">
                  <c:v>74725011</c:v>
                </c:pt>
                <c:pt idx="5">
                  <c:v>15391492</c:v>
                </c:pt>
                <c:pt idx="6">
                  <c:v>14571819</c:v>
                </c:pt>
                <c:pt idx="7">
                  <c:v>72921</c:v>
                </c:pt>
                <c:pt idx="8">
                  <c:v>21845</c:v>
                </c:pt>
                <c:pt idx="9">
                  <c:v>5590456</c:v>
                </c:pt>
                <c:pt idx="10">
                  <c:v>7427776</c:v>
                </c:pt>
                <c:pt idx="11">
                  <c:v>9510920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Plan1!$N$737:$N$738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Plan1!$B$739:$B$750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Plan1!$N$739:$N$750</c:f>
              <c:numCache>
                <c:formatCode>_(* #,##0_);_(* \(#,##0\);_(* "-"??_);_(@_)</c:formatCode>
                <c:ptCount val="12"/>
                <c:pt idx="0">
                  <c:v>3115481</c:v>
                </c:pt>
                <c:pt idx="1">
                  <c:v>6253482</c:v>
                </c:pt>
                <c:pt idx="2">
                  <c:v>6363883</c:v>
                </c:pt>
                <c:pt idx="3">
                  <c:v>12758867</c:v>
                </c:pt>
                <c:pt idx="4">
                  <c:v>37307</c:v>
                </c:pt>
                <c:pt idx="5">
                  <c:v>69899</c:v>
                </c:pt>
                <c:pt idx="6">
                  <c:v>94282</c:v>
                </c:pt>
                <c:pt idx="7">
                  <c:v>103381</c:v>
                </c:pt>
                <c:pt idx="8">
                  <c:v>56576</c:v>
                </c:pt>
                <c:pt idx="9">
                  <c:v>6174751</c:v>
                </c:pt>
                <c:pt idx="10">
                  <c:v>2491125</c:v>
                </c:pt>
                <c:pt idx="11">
                  <c:v>95553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D9-4123-AEF5-F440B01799A8}"/>
            </c:ext>
          </c:extLst>
        </c:ser>
        <c:ser>
          <c:idx val="12"/>
          <c:order val="12"/>
          <c:tx>
            <c:strRef>
              <c:f>Plan1!$O$737:$O$738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Plan1!$B$739:$B$750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Plan1!$O$739:$O$750</c:f>
              <c:numCache>
                <c:formatCode>_(* #,##0_);_(* \(#,##0\);_(* "-"??_);_(@_)</c:formatCode>
                <c:ptCount val="12"/>
                <c:pt idx="0">
                  <c:v>3722457</c:v>
                </c:pt>
                <c:pt idx="1">
                  <c:v>69942</c:v>
                </c:pt>
                <c:pt idx="2">
                  <c:v>83210</c:v>
                </c:pt>
                <c:pt idx="3">
                  <c:v>21808323</c:v>
                </c:pt>
                <c:pt idx="4">
                  <c:v>27387969</c:v>
                </c:pt>
                <c:pt idx="5">
                  <c:v>86262</c:v>
                </c:pt>
                <c:pt idx="6">
                  <c:v>163894</c:v>
                </c:pt>
                <c:pt idx="7">
                  <c:v>340335</c:v>
                </c:pt>
                <c:pt idx="8">
                  <c:v>3324035</c:v>
                </c:pt>
                <c:pt idx="9">
                  <c:v>13689665</c:v>
                </c:pt>
                <c:pt idx="10">
                  <c:v>3531047</c:v>
                </c:pt>
                <c:pt idx="11">
                  <c:v>19527239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E3-49CB-B385-697967A4AF0D}"/>
            </c:ext>
          </c:extLst>
        </c:ser>
        <c:ser>
          <c:idx val="13"/>
          <c:order val="13"/>
          <c:tx>
            <c:strRef>
              <c:f>Plan1!$P$737:$P$738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Plan1!$B$739:$B$750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Plan1!$P$739:$P$750</c:f>
              <c:numCache>
                <c:formatCode>_(* #,##0_);_(* \(#,##0\);_(* "-"??_);_(@_)</c:formatCode>
                <c:ptCount val="12"/>
                <c:pt idx="0">
                  <c:v>9801677</c:v>
                </c:pt>
                <c:pt idx="1">
                  <c:v>20059848</c:v>
                </c:pt>
                <c:pt idx="2">
                  <c:v>66625</c:v>
                </c:pt>
                <c:pt idx="3">
                  <c:v>21412826</c:v>
                </c:pt>
                <c:pt idx="4">
                  <c:v>21096168</c:v>
                </c:pt>
                <c:pt idx="5">
                  <c:v>35985</c:v>
                </c:pt>
                <c:pt idx="6">
                  <c:v>11125888</c:v>
                </c:pt>
                <c:pt idx="7">
                  <c:v>16875168</c:v>
                </c:pt>
                <c:pt idx="8">
                  <c:v>33860411</c:v>
                </c:pt>
                <c:pt idx="9">
                  <c:v>56453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B9-4C79-A4B1-4AC44299D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US$ FOB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[Importacoes e Exportacoes m3.xlsx]Plan1!Tabela dinâmica15</c:name>
    <c:fmtId val="1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Plan1!$C$792:$C$793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Plan1!$B$794:$B$805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Plan1!$C$794:$C$805</c:f>
              <c:numCache>
                <c:formatCode>_(* #,##0_);_(* \(#,##0\);_(* "-"??_);_(@_)</c:formatCode>
                <c:ptCount val="12"/>
                <c:pt idx="0">
                  <c:v>86.727000000000004</c:v>
                </c:pt>
                <c:pt idx="1">
                  <c:v>19.963999999999999</c:v>
                </c:pt>
                <c:pt idx="2">
                  <c:v>107.187</c:v>
                </c:pt>
                <c:pt idx="3">
                  <c:v>64.435000000000002</c:v>
                </c:pt>
                <c:pt idx="4">
                  <c:v>64.308999999999997</c:v>
                </c:pt>
                <c:pt idx="5">
                  <c:v>49.63</c:v>
                </c:pt>
                <c:pt idx="6">
                  <c:v>21.146999999999998</c:v>
                </c:pt>
                <c:pt idx="7">
                  <c:v>70.626000000000005</c:v>
                </c:pt>
                <c:pt idx="8">
                  <c:v>47.755000000000003</c:v>
                </c:pt>
                <c:pt idx="9">
                  <c:v>44.689</c:v>
                </c:pt>
                <c:pt idx="10">
                  <c:v>48.715000000000003</c:v>
                </c:pt>
                <c:pt idx="11">
                  <c:v>24.167999999999999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Plan1!$D$792:$D$793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Plan1!$B$794:$B$805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Plan1!$D$794:$D$805</c:f>
              <c:numCache>
                <c:formatCode>_(* #,##0_);_(* \(#,##0\);_(* "-"??_);_(@_)</c:formatCode>
                <c:ptCount val="12"/>
                <c:pt idx="0">
                  <c:v>49.36</c:v>
                </c:pt>
                <c:pt idx="1">
                  <c:v>70.581999999999994</c:v>
                </c:pt>
                <c:pt idx="2">
                  <c:v>98.950999999999993</c:v>
                </c:pt>
                <c:pt idx="3">
                  <c:v>24.742999999999999</c:v>
                </c:pt>
                <c:pt idx="4">
                  <c:v>24.466999999999999</c:v>
                </c:pt>
                <c:pt idx="5">
                  <c:v>24.591999999999999</c:v>
                </c:pt>
                <c:pt idx="6">
                  <c:v>97.120999999999995</c:v>
                </c:pt>
                <c:pt idx="7">
                  <c:v>0.50900000000000001</c:v>
                </c:pt>
                <c:pt idx="8">
                  <c:v>50.09</c:v>
                </c:pt>
                <c:pt idx="9">
                  <c:v>2.2360000000000002</c:v>
                </c:pt>
                <c:pt idx="10">
                  <c:v>0.309</c:v>
                </c:pt>
                <c:pt idx="11">
                  <c:v>3.35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Plan1!$E$792:$E$793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Plan1!$B$794:$B$805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Plan1!$E$794:$E$805</c:f>
              <c:numCache>
                <c:formatCode>_(* #,##0_);_(* \(#,##0\);_(* "-"??_);_(@_)</c:formatCode>
                <c:ptCount val="12"/>
                <c:pt idx="0">
                  <c:v>1.248</c:v>
                </c:pt>
                <c:pt idx="1">
                  <c:v>0.83499999999999996</c:v>
                </c:pt>
                <c:pt idx="2">
                  <c:v>1.05</c:v>
                </c:pt>
                <c:pt idx="3">
                  <c:v>24.088000000000001</c:v>
                </c:pt>
                <c:pt idx="4">
                  <c:v>72.411000000000001</c:v>
                </c:pt>
                <c:pt idx="5">
                  <c:v>2.2959999999999998</c:v>
                </c:pt>
                <c:pt idx="6">
                  <c:v>48.97</c:v>
                </c:pt>
                <c:pt idx="7">
                  <c:v>25.254000000000001</c:v>
                </c:pt>
                <c:pt idx="8">
                  <c:v>70.975999999999999</c:v>
                </c:pt>
                <c:pt idx="9">
                  <c:v>98.597999999999999</c:v>
                </c:pt>
                <c:pt idx="10">
                  <c:v>24.827999999999999</c:v>
                </c:pt>
                <c:pt idx="11">
                  <c:v>49.771999999999998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Plan1!$F$792:$F$793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Plan1!$B$794:$B$805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Plan1!$F$794:$F$805</c:f>
              <c:numCache>
                <c:formatCode>_(* #,##0_);_(* \(#,##0\);_(* "-"??_);_(@_)</c:formatCode>
                <c:ptCount val="12"/>
                <c:pt idx="0">
                  <c:v>24.216000000000001</c:v>
                </c:pt>
                <c:pt idx="1">
                  <c:v>24.878</c:v>
                </c:pt>
                <c:pt idx="2">
                  <c:v>71.796999999999997</c:v>
                </c:pt>
                <c:pt idx="3">
                  <c:v>0.38700000000000001</c:v>
                </c:pt>
                <c:pt idx="4">
                  <c:v>26.456</c:v>
                </c:pt>
                <c:pt idx="5">
                  <c:v>97.896000000000001</c:v>
                </c:pt>
                <c:pt idx="6">
                  <c:v>95.971000000000004</c:v>
                </c:pt>
                <c:pt idx="7">
                  <c:v>73.263999999999996</c:v>
                </c:pt>
                <c:pt idx="8">
                  <c:v>25.186</c:v>
                </c:pt>
                <c:pt idx="9">
                  <c:v>48.369</c:v>
                </c:pt>
                <c:pt idx="10">
                  <c:v>24.074999999999999</c:v>
                </c:pt>
                <c:pt idx="11">
                  <c:v>0.68200000000000005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Plan1!$G$792:$G$793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Plan1!$B$794:$B$805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Plan1!$G$794:$G$805</c:f>
              <c:numCache>
                <c:formatCode>_(* #,##0_);_(* \(#,##0\);_(* "-"??_);_(@_)</c:formatCode>
                <c:ptCount val="12"/>
                <c:pt idx="0">
                  <c:v>1.2310000000000001</c:v>
                </c:pt>
                <c:pt idx="1">
                  <c:v>0.93700000000000006</c:v>
                </c:pt>
                <c:pt idx="2">
                  <c:v>48.35</c:v>
                </c:pt>
                <c:pt idx="3">
                  <c:v>25.225000000000001</c:v>
                </c:pt>
                <c:pt idx="4">
                  <c:v>48.2</c:v>
                </c:pt>
                <c:pt idx="5">
                  <c:v>1.8720000000000001</c:v>
                </c:pt>
                <c:pt idx="6">
                  <c:v>49.877000000000002</c:v>
                </c:pt>
                <c:pt idx="7">
                  <c:v>0.81</c:v>
                </c:pt>
                <c:pt idx="8">
                  <c:v>25.015999999999998</c:v>
                </c:pt>
                <c:pt idx="9">
                  <c:v>25.38</c:v>
                </c:pt>
                <c:pt idx="10">
                  <c:v>1.659</c:v>
                </c:pt>
                <c:pt idx="11">
                  <c:v>0.33300000000000002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Plan1!$H$792:$H$793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Plan1!$B$794:$B$805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Plan1!$H$794:$H$805</c:f>
              <c:numCache>
                <c:formatCode>_(* #,##0_);_(* \(#,##0\);_(* "-"??_);_(@_)</c:formatCode>
                <c:ptCount val="12"/>
                <c:pt idx="0">
                  <c:v>24.402000000000001</c:v>
                </c:pt>
                <c:pt idx="1">
                  <c:v>0.77600000000000002</c:v>
                </c:pt>
                <c:pt idx="2">
                  <c:v>25.794</c:v>
                </c:pt>
                <c:pt idx="3">
                  <c:v>2.7919999999999998</c:v>
                </c:pt>
                <c:pt idx="4">
                  <c:v>2.2259999999999995</c:v>
                </c:pt>
                <c:pt idx="5">
                  <c:v>0.29599999999999999</c:v>
                </c:pt>
                <c:pt idx="6">
                  <c:v>0.8570000000000001</c:v>
                </c:pt>
                <c:pt idx="7">
                  <c:v>29.099</c:v>
                </c:pt>
                <c:pt idx="8">
                  <c:v>50.994</c:v>
                </c:pt>
                <c:pt idx="9">
                  <c:v>4.6879999999999997</c:v>
                </c:pt>
                <c:pt idx="10">
                  <c:v>0.61399999999999999</c:v>
                </c:pt>
                <c:pt idx="11">
                  <c:v>0.57900000000000007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Plan1!$I$792:$I$793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Plan1!$B$794:$B$805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Plan1!$I$794:$I$805</c:f>
              <c:numCache>
                <c:formatCode>_(* #,##0_);_(* \(#,##0\);_(* "-"??_);_(@_)</c:formatCode>
                <c:ptCount val="12"/>
                <c:pt idx="0">
                  <c:v>25.284000000000002</c:v>
                </c:pt>
                <c:pt idx="1">
                  <c:v>0.98399999999999999</c:v>
                </c:pt>
                <c:pt idx="2">
                  <c:v>11176.018</c:v>
                </c:pt>
                <c:pt idx="3">
                  <c:v>4672.8549999999996</c:v>
                </c:pt>
                <c:pt idx="4">
                  <c:v>0.82200000000000006</c:v>
                </c:pt>
                <c:pt idx="5">
                  <c:v>9247.978000000001</c:v>
                </c:pt>
                <c:pt idx="6">
                  <c:v>8906.8680000000022</c:v>
                </c:pt>
                <c:pt idx="7">
                  <c:v>2.4829999999999997</c:v>
                </c:pt>
                <c:pt idx="8">
                  <c:v>4054.7809999999999</c:v>
                </c:pt>
                <c:pt idx="9">
                  <c:v>49.644000000000013</c:v>
                </c:pt>
                <c:pt idx="10">
                  <c:v>26.181000000000001</c:v>
                </c:pt>
                <c:pt idx="11">
                  <c:v>1.3739999999999999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Plan1!$J$792:$J$793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Plan1!$B$794:$B$805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Plan1!$J$794:$J$805</c:f>
              <c:numCache>
                <c:formatCode>_(* #,##0_);_(* \(#,##0\);_(* "-"??_);_(@_)</c:formatCode>
                <c:ptCount val="12"/>
                <c:pt idx="0">
                  <c:v>24.86</c:v>
                </c:pt>
                <c:pt idx="1">
                  <c:v>1.6620000000000001</c:v>
                </c:pt>
                <c:pt idx="2">
                  <c:v>25.747999999999998</c:v>
                </c:pt>
                <c:pt idx="3">
                  <c:v>1.5089999999999999</c:v>
                </c:pt>
                <c:pt idx="4">
                  <c:v>22.131</c:v>
                </c:pt>
                <c:pt idx="5">
                  <c:v>0.214</c:v>
                </c:pt>
                <c:pt idx="6">
                  <c:v>25.849</c:v>
                </c:pt>
                <c:pt idx="7">
                  <c:v>22.652999999999999</c:v>
                </c:pt>
                <c:pt idx="8">
                  <c:v>2.427</c:v>
                </c:pt>
                <c:pt idx="9">
                  <c:v>0.66400000000000003</c:v>
                </c:pt>
                <c:pt idx="10">
                  <c:v>2.2120000000000002</c:v>
                </c:pt>
                <c:pt idx="11">
                  <c:v>4.0809999999999995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Plan1!$K$792:$K$793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Plan1!$B$794:$B$805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Plan1!$K$794:$K$805</c:f>
              <c:numCache>
                <c:formatCode>_(* #,##0_);_(* \(#,##0\);_(* "-"??_);_(@_)</c:formatCode>
                <c:ptCount val="12"/>
                <c:pt idx="0">
                  <c:v>45.689</c:v>
                </c:pt>
                <c:pt idx="1">
                  <c:v>2.9109999999999996</c:v>
                </c:pt>
                <c:pt idx="2">
                  <c:v>2.1930000000000001</c:v>
                </c:pt>
                <c:pt idx="3">
                  <c:v>38.527999999999999</c:v>
                </c:pt>
                <c:pt idx="4">
                  <c:v>22.411000000000001</c:v>
                </c:pt>
                <c:pt idx="5">
                  <c:v>6.8550000000000004</c:v>
                </c:pt>
                <c:pt idx="6">
                  <c:v>10.683999999999999</c:v>
                </c:pt>
                <c:pt idx="7">
                  <c:v>11.729999999999999</c:v>
                </c:pt>
                <c:pt idx="8">
                  <c:v>3.3109999999999999</c:v>
                </c:pt>
                <c:pt idx="9">
                  <c:v>1.452</c:v>
                </c:pt>
                <c:pt idx="10">
                  <c:v>1113.9660000000001</c:v>
                </c:pt>
                <c:pt idx="11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Plan1!$L$792:$L$793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Plan1!$B$794:$B$805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Plan1!$L$794:$L$805</c:f>
              <c:numCache>
                <c:formatCode>_(* #,##0_);_(* \(#,##0\);_(* "-"??_);_(@_)</c:formatCode>
                <c:ptCount val="12"/>
                <c:pt idx="0">
                  <c:v>5.5380000000000003</c:v>
                </c:pt>
                <c:pt idx="1">
                  <c:v>0.56700000000000006</c:v>
                </c:pt>
                <c:pt idx="2">
                  <c:v>5.6939999999999991</c:v>
                </c:pt>
                <c:pt idx="3">
                  <c:v>4.2749999999999995</c:v>
                </c:pt>
                <c:pt idx="4">
                  <c:v>4.1139999999999999</c:v>
                </c:pt>
                <c:pt idx="5">
                  <c:v>5.8279999999999994</c:v>
                </c:pt>
                <c:pt idx="6">
                  <c:v>2.7669999999999999</c:v>
                </c:pt>
                <c:pt idx="7">
                  <c:v>1.038</c:v>
                </c:pt>
                <c:pt idx="8">
                  <c:v>3.7210000000000001</c:v>
                </c:pt>
                <c:pt idx="9">
                  <c:v>0.92100000000000004</c:v>
                </c:pt>
                <c:pt idx="10">
                  <c:v>125.40500000000002</c:v>
                </c:pt>
                <c:pt idx="11">
                  <c:v>1.6249999999999998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Plan1!$M$792:$M$793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Plan1!$B$794:$B$805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Plan1!$M$794:$M$805</c:f>
              <c:numCache>
                <c:formatCode>_(* #,##0_);_(* \(#,##0\);_(* "-"??_);_(@_)</c:formatCode>
                <c:ptCount val="12"/>
                <c:pt idx="0">
                  <c:v>266.23399999999998</c:v>
                </c:pt>
                <c:pt idx="1">
                  <c:v>0.77099999999999991</c:v>
                </c:pt>
                <c:pt idx="2">
                  <c:v>2.7320000000000002</c:v>
                </c:pt>
                <c:pt idx="3">
                  <c:v>0.52800000000000002</c:v>
                </c:pt>
                <c:pt idx="4">
                  <c:v>3.7919999999999998</c:v>
                </c:pt>
                <c:pt idx="5">
                  <c:v>1.704</c:v>
                </c:pt>
                <c:pt idx="6">
                  <c:v>1.7889999999999999</c:v>
                </c:pt>
                <c:pt idx="7">
                  <c:v>2.4059999999999997</c:v>
                </c:pt>
                <c:pt idx="8">
                  <c:v>4.7269999999999994</c:v>
                </c:pt>
                <c:pt idx="9">
                  <c:v>0.308</c:v>
                </c:pt>
                <c:pt idx="10">
                  <c:v>2.9599999999999995</c:v>
                </c:pt>
                <c:pt idx="11">
                  <c:v>0.91200000000000014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Plan1!$N$792:$N$793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Plan1!$B$794:$B$805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Plan1!$N$794:$N$805</c:f>
              <c:numCache>
                <c:formatCode>_(* #,##0_);_(* \(#,##0\);_(* "-"??_);_(@_)</c:formatCode>
                <c:ptCount val="12"/>
                <c:pt idx="0">
                  <c:v>4.22</c:v>
                </c:pt>
                <c:pt idx="1">
                  <c:v>0.13400000000000001</c:v>
                </c:pt>
                <c:pt idx="2">
                  <c:v>0.50700000000000001</c:v>
                </c:pt>
                <c:pt idx="3">
                  <c:v>4.3970000000000002</c:v>
                </c:pt>
                <c:pt idx="4">
                  <c:v>1.5110000000000001</c:v>
                </c:pt>
                <c:pt idx="5">
                  <c:v>4.8540000000000001</c:v>
                </c:pt>
                <c:pt idx="6">
                  <c:v>0.54</c:v>
                </c:pt>
                <c:pt idx="7">
                  <c:v>4.1630000000000003</c:v>
                </c:pt>
                <c:pt idx="8">
                  <c:v>4.6349999999999998</c:v>
                </c:pt>
                <c:pt idx="9">
                  <c:v>0.73599999999999999</c:v>
                </c:pt>
                <c:pt idx="10">
                  <c:v>0.97600000000000009</c:v>
                </c:pt>
                <c:pt idx="11">
                  <c:v>3.1310000000000002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6-4B28-BD88-F95AFA5BBBDD}"/>
            </c:ext>
          </c:extLst>
        </c:ser>
        <c:ser>
          <c:idx val="12"/>
          <c:order val="12"/>
          <c:tx>
            <c:strRef>
              <c:f>Plan1!$O$792:$O$793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Plan1!$B$794:$B$805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Plan1!$O$794:$O$805</c:f>
              <c:numCache>
                <c:formatCode>_(* #,##0_);_(* \(#,##0\);_(* "-"??_);_(@_)</c:formatCode>
                <c:ptCount val="12"/>
                <c:pt idx="0">
                  <c:v>1.7779999999999998</c:v>
                </c:pt>
                <c:pt idx="1">
                  <c:v>5.105999999999999</c:v>
                </c:pt>
                <c:pt idx="2">
                  <c:v>5.0559999999999992</c:v>
                </c:pt>
                <c:pt idx="3">
                  <c:v>96.384000000000029</c:v>
                </c:pt>
                <c:pt idx="4">
                  <c:v>7.2139999999999986</c:v>
                </c:pt>
                <c:pt idx="5">
                  <c:v>85.338999999999999</c:v>
                </c:pt>
                <c:pt idx="6">
                  <c:v>167.547</c:v>
                </c:pt>
                <c:pt idx="7">
                  <c:v>181.87499999999997</c:v>
                </c:pt>
                <c:pt idx="8">
                  <c:v>350.887</c:v>
                </c:pt>
                <c:pt idx="9">
                  <c:v>103.25200000000001</c:v>
                </c:pt>
                <c:pt idx="10">
                  <c:v>119.12899999999999</c:v>
                </c:pt>
                <c:pt idx="11">
                  <c:v>193.90800000000002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B4-4ADA-8F90-F2E0C8927108}"/>
            </c:ext>
          </c:extLst>
        </c:ser>
        <c:ser>
          <c:idx val="13"/>
          <c:order val="13"/>
          <c:tx>
            <c:strRef>
              <c:f>Plan1!$P$792:$P$793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Plan1!$B$794:$B$805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Plan1!$P$794:$P$805</c:f>
              <c:numCache>
                <c:formatCode>_(* #,##0_);_(* \(#,##0\);_(* "-"??_);_(@_)</c:formatCode>
                <c:ptCount val="12"/>
                <c:pt idx="0">
                  <c:v>215.74800000000005</c:v>
                </c:pt>
                <c:pt idx="1">
                  <c:v>50.38</c:v>
                </c:pt>
                <c:pt idx="2">
                  <c:v>30.032</c:v>
                </c:pt>
                <c:pt idx="3">
                  <c:v>0.17699999999999999</c:v>
                </c:pt>
                <c:pt idx="4">
                  <c:v>131.137</c:v>
                </c:pt>
                <c:pt idx="5">
                  <c:v>4.4660000000000002</c:v>
                </c:pt>
                <c:pt idx="6">
                  <c:v>5.9379999999999997</c:v>
                </c:pt>
                <c:pt idx="7">
                  <c:v>59.790000000000006</c:v>
                </c:pt>
                <c:pt idx="8">
                  <c:v>1.4359999999999999</c:v>
                </c:pt>
                <c:pt idx="9">
                  <c:v>3.6100000000000008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C6-4EB8-9BF3-9EBC43597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At val="1.0000000000000026E-52"/>
        <c:auto val="1"/>
        <c:lblAlgn val="ctr"/>
        <c:lblOffset val="100"/>
        <c:noMultiLvlLbl val="0"/>
      </c:catAx>
      <c:valAx>
        <c:axId val="1467419952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m³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[Importacoes e Exportacoes m3.xlsx]Plan1!Tabela dinâmica12</c:name>
    <c:fmtId val="1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Plan1!$C$846:$C$847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Plan1!$B$848:$B$859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Plan1!$C$848:$C$859</c:f>
              <c:numCache>
                <c:formatCode>_(* #,##0_);_(* \(#,##0\);_(* "-"??_);_(@_)</c:formatCode>
                <c:ptCount val="12"/>
                <c:pt idx="0">
                  <c:v>261499</c:v>
                </c:pt>
                <c:pt idx="1">
                  <c:v>51772</c:v>
                </c:pt>
                <c:pt idx="2">
                  <c:v>281914</c:v>
                </c:pt>
                <c:pt idx="3">
                  <c:v>179240</c:v>
                </c:pt>
                <c:pt idx="4">
                  <c:v>210257</c:v>
                </c:pt>
                <c:pt idx="5">
                  <c:v>154329</c:v>
                </c:pt>
                <c:pt idx="6">
                  <c:v>47534</c:v>
                </c:pt>
                <c:pt idx="7">
                  <c:v>167042</c:v>
                </c:pt>
                <c:pt idx="8">
                  <c:v>91908</c:v>
                </c:pt>
                <c:pt idx="9">
                  <c:v>129953</c:v>
                </c:pt>
                <c:pt idx="10">
                  <c:v>175898</c:v>
                </c:pt>
                <c:pt idx="11">
                  <c:v>27691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Plan1!$D$846:$D$847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Plan1!$B$848:$B$859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Plan1!$D$848:$D$859</c:f>
              <c:numCache>
                <c:formatCode>_(* #,##0_);_(* \(#,##0\);_(* "-"??_);_(@_)</c:formatCode>
                <c:ptCount val="12"/>
                <c:pt idx="0">
                  <c:v>197923</c:v>
                </c:pt>
                <c:pt idx="1">
                  <c:v>280186</c:v>
                </c:pt>
                <c:pt idx="2">
                  <c:v>336400</c:v>
                </c:pt>
                <c:pt idx="3">
                  <c:v>44494</c:v>
                </c:pt>
                <c:pt idx="4">
                  <c:v>46724</c:v>
                </c:pt>
                <c:pt idx="5">
                  <c:v>35349</c:v>
                </c:pt>
                <c:pt idx="6">
                  <c:v>291655</c:v>
                </c:pt>
                <c:pt idx="7">
                  <c:v>7034</c:v>
                </c:pt>
                <c:pt idx="8">
                  <c:v>126897</c:v>
                </c:pt>
                <c:pt idx="9">
                  <c:v>20239</c:v>
                </c:pt>
                <c:pt idx="10">
                  <c:v>5890</c:v>
                </c:pt>
                <c:pt idx="11">
                  <c:v>32738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Plan1!$E$846:$E$847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Plan1!$B$848:$B$859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Plan1!$E$848:$E$859</c:f>
              <c:numCache>
                <c:formatCode>_(* #,##0_);_(* \(#,##0\);_(* "-"??_);_(@_)</c:formatCode>
                <c:ptCount val="12"/>
                <c:pt idx="0">
                  <c:v>15768</c:v>
                </c:pt>
                <c:pt idx="1">
                  <c:v>8715</c:v>
                </c:pt>
                <c:pt idx="2">
                  <c:v>9161</c:v>
                </c:pt>
                <c:pt idx="3">
                  <c:v>47941</c:v>
                </c:pt>
                <c:pt idx="4">
                  <c:v>217350</c:v>
                </c:pt>
                <c:pt idx="5">
                  <c:v>20355</c:v>
                </c:pt>
                <c:pt idx="6">
                  <c:v>180715</c:v>
                </c:pt>
                <c:pt idx="7">
                  <c:v>49238</c:v>
                </c:pt>
                <c:pt idx="8">
                  <c:v>197138</c:v>
                </c:pt>
                <c:pt idx="9">
                  <c:v>391932</c:v>
                </c:pt>
                <c:pt idx="10">
                  <c:v>108661</c:v>
                </c:pt>
                <c:pt idx="11">
                  <c:v>176094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Plan1!$F$846:$F$847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Plan1!$B$848:$B$859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Plan1!$F$848:$F$859</c:f>
              <c:numCache>
                <c:formatCode>_(* #,##0_);_(* \(#,##0\);_(* "-"??_);_(@_)</c:formatCode>
                <c:ptCount val="12"/>
                <c:pt idx="0">
                  <c:v>60505</c:v>
                </c:pt>
                <c:pt idx="1">
                  <c:v>110317</c:v>
                </c:pt>
                <c:pt idx="2">
                  <c:v>199360</c:v>
                </c:pt>
                <c:pt idx="3">
                  <c:v>4634</c:v>
                </c:pt>
                <c:pt idx="4">
                  <c:v>118198</c:v>
                </c:pt>
                <c:pt idx="5">
                  <c:v>249688</c:v>
                </c:pt>
                <c:pt idx="6">
                  <c:v>253268</c:v>
                </c:pt>
                <c:pt idx="7">
                  <c:v>224742</c:v>
                </c:pt>
                <c:pt idx="8">
                  <c:v>33874</c:v>
                </c:pt>
                <c:pt idx="9">
                  <c:v>84710</c:v>
                </c:pt>
                <c:pt idx="10">
                  <c:v>96180</c:v>
                </c:pt>
                <c:pt idx="11">
                  <c:v>10223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Plan1!$G$846:$G$847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Plan1!$B$848:$B$859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Plan1!$G$848:$G$859</c:f>
              <c:numCache>
                <c:formatCode>_(* #,##0_);_(* \(#,##0\);_(* "-"??_);_(@_)</c:formatCode>
                <c:ptCount val="12"/>
                <c:pt idx="0">
                  <c:v>9583</c:v>
                </c:pt>
                <c:pt idx="1">
                  <c:v>14797</c:v>
                </c:pt>
                <c:pt idx="2">
                  <c:v>68279</c:v>
                </c:pt>
                <c:pt idx="3">
                  <c:v>98103</c:v>
                </c:pt>
                <c:pt idx="4">
                  <c:v>182954</c:v>
                </c:pt>
                <c:pt idx="5">
                  <c:v>14346</c:v>
                </c:pt>
                <c:pt idx="6">
                  <c:v>108396</c:v>
                </c:pt>
                <c:pt idx="7">
                  <c:v>7513</c:v>
                </c:pt>
                <c:pt idx="8">
                  <c:v>39994</c:v>
                </c:pt>
                <c:pt idx="9">
                  <c:v>40681</c:v>
                </c:pt>
                <c:pt idx="10">
                  <c:v>12144</c:v>
                </c:pt>
                <c:pt idx="11">
                  <c:v>5348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Plan1!$H$846:$H$847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Plan1!$B$848:$B$859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Plan1!$H$848:$H$859</c:f>
              <c:numCache>
                <c:formatCode>_(* #,##0_);_(* \(#,##0\);_(* "-"??_);_(@_)</c:formatCode>
                <c:ptCount val="12"/>
                <c:pt idx="0">
                  <c:v>31680</c:v>
                </c:pt>
                <c:pt idx="1">
                  <c:v>6428</c:v>
                </c:pt>
                <c:pt idx="2">
                  <c:v>35752</c:v>
                </c:pt>
                <c:pt idx="3">
                  <c:v>21568</c:v>
                </c:pt>
                <c:pt idx="4">
                  <c:v>15596</c:v>
                </c:pt>
                <c:pt idx="5">
                  <c:v>2890</c:v>
                </c:pt>
                <c:pt idx="6">
                  <c:v>13205</c:v>
                </c:pt>
                <c:pt idx="7">
                  <c:v>121806</c:v>
                </c:pt>
                <c:pt idx="8">
                  <c:v>136285</c:v>
                </c:pt>
                <c:pt idx="9">
                  <c:v>30404</c:v>
                </c:pt>
                <c:pt idx="10">
                  <c:v>3057</c:v>
                </c:pt>
                <c:pt idx="11">
                  <c:v>2991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Plan1!$I$846:$I$847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Plan1!$B$848:$B$859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Plan1!$I$848:$I$859</c:f>
              <c:numCache>
                <c:formatCode>_(* #,##0_);_(* \(#,##0\);_(* "-"??_);_(@_)</c:formatCode>
                <c:ptCount val="12"/>
                <c:pt idx="0">
                  <c:v>45958</c:v>
                </c:pt>
                <c:pt idx="1">
                  <c:v>8600</c:v>
                </c:pt>
                <c:pt idx="2">
                  <c:v>4983006</c:v>
                </c:pt>
                <c:pt idx="3">
                  <c:v>1822546</c:v>
                </c:pt>
                <c:pt idx="4">
                  <c:v>5019</c:v>
                </c:pt>
                <c:pt idx="5">
                  <c:v>3767705</c:v>
                </c:pt>
                <c:pt idx="6">
                  <c:v>3628718</c:v>
                </c:pt>
                <c:pt idx="7">
                  <c:v>19995</c:v>
                </c:pt>
                <c:pt idx="8">
                  <c:v>1718938</c:v>
                </c:pt>
                <c:pt idx="9">
                  <c:v>151864</c:v>
                </c:pt>
                <c:pt idx="10">
                  <c:v>83354</c:v>
                </c:pt>
                <c:pt idx="11">
                  <c:v>12169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Plan1!$J$846:$J$847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Plan1!$B$848:$B$859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Plan1!$J$848:$J$859</c:f>
              <c:numCache>
                <c:formatCode>_(* #,##0_);_(* \(#,##0\);_(* "-"??_);_(@_)</c:formatCode>
                <c:ptCount val="12"/>
                <c:pt idx="0">
                  <c:v>45736</c:v>
                </c:pt>
                <c:pt idx="1">
                  <c:v>22580</c:v>
                </c:pt>
                <c:pt idx="2">
                  <c:v>45155</c:v>
                </c:pt>
                <c:pt idx="3">
                  <c:v>5149</c:v>
                </c:pt>
                <c:pt idx="4">
                  <c:v>44592</c:v>
                </c:pt>
                <c:pt idx="5">
                  <c:v>1986</c:v>
                </c:pt>
                <c:pt idx="6">
                  <c:v>65475</c:v>
                </c:pt>
                <c:pt idx="7">
                  <c:v>45958</c:v>
                </c:pt>
                <c:pt idx="8">
                  <c:v>26785</c:v>
                </c:pt>
                <c:pt idx="9">
                  <c:v>4799</c:v>
                </c:pt>
                <c:pt idx="10">
                  <c:v>19944</c:v>
                </c:pt>
                <c:pt idx="11">
                  <c:v>16083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Plan1!$K$846:$K$847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Plan1!$B$848:$B$859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Plan1!$K$848:$K$859</c:f>
              <c:numCache>
                <c:formatCode>_(* #,##0_);_(* \(#,##0\);_(* "-"??_);_(@_)</c:formatCode>
                <c:ptCount val="12"/>
                <c:pt idx="0">
                  <c:v>72384</c:v>
                </c:pt>
                <c:pt idx="1">
                  <c:v>17989</c:v>
                </c:pt>
                <c:pt idx="2">
                  <c:v>9577</c:v>
                </c:pt>
                <c:pt idx="3">
                  <c:v>22375</c:v>
                </c:pt>
                <c:pt idx="4">
                  <c:v>40557</c:v>
                </c:pt>
                <c:pt idx="5">
                  <c:v>26537</c:v>
                </c:pt>
                <c:pt idx="6">
                  <c:v>14494</c:v>
                </c:pt>
                <c:pt idx="7">
                  <c:v>33484</c:v>
                </c:pt>
                <c:pt idx="8">
                  <c:v>16138</c:v>
                </c:pt>
                <c:pt idx="9">
                  <c:v>5456</c:v>
                </c:pt>
                <c:pt idx="10">
                  <c:v>18391</c:v>
                </c:pt>
                <c:pt idx="11">
                  <c:v>2234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Plan1!$L$846:$L$847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Plan1!$B$848:$B$859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Plan1!$L$848:$L$859</c:f>
              <c:numCache>
                <c:formatCode>_(* #,##0_);_(* \(#,##0\);_(* "-"??_);_(@_)</c:formatCode>
                <c:ptCount val="12"/>
                <c:pt idx="0">
                  <c:v>315480</c:v>
                </c:pt>
                <c:pt idx="1">
                  <c:v>11503</c:v>
                </c:pt>
                <c:pt idx="2">
                  <c:v>17842</c:v>
                </c:pt>
                <c:pt idx="3">
                  <c:v>30848</c:v>
                </c:pt>
                <c:pt idx="4">
                  <c:v>32382</c:v>
                </c:pt>
                <c:pt idx="5">
                  <c:v>19878</c:v>
                </c:pt>
                <c:pt idx="6">
                  <c:v>24963</c:v>
                </c:pt>
                <c:pt idx="7">
                  <c:v>6409</c:v>
                </c:pt>
                <c:pt idx="8">
                  <c:v>10799</c:v>
                </c:pt>
                <c:pt idx="9">
                  <c:v>10484</c:v>
                </c:pt>
                <c:pt idx="10">
                  <c:v>38382</c:v>
                </c:pt>
                <c:pt idx="11">
                  <c:v>9429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Plan1!$M$846:$M$847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Plan1!$B$848:$B$859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Plan1!$M$848:$M$859</c:f>
              <c:numCache>
                <c:formatCode>_(* #,##0_);_(* \(#,##0\);_(* "-"??_);_(@_)</c:formatCode>
                <c:ptCount val="12"/>
                <c:pt idx="0">
                  <c:v>65581</c:v>
                </c:pt>
                <c:pt idx="1">
                  <c:v>4691</c:v>
                </c:pt>
                <c:pt idx="2">
                  <c:v>29269</c:v>
                </c:pt>
                <c:pt idx="3">
                  <c:v>2650</c:v>
                </c:pt>
                <c:pt idx="4">
                  <c:v>13507</c:v>
                </c:pt>
                <c:pt idx="5">
                  <c:v>17253</c:v>
                </c:pt>
                <c:pt idx="6">
                  <c:v>20587</c:v>
                </c:pt>
                <c:pt idx="7">
                  <c:v>26061</c:v>
                </c:pt>
                <c:pt idx="8">
                  <c:v>13299</c:v>
                </c:pt>
                <c:pt idx="9">
                  <c:v>4041</c:v>
                </c:pt>
                <c:pt idx="10">
                  <c:v>6391</c:v>
                </c:pt>
                <c:pt idx="11">
                  <c:v>13364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Plan1!$N$846:$N$847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Plan1!$B$848:$B$859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Plan1!$N$848:$N$859</c:f>
              <c:numCache>
                <c:formatCode>_(* #,##0_);_(* \(#,##0\);_(* "-"??_);_(@_)</c:formatCode>
                <c:ptCount val="12"/>
                <c:pt idx="0">
                  <c:v>10856</c:v>
                </c:pt>
                <c:pt idx="1">
                  <c:v>2131</c:v>
                </c:pt>
                <c:pt idx="2">
                  <c:v>6606</c:v>
                </c:pt>
                <c:pt idx="3">
                  <c:v>21044</c:v>
                </c:pt>
                <c:pt idx="4">
                  <c:v>6535</c:v>
                </c:pt>
                <c:pt idx="5">
                  <c:v>34735</c:v>
                </c:pt>
                <c:pt idx="6">
                  <c:v>7439</c:v>
                </c:pt>
                <c:pt idx="7">
                  <c:v>17881</c:v>
                </c:pt>
                <c:pt idx="8">
                  <c:v>47751</c:v>
                </c:pt>
                <c:pt idx="9">
                  <c:v>12278</c:v>
                </c:pt>
                <c:pt idx="10">
                  <c:v>4659</c:v>
                </c:pt>
                <c:pt idx="11">
                  <c:v>22738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19-4888-B974-3298D79E9604}"/>
            </c:ext>
          </c:extLst>
        </c:ser>
        <c:ser>
          <c:idx val="12"/>
          <c:order val="12"/>
          <c:tx>
            <c:strRef>
              <c:f>Plan1!$O$846:$O$847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Plan1!$B$848:$B$859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Plan1!$O$848:$O$859</c:f>
              <c:numCache>
                <c:formatCode>_(* #,##0_);_(* \(#,##0\);_(* "-"??_);_(@_)</c:formatCode>
                <c:ptCount val="12"/>
                <c:pt idx="0">
                  <c:v>6459</c:v>
                </c:pt>
                <c:pt idx="1">
                  <c:v>20273</c:v>
                </c:pt>
                <c:pt idx="2">
                  <c:v>15131</c:v>
                </c:pt>
                <c:pt idx="3">
                  <c:v>52266</c:v>
                </c:pt>
                <c:pt idx="4">
                  <c:v>41922</c:v>
                </c:pt>
                <c:pt idx="5">
                  <c:v>18785</c:v>
                </c:pt>
                <c:pt idx="6">
                  <c:v>76456</c:v>
                </c:pt>
                <c:pt idx="7">
                  <c:v>34211</c:v>
                </c:pt>
                <c:pt idx="8">
                  <c:v>76662</c:v>
                </c:pt>
                <c:pt idx="9">
                  <c:v>45090</c:v>
                </c:pt>
                <c:pt idx="10">
                  <c:v>43923</c:v>
                </c:pt>
                <c:pt idx="11">
                  <c:v>40640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68-4D67-B297-A88474738C69}"/>
            </c:ext>
          </c:extLst>
        </c:ser>
        <c:ser>
          <c:idx val="13"/>
          <c:order val="13"/>
          <c:tx>
            <c:strRef>
              <c:f>Plan1!$P$846:$P$847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Plan1!$B$848:$B$859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Plan1!$P$848:$P$859</c:f>
              <c:numCache>
                <c:formatCode>_(* #,##0_);_(* \(#,##0\);_(* "-"??_);_(@_)</c:formatCode>
                <c:ptCount val="12"/>
                <c:pt idx="0">
                  <c:v>106964</c:v>
                </c:pt>
                <c:pt idx="1">
                  <c:v>45500</c:v>
                </c:pt>
                <c:pt idx="2">
                  <c:v>60054</c:v>
                </c:pt>
                <c:pt idx="3">
                  <c:v>3270</c:v>
                </c:pt>
                <c:pt idx="4">
                  <c:v>45361</c:v>
                </c:pt>
                <c:pt idx="5">
                  <c:v>50333</c:v>
                </c:pt>
                <c:pt idx="6">
                  <c:v>21893</c:v>
                </c:pt>
                <c:pt idx="7">
                  <c:v>38338</c:v>
                </c:pt>
                <c:pt idx="8">
                  <c:v>51850</c:v>
                </c:pt>
                <c:pt idx="9">
                  <c:v>21802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F-43A2-8C19-701008DC3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US$ FOB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[Importacoes e Exportacoes m3.xlsx]Plan1!Tabela dinâmica10</c:name>
    <c:fmtId val="2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Plan1!$C$902:$C$903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Plan1!$B$904:$B$915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Plan1!$C$904:$C$915</c:f>
              <c:numCache>
                <c:formatCode>_(* #,##0_);_(* \(#,##0\);_(* "-"??_);_(@_)</c:formatCode>
                <c:ptCount val="12"/>
                <c:pt idx="0">
                  <c:v>42469.904000000002</c:v>
                </c:pt>
                <c:pt idx="1">
                  <c:v>43042.93</c:v>
                </c:pt>
                <c:pt idx="2">
                  <c:v>41385.078999999998</c:v>
                </c:pt>
                <c:pt idx="3">
                  <c:v>38397.357000000004</c:v>
                </c:pt>
                <c:pt idx="4">
                  <c:v>108380.272</c:v>
                </c:pt>
                <c:pt idx="5">
                  <c:v>99541.339000000007</c:v>
                </c:pt>
                <c:pt idx="6">
                  <c:v>308233.73100000003</c:v>
                </c:pt>
                <c:pt idx="7">
                  <c:v>251088.364</c:v>
                </c:pt>
                <c:pt idx="8">
                  <c:v>265634.25300000003</c:v>
                </c:pt>
                <c:pt idx="9">
                  <c:v>302154.37900000002</c:v>
                </c:pt>
                <c:pt idx="10">
                  <c:v>196117.715</c:v>
                </c:pt>
                <c:pt idx="11">
                  <c:v>249441.64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Plan1!$D$902:$D$903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Plan1!$B$904:$B$915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Plan1!$D$904:$D$915</c:f>
              <c:numCache>
                <c:formatCode>_(* #,##0_);_(* \(#,##0\);_(* "-"??_);_(@_)</c:formatCode>
                <c:ptCount val="12"/>
                <c:pt idx="0">
                  <c:v>172720.79</c:v>
                </c:pt>
                <c:pt idx="1">
                  <c:v>105296.423</c:v>
                </c:pt>
                <c:pt idx="2">
                  <c:v>48088.45</c:v>
                </c:pt>
                <c:pt idx="3">
                  <c:v>88805.513000000006</c:v>
                </c:pt>
                <c:pt idx="4">
                  <c:v>110496.327</c:v>
                </c:pt>
                <c:pt idx="5">
                  <c:v>177448.5</c:v>
                </c:pt>
                <c:pt idx="6">
                  <c:v>263072.79800000001</c:v>
                </c:pt>
                <c:pt idx="7">
                  <c:v>395400.674</c:v>
                </c:pt>
                <c:pt idx="8">
                  <c:v>181164.00700000001</c:v>
                </c:pt>
                <c:pt idx="9">
                  <c:v>175591.83300000001</c:v>
                </c:pt>
                <c:pt idx="10">
                  <c:v>61481.146999999997</c:v>
                </c:pt>
                <c:pt idx="11">
                  <c:v>26419.238000000001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Plan1!$E$902:$E$903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Plan1!$B$904:$B$915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Plan1!$E$904:$E$915</c:f>
              <c:numCache>
                <c:formatCode>_(* #,##0_);_(* \(#,##0\);_(* "-"??_);_(@_)</c:formatCode>
                <c:ptCount val="12"/>
                <c:pt idx="0">
                  <c:v>100263.28200000001</c:v>
                </c:pt>
                <c:pt idx="1">
                  <c:v>5366.6350000000002</c:v>
                </c:pt>
                <c:pt idx="2">
                  <c:v>51583.406999999999</c:v>
                </c:pt>
                <c:pt idx="3">
                  <c:v>100760.774</c:v>
                </c:pt>
                <c:pt idx="4">
                  <c:v>120949.13400000001</c:v>
                </c:pt>
                <c:pt idx="5">
                  <c:v>103501.11500000001</c:v>
                </c:pt>
                <c:pt idx="6">
                  <c:v>41124.487000000001</c:v>
                </c:pt>
                <c:pt idx="7">
                  <c:v>36522.714</c:v>
                </c:pt>
                <c:pt idx="8">
                  <c:v>73144.456000000006</c:v>
                </c:pt>
                <c:pt idx="9">
                  <c:v>28122.182000000001</c:v>
                </c:pt>
                <c:pt idx="10">
                  <c:v>41051.550999999999</c:v>
                </c:pt>
                <c:pt idx="11">
                  <c:v>54494.250999999997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Plan1!$F$902:$F$903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Plan1!$B$904:$B$915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Plan1!$F$904:$F$915</c:f>
              <c:numCache>
                <c:formatCode>_(* #,##0_);_(* \(#,##0\);_(* "-"??_);_(@_)</c:formatCode>
                <c:ptCount val="12"/>
                <c:pt idx="0">
                  <c:v>96960.835999999996</c:v>
                </c:pt>
                <c:pt idx="1">
                  <c:v>39988.951000000001</c:v>
                </c:pt>
                <c:pt idx="2">
                  <c:v>39032.610999999997</c:v>
                </c:pt>
                <c:pt idx="3">
                  <c:v>12678.351000000001</c:v>
                </c:pt>
                <c:pt idx="4">
                  <c:v>75134.296000000002</c:v>
                </c:pt>
                <c:pt idx="5">
                  <c:v>67266.267999999996</c:v>
                </c:pt>
                <c:pt idx="6">
                  <c:v>73306.213000000003</c:v>
                </c:pt>
                <c:pt idx="7">
                  <c:v>124317.327</c:v>
                </c:pt>
                <c:pt idx="8">
                  <c:v>121637.537</c:v>
                </c:pt>
                <c:pt idx="9">
                  <c:v>152142.46400000001</c:v>
                </c:pt>
                <c:pt idx="10">
                  <c:v>112595.371</c:v>
                </c:pt>
                <c:pt idx="11">
                  <c:v>115548.459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Plan1!$G$902:$G$903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Plan1!$B$904:$B$915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Plan1!$G$904:$G$915</c:f>
              <c:numCache>
                <c:formatCode>_(* #,##0_);_(* \(#,##0\);_(* "-"??_);_(@_)</c:formatCode>
                <c:ptCount val="12"/>
                <c:pt idx="0">
                  <c:v>46359.072</c:v>
                </c:pt>
                <c:pt idx="1">
                  <c:v>113699.2</c:v>
                </c:pt>
                <c:pt idx="2">
                  <c:v>132816.12400000001</c:v>
                </c:pt>
                <c:pt idx="3">
                  <c:v>51026.624000000003</c:v>
                </c:pt>
                <c:pt idx="4">
                  <c:v>60126.544999999998</c:v>
                </c:pt>
                <c:pt idx="5">
                  <c:v>116791.439</c:v>
                </c:pt>
                <c:pt idx="6">
                  <c:v>125473.16899999999</c:v>
                </c:pt>
                <c:pt idx="7">
                  <c:v>110414.29</c:v>
                </c:pt>
                <c:pt idx="8">
                  <c:v>19504.600999999999</c:v>
                </c:pt>
                <c:pt idx="9">
                  <c:v>43868.612000000001</c:v>
                </c:pt>
                <c:pt idx="10">
                  <c:v>14293.396000000001</c:v>
                </c:pt>
                <c:pt idx="11">
                  <c:v>14293.396000000001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Plan1!$H$902:$H$903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Plan1!$B$904:$B$915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Plan1!$H$904:$H$915</c:f>
              <c:numCache>
                <c:formatCode>_(* #,##0_);_(* \(#,##0\);_(* "-"??_);_(@_)</c:formatCode>
                <c:ptCount val="12"/>
                <c:pt idx="0">
                  <c:v>101382.186</c:v>
                </c:pt>
                <c:pt idx="1">
                  <c:v>60388.737000000001</c:v>
                </c:pt>
                <c:pt idx="2">
                  <c:v>44316.067999999999</c:v>
                </c:pt>
                <c:pt idx="3">
                  <c:v>127220.428</c:v>
                </c:pt>
                <c:pt idx="4">
                  <c:v>55510.985999999997</c:v>
                </c:pt>
                <c:pt idx="5">
                  <c:v>103546.26700000001</c:v>
                </c:pt>
                <c:pt idx="6">
                  <c:v>150415.02900000001</c:v>
                </c:pt>
                <c:pt idx="7">
                  <c:v>91610.933000000019</c:v>
                </c:pt>
                <c:pt idx="8">
                  <c:v>62688.002999999997</c:v>
                </c:pt>
                <c:pt idx="9">
                  <c:v>114597.02800000001</c:v>
                </c:pt>
                <c:pt idx="10">
                  <c:v>94526.377999999997</c:v>
                </c:pt>
                <c:pt idx="11">
                  <c:v>17636.033000000003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Plan1!$I$902:$I$903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Plan1!$B$904:$B$915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Plan1!$I$904:$I$915</c:f>
              <c:numCache>
                <c:formatCode>_(* #,##0_);_(* \(#,##0\);_(* "-"??_);_(@_)</c:formatCode>
                <c:ptCount val="12"/>
                <c:pt idx="0">
                  <c:v>71676.684999999998</c:v>
                </c:pt>
                <c:pt idx="1">
                  <c:v>60923.591</c:v>
                </c:pt>
                <c:pt idx="2">
                  <c:v>47438.212</c:v>
                </c:pt>
                <c:pt idx="3">
                  <c:v>62715.275000000009</c:v>
                </c:pt>
                <c:pt idx="4">
                  <c:v>77365.34</c:v>
                </c:pt>
                <c:pt idx="5">
                  <c:v>82753.204999999987</c:v>
                </c:pt>
                <c:pt idx="6">
                  <c:v>89505.053999999989</c:v>
                </c:pt>
                <c:pt idx="7">
                  <c:v>161749.28400000001</c:v>
                </c:pt>
                <c:pt idx="8">
                  <c:v>103778.667</c:v>
                </c:pt>
                <c:pt idx="9">
                  <c:v>151881.99799999999</c:v>
                </c:pt>
                <c:pt idx="10">
                  <c:v>101970.00799999999</c:v>
                </c:pt>
                <c:pt idx="11">
                  <c:v>54796.472000000002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Plan1!$J$902:$J$903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Plan1!$B$904:$B$915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Plan1!$J$904:$J$915</c:f>
              <c:numCache>
                <c:formatCode>_(* #,##0_);_(* \(#,##0\);_(* "-"??_);_(@_)</c:formatCode>
                <c:ptCount val="12"/>
                <c:pt idx="0">
                  <c:v>55364.358</c:v>
                </c:pt>
                <c:pt idx="1">
                  <c:v>89186.138999999996</c:v>
                </c:pt>
                <c:pt idx="2">
                  <c:v>101929.827</c:v>
                </c:pt>
                <c:pt idx="3">
                  <c:v>180.91</c:v>
                </c:pt>
                <c:pt idx="4">
                  <c:v>117730.69500000001</c:v>
                </c:pt>
                <c:pt idx="5">
                  <c:v>128048.823</c:v>
                </c:pt>
                <c:pt idx="6">
                  <c:v>150977.598</c:v>
                </c:pt>
                <c:pt idx="7">
                  <c:v>219168.973</c:v>
                </c:pt>
                <c:pt idx="8">
                  <c:v>147849.20000000001</c:v>
                </c:pt>
                <c:pt idx="9">
                  <c:v>133936.44200000001</c:v>
                </c:pt>
                <c:pt idx="10">
                  <c:v>98667.142000000007</c:v>
                </c:pt>
                <c:pt idx="11">
                  <c:v>72724.402000000002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Plan1!$K$902:$K$903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Plan1!$B$904:$B$915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Plan1!$K$904:$K$915</c:f>
              <c:numCache>
                <c:formatCode>_(* #,##0_);_(* \(#,##0\);_(* "-"??_);_(@_)</c:formatCode>
                <c:ptCount val="12"/>
                <c:pt idx="0">
                  <c:v>38547.313999999998</c:v>
                </c:pt>
                <c:pt idx="1">
                  <c:v>113182.00800000002</c:v>
                </c:pt>
                <c:pt idx="2">
                  <c:v>47598.805</c:v>
                </c:pt>
                <c:pt idx="3">
                  <c:v>321.49600000000004</c:v>
                </c:pt>
                <c:pt idx="4">
                  <c:v>67652.172000000006</c:v>
                </c:pt>
                <c:pt idx="5">
                  <c:v>145503.29500000001</c:v>
                </c:pt>
                <c:pt idx="6">
                  <c:v>135750.32800000001</c:v>
                </c:pt>
                <c:pt idx="7">
                  <c:v>173468.29799999998</c:v>
                </c:pt>
                <c:pt idx="8">
                  <c:v>105424.38099999999</c:v>
                </c:pt>
                <c:pt idx="9">
                  <c:v>207797.75999999998</c:v>
                </c:pt>
                <c:pt idx="10">
                  <c:v>155870.095</c:v>
                </c:pt>
                <c:pt idx="11">
                  <c:v>19183.632999999998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Plan1!$L$902:$L$903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Plan1!$B$904:$B$915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Plan1!$L$904:$L$915</c:f>
              <c:numCache>
                <c:formatCode>_(* #,##0_);_(* \(#,##0\);_(* "-"??_);_(@_)</c:formatCode>
                <c:ptCount val="12"/>
                <c:pt idx="0">
                  <c:v>68974.777999999991</c:v>
                </c:pt>
                <c:pt idx="1">
                  <c:v>35868.317000000003</c:v>
                </c:pt>
                <c:pt idx="2">
                  <c:v>15448.349999999999</c:v>
                </c:pt>
                <c:pt idx="3">
                  <c:v>17049.872999999996</c:v>
                </c:pt>
                <c:pt idx="4">
                  <c:v>48801.451999999997</c:v>
                </c:pt>
                <c:pt idx="5">
                  <c:v>102329.98599999999</c:v>
                </c:pt>
                <c:pt idx="6">
                  <c:v>79156.425999999992</c:v>
                </c:pt>
                <c:pt idx="7">
                  <c:v>40132.364000000001</c:v>
                </c:pt>
                <c:pt idx="8">
                  <c:v>32197.555</c:v>
                </c:pt>
                <c:pt idx="9">
                  <c:v>58981.833000000006</c:v>
                </c:pt>
                <c:pt idx="10">
                  <c:v>28728.548999999999</c:v>
                </c:pt>
                <c:pt idx="11">
                  <c:v>86032.813000000009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Plan1!$M$902:$M$903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Plan1!$B$904:$B$915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Plan1!$M$904:$M$915</c:f>
              <c:numCache>
                <c:formatCode>_(* #,##0_);_(* \(#,##0\);_(* "-"??_);_(@_)</c:formatCode>
                <c:ptCount val="12"/>
                <c:pt idx="0">
                  <c:v>42362.082999999999</c:v>
                </c:pt>
                <c:pt idx="1">
                  <c:v>12169.882</c:v>
                </c:pt>
                <c:pt idx="2">
                  <c:v>46812.212</c:v>
                </c:pt>
                <c:pt idx="3">
                  <c:v>75143.193999999989</c:v>
                </c:pt>
                <c:pt idx="4">
                  <c:v>62308.103000000003</c:v>
                </c:pt>
                <c:pt idx="5">
                  <c:v>143645.69799999997</c:v>
                </c:pt>
                <c:pt idx="6">
                  <c:v>88907.851999999999</c:v>
                </c:pt>
                <c:pt idx="7">
                  <c:v>164596.63099999999</c:v>
                </c:pt>
                <c:pt idx="8">
                  <c:v>184145.18800000002</c:v>
                </c:pt>
                <c:pt idx="9">
                  <c:v>209732.42300000001</c:v>
                </c:pt>
                <c:pt idx="10">
                  <c:v>165724.74</c:v>
                </c:pt>
                <c:pt idx="11">
                  <c:v>153684.06699999998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Plan1!$N$902:$N$903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Plan1!$B$904:$B$915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Plan1!$N$904:$N$915</c:f>
              <c:numCache>
                <c:formatCode>_(* #,##0_);_(* \(#,##0\);_(* "-"??_);_(@_)</c:formatCode>
                <c:ptCount val="12"/>
                <c:pt idx="0">
                  <c:v>138031.52900000001</c:v>
                </c:pt>
                <c:pt idx="1">
                  <c:v>71007.505999999994</c:v>
                </c:pt>
                <c:pt idx="2">
                  <c:v>50155.062999999995</c:v>
                </c:pt>
                <c:pt idx="3">
                  <c:v>63918.159999999996</c:v>
                </c:pt>
                <c:pt idx="4">
                  <c:v>30407.654000000002</c:v>
                </c:pt>
                <c:pt idx="5">
                  <c:v>56291.597999999998</c:v>
                </c:pt>
                <c:pt idx="6">
                  <c:v>168707.77</c:v>
                </c:pt>
                <c:pt idx="7">
                  <c:v>77868.491999999998</c:v>
                </c:pt>
                <c:pt idx="8">
                  <c:v>138739.41799999998</c:v>
                </c:pt>
                <c:pt idx="9">
                  <c:v>100839.019</c:v>
                </c:pt>
                <c:pt idx="10">
                  <c:v>80266.448999999979</c:v>
                </c:pt>
                <c:pt idx="11">
                  <c:v>217101.97100000002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32-44E4-AB84-389124DAEDAA}"/>
            </c:ext>
          </c:extLst>
        </c:ser>
        <c:ser>
          <c:idx val="12"/>
          <c:order val="12"/>
          <c:tx>
            <c:strRef>
              <c:f>Plan1!$O$902:$O$903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Plan1!$B$904:$B$915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Plan1!$O$904:$O$915</c:f>
              <c:numCache>
                <c:formatCode>_(* #,##0_);_(* \(#,##0\);_(* "-"??_);_(@_)</c:formatCode>
                <c:ptCount val="12"/>
                <c:pt idx="0">
                  <c:v>62416.253000000004</c:v>
                </c:pt>
                <c:pt idx="1">
                  <c:v>40478.392999999996</c:v>
                </c:pt>
                <c:pt idx="2">
                  <c:v>82817.61</c:v>
                </c:pt>
                <c:pt idx="3">
                  <c:v>52963.486999999994</c:v>
                </c:pt>
                <c:pt idx="4">
                  <c:v>90871.97</c:v>
                </c:pt>
                <c:pt idx="5">
                  <c:v>28210.852999999999</c:v>
                </c:pt>
                <c:pt idx="6">
                  <c:v>75183.691999999995</c:v>
                </c:pt>
                <c:pt idx="7">
                  <c:v>64693.052000000003</c:v>
                </c:pt>
                <c:pt idx="8">
                  <c:v>32124.563000000002</c:v>
                </c:pt>
                <c:pt idx="9">
                  <c:v>31828.050999999999</c:v>
                </c:pt>
                <c:pt idx="10">
                  <c:v>49325.474000000002</c:v>
                </c:pt>
                <c:pt idx="11">
                  <c:v>485.69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D0-4616-A326-B6C8696A2E41}"/>
            </c:ext>
          </c:extLst>
        </c:ser>
        <c:ser>
          <c:idx val="13"/>
          <c:order val="13"/>
          <c:tx>
            <c:strRef>
              <c:f>Plan1!$P$902:$P$903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Plan1!$B$904:$B$915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Plan1!$P$904:$P$915</c:f>
              <c:numCache>
                <c:formatCode>_(* #,##0_);_(* \(#,##0\);_(* "-"??_);_(@_)</c:formatCode>
                <c:ptCount val="12"/>
                <c:pt idx="0">
                  <c:v>53548.807000000001</c:v>
                </c:pt>
                <c:pt idx="1">
                  <c:v>23263.96</c:v>
                </c:pt>
                <c:pt idx="2">
                  <c:v>35887.688000000009</c:v>
                </c:pt>
                <c:pt idx="3">
                  <c:v>33352.371000000006</c:v>
                </c:pt>
                <c:pt idx="4">
                  <c:v>33186.638000000006</c:v>
                </c:pt>
                <c:pt idx="5">
                  <c:v>36128.486000000004</c:v>
                </c:pt>
                <c:pt idx="6">
                  <c:v>27344.830999999998</c:v>
                </c:pt>
                <c:pt idx="7">
                  <c:v>65917.758000000002</c:v>
                </c:pt>
                <c:pt idx="8">
                  <c:v>14830.379000000001</c:v>
                </c:pt>
                <c:pt idx="9">
                  <c:v>20556.931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9E-4405-B895-93411A0DA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m³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[Importacoes e Exportacoes m3.xlsx]Plan1!Tabela dinâmica9</c:name>
    <c:fmtId val="1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Plan1!$C$955:$C$956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Plan1!$B$957:$B$968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Plan1!$C$957:$C$968</c:f>
              <c:numCache>
                <c:formatCode>_(* #,##0_);_(* \(#,##0\);_(* "-"??_);_(@_)</c:formatCode>
                <c:ptCount val="12"/>
                <c:pt idx="0">
                  <c:v>38608035</c:v>
                </c:pt>
                <c:pt idx="1">
                  <c:v>36375709</c:v>
                </c:pt>
                <c:pt idx="2">
                  <c:v>37083572</c:v>
                </c:pt>
                <c:pt idx="3">
                  <c:v>29005781</c:v>
                </c:pt>
                <c:pt idx="4">
                  <c:v>84907064</c:v>
                </c:pt>
                <c:pt idx="5">
                  <c:v>76203056</c:v>
                </c:pt>
                <c:pt idx="6">
                  <c:v>235771947</c:v>
                </c:pt>
                <c:pt idx="7">
                  <c:v>179069921</c:v>
                </c:pt>
                <c:pt idx="8">
                  <c:v>197987630</c:v>
                </c:pt>
                <c:pt idx="9">
                  <c:v>223821597</c:v>
                </c:pt>
                <c:pt idx="10">
                  <c:v>139477497</c:v>
                </c:pt>
                <c:pt idx="11">
                  <c:v>163571473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Plan1!$D$955:$D$956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Plan1!$B$957:$B$968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Plan1!$D$957:$D$968</c:f>
              <c:numCache>
                <c:formatCode>_(* #,##0_);_(* \(#,##0\);_(* "-"??_);_(@_)</c:formatCode>
                <c:ptCount val="12"/>
                <c:pt idx="0">
                  <c:v>117491306</c:v>
                </c:pt>
                <c:pt idx="1">
                  <c:v>74421816</c:v>
                </c:pt>
                <c:pt idx="2">
                  <c:v>33884514</c:v>
                </c:pt>
                <c:pt idx="3">
                  <c:v>62525047</c:v>
                </c:pt>
                <c:pt idx="4">
                  <c:v>77517534</c:v>
                </c:pt>
                <c:pt idx="5">
                  <c:v>125272415</c:v>
                </c:pt>
                <c:pt idx="6">
                  <c:v>166649965</c:v>
                </c:pt>
                <c:pt idx="7">
                  <c:v>256873919</c:v>
                </c:pt>
                <c:pt idx="8">
                  <c:v>113662886</c:v>
                </c:pt>
                <c:pt idx="9">
                  <c:v>109273664</c:v>
                </c:pt>
                <c:pt idx="10">
                  <c:v>40672512</c:v>
                </c:pt>
                <c:pt idx="11">
                  <c:v>16626585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Plan1!$E$955:$E$956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Plan1!$B$957:$B$968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Plan1!$E$957:$E$968</c:f>
              <c:numCache>
                <c:formatCode>_(* #,##0_);_(* \(#,##0\);_(* "-"??_);_(@_)</c:formatCode>
                <c:ptCount val="12"/>
                <c:pt idx="0">
                  <c:v>66770956</c:v>
                </c:pt>
                <c:pt idx="1">
                  <c:v>3766277</c:v>
                </c:pt>
                <c:pt idx="2">
                  <c:v>36095451</c:v>
                </c:pt>
                <c:pt idx="3">
                  <c:v>72720876</c:v>
                </c:pt>
                <c:pt idx="4">
                  <c:v>85989818</c:v>
                </c:pt>
                <c:pt idx="5">
                  <c:v>71925361</c:v>
                </c:pt>
                <c:pt idx="6">
                  <c:v>27392376</c:v>
                </c:pt>
                <c:pt idx="7">
                  <c:v>24071044</c:v>
                </c:pt>
                <c:pt idx="8">
                  <c:v>49357765</c:v>
                </c:pt>
                <c:pt idx="9">
                  <c:v>17448844</c:v>
                </c:pt>
                <c:pt idx="10">
                  <c:v>23635020</c:v>
                </c:pt>
                <c:pt idx="11">
                  <c:v>30043108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Plan1!$F$955:$F$956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Plan1!$B$957:$B$968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Plan1!$F$957:$F$968</c:f>
              <c:numCache>
                <c:formatCode>_(* #,##0_);_(* \(#,##0\);_(* "-"??_);_(@_)</c:formatCode>
                <c:ptCount val="12"/>
                <c:pt idx="0">
                  <c:v>56675548</c:v>
                </c:pt>
                <c:pt idx="1">
                  <c:v>24240286</c:v>
                </c:pt>
                <c:pt idx="2">
                  <c:v>23564191</c:v>
                </c:pt>
                <c:pt idx="3">
                  <c:v>6584830</c:v>
                </c:pt>
                <c:pt idx="4">
                  <c:v>36987869</c:v>
                </c:pt>
                <c:pt idx="5">
                  <c:v>33260641</c:v>
                </c:pt>
                <c:pt idx="6">
                  <c:v>36680296</c:v>
                </c:pt>
                <c:pt idx="7">
                  <c:v>58690675</c:v>
                </c:pt>
                <c:pt idx="8">
                  <c:v>54271460</c:v>
                </c:pt>
                <c:pt idx="9">
                  <c:v>66678350</c:v>
                </c:pt>
                <c:pt idx="10">
                  <c:v>47616131</c:v>
                </c:pt>
                <c:pt idx="11">
                  <c:v>53361726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Plan1!$G$955:$G$956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Plan1!$B$957:$B$968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Plan1!$G$957:$G$968</c:f>
              <c:numCache>
                <c:formatCode>_(* #,##0_);_(* \(#,##0\);_(* "-"??_);_(@_)</c:formatCode>
                <c:ptCount val="12"/>
                <c:pt idx="0">
                  <c:v>22874350</c:v>
                </c:pt>
                <c:pt idx="1">
                  <c:v>63768557</c:v>
                </c:pt>
                <c:pt idx="2">
                  <c:v>71913047</c:v>
                </c:pt>
                <c:pt idx="3">
                  <c:v>28440595</c:v>
                </c:pt>
                <c:pt idx="4">
                  <c:v>27824721</c:v>
                </c:pt>
                <c:pt idx="5">
                  <c:v>51480443</c:v>
                </c:pt>
                <c:pt idx="6">
                  <c:v>61031166</c:v>
                </c:pt>
                <c:pt idx="7">
                  <c:v>59457058</c:v>
                </c:pt>
                <c:pt idx="8">
                  <c:v>11109733</c:v>
                </c:pt>
                <c:pt idx="9">
                  <c:v>27262247</c:v>
                </c:pt>
                <c:pt idx="10">
                  <c:v>9898344</c:v>
                </c:pt>
                <c:pt idx="11">
                  <c:v>9898344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Plan1!$H$955:$H$956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Plan1!$B$957:$B$968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Plan1!$H$957:$H$968</c:f>
              <c:numCache>
                <c:formatCode>_(* #,##0_);_(* \(#,##0\);_(* "-"??_);_(@_)</c:formatCode>
                <c:ptCount val="12"/>
                <c:pt idx="0">
                  <c:v>69372810</c:v>
                </c:pt>
                <c:pt idx="1">
                  <c:v>42904259</c:v>
                </c:pt>
                <c:pt idx="2">
                  <c:v>28119407</c:v>
                </c:pt>
                <c:pt idx="3">
                  <c:v>74131983</c:v>
                </c:pt>
                <c:pt idx="4">
                  <c:v>31270677</c:v>
                </c:pt>
                <c:pt idx="5">
                  <c:v>56636293</c:v>
                </c:pt>
                <c:pt idx="6">
                  <c:v>76650822</c:v>
                </c:pt>
                <c:pt idx="7">
                  <c:v>48951262</c:v>
                </c:pt>
                <c:pt idx="8">
                  <c:v>34874347</c:v>
                </c:pt>
                <c:pt idx="9">
                  <c:v>68206771</c:v>
                </c:pt>
                <c:pt idx="10">
                  <c:v>54125808</c:v>
                </c:pt>
                <c:pt idx="11">
                  <c:v>39388040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Plan1!$I$955:$I$956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Plan1!$B$957:$B$968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Plan1!$I$957:$I$968</c:f>
              <c:numCache>
                <c:formatCode>_(* #,##0_);_(* \(#,##0\);_(* "-"??_);_(@_)</c:formatCode>
                <c:ptCount val="12"/>
                <c:pt idx="0">
                  <c:v>45002806</c:v>
                </c:pt>
                <c:pt idx="1">
                  <c:v>43483417</c:v>
                </c:pt>
                <c:pt idx="2">
                  <c:v>32434659</c:v>
                </c:pt>
                <c:pt idx="3">
                  <c:v>40334418</c:v>
                </c:pt>
                <c:pt idx="4">
                  <c:v>44110276</c:v>
                </c:pt>
                <c:pt idx="5">
                  <c:v>47805600</c:v>
                </c:pt>
                <c:pt idx="6">
                  <c:v>45650193</c:v>
                </c:pt>
                <c:pt idx="7">
                  <c:v>77766201</c:v>
                </c:pt>
                <c:pt idx="8">
                  <c:v>48483293</c:v>
                </c:pt>
                <c:pt idx="9">
                  <c:v>76300141</c:v>
                </c:pt>
                <c:pt idx="10">
                  <c:v>53375333</c:v>
                </c:pt>
                <c:pt idx="11">
                  <c:v>28132294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Plan1!$J$955:$J$956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Plan1!$B$957:$B$968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Plan1!$J$957:$J$968</c:f>
              <c:numCache>
                <c:formatCode>_(* #,##0_);_(* \(#,##0\);_(* "-"??_);_(@_)</c:formatCode>
                <c:ptCount val="12"/>
                <c:pt idx="0">
                  <c:v>29075903</c:v>
                </c:pt>
                <c:pt idx="1">
                  <c:v>53012913</c:v>
                </c:pt>
                <c:pt idx="2">
                  <c:v>55755192</c:v>
                </c:pt>
                <c:pt idx="3">
                  <c:v>196685</c:v>
                </c:pt>
                <c:pt idx="4">
                  <c:v>60026677</c:v>
                </c:pt>
                <c:pt idx="5">
                  <c:v>65612135</c:v>
                </c:pt>
                <c:pt idx="6">
                  <c:v>74879051</c:v>
                </c:pt>
                <c:pt idx="7">
                  <c:v>113434201</c:v>
                </c:pt>
                <c:pt idx="8">
                  <c:v>74165518</c:v>
                </c:pt>
                <c:pt idx="9">
                  <c:v>66144037</c:v>
                </c:pt>
                <c:pt idx="10">
                  <c:v>49131400</c:v>
                </c:pt>
                <c:pt idx="11">
                  <c:v>38533782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Plan1!$K$955:$K$956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Plan1!$B$957:$B$968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Plan1!$K$957:$K$968</c:f>
              <c:numCache>
                <c:formatCode>_(* #,##0_);_(* \(#,##0\);_(* "-"??_);_(@_)</c:formatCode>
                <c:ptCount val="12"/>
                <c:pt idx="0">
                  <c:v>20877088</c:v>
                </c:pt>
                <c:pt idx="1">
                  <c:v>63493000</c:v>
                </c:pt>
                <c:pt idx="2">
                  <c:v>28927864</c:v>
                </c:pt>
                <c:pt idx="3">
                  <c:v>367626</c:v>
                </c:pt>
                <c:pt idx="4">
                  <c:v>21107218</c:v>
                </c:pt>
                <c:pt idx="5">
                  <c:v>52651712</c:v>
                </c:pt>
                <c:pt idx="6">
                  <c:v>60173169</c:v>
                </c:pt>
                <c:pt idx="7">
                  <c:v>68391644</c:v>
                </c:pt>
                <c:pt idx="8">
                  <c:v>42934153</c:v>
                </c:pt>
                <c:pt idx="9">
                  <c:v>87291399</c:v>
                </c:pt>
                <c:pt idx="10">
                  <c:v>66512622</c:v>
                </c:pt>
                <c:pt idx="11">
                  <c:v>9716565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Plan1!$L$955:$L$956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Plan1!$B$957:$B$968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Plan1!$L$957:$L$968</c:f>
              <c:numCache>
                <c:formatCode>_(* #,##0_);_(* \(#,##0\);_(* "-"??_);_(@_)</c:formatCode>
                <c:ptCount val="12"/>
                <c:pt idx="0">
                  <c:v>32693119</c:v>
                </c:pt>
                <c:pt idx="1">
                  <c:v>17515311</c:v>
                </c:pt>
                <c:pt idx="2">
                  <c:v>9364455</c:v>
                </c:pt>
                <c:pt idx="3">
                  <c:v>8612952</c:v>
                </c:pt>
                <c:pt idx="4">
                  <c:v>26623427</c:v>
                </c:pt>
                <c:pt idx="5">
                  <c:v>55165276</c:v>
                </c:pt>
                <c:pt idx="6">
                  <c:v>45292845</c:v>
                </c:pt>
                <c:pt idx="7">
                  <c:v>19605079</c:v>
                </c:pt>
                <c:pt idx="8">
                  <c:v>22671241</c:v>
                </c:pt>
                <c:pt idx="9">
                  <c:v>41093129</c:v>
                </c:pt>
                <c:pt idx="10">
                  <c:v>22179454</c:v>
                </c:pt>
                <c:pt idx="11">
                  <c:v>61252170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Plan1!$M$955:$M$956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Plan1!$B$957:$B$968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Plan1!$M$957:$M$968</c:f>
              <c:numCache>
                <c:formatCode>_(* #,##0_);_(* \(#,##0\);_(* "-"??_);_(@_)</c:formatCode>
                <c:ptCount val="12"/>
                <c:pt idx="0">
                  <c:v>27807243</c:v>
                </c:pt>
                <c:pt idx="1">
                  <c:v>9239404</c:v>
                </c:pt>
                <c:pt idx="2">
                  <c:v>34386232</c:v>
                </c:pt>
                <c:pt idx="3">
                  <c:v>55815405</c:v>
                </c:pt>
                <c:pt idx="4">
                  <c:v>49578476</c:v>
                </c:pt>
                <c:pt idx="5">
                  <c:v>112081527</c:v>
                </c:pt>
                <c:pt idx="6">
                  <c:v>65010026</c:v>
                </c:pt>
                <c:pt idx="7">
                  <c:v>127055977</c:v>
                </c:pt>
                <c:pt idx="8">
                  <c:v>126874804</c:v>
                </c:pt>
                <c:pt idx="9">
                  <c:v>144430725</c:v>
                </c:pt>
                <c:pt idx="10">
                  <c:v>105008790</c:v>
                </c:pt>
                <c:pt idx="11">
                  <c:v>111600478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Plan1!$N$955:$N$956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Plan1!$B$957:$B$968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Plan1!$N$957:$N$968</c:f>
              <c:numCache>
                <c:formatCode>_(* #,##0_);_(* \(#,##0\);_(* "-"??_);_(@_)</c:formatCode>
                <c:ptCount val="12"/>
                <c:pt idx="0">
                  <c:v>100429936</c:v>
                </c:pt>
                <c:pt idx="1">
                  <c:v>51827896</c:v>
                </c:pt>
                <c:pt idx="2">
                  <c:v>34961434</c:v>
                </c:pt>
                <c:pt idx="3">
                  <c:v>44741782</c:v>
                </c:pt>
                <c:pt idx="4">
                  <c:v>22216189</c:v>
                </c:pt>
                <c:pt idx="5">
                  <c:v>40791707</c:v>
                </c:pt>
                <c:pt idx="6">
                  <c:v>108305943</c:v>
                </c:pt>
                <c:pt idx="7">
                  <c:v>52979860</c:v>
                </c:pt>
                <c:pt idx="8">
                  <c:v>87205673</c:v>
                </c:pt>
                <c:pt idx="9">
                  <c:v>58596625</c:v>
                </c:pt>
                <c:pt idx="10">
                  <c:v>46012925</c:v>
                </c:pt>
                <c:pt idx="11">
                  <c:v>124128810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CE-4E6A-BF47-5ECF7C26E622}"/>
            </c:ext>
          </c:extLst>
        </c:ser>
        <c:ser>
          <c:idx val="12"/>
          <c:order val="12"/>
          <c:tx>
            <c:strRef>
              <c:f>Plan1!$O$955:$O$956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Plan1!$B$957:$B$968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Plan1!$O$957:$O$968</c:f>
              <c:numCache>
                <c:formatCode>_(* #,##0_);_(* \(#,##0\);_(* "-"??_);_(@_)</c:formatCode>
                <c:ptCount val="12"/>
                <c:pt idx="0">
                  <c:v>35735133</c:v>
                </c:pt>
                <c:pt idx="1">
                  <c:v>19821042</c:v>
                </c:pt>
                <c:pt idx="2">
                  <c:v>44423726</c:v>
                </c:pt>
                <c:pt idx="3">
                  <c:v>27890329</c:v>
                </c:pt>
                <c:pt idx="4">
                  <c:v>48556788</c:v>
                </c:pt>
                <c:pt idx="5">
                  <c:v>16575206</c:v>
                </c:pt>
                <c:pt idx="6">
                  <c:v>41185909</c:v>
                </c:pt>
                <c:pt idx="7">
                  <c:v>39401985</c:v>
                </c:pt>
                <c:pt idx="8">
                  <c:v>19470546</c:v>
                </c:pt>
                <c:pt idx="9">
                  <c:v>17616795</c:v>
                </c:pt>
                <c:pt idx="10">
                  <c:v>29350001</c:v>
                </c:pt>
                <c:pt idx="11">
                  <c:v>503342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A9-4B51-B647-58C2669C5F8D}"/>
            </c:ext>
          </c:extLst>
        </c:ser>
        <c:ser>
          <c:idx val="13"/>
          <c:order val="13"/>
          <c:tx>
            <c:strRef>
              <c:f>Plan1!$P$955:$P$956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Plan1!$B$957:$B$968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Plan1!$P$957:$P$968</c:f>
              <c:numCache>
                <c:formatCode>_(* #,##0_);_(* \(#,##0\);_(* "-"??_);_(@_)</c:formatCode>
                <c:ptCount val="12"/>
                <c:pt idx="0">
                  <c:v>32734896</c:v>
                </c:pt>
                <c:pt idx="1">
                  <c:v>14999813</c:v>
                </c:pt>
                <c:pt idx="2">
                  <c:v>22823123</c:v>
                </c:pt>
                <c:pt idx="3">
                  <c:v>22327711</c:v>
                </c:pt>
                <c:pt idx="4">
                  <c:v>21312323</c:v>
                </c:pt>
                <c:pt idx="5">
                  <c:v>25109630</c:v>
                </c:pt>
                <c:pt idx="6">
                  <c:v>17108835</c:v>
                </c:pt>
                <c:pt idx="7">
                  <c:v>38158948</c:v>
                </c:pt>
                <c:pt idx="8">
                  <c:v>14268985</c:v>
                </c:pt>
                <c:pt idx="9">
                  <c:v>15849142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26-46FB-A017-2ADE4EF68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US$ FOB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[Importacoes e Exportacoes m3.xlsx]Plan1!Tabela dinâmica16</c:name>
    <c:fmtId val="1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Plan1!$C$1011:$C$1012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Plan1!$B$1013:$B$1024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Plan1!$C$1013:$C$1024</c:f>
              <c:numCache>
                <c:formatCode>_(* #,##0_);_(* \(#,##0\);_(* "-"??_);_(@_)</c:formatCode>
                <c:ptCount val="12"/>
                <c:pt idx="0">
                  <c:v>23240.019</c:v>
                </c:pt>
                <c:pt idx="1">
                  <c:v>37701.75</c:v>
                </c:pt>
                <c:pt idx="2">
                  <c:v>32544.915000000001</c:v>
                </c:pt>
                <c:pt idx="3">
                  <c:v>26110.145</c:v>
                </c:pt>
                <c:pt idx="4">
                  <c:v>40838.313000000002</c:v>
                </c:pt>
                <c:pt idx="5">
                  <c:v>38463.750999999997</c:v>
                </c:pt>
                <c:pt idx="6">
                  <c:v>102502.628</c:v>
                </c:pt>
                <c:pt idx="7">
                  <c:v>65235.387999999999</c:v>
                </c:pt>
                <c:pt idx="8">
                  <c:v>187096.731</c:v>
                </c:pt>
                <c:pt idx="9">
                  <c:v>194938.06400000001</c:v>
                </c:pt>
                <c:pt idx="10">
                  <c:v>124139.351</c:v>
                </c:pt>
                <c:pt idx="11">
                  <c:v>213683.44899999999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Plan1!$D$1011:$D$1012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Plan1!$B$1013:$B$1024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Plan1!$D$1013:$D$1024</c:f>
              <c:numCache>
                <c:formatCode>_(* #,##0_);_(* \(#,##0\);_(* "-"??_);_(@_)</c:formatCode>
                <c:ptCount val="12"/>
                <c:pt idx="0">
                  <c:v>179411.21</c:v>
                </c:pt>
                <c:pt idx="1">
                  <c:v>103192.12699999999</c:v>
                </c:pt>
                <c:pt idx="2">
                  <c:v>25823.789000000001</c:v>
                </c:pt>
                <c:pt idx="3">
                  <c:v>14490.489</c:v>
                </c:pt>
                <c:pt idx="4">
                  <c:v>30662.71</c:v>
                </c:pt>
                <c:pt idx="5">
                  <c:v>103236.54700000001</c:v>
                </c:pt>
                <c:pt idx="6">
                  <c:v>90358.921000000002</c:v>
                </c:pt>
                <c:pt idx="7">
                  <c:v>94403.433000000005</c:v>
                </c:pt>
                <c:pt idx="8">
                  <c:v>115838.51300000001</c:v>
                </c:pt>
                <c:pt idx="9">
                  <c:v>161414.72099999999</c:v>
                </c:pt>
                <c:pt idx="10">
                  <c:v>122145.833</c:v>
                </c:pt>
                <c:pt idx="11">
                  <c:v>69596.687999999995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Plan1!$E$1011:$E$1012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Plan1!$B$1013:$B$1024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Plan1!$E$1013:$E$1024</c:f>
              <c:numCache>
                <c:formatCode>_(* #,##0_);_(* \(#,##0\);_(* "-"??_);_(@_)</c:formatCode>
                <c:ptCount val="12"/>
                <c:pt idx="0">
                  <c:v>92985.930999999997</c:v>
                </c:pt>
                <c:pt idx="1">
                  <c:v>59806.023000000001</c:v>
                </c:pt>
                <c:pt idx="2">
                  <c:v>26149.936000000002</c:v>
                </c:pt>
                <c:pt idx="3">
                  <c:v>37560.243000000002</c:v>
                </c:pt>
                <c:pt idx="4">
                  <c:v>19795.784</c:v>
                </c:pt>
                <c:pt idx="5">
                  <c:v>64522.802000000003</c:v>
                </c:pt>
                <c:pt idx="6">
                  <c:v>49595.917999999998</c:v>
                </c:pt>
                <c:pt idx="7">
                  <c:v>41999.877</c:v>
                </c:pt>
                <c:pt idx="8">
                  <c:v>46301.678999999996</c:v>
                </c:pt>
                <c:pt idx="9">
                  <c:v>72902.913</c:v>
                </c:pt>
                <c:pt idx="10">
                  <c:v>50971.718999999997</c:v>
                </c:pt>
                <c:pt idx="11">
                  <c:v>78438.176999999996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Plan1!$F$1011:$F$1012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Plan1!$B$1013:$B$1024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Plan1!$F$1013:$F$1024</c:f>
              <c:numCache>
                <c:formatCode>_(* #,##0_);_(* \(#,##0\);_(* "-"??_);_(@_)</c:formatCode>
                <c:ptCount val="12"/>
                <c:pt idx="0">
                  <c:v>57560.264000000003</c:v>
                </c:pt>
                <c:pt idx="1">
                  <c:v>31102.65</c:v>
                </c:pt>
                <c:pt idx="2">
                  <c:v>71837.292000000001</c:v>
                </c:pt>
                <c:pt idx="3">
                  <c:v>8429.7540000000008</c:v>
                </c:pt>
                <c:pt idx="4">
                  <c:v>16760.704000000002</c:v>
                </c:pt>
                <c:pt idx="5">
                  <c:v>24468.809000000001</c:v>
                </c:pt>
                <c:pt idx="6">
                  <c:v>140172.215</c:v>
                </c:pt>
                <c:pt idx="7">
                  <c:v>72711.236999999994</c:v>
                </c:pt>
                <c:pt idx="8">
                  <c:v>52264.180999999997</c:v>
                </c:pt>
                <c:pt idx="9">
                  <c:v>107861.466</c:v>
                </c:pt>
                <c:pt idx="10">
                  <c:v>82277.942999999999</c:v>
                </c:pt>
                <c:pt idx="11">
                  <c:v>171143.391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Plan1!$G$1011:$G$1012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Plan1!$B$1013:$B$1024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Plan1!$G$1013:$G$1024</c:f>
              <c:numCache>
                <c:formatCode>_(* #,##0_);_(* \(#,##0\);_(* "-"??_);_(@_)</c:formatCode>
                <c:ptCount val="12"/>
                <c:pt idx="0">
                  <c:v>73399.284</c:v>
                </c:pt>
                <c:pt idx="1">
                  <c:v>192061.22899999999</c:v>
                </c:pt>
                <c:pt idx="2">
                  <c:v>75194.771999999997</c:v>
                </c:pt>
                <c:pt idx="3">
                  <c:v>21283.088</c:v>
                </c:pt>
                <c:pt idx="4">
                  <c:v>59300.976000000002</c:v>
                </c:pt>
                <c:pt idx="5">
                  <c:v>141364.399</c:v>
                </c:pt>
                <c:pt idx="6">
                  <c:v>94266.978000000003</c:v>
                </c:pt>
                <c:pt idx="7">
                  <c:v>58584.587</c:v>
                </c:pt>
                <c:pt idx="8">
                  <c:v>126300.867</c:v>
                </c:pt>
                <c:pt idx="9">
                  <c:v>22454.195</c:v>
                </c:pt>
                <c:pt idx="10">
                  <c:v>20054.398000000001</c:v>
                </c:pt>
                <c:pt idx="11">
                  <c:v>20054.398000000001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Plan1!$H$1011:$H$1012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Plan1!$B$1013:$B$1024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Plan1!$H$1013:$H$1024</c:f>
              <c:numCache>
                <c:formatCode>_(* #,##0_);_(* \(#,##0\);_(* "-"??_);_(@_)</c:formatCode>
                <c:ptCount val="12"/>
                <c:pt idx="0">
                  <c:v>3195.4009999999998</c:v>
                </c:pt>
                <c:pt idx="1">
                  <c:v>709.73800000000006</c:v>
                </c:pt>
                <c:pt idx="2">
                  <c:v>10026.569</c:v>
                </c:pt>
                <c:pt idx="3">
                  <c:v>1608.9459999999999</c:v>
                </c:pt>
                <c:pt idx="4">
                  <c:v>28488.489000000005</c:v>
                </c:pt>
                <c:pt idx="5">
                  <c:v>57218.434000000001</c:v>
                </c:pt>
                <c:pt idx="6">
                  <c:v>7498.1630000000005</c:v>
                </c:pt>
                <c:pt idx="7">
                  <c:v>85618.956000000006</c:v>
                </c:pt>
                <c:pt idx="8">
                  <c:v>80989.452999999994</c:v>
                </c:pt>
                <c:pt idx="9">
                  <c:v>39457.071000000004</c:v>
                </c:pt>
                <c:pt idx="10">
                  <c:v>40220.254999999997</c:v>
                </c:pt>
                <c:pt idx="11">
                  <c:v>1283.2440000000001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Plan1!$I$1011:$I$1012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Plan1!$B$1013:$B$1024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Plan1!$I$1013:$I$1024</c:f>
              <c:numCache>
                <c:formatCode>_(* #,##0_);_(* \(#,##0\);_(* "-"??_);_(@_)</c:formatCode>
                <c:ptCount val="12"/>
                <c:pt idx="0">
                  <c:v>49989.775999999998</c:v>
                </c:pt>
                <c:pt idx="1">
                  <c:v>1132.127</c:v>
                </c:pt>
                <c:pt idx="2">
                  <c:v>18902.87</c:v>
                </c:pt>
                <c:pt idx="3">
                  <c:v>12144.351999999997</c:v>
                </c:pt>
                <c:pt idx="4">
                  <c:v>14208.380000000001</c:v>
                </c:pt>
                <c:pt idx="5">
                  <c:v>49697.027999999991</c:v>
                </c:pt>
                <c:pt idx="6">
                  <c:v>88913.830000000016</c:v>
                </c:pt>
                <c:pt idx="7">
                  <c:v>80912.705999999991</c:v>
                </c:pt>
                <c:pt idx="8">
                  <c:v>73263.72</c:v>
                </c:pt>
                <c:pt idx="9">
                  <c:v>127495.427</c:v>
                </c:pt>
                <c:pt idx="10">
                  <c:v>45899.870999999999</c:v>
                </c:pt>
                <c:pt idx="11">
                  <c:v>52861.62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Plan1!$J$1011:$J$1012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Plan1!$B$1013:$B$1024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Plan1!$J$1013:$J$1024</c:f>
              <c:numCache>
                <c:formatCode>_(* #,##0_);_(* \(#,##0\);_(* "-"??_);_(@_)</c:formatCode>
                <c:ptCount val="12"/>
                <c:pt idx="0">
                  <c:v>49601.684000000001</c:v>
                </c:pt>
                <c:pt idx="1">
                  <c:v>23704.951999999997</c:v>
                </c:pt>
                <c:pt idx="2">
                  <c:v>27582.5</c:v>
                </c:pt>
                <c:pt idx="3">
                  <c:v>3970.1970000000001</c:v>
                </c:pt>
                <c:pt idx="4">
                  <c:v>15894.499</c:v>
                </c:pt>
                <c:pt idx="5">
                  <c:v>42451.287999999993</c:v>
                </c:pt>
                <c:pt idx="6">
                  <c:v>57148.087</c:v>
                </c:pt>
                <c:pt idx="7">
                  <c:v>89933.135999999999</c:v>
                </c:pt>
                <c:pt idx="8">
                  <c:v>73408.548999999999</c:v>
                </c:pt>
                <c:pt idx="9">
                  <c:v>76621.935999999987</c:v>
                </c:pt>
                <c:pt idx="10">
                  <c:v>82823.036999999997</c:v>
                </c:pt>
                <c:pt idx="11">
                  <c:v>74090.200000000012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Plan1!$K$1011:$K$1012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Plan1!$B$1013:$B$1024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Plan1!$K$1013:$K$1024</c:f>
              <c:numCache>
                <c:formatCode>_(* #,##0_);_(* \(#,##0\);_(* "-"??_);_(@_)</c:formatCode>
                <c:ptCount val="12"/>
                <c:pt idx="0">
                  <c:v>39674.243000000002</c:v>
                </c:pt>
                <c:pt idx="1">
                  <c:v>40221.237000000001</c:v>
                </c:pt>
                <c:pt idx="2">
                  <c:v>22335.825000000001</c:v>
                </c:pt>
                <c:pt idx="3">
                  <c:v>79444.195999999982</c:v>
                </c:pt>
                <c:pt idx="4">
                  <c:v>78953.255999999994</c:v>
                </c:pt>
                <c:pt idx="5">
                  <c:v>139695.95000000001</c:v>
                </c:pt>
                <c:pt idx="6">
                  <c:v>166462.43400000001</c:v>
                </c:pt>
                <c:pt idx="7">
                  <c:v>159390.98300000004</c:v>
                </c:pt>
                <c:pt idx="8">
                  <c:v>183184.8</c:v>
                </c:pt>
                <c:pt idx="9">
                  <c:v>171399.61000000007</c:v>
                </c:pt>
                <c:pt idx="10">
                  <c:v>157243.63199999998</c:v>
                </c:pt>
                <c:pt idx="11">
                  <c:v>220666.07500000001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Plan1!$L$1011:$L$1012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Plan1!$B$1013:$B$1024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Plan1!$L$1013:$L$1024</c:f>
              <c:numCache>
                <c:formatCode>_(* #,##0_);_(* \(#,##0\);_(* "-"??_);_(@_)</c:formatCode>
                <c:ptCount val="12"/>
                <c:pt idx="0">
                  <c:v>120211.35100000004</c:v>
                </c:pt>
                <c:pt idx="1">
                  <c:v>119100.10100000001</c:v>
                </c:pt>
                <c:pt idx="2">
                  <c:v>174106.63499999998</c:v>
                </c:pt>
                <c:pt idx="3">
                  <c:v>88277.762000000017</c:v>
                </c:pt>
                <c:pt idx="4">
                  <c:v>16954.616000000002</c:v>
                </c:pt>
                <c:pt idx="5">
                  <c:v>189334.04999999996</c:v>
                </c:pt>
                <c:pt idx="6">
                  <c:v>128957.60100000002</c:v>
                </c:pt>
                <c:pt idx="7">
                  <c:v>44045.42</c:v>
                </c:pt>
                <c:pt idx="8">
                  <c:v>160996.946</c:v>
                </c:pt>
                <c:pt idx="9">
                  <c:v>103728.36499999996</c:v>
                </c:pt>
                <c:pt idx="10">
                  <c:v>77449.541000000012</c:v>
                </c:pt>
                <c:pt idx="11">
                  <c:v>111315.40499999998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Plan1!$M$1011:$M$1012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Plan1!$B$1013:$B$1024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Plan1!$M$1013:$M$1024</c:f>
              <c:numCache>
                <c:formatCode>_(* #,##0_);_(* \(#,##0\);_(* "-"??_);_(@_)</c:formatCode>
                <c:ptCount val="12"/>
                <c:pt idx="0">
                  <c:v>59802.71</c:v>
                </c:pt>
                <c:pt idx="1">
                  <c:v>60732.662999999993</c:v>
                </c:pt>
                <c:pt idx="2">
                  <c:v>130404.01999999997</c:v>
                </c:pt>
                <c:pt idx="3">
                  <c:v>43247.281000000003</c:v>
                </c:pt>
                <c:pt idx="4">
                  <c:v>12133.526000000003</c:v>
                </c:pt>
                <c:pt idx="5">
                  <c:v>67459.011999999973</c:v>
                </c:pt>
                <c:pt idx="6">
                  <c:v>90789.431000000011</c:v>
                </c:pt>
                <c:pt idx="7">
                  <c:v>111161.00200000001</c:v>
                </c:pt>
                <c:pt idx="8">
                  <c:v>119528.52999999997</c:v>
                </c:pt>
                <c:pt idx="9">
                  <c:v>145870.079</c:v>
                </c:pt>
                <c:pt idx="10">
                  <c:v>87052.812000000005</c:v>
                </c:pt>
                <c:pt idx="11">
                  <c:v>162471.549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Plan1!$N$1011:$N$1012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Plan1!$B$1013:$B$1024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Plan1!$N$1013:$N$1024</c:f>
              <c:numCache>
                <c:formatCode>_(* #,##0_);_(* \(#,##0\);_(* "-"??_);_(@_)</c:formatCode>
                <c:ptCount val="12"/>
                <c:pt idx="0">
                  <c:v>118256.58300000003</c:v>
                </c:pt>
                <c:pt idx="1">
                  <c:v>55422.654000000002</c:v>
                </c:pt>
                <c:pt idx="2">
                  <c:v>145803.924</c:v>
                </c:pt>
                <c:pt idx="3">
                  <c:v>136571.80800000002</c:v>
                </c:pt>
                <c:pt idx="4">
                  <c:v>61831.332999999991</c:v>
                </c:pt>
                <c:pt idx="5">
                  <c:v>12765.073000000002</c:v>
                </c:pt>
                <c:pt idx="6">
                  <c:v>134593.01799999998</c:v>
                </c:pt>
                <c:pt idx="7">
                  <c:v>166598.24299999996</c:v>
                </c:pt>
                <c:pt idx="8">
                  <c:v>154705.69399999999</c:v>
                </c:pt>
                <c:pt idx="9">
                  <c:v>131399.23300000001</c:v>
                </c:pt>
                <c:pt idx="10">
                  <c:v>113552.08399999999</c:v>
                </c:pt>
                <c:pt idx="11">
                  <c:v>85533.84600000002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32-4A2C-AAE8-D43F07061FC2}"/>
            </c:ext>
          </c:extLst>
        </c:ser>
        <c:ser>
          <c:idx val="12"/>
          <c:order val="12"/>
          <c:tx>
            <c:strRef>
              <c:f>Plan1!$O$1011:$O$1012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Plan1!$B$1013:$B$1024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Plan1!$O$1013:$O$1024</c:f>
              <c:numCache>
                <c:formatCode>_(* #,##0_);_(* \(#,##0\);_(* "-"??_);_(@_)</c:formatCode>
                <c:ptCount val="12"/>
                <c:pt idx="0">
                  <c:v>189763.69500000001</c:v>
                </c:pt>
                <c:pt idx="1">
                  <c:v>101589.26</c:v>
                </c:pt>
                <c:pt idx="2">
                  <c:v>129862.82199999999</c:v>
                </c:pt>
                <c:pt idx="3">
                  <c:v>105563.682</c:v>
                </c:pt>
                <c:pt idx="4">
                  <c:v>76442.996000000014</c:v>
                </c:pt>
                <c:pt idx="5">
                  <c:v>48380.925000000003</c:v>
                </c:pt>
                <c:pt idx="6">
                  <c:v>58617.818000000007</c:v>
                </c:pt>
                <c:pt idx="7">
                  <c:v>95682.489000000001</c:v>
                </c:pt>
                <c:pt idx="8">
                  <c:v>128846.24399999999</c:v>
                </c:pt>
                <c:pt idx="9">
                  <c:v>173545.389</c:v>
                </c:pt>
                <c:pt idx="10">
                  <c:v>55739.969999999994</c:v>
                </c:pt>
                <c:pt idx="11">
                  <c:v>108760.234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72-456C-A804-764A41F6FCB3}"/>
            </c:ext>
          </c:extLst>
        </c:ser>
        <c:ser>
          <c:idx val="13"/>
          <c:order val="13"/>
          <c:tx>
            <c:strRef>
              <c:f>Plan1!$P$1011:$P$1012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Plan1!$B$1013:$B$1024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Plan1!$P$1013:$P$1024</c:f>
              <c:numCache>
                <c:formatCode>_(* #,##0_);_(* \(#,##0\);_(* "-"??_);_(@_)</c:formatCode>
                <c:ptCount val="12"/>
                <c:pt idx="0">
                  <c:v>126758.936</c:v>
                </c:pt>
                <c:pt idx="1">
                  <c:v>16402.341</c:v>
                </c:pt>
                <c:pt idx="2">
                  <c:v>194635.30699999997</c:v>
                </c:pt>
                <c:pt idx="3">
                  <c:v>42571.720999999998</c:v>
                </c:pt>
                <c:pt idx="4">
                  <c:v>46005.410999999993</c:v>
                </c:pt>
                <c:pt idx="5">
                  <c:v>95572.122000000018</c:v>
                </c:pt>
                <c:pt idx="6">
                  <c:v>121428.50800000002</c:v>
                </c:pt>
                <c:pt idx="7">
                  <c:v>110343.05100000001</c:v>
                </c:pt>
                <c:pt idx="8">
                  <c:v>194389.77300000002</c:v>
                </c:pt>
                <c:pt idx="9">
                  <c:v>80146.974999999991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69-4F98-824B-198949120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m³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Plan1!#REF!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EE1-42E5-8E35-C0A247FB2CE6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Plan1!#REF!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EE1-42E5-8E35-C0A247FB2CE6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Plan1!#REF!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EE1-42E5-8E35-C0A247FB2CE6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Plan1!#REF!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4EE1-42E5-8E35-C0A247FB2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148672"/>
        <c:axId val="115154944"/>
      </c:barChart>
      <c:catAx>
        <c:axId val="115148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Ano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5154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5154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3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mil m</a:t>
                </a:r>
                <a:r>
                  <a:rPr lang="pt-BR" sz="3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5148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2053" footer="0.4921259850000205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[Importacoes e Exportacoes m3.xlsx]Plan1!Tabela dinâmica11</c:name>
    <c:fmtId val="1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Plan1!$C$1065:$C$1066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Plan1!$B$1067:$B$1078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Plan1!$C$1067:$C$1078</c:f>
              <c:numCache>
                <c:formatCode>_(* #,##0_);_(* \(#,##0\);_(* "-"??_);_(@_)</c:formatCode>
                <c:ptCount val="12"/>
                <c:pt idx="0">
                  <c:v>17802653</c:v>
                </c:pt>
                <c:pt idx="1">
                  <c:v>31865994</c:v>
                </c:pt>
                <c:pt idx="2">
                  <c:v>22724331</c:v>
                </c:pt>
                <c:pt idx="3">
                  <c:v>18469051</c:v>
                </c:pt>
                <c:pt idx="4">
                  <c:v>28326925</c:v>
                </c:pt>
                <c:pt idx="5">
                  <c:v>30486373</c:v>
                </c:pt>
                <c:pt idx="6">
                  <c:v>69010411</c:v>
                </c:pt>
                <c:pt idx="7">
                  <c:v>45034988</c:v>
                </c:pt>
                <c:pt idx="8">
                  <c:v>133183809</c:v>
                </c:pt>
                <c:pt idx="9">
                  <c:v>126395985</c:v>
                </c:pt>
                <c:pt idx="10">
                  <c:v>76932750</c:v>
                </c:pt>
                <c:pt idx="11">
                  <c:v>127670809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Plan1!$D$1065:$D$1066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Plan1!$B$1067:$B$1078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Plan1!$D$1067:$D$1078</c:f>
              <c:numCache>
                <c:formatCode>_(* #,##0_);_(* \(#,##0\);_(* "-"??_);_(@_)</c:formatCode>
                <c:ptCount val="12"/>
                <c:pt idx="0">
                  <c:v>112792476</c:v>
                </c:pt>
                <c:pt idx="1">
                  <c:v>62372945</c:v>
                </c:pt>
                <c:pt idx="2">
                  <c:v>16905926</c:v>
                </c:pt>
                <c:pt idx="3">
                  <c:v>9352508</c:v>
                </c:pt>
                <c:pt idx="4">
                  <c:v>16418738</c:v>
                </c:pt>
                <c:pt idx="5">
                  <c:v>63202079</c:v>
                </c:pt>
                <c:pt idx="6">
                  <c:v>56802975</c:v>
                </c:pt>
                <c:pt idx="7">
                  <c:v>57459830</c:v>
                </c:pt>
                <c:pt idx="8">
                  <c:v>68594765</c:v>
                </c:pt>
                <c:pt idx="9">
                  <c:v>95125205</c:v>
                </c:pt>
                <c:pt idx="10">
                  <c:v>73170699</c:v>
                </c:pt>
                <c:pt idx="11">
                  <c:v>41868958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Plan1!$E$1065:$E$1066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Plan1!$B$1067:$B$1078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Plan1!$E$1067:$E$1078</c:f>
              <c:numCache>
                <c:formatCode>_(* #,##0_);_(* \(#,##0\);_(* "-"??_);_(@_)</c:formatCode>
                <c:ptCount val="12"/>
                <c:pt idx="0">
                  <c:v>55983038</c:v>
                </c:pt>
                <c:pt idx="1">
                  <c:v>36064222</c:v>
                </c:pt>
                <c:pt idx="2">
                  <c:v>16605042</c:v>
                </c:pt>
                <c:pt idx="3">
                  <c:v>23284793</c:v>
                </c:pt>
                <c:pt idx="4">
                  <c:v>12681441</c:v>
                </c:pt>
                <c:pt idx="5">
                  <c:v>39694707</c:v>
                </c:pt>
                <c:pt idx="6">
                  <c:v>29956172</c:v>
                </c:pt>
                <c:pt idx="7">
                  <c:v>25466193</c:v>
                </c:pt>
                <c:pt idx="8">
                  <c:v>29235371</c:v>
                </c:pt>
                <c:pt idx="9">
                  <c:v>43902556</c:v>
                </c:pt>
                <c:pt idx="10">
                  <c:v>30430082</c:v>
                </c:pt>
                <c:pt idx="11">
                  <c:v>45510434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Plan1!$F$1065:$F$1066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Plan1!$B$1067:$B$1078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Plan1!$F$1067:$F$1078</c:f>
              <c:numCache>
                <c:formatCode>_(* #,##0_);_(* \(#,##0\);_(* "-"??_);_(@_)</c:formatCode>
                <c:ptCount val="12"/>
                <c:pt idx="0">
                  <c:v>31608583</c:v>
                </c:pt>
                <c:pt idx="1">
                  <c:v>17241545</c:v>
                </c:pt>
                <c:pt idx="2">
                  <c:v>38810865</c:v>
                </c:pt>
                <c:pt idx="3">
                  <c:v>3913260</c:v>
                </c:pt>
                <c:pt idx="4">
                  <c:v>9621664</c:v>
                </c:pt>
                <c:pt idx="5">
                  <c:v>11308889</c:v>
                </c:pt>
                <c:pt idx="6">
                  <c:v>63301675</c:v>
                </c:pt>
                <c:pt idx="7">
                  <c:v>31369174</c:v>
                </c:pt>
                <c:pt idx="8">
                  <c:v>22884951</c:v>
                </c:pt>
                <c:pt idx="9">
                  <c:v>44830019</c:v>
                </c:pt>
                <c:pt idx="10">
                  <c:v>34867767</c:v>
                </c:pt>
                <c:pt idx="11">
                  <c:v>72104887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Plan1!$G$1065:$G$1066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Plan1!$B$1067:$B$1078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Plan1!$G$1067:$G$1078</c:f>
              <c:numCache>
                <c:formatCode>_(* #,##0_);_(* \(#,##0\);_(* "-"??_);_(@_)</c:formatCode>
                <c:ptCount val="12"/>
                <c:pt idx="0">
                  <c:v>32986682</c:v>
                </c:pt>
                <c:pt idx="1">
                  <c:v>87218423</c:v>
                </c:pt>
                <c:pt idx="2">
                  <c:v>34167530</c:v>
                </c:pt>
                <c:pt idx="3">
                  <c:v>10592562</c:v>
                </c:pt>
                <c:pt idx="4">
                  <c:v>27273899</c:v>
                </c:pt>
                <c:pt idx="5">
                  <c:v>61549981</c:v>
                </c:pt>
                <c:pt idx="6">
                  <c:v>44163999</c:v>
                </c:pt>
                <c:pt idx="7">
                  <c:v>28598431</c:v>
                </c:pt>
                <c:pt idx="8">
                  <c:v>62740486</c:v>
                </c:pt>
                <c:pt idx="9">
                  <c:v>12381778</c:v>
                </c:pt>
                <c:pt idx="10">
                  <c:v>14908410</c:v>
                </c:pt>
                <c:pt idx="11">
                  <c:v>14908410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Plan1!$H$1065:$H$1066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Plan1!$B$1067:$B$1078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Plan1!$H$1067:$H$1078</c:f>
              <c:numCache>
                <c:formatCode>_(* #,##0_);_(* \(#,##0\);_(* "-"??_);_(@_)</c:formatCode>
                <c:ptCount val="12"/>
                <c:pt idx="0">
                  <c:v>2167833</c:v>
                </c:pt>
                <c:pt idx="1">
                  <c:v>586030</c:v>
                </c:pt>
                <c:pt idx="2">
                  <c:v>6416214</c:v>
                </c:pt>
                <c:pt idx="3">
                  <c:v>1794395</c:v>
                </c:pt>
                <c:pt idx="4">
                  <c:v>15224933</c:v>
                </c:pt>
                <c:pt idx="5">
                  <c:v>29505738</c:v>
                </c:pt>
                <c:pt idx="6">
                  <c:v>3944199</c:v>
                </c:pt>
                <c:pt idx="7">
                  <c:v>41120327</c:v>
                </c:pt>
                <c:pt idx="8">
                  <c:v>40747097</c:v>
                </c:pt>
                <c:pt idx="9">
                  <c:v>19932813</c:v>
                </c:pt>
                <c:pt idx="10">
                  <c:v>19758297</c:v>
                </c:pt>
                <c:pt idx="11">
                  <c:v>1025561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Plan1!$I$1065:$I$1066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Plan1!$B$1067:$B$1078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Plan1!$I$1067:$I$1078</c:f>
              <c:numCache>
                <c:formatCode>_(* #,##0_);_(* \(#,##0\);_(* "-"??_);_(@_)</c:formatCode>
                <c:ptCount val="12"/>
                <c:pt idx="0">
                  <c:v>25075488</c:v>
                </c:pt>
                <c:pt idx="1">
                  <c:v>1032205</c:v>
                </c:pt>
                <c:pt idx="2">
                  <c:v>9401975</c:v>
                </c:pt>
                <c:pt idx="3">
                  <c:v>7064709</c:v>
                </c:pt>
                <c:pt idx="4">
                  <c:v>7211199</c:v>
                </c:pt>
                <c:pt idx="5">
                  <c:v>26813169</c:v>
                </c:pt>
                <c:pt idx="6">
                  <c:v>44242600</c:v>
                </c:pt>
                <c:pt idx="7">
                  <c:v>39303454</c:v>
                </c:pt>
                <c:pt idx="8">
                  <c:v>35889986</c:v>
                </c:pt>
                <c:pt idx="9">
                  <c:v>63267895</c:v>
                </c:pt>
                <c:pt idx="10">
                  <c:v>23476997</c:v>
                </c:pt>
                <c:pt idx="11">
                  <c:v>25320924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Plan1!$J$1065:$J$1066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Plan1!$B$1067:$B$1078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Plan1!$J$1067:$J$1078</c:f>
              <c:numCache>
                <c:formatCode>_(* #,##0_);_(* \(#,##0\);_(* "-"??_);_(@_)</c:formatCode>
                <c:ptCount val="12"/>
                <c:pt idx="0">
                  <c:v>25470400</c:v>
                </c:pt>
                <c:pt idx="1">
                  <c:v>10972746</c:v>
                </c:pt>
                <c:pt idx="2">
                  <c:v>13285150</c:v>
                </c:pt>
                <c:pt idx="3">
                  <c:v>2841723</c:v>
                </c:pt>
                <c:pt idx="4">
                  <c:v>8225299</c:v>
                </c:pt>
                <c:pt idx="5">
                  <c:v>21212166</c:v>
                </c:pt>
                <c:pt idx="6">
                  <c:v>28789348</c:v>
                </c:pt>
                <c:pt idx="7">
                  <c:v>44781705</c:v>
                </c:pt>
                <c:pt idx="8">
                  <c:v>38045182</c:v>
                </c:pt>
                <c:pt idx="9">
                  <c:v>39480243</c:v>
                </c:pt>
                <c:pt idx="10">
                  <c:v>42442029</c:v>
                </c:pt>
                <c:pt idx="11">
                  <c:v>38210212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Plan1!$K$1065:$K$1066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Plan1!$B$1067:$B$1078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Plan1!$K$1067:$K$1078</c:f>
              <c:numCache>
                <c:formatCode>_(* #,##0_);_(* \(#,##0\);_(* "-"??_);_(@_)</c:formatCode>
                <c:ptCount val="12"/>
                <c:pt idx="0">
                  <c:v>22202026</c:v>
                </c:pt>
                <c:pt idx="1">
                  <c:v>22890207</c:v>
                </c:pt>
                <c:pt idx="2">
                  <c:v>13017053</c:v>
                </c:pt>
                <c:pt idx="3">
                  <c:v>45460192</c:v>
                </c:pt>
                <c:pt idx="4">
                  <c:v>36088562</c:v>
                </c:pt>
                <c:pt idx="5">
                  <c:v>61397676</c:v>
                </c:pt>
                <c:pt idx="6">
                  <c:v>68359864</c:v>
                </c:pt>
                <c:pt idx="7">
                  <c:v>68279469</c:v>
                </c:pt>
                <c:pt idx="8">
                  <c:v>77860450</c:v>
                </c:pt>
                <c:pt idx="9">
                  <c:v>78059474</c:v>
                </c:pt>
                <c:pt idx="10">
                  <c:v>73784936</c:v>
                </c:pt>
                <c:pt idx="11">
                  <c:v>101678667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Plan1!$L$1065:$L$1066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Plan1!$B$1067:$B$1078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Plan1!$L$1067:$L$1078</c:f>
              <c:numCache>
                <c:formatCode>_(* #,##0_);_(* \(#,##0\);_(* "-"??_);_(@_)</c:formatCode>
                <c:ptCount val="12"/>
                <c:pt idx="0">
                  <c:v>53253610</c:v>
                </c:pt>
                <c:pt idx="1">
                  <c:v>53144628</c:v>
                </c:pt>
                <c:pt idx="2">
                  <c:v>79734359</c:v>
                </c:pt>
                <c:pt idx="3">
                  <c:v>43922971</c:v>
                </c:pt>
                <c:pt idx="4">
                  <c:v>10872040</c:v>
                </c:pt>
                <c:pt idx="5">
                  <c:v>101055156</c:v>
                </c:pt>
                <c:pt idx="6">
                  <c:v>67970103</c:v>
                </c:pt>
                <c:pt idx="7">
                  <c:v>23957798</c:v>
                </c:pt>
                <c:pt idx="8">
                  <c:v>94075183</c:v>
                </c:pt>
                <c:pt idx="9">
                  <c:v>57243921</c:v>
                </c:pt>
                <c:pt idx="10">
                  <c:v>46484751</c:v>
                </c:pt>
                <c:pt idx="11">
                  <c:v>67357006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Plan1!$M$1065:$M$1066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Plan1!$B$1067:$B$1078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Plan1!$M$1067:$M$1078</c:f>
              <c:numCache>
                <c:formatCode>_(* #,##0_);_(* \(#,##0\);_(* "-"??_);_(@_)</c:formatCode>
                <c:ptCount val="12"/>
                <c:pt idx="0">
                  <c:v>40263028</c:v>
                </c:pt>
                <c:pt idx="1">
                  <c:v>42169229</c:v>
                </c:pt>
                <c:pt idx="2">
                  <c:v>86269533</c:v>
                </c:pt>
                <c:pt idx="3">
                  <c:v>29038056</c:v>
                </c:pt>
                <c:pt idx="4">
                  <c:v>8857439</c:v>
                </c:pt>
                <c:pt idx="5">
                  <c:v>48009518</c:v>
                </c:pt>
                <c:pt idx="6">
                  <c:v>68893873</c:v>
                </c:pt>
                <c:pt idx="7">
                  <c:v>83110820</c:v>
                </c:pt>
                <c:pt idx="8">
                  <c:v>87692115</c:v>
                </c:pt>
                <c:pt idx="9">
                  <c:v>109086595</c:v>
                </c:pt>
                <c:pt idx="10">
                  <c:v>57461888</c:v>
                </c:pt>
                <c:pt idx="11">
                  <c:v>109358775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Plan1!$N$1065:$N$1066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Plan1!$B$1067:$B$1078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Plan1!$N$1067:$N$1078</c:f>
              <c:numCache>
                <c:formatCode>_(* #,##0_);_(* \(#,##0\);_(* "-"??_);_(@_)</c:formatCode>
                <c:ptCount val="12"/>
                <c:pt idx="0">
                  <c:v>83504529</c:v>
                </c:pt>
                <c:pt idx="1">
                  <c:v>37885433</c:v>
                </c:pt>
                <c:pt idx="2">
                  <c:v>101922540</c:v>
                </c:pt>
                <c:pt idx="3">
                  <c:v>91711510</c:v>
                </c:pt>
                <c:pt idx="4">
                  <c:v>40107248</c:v>
                </c:pt>
                <c:pt idx="5">
                  <c:v>9511527</c:v>
                </c:pt>
                <c:pt idx="6">
                  <c:v>84864108</c:v>
                </c:pt>
                <c:pt idx="7">
                  <c:v>99774254</c:v>
                </c:pt>
                <c:pt idx="8">
                  <c:v>90894842</c:v>
                </c:pt>
                <c:pt idx="9">
                  <c:v>78555706</c:v>
                </c:pt>
                <c:pt idx="10">
                  <c:v>66857431</c:v>
                </c:pt>
                <c:pt idx="11">
                  <c:v>50174697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EB-4BC5-A281-C259FCD2C681}"/>
            </c:ext>
          </c:extLst>
        </c:ser>
        <c:ser>
          <c:idx val="12"/>
          <c:order val="12"/>
          <c:tx>
            <c:strRef>
              <c:f>Plan1!$O$1065:$O$1066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Plan1!$B$1067:$B$1078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Plan1!$O$1067:$O$1078</c:f>
              <c:numCache>
                <c:formatCode>_(* #,##0_);_(* \(#,##0\);_(* "-"??_);_(@_)</c:formatCode>
                <c:ptCount val="12"/>
                <c:pt idx="0">
                  <c:v>109286404</c:v>
                </c:pt>
                <c:pt idx="1">
                  <c:v>53025171</c:v>
                </c:pt>
                <c:pt idx="2">
                  <c:v>69610988</c:v>
                </c:pt>
                <c:pt idx="3">
                  <c:v>60426772</c:v>
                </c:pt>
                <c:pt idx="4">
                  <c:v>44126063</c:v>
                </c:pt>
                <c:pt idx="5">
                  <c:v>28044797</c:v>
                </c:pt>
                <c:pt idx="6">
                  <c:v>32422242</c:v>
                </c:pt>
                <c:pt idx="7">
                  <c:v>54335019</c:v>
                </c:pt>
                <c:pt idx="8">
                  <c:v>71376102</c:v>
                </c:pt>
                <c:pt idx="9">
                  <c:v>94840735</c:v>
                </c:pt>
                <c:pt idx="10">
                  <c:v>33762611</c:v>
                </c:pt>
                <c:pt idx="11">
                  <c:v>59629644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4D-4273-A94F-A5122A2F2040}"/>
            </c:ext>
          </c:extLst>
        </c:ser>
        <c:ser>
          <c:idx val="13"/>
          <c:order val="13"/>
          <c:tx>
            <c:strRef>
              <c:f>Plan1!$P$1065:$P$1066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Plan1!$B$1067:$B$1078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Plan1!$P$1067:$P$1078</c:f>
              <c:numCache>
                <c:formatCode>_(* #,##0_);_(* \(#,##0\);_(* "-"??_);_(@_)</c:formatCode>
                <c:ptCount val="12"/>
                <c:pt idx="0">
                  <c:v>69915362</c:v>
                </c:pt>
                <c:pt idx="1">
                  <c:v>12099163</c:v>
                </c:pt>
                <c:pt idx="2">
                  <c:v>107838094</c:v>
                </c:pt>
                <c:pt idx="3">
                  <c:v>25747082</c:v>
                </c:pt>
                <c:pt idx="4">
                  <c:v>25291892</c:v>
                </c:pt>
                <c:pt idx="5">
                  <c:v>52533325</c:v>
                </c:pt>
                <c:pt idx="6">
                  <c:v>65283492</c:v>
                </c:pt>
                <c:pt idx="7">
                  <c:v>59063298</c:v>
                </c:pt>
                <c:pt idx="8">
                  <c:v>102534753</c:v>
                </c:pt>
                <c:pt idx="9">
                  <c:v>43816489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26-4659-9C05-5BE06962E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US$ FOB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[Importacoes e Exportacoes m3.xlsx]Plan1!Tabela dinâmica21</c:name>
    <c:fmtId val="4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Plan1!$C$44:$C$45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Plan1!$C$46:$C$57</c:f>
              <c:numCache>
                <c:formatCode>_(* #,##0_);_(* \(#,##0\);_(* "-"??_);_(@_)</c:formatCode>
                <c:ptCount val="12"/>
                <c:pt idx="0">
                  <c:v>1290550.5680677237</c:v>
                </c:pt>
                <c:pt idx="1">
                  <c:v>1837306.431751648</c:v>
                </c:pt>
                <c:pt idx="2">
                  <c:v>2119427.8931008955</c:v>
                </c:pt>
                <c:pt idx="3">
                  <c:v>1717433.5409960053</c:v>
                </c:pt>
                <c:pt idx="4">
                  <c:v>2159317.2990554441</c:v>
                </c:pt>
                <c:pt idx="5">
                  <c:v>2483588.6303763804</c:v>
                </c:pt>
                <c:pt idx="6">
                  <c:v>1939384.2579907754</c:v>
                </c:pt>
                <c:pt idx="7">
                  <c:v>2753271.6913592028</c:v>
                </c:pt>
                <c:pt idx="8">
                  <c:v>2140166.6604003846</c:v>
                </c:pt>
                <c:pt idx="9">
                  <c:v>1699983.7181981979</c:v>
                </c:pt>
                <c:pt idx="10">
                  <c:v>1474147.7837345807</c:v>
                </c:pt>
                <c:pt idx="11">
                  <c:v>1486358.8900441392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Plan1!$D$44:$D$45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Plan1!$D$46:$D$57</c:f>
              <c:numCache>
                <c:formatCode>_(* #,##0_);_(* \(#,##0\);_(* "-"??_);_(@_)</c:formatCode>
                <c:ptCount val="12"/>
                <c:pt idx="0">
                  <c:v>2081777.0523384379</c:v>
                </c:pt>
                <c:pt idx="1">
                  <c:v>1618981.1994203655</c:v>
                </c:pt>
                <c:pt idx="2">
                  <c:v>1827976.9175968212</c:v>
                </c:pt>
                <c:pt idx="3">
                  <c:v>1419867.2712371245</c:v>
                </c:pt>
                <c:pt idx="4">
                  <c:v>1644812.3795913719</c:v>
                </c:pt>
                <c:pt idx="5">
                  <c:v>2671940.5653443723</c:v>
                </c:pt>
                <c:pt idx="6">
                  <c:v>1884416.4151794706</c:v>
                </c:pt>
                <c:pt idx="7">
                  <c:v>2583800.7407641285</c:v>
                </c:pt>
                <c:pt idx="8">
                  <c:v>1830965.2427370236</c:v>
                </c:pt>
                <c:pt idx="9">
                  <c:v>2656514.3569526202</c:v>
                </c:pt>
                <c:pt idx="10">
                  <c:v>1893801.9019554232</c:v>
                </c:pt>
                <c:pt idx="11">
                  <c:v>2080112.9217704872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00-4E85-9AA1-3FE680F456DB}"/>
            </c:ext>
          </c:extLst>
        </c:ser>
        <c:ser>
          <c:idx val="2"/>
          <c:order val="2"/>
          <c:tx>
            <c:strRef>
              <c:f>Plan1!$E$44:$E$45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Plan1!$E$46:$E$57</c:f>
              <c:numCache>
                <c:formatCode>_(* #,##0_);_(* \(#,##0\);_(* "-"??_);_(@_)</c:formatCode>
                <c:ptCount val="12"/>
                <c:pt idx="0">
                  <c:v>1565295.797231117</c:v>
                </c:pt>
                <c:pt idx="1">
                  <c:v>1803683.4373137399</c:v>
                </c:pt>
                <c:pt idx="2">
                  <c:v>1748130.3996980677</c:v>
                </c:pt>
                <c:pt idx="3">
                  <c:v>2143573.429183851</c:v>
                </c:pt>
                <c:pt idx="4">
                  <c:v>2427338.7679259987</c:v>
                </c:pt>
                <c:pt idx="5">
                  <c:v>1267709.7968984293</c:v>
                </c:pt>
                <c:pt idx="6">
                  <c:v>1751512.4858730459</c:v>
                </c:pt>
                <c:pt idx="7">
                  <c:v>1298684.6510642304</c:v>
                </c:pt>
                <c:pt idx="8">
                  <c:v>2062286.5146449427</c:v>
                </c:pt>
                <c:pt idx="9">
                  <c:v>1995041.3613674892</c:v>
                </c:pt>
                <c:pt idx="10">
                  <c:v>1916068.948465588</c:v>
                </c:pt>
                <c:pt idx="11">
                  <c:v>2076271.4188171034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00-4E85-9AA1-3FE680F456DB}"/>
            </c:ext>
          </c:extLst>
        </c:ser>
        <c:ser>
          <c:idx val="3"/>
          <c:order val="3"/>
          <c:tx>
            <c:strRef>
              <c:f>Plan1!$F$44:$F$45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Plan1!$F$46:$F$57</c:f>
              <c:numCache>
                <c:formatCode>_(* #,##0_);_(* \(#,##0\);_(* "-"??_);_(@_)</c:formatCode>
                <c:ptCount val="12"/>
                <c:pt idx="0">
                  <c:v>1624323.9470854953</c:v>
                </c:pt>
                <c:pt idx="1">
                  <c:v>1744121.8646286165</c:v>
                </c:pt>
                <c:pt idx="2">
                  <c:v>1495444.7985322301</c:v>
                </c:pt>
                <c:pt idx="3">
                  <c:v>2031223.2622820549</c:v>
                </c:pt>
                <c:pt idx="4">
                  <c:v>955600.01986631146</c:v>
                </c:pt>
                <c:pt idx="5">
                  <c:v>1520770.9285747674</c:v>
                </c:pt>
                <c:pt idx="6">
                  <c:v>1399148.7133641844</c:v>
                </c:pt>
                <c:pt idx="7">
                  <c:v>1694618.8811760857</c:v>
                </c:pt>
                <c:pt idx="8">
                  <c:v>2085511.3740475855</c:v>
                </c:pt>
                <c:pt idx="9">
                  <c:v>2377848.2435843498</c:v>
                </c:pt>
                <c:pt idx="10">
                  <c:v>1998672.4173795166</c:v>
                </c:pt>
                <c:pt idx="11">
                  <c:v>1031195.6294114897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00-4E85-9AA1-3FE680F456DB}"/>
            </c:ext>
          </c:extLst>
        </c:ser>
        <c:ser>
          <c:idx val="4"/>
          <c:order val="4"/>
          <c:tx>
            <c:strRef>
              <c:f>Plan1!$G$44:$G$45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Plan1!$G$46:$G$57</c:f>
              <c:numCache>
                <c:formatCode>_(* #,##0_);_(* \(#,##0\);_(* "-"??_);_(@_)</c:formatCode>
                <c:ptCount val="12"/>
                <c:pt idx="0">
                  <c:v>2161977.0964801572</c:v>
                </c:pt>
                <c:pt idx="1">
                  <c:v>1429719.1452811668</c:v>
                </c:pt>
                <c:pt idx="2">
                  <c:v>2095855.3603982613</c:v>
                </c:pt>
                <c:pt idx="3">
                  <c:v>2737462.4947412703</c:v>
                </c:pt>
                <c:pt idx="4">
                  <c:v>3050293.5586406766</c:v>
                </c:pt>
                <c:pt idx="5">
                  <c:v>2491229.816996214</c:v>
                </c:pt>
                <c:pt idx="6">
                  <c:v>2545173.6514280373</c:v>
                </c:pt>
                <c:pt idx="7">
                  <c:v>2320349.1141962325</c:v>
                </c:pt>
                <c:pt idx="8">
                  <c:v>1866060.676389473</c:v>
                </c:pt>
                <c:pt idx="9">
                  <c:v>2180677.9250222035</c:v>
                </c:pt>
                <c:pt idx="10">
                  <c:v>1849598.900341233</c:v>
                </c:pt>
                <c:pt idx="11">
                  <c:v>2184204.973589492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00-4E85-9AA1-3FE680F456DB}"/>
            </c:ext>
          </c:extLst>
        </c:ser>
        <c:ser>
          <c:idx val="5"/>
          <c:order val="5"/>
          <c:tx>
            <c:strRef>
              <c:f>Plan1!$H$44:$H$45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Plan1!$H$46:$H$57</c:f>
              <c:numCache>
                <c:formatCode>_(* #,##0_);_(* \(#,##0\);_(* "-"??_);_(@_)</c:formatCode>
                <c:ptCount val="12"/>
                <c:pt idx="0">
                  <c:v>2074738.1923993831</c:v>
                </c:pt>
                <c:pt idx="1">
                  <c:v>2354547.0375823863</c:v>
                </c:pt>
                <c:pt idx="2">
                  <c:v>1766655.7904454726</c:v>
                </c:pt>
                <c:pt idx="3">
                  <c:v>1253909.4960968541</c:v>
                </c:pt>
                <c:pt idx="4">
                  <c:v>2484859.8513532463</c:v>
                </c:pt>
                <c:pt idx="5">
                  <c:v>1282507.705791614</c:v>
                </c:pt>
                <c:pt idx="6">
                  <c:v>1792687.542654139</c:v>
                </c:pt>
                <c:pt idx="7">
                  <c:v>2227633.6102930866</c:v>
                </c:pt>
                <c:pt idx="8">
                  <c:v>1283664.9605010983</c:v>
                </c:pt>
                <c:pt idx="9">
                  <c:v>1535076.2913102417</c:v>
                </c:pt>
                <c:pt idx="10">
                  <c:v>1850647.6324031223</c:v>
                </c:pt>
                <c:pt idx="11">
                  <c:v>2067212.0600196323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00-4E85-9AA1-3FE680F456DB}"/>
            </c:ext>
          </c:extLst>
        </c:ser>
        <c:ser>
          <c:idx val="6"/>
          <c:order val="6"/>
          <c:tx>
            <c:strRef>
              <c:f>Plan1!$I$44:$I$45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Plan1!$I$46:$I$57</c:f>
              <c:numCache>
                <c:formatCode>_(* #,##0_);_(* \(#,##0\);_(* "-"??_);_(@_)</c:formatCode>
                <c:ptCount val="12"/>
                <c:pt idx="0">
                  <c:v>1159936.3915766838</c:v>
                </c:pt>
                <c:pt idx="1">
                  <c:v>1593435.4975926704</c:v>
                </c:pt>
                <c:pt idx="2">
                  <c:v>2228251.3801243398</c:v>
                </c:pt>
                <c:pt idx="3">
                  <c:v>1713594.45262469</c:v>
                </c:pt>
                <c:pt idx="4">
                  <c:v>1988829.2642453136</c:v>
                </c:pt>
                <c:pt idx="5">
                  <c:v>1669938.3279577433</c:v>
                </c:pt>
                <c:pt idx="6">
                  <c:v>1484157.2500350582</c:v>
                </c:pt>
                <c:pt idx="7">
                  <c:v>2623888.9648483153</c:v>
                </c:pt>
                <c:pt idx="8">
                  <c:v>1369143.3997101856</c:v>
                </c:pt>
                <c:pt idx="9">
                  <c:v>1797609.3488524281</c:v>
                </c:pt>
                <c:pt idx="10">
                  <c:v>2405519.6302528866</c:v>
                </c:pt>
                <c:pt idx="11">
                  <c:v>873815.63128126028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500-4E85-9AA1-3FE680F456DB}"/>
            </c:ext>
          </c:extLst>
        </c:ser>
        <c:ser>
          <c:idx val="7"/>
          <c:order val="7"/>
          <c:tx>
            <c:strRef>
              <c:f>Plan1!$J$44:$J$45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Plan1!$J$46:$J$57</c:f>
              <c:numCache>
                <c:formatCode>_(* #,##0_);_(* \(#,##0\);_(* "-"??_);_(@_)</c:formatCode>
                <c:ptCount val="12"/>
                <c:pt idx="0">
                  <c:v>2234933.6336652176</c:v>
                </c:pt>
                <c:pt idx="1">
                  <c:v>1673133.6009442341</c:v>
                </c:pt>
                <c:pt idx="2">
                  <c:v>2501853.9428785117</c:v>
                </c:pt>
                <c:pt idx="3">
                  <c:v>1770476.7622586826</c:v>
                </c:pt>
                <c:pt idx="4">
                  <c:v>1970137.3089328287</c:v>
                </c:pt>
                <c:pt idx="5">
                  <c:v>1626775.9792922917</c:v>
                </c:pt>
                <c:pt idx="6">
                  <c:v>2694782.2488664519</c:v>
                </c:pt>
                <c:pt idx="7">
                  <c:v>1737637.4000841395</c:v>
                </c:pt>
                <c:pt idx="8">
                  <c:v>2154152.9811153179</c:v>
                </c:pt>
                <c:pt idx="9">
                  <c:v>2811274.7791333618</c:v>
                </c:pt>
                <c:pt idx="10">
                  <c:v>2227857.3949422711</c:v>
                </c:pt>
                <c:pt idx="11">
                  <c:v>1976647.0352451736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500-4E85-9AA1-3FE680F456DB}"/>
            </c:ext>
          </c:extLst>
        </c:ser>
        <c:ser>
          <c:idx val="8"/>
          <c:order val="8"/>
          <c:tx>
            <c:strRef>
              <c:f>Plan1!$K$44:$K$45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Plan1!$K$46:$K$57</c:f>
              <c:numCache>
                <c:formatCode>_(* #,##0_);_(* \(#,##0\);_(* "-"??_);_(@_)</c:formatCode>
                <c:ptCount val="12"/>
                <c:pt idx="0">
                  <c:v>1568997.8310662366</c:v>
                </c:pt>
                <c:pt idx="1">
                  <c:v>1780871.421726733</c:v>
                </c:pt>
                <c:pt idx="2">
                  <c:v>1812964.2453138875</c:v>
                </c:pt>
                <c:pt idx="3">
                  <c:v>1637137.9052673967</c:v>
                </c:pt>
                <c:pt idx="4">
                  <c:v>2467915.3527258718</c:v>
                </c:pt>
                <c:pt idx="5">
                  <c:v>2692026.840805599</c:v>
                </c:pt>
                <c:pt idx="6">
                  <c:v>2317086.8520076661</c:v>
                </c:pt>
                <c:pt idx="7">
                  <c:v>2367298.4667882016</c:v>
                </c:pt>
                <c:pt idx="8">
                  <c:v>1734152.292806058</c:v>
                </c:pt>
                <c:pt idx="9">
                  <c:v>2117620.3162249336</c:v>
                </c:pt>
                <c:pt idx="10">
                  <c:v>1201807.6532043191</c:v>
                </c:pt>
                <c:pt idx="11">
                  <c:v>2024250.201000327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500-4E85-9AA1-3FE680F456DB}"/>
            </c:ext>
          </c:extLst>
        </c:ser>
        <c:ser>
          <c:idx val="9"/>
          <c:order val="9"/>
          <c:tx>
            <c:strRef>
              <c:f>Plan1!$L$44:$L$45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Plan1!$L$46:$L$57</c:f>
              <c:numCache>
                <c:formatCode>_(* #,##0_);_(* \(#,##0\);_(* "-"??_);_(@_)</c:formatCode>
                <c:ptCount val="12"/>
                <c:pt idx="0">
                  <c:v>1716202.7836208104</c:v>
                </c:pt>
                <c:pt idx="1">
                  <c:v>1917350.6462394241</c:v>
                </c:pt>
                <c:pt idx="2">
                  <c:v>1748340.3027372661</c:v>
                </c:pt>
                <c:pt idx="3">
                  <c:v>1771244.1380596652</c:v>
                </c:pt>
                <c:pt idx="4">
                  <c:v>2159849.1878184453</c:v>
                </c:pt>
                <c:pt idx="5">
                  <c:v>2022056.1445332584</c:v>
                </c:pt>
                <c:pt idx="6">
                  <c:v>2102730.7280326313</c:v>
                </c:pt>
                <c:pt idx="7">
                  <c:v>1429010.5571916045</c:v>
                </c:pt>
                <c:pt idx="8">
                  <c:v>2446901.4650893398</c:v>
                </c:pt>
                <c:pt idx="9">
                  <c:v>1901706.8759801688</c:v>
                </c:pt>
                <c:pt idx="10">
                  <c:v>1674080.8196606366</c:v>
                </c:pt>
                <c:pt idx="11">
                  <c:v>1927285.5256392278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00-4E85-9AA1-3FE680F456DB}"/>
            </c:ext>
          </c:extLst>
        </c:ser>
        <c:ser>
          <c:idx val="10"/>
          <c:order val="10"/>
          <c:tx>
            <c:strRef>
              <c:f>Plan1!$M$44:$M$45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Plan1!$M$46:$M$57</c:f>
              <c:numCache>
                <c:formatCode>_(* #,##0_);_(* \(#,##0\);_(* "-"??_);_(@_)</c:formatCode>
                <c:ptCount val="12"/>
                <c:pt idx="0">
                  <c:v>1270622</c:v>
                </c:pt>
                <c:pt idx="1">
                  <c:v>1769524</c:v>
                </c:pt>
                <c:pt idx="2">
                  <c:v>1770272.1544430421</c:v>
                </c:pt>
                <c:pt idx="3">
                  <c:v>1904782.6193147292</c:v>
                </c:pt>
                <c:pt idx="4">
                  <c:v>1579962.0939092226</c:v>
                </c:pt>
                <c:pt idx="5">
                  <c:v>1822318.3798438739</c:v>
                </c:pt>
                <c:pt idx="6">
                  <c:v>2361314.6145935585</c:v>
                </c:pt>
                <c:pt idx="7">
                  <c:v>1074402.7228532699</c:v>
                </c:pt>
                <c:pt idx="8">
                  <c:v>1768556.0043004723</c:v>
                </c:pt>
                <c:pt idx="9">
                  <c:v>1299304.2537278549</c:v>
                </c:pt>
                <c:pt idx="10">
                  <c:v>1632526.0669377833</c:v>
                </c:pt>
                <c:pt idx="11">
                  <c:v>1404940.9503108494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500-4E85-9AA1-3FE680F456DB}"/>
            </c:ext>
          </c:extLst>
        </c:ser>
        <c:ser>
          <c:idx val="11"/>
          <c:order val="11"/>
          <c:tx>
            <c:strRef>
              <c:f>Plan1!$N$44:$N$45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Plan1!$N$46:$N$57</c:f>
              <c:numCache>
                <c:formatCode>_(* #,##0_);_(* \(#,##0\);_(* "-"??_);_(@_)</c:formatCode>
                <c:ptCount val="12"/>
                <c:pt idx="0">
                  <c:v>1023328.4111625297</c:v>
                </c:pt>
                <c:pt idx="1">
                  <c:v>1861389.7653438039</c:v>
                </c:pt>
                <c:pt idx="2">
                  <c:v>1867903.4843920842</c:v>
                </c:pt>
                <c:pt idx="3">
                  <c:v>2164833</c:v>
                </c:pt>
                <c:pt idx="4">
                  <c:v>1828406</c:v>
                </c:pt>
                <c:pt idx="5">
                  <c:v>1683584</c:v>
                </c:pt>
                <c:pt idx="6">
                  <c:v>1026035</c:v>
                </c:pt>
                <c:pt idx="7">
                  <c:v>1416876.2024961435</c:v>
                </c:pt>
                <c:pt idx="8">
                  <c:v>1441261</c:v>
                </c:pt>
                <c:pt idx="9">
                  <c:v>1931387</c:v>
                </c:pt>
                <c:pt idx="10">
                  <c:v>1775224</c:v>
                </c:pt>
                <c:pt idx="11">
                  <c:v>1260591.8500000001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500-4E85-9AA1-3FE680F456DB}"/>
            </c:ext>
          </c:extLst>
        </c:ser>
        <c:ser>
          <c:idx val="12"/>
          <c:order val="12"/>
          <c:tx>
            <c:strRef>
              <c:f>Plan1!$O$44:$O$45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Plan1!$O$46:$O$57</c:f>
              <c:numCache>
                <c:formatCode>_(* #,##0_);_(* \(#,##0\);_(* "-"??_);_(@_)</c:formatCode>
                <c:ptCount val="12"/>
                <c:pt idx="0">
                  <c:v>1502685</c:v>
                </c:pt>
                <c:pt idx="1">
                  <c:v>962404.87425793486</c:v>
                </c:pt>
                <c:pt idx="2">
                  <c:v>1369698.7589398401</c:v>
                </c:pt>
                <c:pt idx="3">
                  <c:v>2020591.2623287991</c:v>
                </c:pt>
                <c:pt idx="4">
                  <c:v>1551755.8243040261</c:v>
                </c:pt>
                <c:pt idx="5">
                  <c:v>2265191.8220913382</c:v>
                </c:pt>
                <c:pt idx="6">
                  <c:v>1869553.109662039</c:v>
                </c:pt>
                <c:pt idx="7">
                  <c:v>679917.19955125498</c:v>
                </c:pt>
                <c:pt idx="8">
                  <c:v>1437658.5508913486</c:v>
                </c:pt>
                <c:pt idx="9">
                  <c:v>567239.94764642639</c:v>
                </c:pt>
                <c:pt idx="10">
                  <c:v>2193487.5333052869</c:v>
                </c:pt>
                <c:pt idx="11">
                  <c:v>1696042.0471662853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500-4E85-9AA1-3FE680F456DB}"/>
            </c:ext>
          </c:extLst>
        </c:ser>
        <c:ser>
          <c:idx val="13"/>
          <c:order val="13"/>
          <c:tx>
            <c:strRef>
              <c:f>Plan1!$P$44:$P$45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Plan1!$P$46:$P$57</c:f>
              <c:numCache>
                <c:formatCode>_(* #,##0_);_(* \(#,##0\);_(* "-"??_);_(@_)</c:formatCode>
                <c:ptCount val="12"/>
                <c:pt idx="0">
                  <c:v>1698149.6751273782</c:v>
                </c:pt>
                <c:pt idx="1">
                  <c:v>1520363.1842191371</c:v>
                </c:pt>
                <c:pt idx="2">
                  <c:v>1696638.9449820034</c:v>
                </c:pt>
                <c:pt idx="3">
                  <c:v>1828551.8732763054</c:v>
                </c:pt>
                <c:pt idx="4">
                  <c:v>2380842.6463520266</c:v>
                </c:pt>
                <c:pt idx="5">
                  <c:v>1393646.1108773898</c:v>
                </c:pt>
                <c:pt idx="6">
                  <c:v>4502092.9369419906</c:v>
                </c:pt>
                <c:pt idx="7">
                  <c:v>992555.31832842517</c:v>
                </c:pt>
                <c:pt idx="8">
                  <c:v>1207536.0865703737</c:v>
                </c:pt>
                <c:pt idx="9">
                  <c:v>3060027.0550212143</c:v>
                </c:pt>
                <c:pt idx="10">
                  <c:v>1373961.2758846353</c:v>
                </c:pt>
                <c:pt idx="11">
                  <c:v>1850061.8368157807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500-4E85-9AA1-3FE680F456DB}"/>
            </c:ext>
          </c:extLst>
        </c:ser>
        <c:ser>
          <c:idx val="14"/>
          <c:order val="14"/>
          <c:tx>
            <c:strRef>
              <c:f>Plan1!$Q$44:$Q$45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Plan1!$Q$46:$Q$57</c:f>
              <c:numCache>
                <c:formatCode>_(* #,##0_);_(* \(#,##0\);_(* "-"??_);_(@_)</c:formatCode>
                <c:ptCount val="12"/>
                <c:pt idx="0">
                  <c:v>1571408.9889216097</c:v>
                </c:pt>
                <c:pt idx="1">
                  <c:v>2177695.1806665696</c:v>
                </c:pt>
                <c:pt idx="2">
                  <c:v>1103637.6793811042</c:v>
                </c:pt>
                <c:pt idx="3">
                  <c:v>1791902.7450567947</c:v>
                </c:pt>
                <c:pt idx="4">
                  <c:v>1505718.3997101902</c:v>
                </c:pt>
                <c:pt idx="5">
                  <c:v>1942532.4837563687</c:v>
                </c:pt>
                <c:pt idx="6">
                  <c:v>2643681.4238302242</c:v>
                </c:pt>
                <c:pt idx="7">
                  <c:v>1577758.328658907</c:v>
                </c:pt>
                <c:pt idx="8">
                  <c:v>2838399.7487495914</c:v>
                </c:pt>
                <c:pt idx="9">
                  <c:v>1482235.0394989015</c:v>
                </c:pt>
                <c:pt idx="10">
                  <c:v>2069969.7751600991</c:v>
                </c:pt>
                <c:pt idx="11">
                  <c:v>2213379.9385312949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500-4E85-9AA1-3FE680F456DB}"/>
            </c:ext>
          </c:extLst>
        </c:ser>
        <c:ser>
          <c:idx val="15"/>
          <c:order val="15"/>
          <c:tx>
            <c:strRef>
              <c:f>Plan1!$R$44:$R$45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Plan1!$R$46:$R$57</c:f>
              <c:numCache>
                <c:formatCode>_(* #,##0_);_(* \(#,##0\);_(* "-"??_);_(@_)</c:formatCode>
                <c:ptCount val="12"/>
                <c:pt idx="0">
                  <c:v>346853.40064507083</c:v>
                </c:pt>
                <c:pt idx="1">
                  <c:v>1959466.469172159</c:v>
                </c:pt>
                <c:pt idx="2">
                  <c:v>1379517.8960407609</c:v>
                </c:pt>
                <c:pt idx="3">
                  <c:v>933809.37806759228</c:v>
                </c:pt>
                <c:pt idx="4">
                  <c:v>1095512.9762071706</c:v>
                </c:pt>
                <c:pt idx="5">
                  <c:v>1852745.7953536203</c:v>
                </c:pt>
                <c:pt idx="6">
                  <c:v>1314885.0465105409</c:v>
                </c:pt>
                <c:pt idx="7">
                  <c:v>1256352.6457252372</c:v>
                </c:pt>
                <c:pt idx="8">
                  <c:v>1506401.4876361426</c:v>
                </c:pt>
                <c:pt idx="9">
                  <c:v>3242332.2371803857</c:v>
                </c:pt>
                <c:pt idx="10">
                  <c:v>2092114.6718552797</c:v>
                </c:pt>
                <c:pt idx="11">
                  <c:v>1825972.2654606646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500-4E85-9AA1-3FE680F456DB}"/>
            </c:ext>
          </c:extLst>
        </c:ser>
        <c:ser>
          <c:idx val="16"/>
          <c:order val="16"/>
          <c:tx>
            <c:strRef>
              <c:f>Plan1!$S$44:$S$45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Plan1!$S$46:$S$57</c:f>
              <c:numCache>
                <c:formatCode>_(* #,##0_);_(* \(#,##0\);_(* "-"??_);_(@_)</c:formatCode>
                <c:ptCount val="12"/>
                <c:pt idx="0">
                  <c:v>817938.96251110174</c:v>
                </c:pt>
                <c:pt idx="1">
                  <c:v>1434966.9705043705</c:v>
                </c:pt>
                <c:pt idx="2">
                  <c:v>1126892.4928715001</c:v>
                </c:pt>
                <c:pt idx="3">
                  <c:v>727263.96718552802</c:v>
                </c:pt>
                <c:pt idx="4">
                  <c:v>987187.286729304</c:v>
                </c:pt>
                <c:pt idx="5">
                  <c:v>1232932.2009535828</c:v>
                </c:pt>
                <c:pt idx="6">
                  <c:v>650665.91408404615</c:v>
                </c:pt>
                <c:pt idx="7">
                  <c:v>566044.23643247795</c:v>
                </c:pt>
                <c:pt idx="8">
                  <c:v>746323.7706259056</c:v>
                </c:pt>
                <c:pt idx="9">
                  <c:v>772188.73112700426</c:v>
                </c:pt>
                <c:pt idx="10">
                  <c:v>816825.79465245642</c:v>
                </c:pt>
                <c:pt idx="11">
                  <c:v>483383.98424718366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500-4E85-9AA1-3FE680F456DB}"/>
            </c:ext>
          </c:extLst>
        </c:ser>
        <c:ser>
          <c:idx val="17"/>
          <c:order val="17"/>
          <c:tx>
            <c:strRef>
              <c:f>Plan1!$T$44:$T$45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Plan1!$T$46:$T$57</c:f>
              <c:numCache>
                <c:formatCode>_(* #,##0_);_(* \(#,##0\);_(* "-"??_);_(@_)</c:formatCode>
                <c:ptCount val="12"/>
                <c:pt idx="0">
                  <c:v>397565.34730986774</c:v>
                </c:pt>
                <c:pt idx="1">
                  <c:v>979391.90973682981</c:v>
                </c:pt>
                <c:pt idx="2">
                  <c:v>217102.47627728694</c:v>
                </c:pt>
                <c:pt idx="3">
                  <c:v>599975.13205254055</c:v>
                </c:pt>
                <c:pt idx="4">
                  <c:v>848567.21824895998</c:v>
                </c:pt>
                <c:pt idx="5">
                  <c:v>927099.09783574054</c:v>
                </c:pt>
                <c:pt idx="6">
                  <c:v>1079257.8810825972</c:v>
                </c:pt>
                <c:pt idx="7">
                  <c:v>644490.29472257278</c:v>
                </c:pt>
                <c:pt idx="8">
                  <c:v>533816.42710232316</c:v>
                </c:pt>
                <c:pt idx="9">
                  <c:v>917299.95909877063</c:v>
                </c:pt>
                <c:pt idx="10">
                  <c:v>863962.64899733546</c:v>
                </c:pt>
                <c:pt idx="11">
                  <c:v>652333.41046136583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500-4E85-9AA1-3FE680F456DB}"/>
            </c:ext>
          </c:extLst>
        </c:ser>
        <c:ser>
          <c:idx val="18"/>
          <c:order val="18"/>
          <c:tx>
            <c:strRef>
              <c:f>Plan1!$U$44:$U$45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Plan1!$U$46:$U$57</c:f>
              <c:numCache>
                <c:formatCode>_(* #,##0_);_(* \(#,##0\);_(* "-"??_);_(@_)</c:formatCode>
                <c:ptCount val="12"/>
                <c:pt idx="0">
                  <c:v>928042.72776141716</c:v>
                </c:pt>
                <c:pt idx="1">
                  <c:v>905373.6081895947</c:v>
                </c:pt>
                <c:pt idx="2">
                  <c:v>1065877.5861263031</c:v>
                </c:pt>
                <c:pt idx="3">
                  <c:v>347136.34950684803</c:v>
                </c:pt>
                <c:pt idx="4">
                  <c:v>758314.67536109942</c:v>
                </c:pt>
                <c:pt idx="5">
                  <c:v>826599.11536483897</c:v>
                </c:pt>
                <c:pt idx="6">
                  <c:v>635280.48543916235</c:v>
                </c:pt>
                <c:pt idx="7">
                  <c:v>1533654.0936287569</c:v>
                </c:pt>
                <c:pt idx="8">
                  <c:v>787649.43673164118</c:v>
                </c:pt>
                <c:pt idx="9">
                  <c:v>1687504.554059739</c:v>
                </c:pt>
                <c:pt idx="10">
                  <c:v>360697.89300238399</c:v>
                </c:pt>
                <c:pt idx="11">
                  <c:v>968834.89459168888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500-4E85-9AA1-3FE680F456DB}"/>
            </c:ext>
          </c:extLst>
        </c:ser>
        <c:ser>
          <c:idx val="19"/>
          <c:order val="19"/>
          <c:tx>
            <c:strRef>
              <c:f>Plan1!$V$44:$V$45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Plan1!$V$46:$V$57</c:f>
              <c:numCache>
                <c:formatCode>_(* #,##0_);_(* \(#,##0\);_(* "-"??_);_(@_)</c:formatCode>
                <c:ptCount val="12"/>
                <c:pt idx="0">
                  <c:v>816655.67475342401</c:v>
                </c:pt>
                <c:pt idx="1">
                  <c:v>619854.61132146022</c:v>
                </c:pt>
                <c:pt idx="2">
                  <c:v>1256002.3512363858</c:v>
                </c:pt>
                <c:pt idx="3">
                  <c:v>525376.48413032293</c:v>
                </c:pt>
                <c:pt idx="4">
                  <c:v>1111798.5859860701</c:v>
                </c:pt>
                <c:pt idx="5">
                  <c:v>1165653.5958023653</c:v>
                </c:pt>
                <c:pt idx="6">
                  <c:v>1431950.9208619641</c:v>
                </c:pt>
                <c:pt idx="7">
                  <c:v>546062.44799700833</c:v>
                </c:pt>
                <c:pt idx="8">
                  <c:v>875899.66460991907</c:v>
                </c:pt>
                <c:pt idx="9">
                  <c:v>472774.07212639647</c:v>
                </c:pt>
                <c:pt idx="10">
                  <c:v>998333.96087505261</c:v>
                </c:pt>
                <c:pt idx="11">
                  <c:v>1163044.3030430514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500-4E85-9AA1-3FE680F456DB}"/>
            </c:ext>
          </c:extLst>
        </c:ser>
        <c:ser>
          <c:idx val="20"/>
          <c:order val="20"/>
          <c:tx>
            <c:strRef>
              <c:f>Plan1!$W$44:$W$45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Plan1!$W$46:$W$57</c:f>
              <c:numCache>
                <c:formatCode>_(* #,##0_);_(* \(#,##0\);_(* "-"??_);_(@_)</c:formatCode>
                <c:ptCount val="12"/>
                <c:pt idx="0">
                  <c:v>508576.83411764703</c:v>
                </c:pt>
                <c:pt idx="1">
                  <c:v>810705.6</c:v>
                </c:pt>
                <c:pt idx="2">
                  <c:v>781466.11647058814</c:v>
                </c:pt>
                <c:pt idx="3">
                  <c:v>851060.28705882351</c:v>
                </c:pt>
                <c:pt idx="4">
                  <c:v>293178.12470588239</c:v>
                </c:pt>
                <c:pt idx="5">
                  <c:v>1649147.3529411764</c:v>
                </c:pt>
                <c:pt idx="6">
                  <c:v>654205.64235294121</c:v>
                </c:pt>
                <c:pt idx="7">
                  <c:v>333562.55764705886</c:v>
                </c:pt>
                <c:pt idx="8">
                  <c:v>302422.13294117647</c:v>
                </c:pt>
                <c:pt idx="9">
                  <c:v>353987.89529411762</c:v>
                </c:pt>
                <c:pt idx="10">
                  <c:v>737467.18941176473</c:v>
                </c:pt>
                <c:pt idx="11">
                  <c:v>535096.43058823526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500-4E85-9AA1-3FE680F456DB}"/>
            </c:ext>
          </c:extLst>
        </c:ser>
        <c:ser>
          <c:idx val="21"/>
          <c:order val="21"/>
          <c:tx>
            <c:strRef>
              <c:f>Plan1!$X$44:$X$45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Plan1!$X$46:$X$57</c:f>
              <c:numCache>
                <c:formatCode>_(* #,##0_);_(* \(#,##0\);_(* "-"??_);_(@_)</c:formatCode>
                <c:ptCount val="12"/>
                <c:pt idx="0">
                  <c:v>225466.68117647059</c:v>
                </c:pt>
                <c:pt idx="1">
                  <c:v>700485.72470588237</c:v>
                </c:pt>
                <c:pt idx="2">
                  <c:v>641554.88588235294</c:v>
                </c:pt>
                <c:pt idx="3">
                  <c:v>1123810.0647058825</c:v>
                </c:pt>
                <c:pt idx="4">
                  <c:v>1293626.9447058826</c:v>
                </c:pt>
                <c:pt idx="5">
                  <c:v>814959.57058823539</c:v>
                </c:pt>
                <c:pt idx="6">
                  <c:v>1434531.3552941177</c:v>
                </c:pt>
                <c:pt idx="7">
                  <c:v>526463.5611764706</c:v>
                </c:pt>
                <c:pt idx="8">
                  <c:v>740044.97176470573</c:v>
                </c:pt>
                <c:pt idx="9">
                  <c:v>614189.35176470596</c:v>
                </c:pt>
                <c:pt idx="10">
                  <c:v>757670.10352941183</c:v>
                </c:pt>
                <c:pt idx="11">
                  <c:v>597140.58941176464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500-4E85-9AA1-3FE680F456DB}"/>
            </c:ext>
          </c:extLst>
        </c:ser>
        <c:ser>
          <c:idx val="22"/>
          <c:order val="22"/>
          <c:tx>
            <c:strRef>
              <c:f>Plan1!$Y$44:$Y$45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Plan1!$Y$46:$Y$57</c:f>
              <c:numCache>
                <c:formatCode>_(* #,##0_);_(* \(#,##0\);_(* "-"??_);_(@_)</c:formatCode>
                <c:ptCount val="12"/>
                <c:pt idx="0">
                  <c:v>1031858.4470588234</c:v>
                </c:pt>
                <c:pt idx="1">
                  <c:v>920428.98</c:v>
                </c:pt>
                <c:pt idx="2">
                  <c:v>1372892.2894117648</c:v>
                </c:pt>
                <c:pt idx="3">
                  <c:v>823383.93411764712</c:v>
                </c:pt>
                <c:pt idx="4">
                  <c:v>1039216.2082352943</c:v>
                </c:pt>
                <c:pt idx="5">
                  <c:v>1329164.0235294118</c:v>
                </c:pt>
                <c:pt idx="6">
                  <c:v>1095471.1494117647</c:v>
                </c:pt>
                <c:pt idx="7">
                  <c:v>1134575.925882353</c:v>
                </c:pt>
                <c:pt idx="8">
                  <c:v>1630029.8200000003</c:v>
                </c:pt>
                <c:pt idx="9">
                  <c:v>1850988.5670588238</c:v>
                </c:pt>
                <c:pt idx="10">
                  <c:v>1663696.4035294116</c:v>
                </c:pt>
                <c:pt idx="11">
                  <c:v>2049666.4188235297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1-46DD-8225-1CAD720135D3}"/>
            </c:ext>
          </c:extLst>
        </c:ser>
        <c:ser>
          <c:idx val="23"/>
          <c:order val="23"/>
          <c:tx>
            <c:strRef>
              <c:f>Plan1!$Z$44:$Z$45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Plan1!$Z$46:$Z$57</c:f>
              <c:numCache>
                <c:formatCode>_(* #,##0_);_(* \(#,##0\);_(* "-"??_);_(@_)</c:formatCode>
                <c:ptCount val="12"/>
                <c:pt idx="0">
                  <c:v>1785485.317647059</c:v>
                </c:pt>
                <c:pt idx="1">
                  <c:v>1416130.4376470589</c:v>
                </c:pt>
                <c:pt idx="2">
                  <c:v>1349900.7141176471</c:v>
                </c:pt>
                <c:pt idx="3">
                  <c:v>1849561.6152941175</c:v>
                </c:pt>
                <c:pt idx="4">
                  <c:v>1423961.2129411765</c:v>
                </c:pt>
                <c:pt idx="5">
                  <c:v>986864.59294117638</c:v>
                </c:pt>
                <c:pt idx="6">
                  <c:v>1630168.9388235295</c:v>
                </c:pt>
                <c:pt idx="7">
                  <c:v>1416904.2752941179</c:v>
                </c:pt>
                <c:pt idx="8">
                  <c:v>1213850.1376470588</c:v>
                </c:pt>
                <c:pt idx="9">
                  <c:v>1921137.554117647</c:v>
                </c:pt>
                <c:pt idx="10">
                  <c:v>1091308.6835294117</c:v>
                </c:pt>
                <c:pt idx="11">
                  <c:v>758600.94000000006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79-4FEF-B48C-B0CBB968B24D}"/>
            </c:ext>
          </c:extLst>
        </c:ser>
        <c:ser>
          <c:idx val="24"/>
          <c:order val="24"/>
          <c:tx>
            <c:strRef>
              <c:f>Plan1!$AA$44:$AA$45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Plan1!$AA$46:$AA$57</c:f>
              <c:numCache>
                <c:formatCode>_(* #,##0_);_(* \(#,##0\);_(* "-"??_);_(@_)</c:formatCode>
                <c:ptCount val="12"/>
                <c:pt idx="0">
                  <c:v>1187264.6305882351</c:v>
                </c:pt>
                <c:pt idx="1">
                  <c:v>1242023.0811764707</c:v>
                </c:pt>
                <c:pt idx="2">
                  <c:v>1478121.9129411762</c:v>
                </c:pt>
                <c:pt idx="3">
                  <c:v>1897312.9964705883</c:v>
                </c:pt>
                <c:pt idx="4">
                  <c:v>1607489.1917647058</c:v>
                </c:pt>
                <c:pt idx="5">
                  <c:v>1219769.3047058824</c:v>
                </c:pt>
                <c:pt idx="6">
                  <c:v>1273551.8223529414</c:v>
                </c:pt>
                <c:pt idx="7">
                  <c:v>1087557.328235294</c:v>
                </c:pt>
                <c:pt idx="8">
                  <c:v>1390789.9811764704</c:v>
                </c:pt>
                <c:pt idx="9">
                  <c:v>1574317.7505882354</c:v>
                </c:pt>
                <c:pt idx="10">
                  <c:v>1596708.7341176469</c:v>
                </c:pt>
                <c:pt idx="11">
                  <c:v>850567.85647058813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62-47FE-AA9D-B9720CA6CE73}"/>
            </c:ext>
          </c:extLst>
        </c:ser>
        <c:ser>
          <c:idx val="25"/>
          <c:order val="25"/>
          <c:tx>
            <c:strRef>
              <c:f>Plan1!$AB$44:$AB$45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Plan1!$B$46:$B$57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Plan1!$AB$46:$AB$57</c:f>
              <c:numCache>
                <c:formatCode>_(* #,##0_);_(* \(#,##0\);_(* "-"??_);_(@_)</c:formatCode>
                <c:ptCount val="12"/>
                <c:pt idx="0">
                  <c:v>1289574.6541176473</c:v>
                </c:pt>
                <c:pt idx="1">
                  <c:v>914348.53058823536</c:v>
                </c:pt>
                <c:pt idx="2">
                  <c:v>1220041.2552941176</c:v>
                </c:pt>
                <c:pt idx="3">
                  <c:v>1098041.3047058824</c:v>
                </c:pt>
                <c:pt idx="4">
                  <c:v>1173650.2564705885</c:v>
                </c:pt>
                <c:pt idx="5">
                  <c:v>1255467.0858823531</c:v>
                </c:pt>
                <c:pt idx="6">
                  <c:v>1155242.1317647058</c:v>
                </c:pt>
                <c:pt idx="7">
                  <c:v>1600634.9964705885</c:v>
                </c:pt>
                <c:pt idx="8">
                  <c:v>1175629.3211764705</c:v>
                </c:pt>
                <c:pt idx="9">
                  <c:v>1256642.425882353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75-4560-B6AE-E2FC7F808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m³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Plan1!#REF!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05C-4BBF-B10C-BC30947BB105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Plan1!#REF!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C05C-4BBF-B10C-BC30947BB10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Plan1!#REF!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C05C-4BBF-B10C-BC30947BB105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Plan1!#REF!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Plan1!#REF!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C05C-4BBF-B10C-BC30947BB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182976"/>
        <c:axId val="115185152"/>
      </c:barChart>
      <c:catAx>
        <c:axId val="115182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Ano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518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5185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mil bep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15182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2053" footer="0.4921259850000205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[Importacoes e Exportacoes m3.xlsx]Plan1!Tabela dinâmica2</c:name>
    <c:fmtId val="3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Plan1!$C$100:$C$101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Plan1!$C$102:$C$113</c:f>
              <c:numCache>
                <c:formatCode>_(* #,##0_);_(* \(#,##0\);_(* "-"??_);_(@_)</c:formatCode>
                <c:ptCount val="12"/>
                <c:pt idx="0">
                  <c:v>217681804</c:v>
                </c:pt>
                <c:pt idx="1">
                  <c:v>322272219</c:v>
                </c:pt>
                <c:pt idx="2">
                  <c:v>397505540</c:v>
                </c:pt>
                <c:pt idx="3">
                  <c:v>323484334</c:v>
                </c:pt>
                <c:pt idx="4">
                  <c:v>341558361</c:v>
                </c:pt>
                <c:pt idx="5">
                  <c:v>450747845</c:v>
                </c:pt>
                <c:pt idx="6">
                  <c:v>375438416</c:v>
                </c:pt>
                <c:pt idx="7">
                  <c:v>519766652</c:v>
                </c:pt>
                <c:pt idx="8">
                  <c:v>406683061</c:v>
                </c:pt>
                <c:pt idx="9">
                  <c:v>354696297</c:v>
                </c:pt>
                <c:pt idx="10">
                  <c:v>295353034</c:v>
                </c:pt>
                <c:pt idx="11">
                  <c:v>300427821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Plan1!$D$100:$D$101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Plan1!$D$102:$D$113</c:f>
              <c:numCache>
                <c:formatCode>_(* #,##0_);_(* \(#,##0\);_(* "-"??_);_(@_)</c:formatCode>
                <c:ptCount val="12"/>
                <c:pt idx="0">
                  <c:v>353225516</c:v>
                </c:pt>
                <c:pt idx="1">
                  <c:v>285981303</c:v>
                </c:pt>
                <c:pt idx="2">
                  <c:v>337866181</c:v>
                </c:pt>
                <c:pt idx="3">
                  <c:v>222246150</c:v>
                </c:pt>
                <c:pt idx="4">
                  <c:v>284745212</c:v>
                </c:pt>
                <c:pt idx="5">
                  <c:v>463816936</c:v>
                </c:pt>
                <c:pt idx="6">
                  <c:v>340138400</c:v>
                </c:pt>
                <c:pt idx="7">
                  <c:v>423977588</c:v>
                </c:pt>
                <c:pt idx="8">
                  <c:v>290462798</c:v>
                </c:pt>
                <c:pt idx="9">
                  <c:v>448425287</c:v>
                </c:pt>
                <c:pt idx="10">
                  <c:v>256319394</c:v>
                </c:pt>
                <c:pt idx="11">
                  <c:v>262431101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Plan1!$E$100:$E$101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Plan1!$E$102:$E$113</c:f>
              <c:numCache>
                <c:formatCode>_(* #,##0_);_(* \(#,##0\);_(* "-"??_);_(@_)</c:formatCode>
                <c:ptCount val="12"/>
                <c:pt idx="0">
                  <c:v>162625385</c:v>
                </c:pt>
                <c:pt idx="1">
                  <c:v>210621960</c:v>
                </c:pt>
                <c:pt idx="2">
                  <c:v>219831794</c:v>
                </c:pt>
                <c:pt idx="3">
                  <c:v>326273424</c:v>
                </c:pt>
                <c:pt idx="4">
                  <c:v>404465186</c:v>
                </c:pt>
                <c:pt idx="5">
                  <c:v>205576218</c:v>
                </c:pt>
                <c:pt idx="6">
                  <c:v>277326035</c:v>
                </c:pt>
                <c:pt idx="7">
                  <c:v>219213839</c:v>
                </c:pt>
                <c:pt idx="8">
                  <c:v>344407372</c:v>
                </c:pt>
                <c:pt idx="9">
                  <c:v>355854191</c:v>
                </c:pt>
                <c:pt idx="10">
                  <c:v>354366611</c:v>
                </c:pt>
                <c:pt idx="11">
                  <c:v>337439925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Plan1!$F$100:$F$101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Plan1!$F$102:$F$113</c:f>
              <c:numCache>
                <c:formatCode>_(* #,##0_);_(* \(#,##0\);_(* "-"??_);_(@_)</c:formatCode>
                <c:ptCount val="12"/>
                <c:pt idx="0">
                  <c:v>317694036</c:v>
                </c:pt>
                <c:pt idx="1">
                  <c:v>360626059</c:v>
                </c:pt>
                <c:pt idx="2">
                  <c:v>328897815</c:v>
                </c:pt>
                <c:pt idx="3">
                  <c:v>400320942</c:v>
                </c:pt>
                <c:pt idx="4">
                  <c:v>167194269</c:v>
                </c:pt>
                <c:pt idx="5">
                  <c:v>247080158</c:v>
                </c:pt>
                <c:pt idx="6">
                  <c:v>261244558</c:v>
                </c:pt>
                <c:pt idx="7">
                  <c:v>326008332</c:v>
                </c:pt>
                <c:pt idx="8">
                  <c:v>392975513</c:v>
                </c:pt>
                <c:pt idx="9">
                  <c:v>444151123</c:v>
                </c:pt>
                <c:pt idx="10">
                  <c:v>372356545</c:v>
                </c:pt>
                <c:pt idx="11">
                  <c:v>201563567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Plan1!$G$100:$G$101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Plan1!$G$102:$G$113</c:f>
              <c:numCache>
                <c:formatCode>_(* #,##0_);_(* \(#,##0\);_(* "-"??_);_(@_)</c:formatCode>
                <c:ptCount val="12"/>
                <c:pt idx="0">
                  <c:v>444599401</c:v>
                </c:pt>
                <c:pt idx="1">
                  <c:v>302317061</c:v>
                </c:pt>
                <c:pt idx="2">
                  <c:v>448591851</c:v>
                </c:pt>
                <c:pt idx="3">
                  <c:v>623242349</c:v>
                </c:pt>
                <c:pt idx="4">
                  <c:v>696658122</c:v>
                </c:pt>
                <c:pt idx="5">
                  <c:v>634790720</c:v>
                </c:pt>
                <c:pt idx="6">
                  <c:v>615900908</c:v>
                </c:pt>
                <c:pt idx="7">
                  <c:v>616693956</c:v>
                </c:pt>
                <c:pt idx="8">
                  <c:v>509211552</c:v>
                </c:pt>
                <c:pt idx="9">
                  <c:v>640174859</c:v>
                </c:pt>
                <c:pt idx="10">
                  <c:v>561849014</c:v>
                </c:pt>
                <c:pt idx="11">
                  <c:v>649525220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Plan1!$H$100:$H$101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Plan1!$H$102:$H$113</c:f>
              <c:numCache>
                <c:formatCode>_(* #,##0_);_(* \(#,##0\);_(* "-"??_);_(@_)</c:formatCode>
                <c:ptCount val="12"/>
                <c:pt idx="0">
                  <c:v>545066012</c:v>
                </c:pt>
                <c:pt idx="1">
                  <c:v>645668644</c:v>
                </c:pt>
                <c:pt idx="2">
                  <c:v>547541989</c:v>
                </c:pt>
                <c:pt idx="3">
                  <c:v>405181619</c:v>
                </c:pt>
                <c:pt idx="4">
                  <c:v>841942889</c:v>
                </c:pt>
                <c:pt idx="5">
                  <c:v>429885244</c:v>
                </c:pt>
                <c:pt idx="6">
                  <c:v>628159814</c:v>
                </c:pt>
                <c:pt idx="7">
                  <c:v>870458829</c:v>
                </c:pt>
                <c:pt idx="8">
                  <c:v>537163205</c:v>
                </c:pt>
                <c:pt idx="9">
                  <c:v>643372052</c:v>
                </c:pt>
                <c:pt idx="10">
                  <c:v>727727774</c:v>
                </c:pt>
                <c:pt idx="11">
                  <c:v>826272696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Plan1!$I$100:$I$101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Plan1!$I$102:$I$113</c:f>
              <c:numCache>
                <c:formatCode>_(* #,##0_);_(* \(#,##0\);_(* "-"??_);_(@_)</c:formatCode>
                <c:ptCount val="12"/>
                <c:pt idx="0">
                  <c:v>461806420</c:v>
                </c:pt>
                <c:pt idx="1">
                  <c:v>611746491</c:v>
                </c:pt>
                <c:pt idx="2">
                  <c:v>901686256</c:v>
                </c:pt>
                <c:pt idx="3">
                  <c:v>723442757</c:v>
                </c:pt>
                <c:pt idx="4">
                  <c:v>889655485</c:v>
                </c:pt>
                <c:pt idx="5">
                  <c:v>783113799</c:v>
                </c:pt>
                <c:pt idx="6">
                  <c:v>689305175</c:v>
                </c:pt>
                <c:pt idx="7">
                  <c:v>1271029059</c:v>
                </c:pt>
                <c:pt idx="8">
                  <c:v>644900149</c:v>
                </c:pt>
                <c:pt idx="9">
                  <c:v>771930122</c:v>
                </c:pt>
                <c:pt idx="10">
                  <c:v>1004485651</c:v>
                </c:pt>
                <c:pt idx="11">
                  <c:v>334904856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Plan1!$J$100:$J$101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Plan1!$J$102:$J$113</c:f>
              <c:numCache>
                <c:formatCode>_(* #,##0_);_(* \(#,##0\);_(* "-"??_);_(@_)</c:formatCode>
                <c:ptCount val="12"/>
                <c:pt idx="0">
                  <c:v>914161052</c:v>
                </c:pt>
                <c:pt idx="1">
                  <c:v>644148803</c:v>
                </c:pt>
                <c:pt idx="2">
                  <c:v>953878496</c:v>
                </c:pt>
                <c:pt idx="3">
                  <c:v>741118050</c:v>
                </c:pt>
                <c:pt idx="4">
                  <c:v>858937900</c:v>
                </c:pt>
                <c:pt idx="5">
                  <c:v>738921510</c:v>
                </c:pt>
                <c:pt idx="6">
                  <c:v>1279594934</c:v>
                </c:pt>
                <c:pt idx="7">
                  <c:v>848269267</c:v>
                </c:pt>
                <c:pt idx="8">
                  <c:v>1052030332</c:v>
                </c:pt>
                <c:pt idx="9">
                  <c:v>1438669089</c:v>
                </c:pt>
                <c:pt idx="10">
                  <c:v>1307050922</c:v>
                </c:pt>
                <c:pt idx="11">
                  <c:v>1197234885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Plan1!$K$100:$K$101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Plan1!$K$102:$K$113</c:f>
              <c:numCache>
                <c:formatCode>_(* #,##0_);_(* \(#,##0\);_(* "-"??_);_(@_)</c:formatCode>
                <c:ptCount val="12"/>
                <c:pt idx="0">
                  <c:v>966387546</c:v>
                </c:pt>
                <c:pt idx="1">
                  <c:v>1065393959</c:v>
                </c:pt>
                <c:pt idx="2">
                  <c:v>1137076230</c:v>
                </c:pt>
                <c:pt idx="3">
                  <c:v>1145705946</c:v>
                </c:pt>
                <c:pt idx="4">
                  <c:v>1786731744</c:v>
                </c:pt>
                <c:pt idx="5">
                  <c:v>2156138127</c:v>
                </c:pt>
                <c:pt idx="6">
                  <c:v>2056163188</c:v>
                </c:pt>
                <c:pt idx="7">
                  <c:v>2003484147</c:v>
                </c:pt>
                <c:pt idx="8">
                  <c:v>1349440124</c:v>
                </c:pt>
                <c:pt idx="9">
                  <c:v>1457961178</c:v>
                </c:pt>
                <c:pt idx="10">
                  <c:v>653372237</c:v>
                </c:pt>
                <c:pt idx="11">
                  <c:v>794700155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Plan1!$L$100:$L$101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Plan1!$L$102:$L$113</c:f>
              <c:numCache>
                <c:formatCode>_(* #,##0_);_(* \(#,##0\);_(* "-"??_);_(@_)</c:formatCode>
                <c:ptCount val="12"/>
                <c:pt idx="0">
                  <c:v>504513911</c:v>
                </c:pt>
                <c:pt idx="1">
                  <c:v>560935492</c:v>
                </c:pt>
                <c:pt idx="2">
                  <c:v>538287194</c:v>
                </c:pt>
                <c:pt idx="3">
                  <c:v>562068211</c:v>
                </c:pt>
                <c:pt idx="4">
                  <c:v>731851131</c:v>
                </c:pt>
                <c:pt idx="5">
                  <c:v>833892016</c:v>
                </c:pt>
                <c:pt idx="6">
                  <c:v>946402496</c:v>
                </c:pt>
                <c:pt idx="7">
                  <c:v>650099374</c:v>
                </c:pt>
                <c:pt idx="8">
                  <c:v>1173716964</c:v>
                </c:pt>
                <c:pt idx="9">
                  <c:v>888941834</c:v>
                </c:pt>
                <c:pt idx="10">
                  <c:v>823071332</c:v>
                </c:pt>
                <c:pt idx="11">
                  <c:v>991708411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Plan1!$M$100:$M$101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Plan1!$M$102:$M$113</c:f>
              <c:numCache>
                <c:formatCode>_(* #,##0_);_(* \(#,##0\);_(* "-"??_);_(@_)</c:formatCode>
                <c:ptCount val="12"/>
                <c:pt idx="0">
                  <c:v>630485721</c:v>
                </c:pt>
                <c:pt idx="1">
                  <c:v>901503799</c:v>
                </c:pt>
                <c:pt idx="2">
                  <c:v>874665254</c:v>
                </c:pt>
                <c:pt idx="3">
                  <c:v>1007200490</c:v>
                </c:pt>
                <c:pt idx="4">
                  <c:v>848538859</c:v>
                </c:pt>
                <c:pt idx="5">
                  <c:v>939907378</c:v>
                </c:pt>
                <c:pt idx="6">
                  <c:v>1117568866</c:v>
                </c:pt>
                <c:pt idx="7">
                  <c:v>561547215</c:v>
                </c:pt>
                <c:pt idx="8">
                  <c:v>888895380</c:v>
                </c:pt>
                <c:pt idx="9">
                  <c:v>675585348</c:v>
                </c:pt>
                <c:pt idx="10">
                  <c:v>874878727</c:v>
                </c:pt>
                <c:pt idx="11">
                  <c:v>775761516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Plan1!$N$100:$N$101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Plan1!$N$102:$N$113</c:f>
              <c:numCache>
                <c:formatCode>_(* #,##0_);_(* \(#,##0\);_(* "-"??_);_(@_)</c:formatCode>
                <c:ptCount val="12"/>
                <c:pt idx="0">
                  <c:v>640508832</c:v>
                </c:pt>
                <c:pt idx="1">
                  <c:v>1150523952</c:v>
                </c:pt>
                <c:pt idx="2">
                  <c:v>1335650071</c:v>
                </c:pt>
                <c:pt idx="3">
                  <c:v>1634152678</c:v>
                </c:pt>
                <c:pt idx="4">
                  <c:v>1460130768</c:v>
                </c:pt>
                <c:pt idx="5">
                  <c:v>1321038591</c:v>
                </c:pt>
                <c:pt idx="6">
                  <c:v>801771994</c:v>
                </c:pt>
                <c:pt idx="7">
                  <c:v>1058322410</c:v>
                </c:pt>
                <c:pt idx="8">
                  <c:v>1089476664</c:v>
                </c:pt>
                <c:pt idx="9">
                  <c:v>1392620668</c:v>
                </c:pt>
                <c:pt idx="10">
                  <c:v>1335371101</c:v>
                </c:pt>
                <c:pt idx="11">
                  <c:v>932238300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878-4056-AC57-C08D0C5D50F6}"/>
            </c:ext>
          </c:extLst>
        </c:ser>
        <c:ser>
          <c:idx val="12"/>
          <c:order val="12"/>
          <c:tx>
            <c:strRef>
              <c:f>Plan1!$O$100:$O$101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Plan1!$O$102:$O$113</c:f>
              <c:numCache>
                <c:formatCode>_(* #,##0_);_(* \(#,##0\);_(* "-"??_);_(@_)</c:formatCode>
                <c:ptCount val="12"/>
                <c:pt idx="0">
                  <c:v>1118909736</c:v>
                </c:pt>
                <c:pt idx="1">
                  <c:v>730127399</c:v>
                </c:pt>
                <c:pt idx="2">
                  <c:v>1122551552</c:v>
                </c:pt>
                <c:pt idx="3">
                  <c:v>1643874628</c:v>
                </c:pt>
                <c:pt idx="4">
                  <c:v>1225097942</c:v>
                </c:pt>
                <c:pt idx="5">
                  <c:v>1664015742</c:v>
                </c:pt>
                <c:pt idx="6">
                  <c:v>1235122745</c:v>
                </c:pt>
                <c:pt idx="7">
                  <c:v>462050429</c:v>
                </c:pt>
                <c:pt idx="8">
                  <c:v>998017992</c:v>
                </c:pt>
                <c:pt idx="9">
                  <c:v>418055242</c:v>
                </c:pt>
                <c:pt idx="10">
                  <c:v>1567014194</c:v>
                </c:pt>
                <c:pt idx="11">
                  <c:v>1263639770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878-4056-AC57-C08D0C5D50F6}"/>
            </c:ext>
          </c:extLst>
        </c:ser>
        <c:ser>
          <c:idx val="13"/>
          <c:order val="13"/>
          <c:tx>
            <c:strRef>
              <c:f>Plan1!$P$100:$P$101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Plan1!$P$102:$P$113</c:f>
              <c:numCache>
                <c:formatCode>_(* #,##0_);_(* \(#,##0\);_(* "-"??_);_(@_)</c:formatCode>
                <c:ptCount val="12"/>
                <c:pt idx="0">
                  <c:v>1220020142</c:v>
                </c:pt>
                <c:pt idx="1">
                  <c:v>1122987868</c:v>
                </c:pt>
                <c:pt idx="2">
                  <c:v>1267772303</c:v>
                </c:pt>
                <c:pt idx="3">
                  <c:v>1406353586</c:v>
                </c:pt>
                <c:pt idx="4">
                  <c:v>1439387300</c:v>
                </c:pt>
                <c:pt idx="5">
                  <c:v>971222564</c:v>
                </c:pt>
                <c:pt idx="6">
                  <c:v>3144117294</c:v>
                </c:pt>
                <c:pt idx="7">
                  <c:v>708375962</c:v>
                </c:pt>
                <c:pt idx="8">
                  <c:v>883859473</c:v>
                </c:pt>
                <c:pt idx="9">
                  <c:v>1925983963</c:v>
                </c:pt>
                <c:pt idx="10">
                  <c:v>988490968</c:v>
                </c:pt>
                <c:pt idx="11">
                  <c:v>1384731474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878-4056-AC57-C08D0C5D50F6}"/>
            </c:ext>
          </c:extLst>
        </c:ser>
        <c:ser>
          <c:idx val="14"/>
          <c:order val="14"/>
          <c:tx>
            <c:strRef>
              <c:f>Plan1!$Q$100:$Q$101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Plan1!$Q$102:$Q$113</c:f>
              <c:numCache>
                <c:formatCode>_(* #,##0_);_(* \(#,##0\);_(* "-"??_);_(@_)</c:formatCode>
                <c:ptCount val="12"/>
                <c:pt idx="0">
                  <c:v>1098324319</c:v>
                </c:pt>
                <c:pt idx="1">
                  <c:v>1616699049</c:v>
                </c:pt>
                <c:pt idx="2">
                  <c:v>809150401</c:v>
                </c:pt>
                <c:pt idx="3">
                  <c:v>1261020979</c:v>
                </c:pt>
                <c:pt idx="4">
                  <c:v>1096436445</c:v>
                </c:pt>
                <c:pt idx="5">
                  <c:v>1366113327</c:v>
                </c:pt>
                <c:pt idx="6">
                  <c:v>1892551873</c:v>
                </c:pt>
                <c:pt idx="7">
                  <c:v>1152543880</c:v>
                </c:pt>
                <c:pt idx="8">
                  <c:v>2031123080</c:v>
                </c:pt>
                <c:pt idx="9">
                  <c:v>972343916</c:v>
                </c:pt>
                <c:pt idx="10">
                  <c:v>1291663525</c:v>
                </c:pt>
                <c:pt idx="11">
                  <c:v>1285964678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878-4056-AC57-C08D0C5D50F6}"/>
            </c:ext>
          </c:extLst>
        </c:ser>
        <c:ser>
          <c:idx val="15"/>
          <c:order val="15"/>
          <c:tx>
            <c:strRef>
              <c:f>Plan1!$R$100:$R$101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Plan1!$R$102:$R$113</c:f>
              <c:numCache>
                <c:formatCode>_(* #,##0_);_(* \(#,##0\);_(* "-"??_);_(@_)</c:formatCode>
                <c:ptCount val="12"/>
                <c:pt idx="0">
                  <c:v>189920026</c:v>
                </c:pt>
                <c:pt idx="1">
                  <c:v>893358086</c:v>
                </c:pt>
                <c:pt idx="2">
                  <c:v>544153025</c:v>
                </c:pt>
                <c:pt idx="3">
                  <c:v>357677096</c:v>
                </c:pt>
                <c:pt idx="4">
                  <c:v>399557874</c:v>
                </c:pt>
                <c:pt idx="5">
                  <c:v>745218754</c:v>
                </c:pt>
                <c:pt idx="6">
                  <c:v>545401463</c:v>
                </c:pt>
                <c:pt idx="7">
                  <c:v>523967695</c:v>
                </c:pt>
                <c:pt idx="8">
                  <c:v>588415321</c:v>
                </c:pt>
                <c:pt idx="9">
                  <c:v>1344407130</c:v>
                </c:pt>
                <c:pt idx="10">
                  <c:v>680414674</c:v>
                </c:pt>
                <c:pt idx="11">
                  <c:v>568353116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878-4056-AC57-C08D0C5D50F6}"/>
            </c:ext>
          </c:extLst>
        </c:ser>
        <c:ser>
          <c:idx val="16"/>
          <c:order val="16"/>
          <c:tx>
            <c:strRef>
              <c:f>Plan1!$S$100:$S$101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Plan1!$S$102:$S$113</c:f>
              <c:numCache>
                <c:formatCode>_(* #,##0_);_(* \(#,##0\);_(* "-"??_);_(@_)</c:formatCode>
                <c:ptCount val="12"/>
                <c:pt idx="0">
                  <c:v>232367531</c:v>
                </c:pt>
                <c:pt idx="1">
                  <c:v>375823862</c:v>
                </c:pt>
                <c:pt idx="2">
                  <c:v>277105349</c:v>
                </c:pt>
                <c:pt idx="3">
                  <c:v>192239757</c:v>
                </c:pt>
                <c:pt idx="4">
                  <c:v>228591881</c:v>
                </c:pt>
                <c:pt idx="5">
                  <c:v>353547766</c:v>
                </c:pt>
                <c:pt idx="6">
                  <c:v>210825086</c:v>
                </c:pt>
                <c:pt idx="7">
                  <c:v>175033942</c:v>
                </c:pt>
                <c:pt idx="8">
                  <c:v>220380927</c:v>
                </c:pt>
                <c:pt idx="9">
                  <c:v>234539871</c:v>
                </c:pt>
                <c:pt idx="10">
                  <c:v>228239833</c:v>
                </c:pt>
                <c:pt idx="11">
                  <c:v>170159981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878-4056-AC57-C08D0C5D50F6}"/>
            </c:ext>
          </c:extLst>
        </c:ser>
        <c:ser>
          <c:idx val="17"/>
          <c:order val="17"/>
          <c:tx>
            <c:strRef>
              <c:f>Plan1!$T$100:$T$101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Plan1!$T$102:$T$113</c:f>
              <c:numCache>
                <c:formatCode>_(* #,##0_);_(* \(#,##0\);_(* "-"??_);_(@_)</c:formatCode>
                <c:ptCount val="12"/>
                <c:pt idx="0">
                  <c:v>118307174</c:v>
                </c:pt>
                <c:pt idx="1">
                  <c:v>309412221</c:v>
                </c:pt>
                <c:pt idx="2">
                  <c:v>86620514</c:v>
                </c:pt>
                <c:pt idx="3">
                  <c:v>217237751</c:v>
                </c:pt>
                <c:pt idx="4">
                  <c:v>284433855</c:v>
                </c:pt>
                <c:pt idx="5">
                  <c:v>312469853</c:v>
                </c:pt>
                <c:pt idx="6">
                  <c:v>358275935</c:v>
                </c:pt>
                <c:pt idx="7">
                  <c:v>195107993</c:v>
                </c:pt>
                <c:pt idx="8">
                  <c:v>171212195</c:v>
                </c:pt>
                <c:pt idx="9">
                  <c:v>328329584</c:v>
                </c:pt>
                <c:pt idx="10">
                  <c:v>314147839</c:v>
                </c:pt>
                <c:pt idx="11">
                  <c:v>271399262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878-4056-AC57-C08D0C5D50F6}"/>
            </c:ext>
          </c:extLst>
        </c:ser>
        <c:ser>
          <c:idx val="18"/>
          <c:order val="18"/>
          <c:tx>
            <c:strRef>
              <c:f>Plan1!$U$100:$U$101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Plan1!$U$102:$U$113</c:f>
              <c:numCache>
                <c:formatCode>_(* #,##0_);_(* \(#,##0\);_(* "-"??_);_(@_)</c:formatCode>
                <c:ptCount val="12"/>
                <c:pt idx="0">
                  <c:v>343679066</c:v>
                </c:pt>
                <c:pt idx="1">
                  <c:v>386091562</c:v>
                </c:pt>
                <c:pt idx="2">
                  <c:v>455994145</c:v>
                </c:pt>
                <c:pt idx="3">
                  <c:v>151366313</c:v>
                </c:pt>
                <c:pt idx="4">
                  <c:v>335148290</c:v>
                </c:pt>
                <c:pt idx="5">
                  <c:v>418800720</c:v>
                </c:pt>
                <c:pt idx="6">
                  <c:v>320632360</c:v>
                </c:pt>
                <c:pt idx="7">
                  <c:v>727748775</c:v>
                </c:pt>
                <c:pt idx="8">
                  <c:v>392074439</c:v>
                </c:pt>
                <c:pt idx="9">
                  <c:v>830192299</c:v>
                </c:pt>
                <c:pt idx="10">
                  <c:v>198898243</c:v>
                </c:pt>
                <c:pt idx="11">
                  <c:v>481875015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E878-4056-AC57-C08D0C5D50F6}"/>
            </c:ext>
          </c:extLst>
        </c:ser>
        <c:ser>
          <c:idx val="19"/>
          <c:order val="19"/>
          <c:tx>
            <c:strRef>
              <c:f>Plan1!$V$100:$V$101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Plan1!$V$102:$V$113</c:f>
              <c:numCache>
                <c:formatCode>_(* #,##0_);_(* \(#,##0\);_(* "-"??_);_(@_)</c:formatCode>
                <c:ptCount val="12"/>
                <c:pt idx="0">
                  <c:v>379404133</c:v>
                </c:pt>
                <c:pt idx="1">
                  <c:v>247022286</c:v>
                </c:pt>
                <c:pt idx="2">
                  <c:v>476876145</c:v>
                </c:pt>
                <c:pt idx="3">
                  <c:v>234675439</c:v>
                </c:pt>
                <c:pt idx="4">
                  <c:v>494730549</c:v>
                </c:pt>
                <c:pt idx="5">
                  <c:v>528019891</c:v>
                </c:pt>
                <c:pt idx="6">
                  <c:v>632130643</c:v>
                </c:pt>
                <c:pt idx="7">
                  <c:v>228354217</c:v>
                </c:pt>
                <c:pt idx="8">
                  <c:v>366526669</c:v>
                </c:pt>
                <c:pt idx="9">
                  <c:v>197377025</c:v>
                </c:pt>
                <c:pt idx="10">
                  <c:v>384278635</c:v>
                </c:pt>
                <c:pt idx="11">
                  <c:v>482245846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E878-4056-AC57-C08D0C5D50F6}"/>
            </c:ext>
          </c:extLst>
        </c:ser>
        <c:ser>
          <c:idx val="20"/>
          <c:order val="20"/>
          <c:tx>
            <c:strRef>
              <c:f>Plan1!$W$100:$W$101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Plan1!$W$102:$W$113</c:f>
              <c:numCache>
                <c:formatCode>_(* #,##0_);_(* \(#,##0\);_(* "-"??_);_(@_)</c:formatCode>
                <c:ptCount val="12"/>
                <c:pt idx="0">
                  <c:v>207990370</c:v>
                </c:pt>
                <c:pt idx="1">
                  <c:v>333210946</c:v>
                </c:pt>
                <c:pt idx="2">
                  <c:v>301306165</c:v>
                </c:pt>
                <c:pt idx="3">
                  <c:v>340394731</c:v>
                </c:pt>
                <c:pt idx="4">
                  <c:v>77926222</c:v>
                </c:pt>
                <c:pt idx="5">
                  <c:v>485468302</c:v>
                </c:pt>
                <c:pt idx="6">
                  <c:v>259549171</c:v>
                </c:pt>
                <c:pt idx="7">
                  <c:v>86395749</c:v>
                </c:pt>
                <c:pt idx="8">
                  <c:v>87489455</c:v>
                </c:pt>
                <c:pt idx="9">
                  <c:v>98413669</c:v>
                </c:pt>
                <c:pt idx="10">
                  <c:v>190356078</c:v>
                </c:pt>
                <c:pt idx="11">
                  <c:v>145230711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E878-4056-AC57-C08D0C5D50F6}"/>
            </c:ext>
          </c:extLst>
        </c:ser>
        <c:ser>
          <c:idx val="21"/>
          <c:order val="21"/>
          <c:tx>
            <c:strRef>
              <c:f>Plan1!$X$100:$X$101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Plan1!$X$102:$X$113</c:f>
              <c:numCache>
                <c:formatCode>_(* #,##0_);_(* \(#,##0\);_(* "-"??_);_(@_)</c:formatCode>
                <c:ptCount val="12"/>
                <c:pt idx="0">
                  <c:v>96760569</c:v>
                </c:pt>
                <c:pt idx="1">
                  <c:v>217992635</c:v>
                </c:pt>
                <c:pt idx="2">
                  <c:v>247178152</c:v>
                </c:pt>
                <c:pt idx="3">
                  <c:v>424160511</c:v>
                </c:pt>
                <c:pt idx="4">
                  <c:v>494418836</c:v>
                </c:pt>
                <c:pt idx="5">
                  <c:v>318442506</c:v>
                </c:pt>
                <c:pt idx="6">
                  <c:v>618138825</c:v>
                </c:pt>
                <c:pt idx="7">
                  <c:v>277679781</c:v>
                </c:pt>
                <c:pt idx="8">
                  <c:v>355679818</c:v>
                </c:pt>
                <c:pt idx="9">
                  <c:v>276011205</c:v>
                </c:pt>
                <c:pt idx="10">
                  <c:v>367436479</c:v>
                </c:pt>
                <c:pt idx="11">
                  <c:v>301356337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878-4056-AC57-C08D0C5D50F6}"/>
            </c:ext>
          </c:extLst>
        </c:ser>
        <c:ser>
          <c:idx val="22"/>
          <c:order val="22"/>
          <c:tx>
            <c:strRef>
              <c:f>Plan1!$Y$100:$Y$101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Plan1!$Y$102:$Y$113</c:f>
              <c:numCache>
                <c:formatCode>_(* #,##0_);_(* \(#,##0\);_(* "-"??_);_(@_)</c:formatCode>
                <c:ptCount val="12"/>
                <c:pt idx="0">
                  <c:v>536856773</c:v>
                </c:pt>
                <c:pt idx="1">
                  <c:v>482247666</c:v>
                </c:pt>
                <c:pt idx="2">
                  <c:v>762338310</c:v>
                </c:pt>
                <c:pt idx="3">
                  <c:v>611789336</c:v>
                </c:pt>
                <c:pt idx="4">
                  <c:v>732948917</c:v>
                </c:pt>
                <c:pt idx="5">
                  <c:v>899636765</c:v>
                </c:pt>
                <c:pt idx="6">
                  <c:v>771529207</c:v>
                </c:pt>
                <c:pt idx="7">
                  <c:v>795493494</c:v>
                </c:pt>
                <c:pt idx="8">
                  <c:v>1043765015</c:v>
                </c:pt>
                <c:pt idx="9">
                  <c:v>1115473935</c:v>
                </c:pt>
                <c:pt idx="10">
                  <c:v>970883023</c:v>
                </c:pt>
                <c:pt idx="11">
                  <c:v>1191903365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E878-4056-AC57-C08D0C5D50F6}"/>
            </c:ext>
          </c:extLst>
        </c:ser>
        <c:ser>
          <c:idx val="23"/>
          <c:order val="23"/>
          <c:tx>
            <c:strRef>
              <c:f>Plan1!$Z$100:$Z$101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Plan1!$Z$102:$Z$113</c:f>
              <c:numCache>
                <c:formatCode>_(* #,##0_);_(* \(#,##0\);_(* "-"??_);_(@_)</c:formatCode>
                <c:ptCount val="12"/>
                <c:pt idx="0">
                  <c:v>1011482402</c:v>
                </c:pt>
                <c:pt idx="1">
                  <c:v>744307687</c:v>
                </c:pt>
                <c:pt idx="2">
                  <c:v>695254886</c:v>
                </c:pt>
                <c:pt idx="3">
                  <c:v>965078205</c:v>
                </c:pt>
                <c:pt idx="4">
                  <c:v>729014055</c:v>
                </c:pt>
                <c:pt idx="5">
                  <c:v>481607399</c:v>
                </c:pt>
                <c:pt idx="6">
                  <c:v>814150049</c:v>
                </c:pt>
                <c:pt idx="7">
                  <c:v>754668325</c:v>
                </c:pt>
                <c:pt idx="8">
                  <c:v>682324083</c:v>
                </c:pt>
                <c:pt idx="9">
                  <c:v>1135465889</c:v>
                </c:pt>
                <c:pt idx="10">
                  <c:v>625982841</c:v>
                </c:pt>
                <c:pt idx="11">
                  <c:v>419120331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89-46C2-82CA-A04F7E2A5C5C}"/>
            </c:ext>
          </c:extLst>
        </c:ser>
        <c:ser>
          <c:idx val="24"/>
          <c:order val="24"/>
          <c:tx>
            <c:strRef>
              <c:f>Plan1!$AA$100:$AA$101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Plan1!$AA$102:$AA$113</c:f>
              <c:numCache>
                <c:formatCode>_(* #,##0_);_(* \(#,##0\);_(* "-"??_);_(@_)</c:formatCode>
                <c:ptCount val="12"/>
                <c:pt idx="0">
                  <c:v>613925609</c:v>
                </c:pt>
                <c:pt idx="1">
                  <c:v>650660864</c:v>
                </c:pt>
                <c:pt idx="2">
                  <c:v>803271361</c:v>
                </c:pt>
                <c:pt idx="3">
                  <c:v>1093479360</c:v>
                </c:pt>
                <c:pt idx="4">
                  <c:v>903197720</c:v>
                </c:pt>
                <c:pt idx="5">
                  <c:v>657456051</c:v>
                </c:pt>
                <c:pt idx="6">
                  <c:v>689018318</c:v>
                </c:pt>
                <c:pt idx="7">
                  <c:v>599359392</c:v>
                </c:pt>
                <c:pt idx="8">
                  <c:v>717625525</c:v>
                </c:pt>
                <c:pt idx="9">
                  <c:v>766124352</c:v>
                </c:pt>
                <c:pt idx="10">
                  <c:v>789412860</c:v>
                </c:pt>
                <c:pt idx="11">
                  <c:v>406678650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4E-4CCA-B472-3547505232CF}"/>
            </c:ext>
          </c:extLst>
        </c:ser>
        <c:ser>
          <c:idx val="25"/>
          <c:order val="25"/>
          <c:tx>
            <c:strRef>
              <c:f>Plan1!$AB$100:$AB$101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Plan1!$B$102:$B$113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Plan1!$AB$102:$AB$113</c:f>
              <c:numCache>
                <c:formatCode>_(* #,##0_);_(* \(#,##0\);_(* "-"??_);_(@_)</c:formatCode>
                <c:ptCount val="12"/>
                <c:pt idx="0">
                  <c:v>633572724</c:v>
                </c:pt>
                <c:pt idx="1">
                  <c:v>473632518</c:v>
                </c:pt>
                <c:pt idx="2">
                  <c:v>602886781</c:v>
                </c:pt>
                <c:pt idx="3">
                  <c:v>524959892</c:v>
                </c:pt>
                <c:pt idx="4">
                  <c:v>527925790</c:v>
                </c:pt>
                <c:pt idx="5">
                  <c:v>547737454</c:v>
                </c:pt>
                <c:pt idx="6">
                  <c:v>535519313</c:v>
                </c:pt>
                <c:pt idx="7">
                  <c:v>778894109</c:v>
                </c:pt>
                <c:pt idx="8">
                  <c:v>528296554</c:v>
                </c:pt>
                <c:pt idx="9">
                  <c:v>550052016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5C-45CE-A493-6A4C01047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US$ FOB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[Importacoes e Exportacoes m3.xlsx]Plan1!Tabela dinâmica3</c:name>
    <c:fmtId val="1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Plan1!$C$213:$C$214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Plan1!$C$215:$C$226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6.8537785667737799E-2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66231.370081571193</c:v>
                </c:pt>
                <c:pt idx="6">
                  <c:v>352685.97784319456</c:v>
                </c:pt>
                <c:pt idx="7">
                  <c:v>0</c:v>
                </c:pt>
                <c:pt idx="8">
                  <c:v>28.089256421204016</c:v>
                </c:pt>
                <c:pt idx="9">
                  <c:v>0</c:v>
                </c:pt>
                <c:pt idx="10">
                  <c:v>245182.68016449065</c:v>
                </c:pt>
                <c:pt idx="11">
                  <c:v>419950.42021527601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Plan1!$D$213:$D$214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Plan1!$D$215:$D$226</c:f>
              <c:numCache>
                <c:formatCode>_(* #,##0_);_(* \(#,##0\);_(* "-"??_);_(@_)</c:formatCode>
                <c:ptCount val="12"/>
                <c:pt idx="0">
                  <c:v>482738.53171838832</c:v>
                </c:pt>
                <c:pt idx="1">
                  <c:v>738842.45410215482</c:v>
                </c:pt>
                <c:pt idx="2">
                  <c:v>62826.264578324081</c:v>
                </c:pt>
                <c:pt idx="3">
                  <c:v>748724.31630749872</c:v>
                </c:pt>
                <c:pt idx="4">
                  <c:v>741129.79371250083</c:v>
                </c:pt>
                <c:pt idx="5">
                  <c:v>706233.00487629499</c:v>
                </c:pt>
                <c:pt idx="6">
                  <c:v>616281.91613671603</c:v>
                </c:pt>
                <c:pt idx="7">
                  <c:v>391767.58724523045</c:v>
                </c:pt>
                <c:pt idx="8">
                  <c:v>209173.69609671691</c:v>
                </c:pt>
                <c:pt idx="9">
                  <c:v>393100.36740747397</c:v>
                </c:pt>
                <c:pt idx="10">
                  <c:v>279997.0438866542</c:v>
                </c:pt>
                <c:pt idx="11">
                  <c:v>1057664.9322487134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Plan1!$E$213:$E$214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Plan1!$E$215:$E$226</c:f>
              <c:numCache>
                <c:formatCode>_(* #,##0_);_(* \(#,##0\);_(* "-"??_);_(@_)</c:formatCode>
                <c:ptCount val="12"/>
                <c:pt idx="0">
                  <c:v>552396.87872182648</c:v>
                </c:pt>
                <c:pt idx="1">
                  <c:v>547210.52448259585</c:v>
                </c:pt>
                <c:pt idx="2">
                  <c:v>1203002.721287162</c:v>
                </c:pt>
                <c:pt idx="3">
                  <c:v>1013538.0991438396</c:v>
                </c:pt>
                <c:pt idx="4">
                  <c:v>1099351.9134401474</c:v>
                </c:pt>
                <c:pt idx="5">
                  <c:v>395299.27979146532</c:v>
                </c:pt>
                <c:pt idx="6">
                  <c:v>2541184.2812521067</c:v>
                </c:pt>
                <c:pt idx="7">
                  <c:v>1274312.2491629401</c:v>
                </c:pt>
                <c:pt idx="8">
                  <c:v>1157500.4112267138</c:v>
                </c:pt>
                <c:pt idx="9">
                  <c:v>1603306.2403092065</c:v>
                </c:pt>
                <c:pt idx="10">
                  <c:v>824641.03166220977</c:v>
                </c:pt>
                <c:pt idx="11">
                  <c:v>1423077.5139884497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Plan1!$F$213:$F$214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Plan1!$F$215:$F$226</c:f>
              <c:numCache>
                <c:formatCode>_(* #,##0_);_(* \(#,##0\);_(* "-"??_);_(@_)</c:formatCode>
                <c:ptCount val="12"/>
                <c:pt idx="0">
                  <c:v>852918.41147601185</c:v>
                </c:pt>
                <c:pt idx="1">
                  <c:v>1740856.4663854791</c:v>
                </c:pt>
                <c:pt idx="2">
                  <c:v>1335292.4446620741</c:v>
                </c:pt>
                <c:pt idx="3">
                  <c:v>714792.91652291978</c:v>
                </c:pt>
                <c:pt idx="4">
                  <c:v>933414.79350523604</c:v>
                </c:pt>
                <c:pt idx="5">
                  <c:v>971146.25349165907</c:v>
                </c:pt>
                <c:pt idx="6">
                  <c:v>1059870.3562326808</c:v>
                </c:pt>
                <c:pt idx="7">
                  <c:v>763285.74512837059</c:v>
                </c:pt>
                <c:pt idx="8">
                  <c:v>1383157.4601867413</c:v>
                </c:pt>
                <c:pt idx="9">
                  <c:v>1409557.7194876305</c:v>
                </c:pt>
                <c:pt idx="10">
                  <c:v>1127795.9724896224</c:v>
                </c:pt>
                <c:pt idx="11">
                  <c:v>1737941.2778080727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Plan1!$G$213:$G$214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Plan1!$G$215:$G$226</c:f>
              <c:numCache>
                <c:formatCode>_(* #,##0_);_(* \(#,##0\);_(* "-"??_);_(@_)</c:formatCode>
                <c:ptCount val="12"/>
                <c:pt idx="0">
                  <c:v>1457948.6406178707</c:v>
                </c:pt>
                <c:pt idx="1">
                  <c:v>1230354.4910246278</c:v>
                </c:pt>
                <c:pt idx="2">
                  <c:v>1572330.514038973</c:v>
                </c:pt>
                <c:pt idx="3">
                  <c:v>426625.26124842803</c:v>
                </c:pt>
                <c:pt idx="4">
                  <c:v>1321002.1690018587</c:v>
                </c:pt>
                <c:pt idx="5">
                  <c:v>1517559.7749757948</c:v>
                </c:pt>
                <c:pt idx="6">
                  <c:v>1221364.8463670053</c:v>
                </c:pt>
                <c:pt idx="7">
                  <c:v>1658509.7666291997</c:v>
                </c:pt>
                <c:pt idx="8">
                  <c:v>308239.55284507608</c:v>
                </c:pt>
                <c:pt idx="9">
                  <c:v>907741.62502643093</c:v>
                </c:pt>
                <c:pt idx="10">
                  <c:v>810457.81185661664</c:v>
                </c:pt>
                <c:pt idx="11">
                  <c:v>962787.67486116826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Plan1!$H$213:$H$214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Plan1!$H$215:$H$226</c:f>
              <c:numCache>
                <c:formatCode>_(* #,##0_);_(* \(#,##0\);_(* "-"??_);_(@_)</c:formatCode>
                <c:ptCount val="12"/>
                <c:pt idx="0">
                  <c:v>1253124.9017883972</c:v>
                </c:pt>
                <c:pt idx="1">
                  <c:v>923937.98479806818</c:v>
                </c:pt>
                <c:pt idx="2">
                  <c:v>571269.85988848947</c:v>
                </c:pt>
                <c:pt idx="3">
                  <c:v>1149399.4992042913</c:v>
                </c:pt>
                <c:pt idx="4">
                  <c:v>1279571.4524188433</c:v>
                </c:pt>
                <c:pt idx="5">
                  <c:v>93868.35082408716</c:v>
                </c:pt>
                <c:pt idx="6">
                  <c:v>3532178.907597627</c:v>
                </c:pt>
                <c:pt idx="7">
                  <c:v>2193930.7054542219</c:v>
                </c:pt>
                <c:pt idx="8">
                  <c:v>1717040.3018128807</c:v>
                </c:pt>
                <c:pt idx="9">
                  <c:v>593248.47813748522</c:v>
                </c:pt>
                <c:pt idx="10">
                  <c:v>1563976.8754799294</c:v>
                </c:pt>
                <c:pt idx="11">
                  <c:v>1057431.6970297252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Plan1!$I$213:$I$214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Plan1!$I$215:$I$226</c:f>
              <c:numCache>
                <c:formatCode>_(* #,##0_);_(* \(#,##0\);_(* "-"??_);_(@_)</c:formatCode>
                <c:ptCount val="12"/>
                <c:pt idx="0">
                  <c:v>2645724.4288146724</c:v>
                </c:pt>
                <c:pt idx="1">
                  <c:v>757099.85532568407</c:v>
                </c:pt>
                <c:pt idx="2">
                  <c:v>1166874.5873999798</c:v>
                </c:pt>
                <c:pt idx="3">
                  <c:v>1315794.9286087896</c:v>
                </c:pt>
                <c:pt idx="4">
                  <c:v>1114750.7250408982</c:v>
                </c:pt>
                <c:pt idx="5">
                  <c:v>1236422.4434379067</c:v>
                </c:pt>
                <c:pt idx="6">
                  <c:v>2374648.9711430385</c:v>
                </c:pt>
                <c:pt idx="7">
                  <c:v>1906646.8511078716</c:v>
                </c:pt>
                <c:pt idx="8">
                  <c:v>2652932.1822451227</c:v>
                </c:pt>
                <c:pt idx="9">
                  <c:v>1704740.6590471526</c:v>
                </c:pt>
                <c:pt idx="10">
                  <c:v>1887782.9451239193</c:v>
                </c:pt>
                <c:pt idx="11">
                  <c:v>2594288.3025251236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Plan1!$J$213:$J$214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Plan1!$J$215:$J$226</c:f>
              <c:numCache>
                <c:formatCode>_(* #,##0_);_(* \(#,##0\);_(* "-"??_);_(@_)</c:formatCode>
                <c:ptCount val="12"/>
                <c:pt idx="0">
                  <c:v>2375267.1244310406</c:v>
                </c:pt>
                <c:pt idx="1">
                  <c:v>1841972.3404965701</c:v>
                </c:pt>
                <c:pt idx="2">
                  <c:v>1880798.6701091737</c:v>
                </c:pt>
                <c:pt idx="3">
                  <c:v>2260141.5426733592</c:v>
                </c:pt>
                <c:pt idx="4">
                  <c:v>1753458.071157506</c:v>
                </c:pt>
                <c:pt idx="5">
                  <c:v>1474994.7561124901</c:v>
                </c:pt>
                <c:pt idx="6">
                  <c:v>1965175.4409784437</c:v>
                </c:pt>
                <c:pt idx="7">
                  <c:v>2280964.3834091942</c:v>
                </c:pt>
                <c:pt idx="8">
                  <c:v>1895253.8989728126</c:v>
                </c:pt>
                <c:pt idx="9">
                  <c:v>2370797.8309981413</c:v>
                </c:pt>
                <c:pt idx="10">
                  <c:v>1633206.8742557622</c:v>
                </c:pt>
                <c:pt idx="11">
                  <c:v>2722158.3593932586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Plan1!$K$213:$K$214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Plan1!$K$215:$K$226</c:f>
              <c:numCache>
                <c:formatCode>_(* #,##0_);_(* \(#,##0\);_(* "-"??_);_(@_)</c:formatCode>
                <c:ptCount val="12"/>
                <c:pt idx="0">
                  <c:v>1221416.9224434379</c:v>
                </c:pt>
                <c:pt idx="1">
                  <c:v>1251104.8688471685</c:v>
                </c:pt>
                <c:pt idx="2">
                  <c:v>678752.03044837923</c:v>
                </c:pt>
                <c:pt idx="3">
                  <c:v>307365.35161423153</c:v>
                </c:pt>
                <c:pt idx="4">
                  <c:v>3354216.2580544646</c:v>
                </c:pt>
                <c:pt idx="5">
                  <c:v>2584016.8679123502</c:v>
                </c:pt>
                <c:pt idx="6">
                  <c:v>1977527.7908231972</c:v>
                </c:pt>
                <c:pt idx="7">
                  <c:v>2688963.9805468693</c:v>
                </c:pt>
                <c:pt idx="8">
                  <c:v>1788926.6145097213</c:v>
                </c:pt>
                <c:pt idx="9">
                  <c:v>2371801.0605740235</c:v>
                </c:pt>
                <c:pt idx="10">
                  <c:v>2858233.9261270687</c:v>
                </c:pt>
                <c:pt idx="11">
                  <c:v>4055184.8014066797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Plan1!$L$213:$L$214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Plan1!$L$215:$L$226</c:f>
              <c:numCache>
                <c:formatCode>_(* #,##0_);_(* \(#,##0\);_(* "-"??_);_(@_)</c:formatCode>
                <c:ptCount val="12"/>
                <c:pt idx="0">
                  <c:v>1966594.4077812526</c:v>
                </c:pt>
                <c:pt idx="1">
                  <c:v>2596698.818122128</c:v>
                </c:pt>
                <c:pt idx="2">
                  <c:v>1774363.523153455</c:v>
                </c:pt>
                <c:pt idx="3">
                  <c:v>2404857.5120000001</c:v>
                </c:pt>
                <c:pt idx="4">
                  <c:v>2606485.9788330346</c:v>
                </c:pt>
                <c:pt idx="5">
                  <c:v>2034174.6942363977</c:v>
                </c:pt>
                <c:pt idx="6">
                  <c:v>3781408.3043057309</c:v>
                </c:pt>
                <c:pt idx="7">
                  <c:v>3819313.5392902056</c:v>
                </c:pt>
                <c:pt idx="8">
                  <c:v>1781780.7738963021</c:v>
                </c:pt>
                <c:pt idx="9">
                  <c:v>3003245.8762255586</c:v>
                </c:pt>
                <c:pt idx="10">
                  <c:v>2602636.5747799282</c:v>
                </c:pt>
                <c:pt idx="11">
                  <c:v>2131495.2533478616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Plan1!$M$213:$M$214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Plan1!$M$215:$M$226</c:f>
              <c:numCache>
                <c:formatCode>_(* #,##0_);_(* \(#,##0\);_(* "-"??_);_(@_)</c:formatCode>
                <c:ptCount val="12"/>
                <c:pt idx="0">
                  <c:v>2369114</c:v>
                </c:pt>
                <c:pt idx="1">
                  <c:v>2817657</c:v>
                </c:pt>
                <c:pt idx="2">
                  <c:v>3514758.0533514367</c:v>
                </c:pt>
                <c:pt idx="3">
                  <c:v>2865707.2192483619</c:v>
                </c:pt>
                <c:pt idx="4">
                  <c:v>3688684.7546657478</c:v>
                </c:pt>
                <c:pt idx="5">
                  <c:v>2787806.7229041704</c:v>
                </c:pt>
                <c:pt idx="6">
                  <c:v>1673388.4594411121</c:v>
                </c:pt>
                <c:pt idx="7">
                  <c:v>3346050.7862492627</c:v>
                </c:pt>
                <c:pt idx="8">
                  <c:v>2938267.171171973</c:v>
                </c:pt>
                <c:pt idx="9">
                  <c:v>1622016.6943031708</c:v>
                </c:pt>
                <c:pt idx="10">
                  <c:v>2928768.6724462202</c:v>
                </c:pt>
                <c:pt idx="11">
                  <c:v>6093020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Plan1!$N$213:$N$214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Plan1!$N$215:$N$226</c:f>
              <c:numCache>
                <c:formatCode>_(* #,##0_);_(* \(#,##0\);_(* "-"??_);_(@_)</c:formatCode>
                <c:ptCount val="12"/>
                <c:pt idx="0">
                  <c:v>2293445.2029335499</c:v>
                </c:pt>
                <c:pt idx="1">
                  <c:v>3146518</c:v>
                </c:pt>
                <c:pt idx="2">
                  <c:v>2094252</c:v>
                </c:pt>
                <c:pt idx="3">
                  <c:v>2469083.75</c:v>
                </c:pt>
                <c:pt idx="4">
                  <c:v>3951702.9195510596</c:v>
                </c:pt>
                <c:pt idx="5">
                  <c:v>2779990.3967508152</c:v>
                </c:pt>
                <c:pt idx="6">
                  <c:v>3156814</c:v>
                </c:pt>
                <c:pt idx="7">
                  <c:v>3689321.7634686232</c:v>
                </c:pt>
                <c:pt idx="8">
                  <c:v>2399722.9726215703</c:v>
                </c:pt>
                <c:pt idx="9">
                  <c:v>2750126</c:v>
                </c:pt>
                <c:pt idx="10">
                  <c:v>2400644</c:v>
                </c:pt>
                <c:pt idx="11">
                  <c:v>3948660.25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878-4056-AC57-C08D0C5D50F6}"/>
            </c:ext>
          </c:extLst>
        </c:ser>
        <c:ser>
          <c:idx val="12"/>
          <c:order val="12"/>
          <c:tx>
            <c:strRef>
              <c:f>Plan1!$O$213:$O$214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Plan1!$O$215:$O$226</c:f>
              <c:numCache>
                <c:formatCode>_(* #,##0_);_(* \(#,##0\);_(* "-"??_);_(@_)</c:formatCode>
                <c:ptCount val="12"/>
                <c:pt idx="0">
                  <c:v>2438161.8338025981</c:v>
                </c:pt>
                <c:pt idx="1">
                  <c:v>2632470.6867578486</c:v>
                </c:pt>
                <c:pt idx="2">
                  <c:v>3205606.443571453</c:v>
                </c:pt>
                <c:pt idx="3">
                  <c:v>3156675.0214229273</c:v>
                </c:pt>
                <c:pt idx="4">
                  <c:v>2569591.0079348297</c:v>
                </c:pt>
                <c:pt idx="5">
                  <c:v>1667295.9758282604</c:v>
                </c:pt>
                <c:pt idx="6">
                  <c:v>2334936.8351936969</c:v>
                </c:pt>
                <c:pt idx="7">
                  <c:v>4001876.3323948057</c:v>
                </c:pt>
                <c:pt idx="8">
                  <c:v>2460466.5156860347</c:v>
                </c:pt>
                <c:pt idx="9">
                  <c:v>1283882.972945903</c:v>
                </c:pt>
                <c:pt idx="10">
                  <c:v>2456275.1816775547</c:v>
                </c:pt>
                <c:pt idx="11">
                  <c:v>3674111.8343590377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878-4056-AC57-C08D0C5D50F6}"/>
            </c:ext>
          </c:extLst>
        </c:ser>
        <c:ser>
          <c:idx val="13"/>
          <c:order val="13"/>
          <c:tx>
            <c:strRef>
              <c:f>Plan1!$P$213:$P$214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Plan1!$P$215:$P$226</c:f>
              <c:numCache>
                <c:formatCode>_(* #,##0_);_(* \(#,##0\);_(* "-"??_);_(@_)</c:formatCode>
                <c:ptCount val="12"/>
                <c:pt idx="0">
                  <c:v>818687.48233304033</c:v>
                </c:pt>
                <c:pt idx="1">
                  <c:v>1717736.8930634232</c:v>
                </c:pt>
                <c:pt idx="2">
                  <c:v>2043853.183391389</c:v>
                </c:pt>
                <c:pt idx="3">
                  <c:v>1133544.735524222</c:v>
                </c:pt>
                <c:pt idx="4">
                  <c:v>1943946.5806781889</c:v>
                </c:pt>
                <c:pt idx="5">
                  <c:v>1293103.0381606333</c:v>
                </c:pt>
                <c:pt idx="6">
                  <c:v>1292904.4492916523</c:v>
                </c:pt>
                <c:pt idx="7">
                  <c:v>1879212.8103542298</c:v>
                </c:pt>
                <c:pt idx="8">
                  <c:v>2570836.6426655687</c:v>
                </c:pt>
                <c:pt idx="9">
                  <c:v>1647705.0558108997</c:v>
                </c:pt>
                <c:pt idx="10">
                  <c:v>2684151.8802096671</c:v>
                </c:pt>
                <c:pt idx="11">
                  <c:v>3069962.2433421998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878-4056-AC57-C08D0C5D50F6}"/>
            </c:ext>
          </c:extLst>
        </c:ser>
        <c:ser>
          <c:idx val="14"/>
          <c:order val="14"/>
          <c:tx>
            <c:strRef>
              <c:f>Plan1!$Q$213:$Q$214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Plan1!$Q$215:$Q$226</c:f>
              <c:numCache>
                <c:formatCode>_(* #,##0_);_(* \(#,##0\);_(* "-"??_);_(@_)</c:formatCode>
                <c:ptCount val="12"/>
                <c:pt idx="0">
                  <c:v>1897045.2919638983</c:v>
                </c:pt>
                <c:pt idx="1">
                  <c:v>1467415.1830130096</c:v>
                </c:pt>
                <c:pt idx="2">
                  <c:v>1687991.3128637727</c:v>
                </c:pt>
                <c:pt idx="3">
                  <c:v>1811362.1175868323</c:v>
                </c:pt>
                <c:pt idx="4">
                  <c:v>2501574.2101338794</c:v>
                </c:pt>
                <c:pt idx="5">
                  <c:v>2424855.3123295903</c:v>
                </c:pt>
                <c:pt idx="6">
                  <c:v>4356290.7330536302</c:v>
                </c:pt>
                <c:pt idx="7">
                  <c:v>2581866.2218858856</c:v>
                </c:pt>
                <c:pt idx="8">
                  <c:v>2399525.3369242242</c:v>
                </c:pt>
                <c:pt idx="9">
                  <c:v>2496706.6472283746</c:v>
                </c:pt>
                <c:pt idx="10">
                  <c:v>2928139.610714803</c:v>
                </c:pt>
                <c:pt idx="11">
                  <c:v>3559645.5123140104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878-4056-AC57-C08D0C5D50F6}"/>
            </c:ext>
          </c:extLst>
        </c:ser>
        <c:ser>
          <c:idx val="15"/>
          <c:order val="15"/>
          <c:tx>
            <c:strRef>
              <c:f>Plan1!$R$213:$R$214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Plan1!$R$215:$R$226</c:f>
              <c:numCache>
                <c:formatCode>_(* #,##0_);_(* \(#,##0\);_(* "-"??_);_(@_)</c:formatCode>
                <c:ptCount val="12"/>
                <c:pt idx="0">
                  <c:v>3732468.3185505862</c:v>
                </c:pt>
                <c:pt idx="1">
                  <c:v>2765310.4566143979</c:v>
                </c:pt>
                <c:pt idx="2">
                  <c:v>2989342.2148524881</c:v>
                </c:pt>
                <c:pt idx="3">
                  <c:v>3866146.9835405145</c:v>
                </c:pt>
                <c:pt idx="4">
                  <c:v>3732575.9039362548</c:v>
                </c:pt>
                <c:pt idx="5">
                  <c:v>4414593.7712142635</c:v>
                </c:pt>
                <c:pt idx="6">
                  <c:v>3129111.4815762825</c:v>
                </c:pt>
                <c:pt idx="7">
                  <c:v>4032912.7836451256</c:v>
                </c:pt>
                <c:pt idx="8">
                  <c:v>3232281.2702404936</c:v>
                </c:pt>
                <c:pt idx="9">
                  <c:v>3955529.4456747943</c:v>
                </c:pt>
                <c:pt idx="10">
                  <c:v>2759678.9487741636</c:v>
                </c:pt>
                <c:pt idx="11">
                  <c:v>4143389.2351180213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878-4056-AC57-C08D0C5D50F6}"/>
            </c:ext>
          </c:extLst>
        </c:ser>
        <c:ser>
          <c:idx val="16"/>
          <c:order val="16"/>
          <c:tx>
            <c:strRef>
              <c:f>Plan1!$S$213:$S$214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Plan1!$S$215:$S$226</c:f>
              <c:numCache>
                <c:formatCode>_(* #,##0_);_(* \(#,##0\);_(* "-"??_);_(@_)</c:formatCode>
                <c:ptCount val="12"/>
                <c:pt idx="0">
                  <c:v>4366319.8103653593</c:v>
                </c:pt>
                <c:pt idx="1">
                  <c:v>3566611.6997006354</c:v>
                </c:pt>
                <c:pt idx="2">
                  <c:v>3365326.2940004682</c:v>
                </c:pt>
                <c:pt idx="3">
                  <c:v>3926964.7539980193</c:v>
                </c:pt>
                <c:pt idx="4">
                  <c:v>2614051.1045327573</c:v>
                </c:pt>
                <c:pt idx="5">
                  <c:v>4129295.3782120482</c:v>
                </c:pt>
                <c:pt idx="6">
                  <c:v>3634996.2073071655</c:v>
                </c:pt>
                <c:pt idx="7">
                  <c:v>4453150.1274246853</c:v>
                </c:pt>
                <c:pt idx="8">
                  <c:v>4583385.2376553863</c:v>
                </c:pt>
                <c:pt idx="9">
                  <c:v>4435660.3570116954</c:v>
                </c:pt>
                <c:pt idx="10">
                  <c:v>4322695.587433367</c:v>
                </c:pt>
                <c:pt idx="11">
                  <c:v>2923629.4835126922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878-4056-AC57-C08D0C5D50F6}"/>
            </c:ext>
          </c:extLst>
        </c:ser>
        <c:ser>
          <c:idx val="17"/>
          <c:order val="17"/>
          <c:tx>
            <c:strRef>
              <c:f>Plan1!$T$213:$T$214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Plan1!$T$215:$T$226</c:f>
              <c:numCache>
                <c:formatCode>_(* #,##0_);_(* \(#,##0\);_(* "-"??_);_(@_)</c:formatCode>
                <c:ptCount val="12"/>
                <c:pt idx="0">
                  <c:v>6194334.8587199664</c:v>
                </c:pt>
                <c:pt idx="1">
                  <c:v>6928600.4751994833</c:v>
                </c:pt>
                <c:pt idx="2">
                  <c:v>4454891.6177927153</c:v>
                </c:pt>
                <c:pt idx="3">
                  <c:v>3521437.7132555065</c:v>
                </c:pt>
                <c:pt idx="4">
                  <c:v>3928539.788775499</c:v>
                </c:pt>
                <c:pt idx="5">
                  <c:v>6893917.3063868154</c:v>
                </c:pt>
                <c:pt idx="6">
                  <c:v>5989820.4970119195</c:v>
                </c:pt>
                <c:pt idx="7">
                  <c:v>5093140.3808273152</c:v>
                </c:pt>
                <c:pt idx="8">
                  <c:v>4414123.5930422787</c:v>
                </c:pt>
                <c:pt idx="9">
                  <c:v>4228830.3526714677</c:v>
                </c:pt>
                <c:pt idx="10">
                  <c:v>2812291.3262183247</c:v>
                </c:pt>
                <c:pt idx="11">
                  <c:v>3371316.6965289302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878-4056-AC57-C08D0C5D50F6}"/>
            </c:ext>
          </c:extLst>
        </c:ser>
        <c:ser>
          <c:idx val="18"/>
          <c:order val="18"/>
          <c:tx>
            <c:strRef>
              <c:f>Plan1!$U$213:$U$214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Plan1!$U$215:$U$226</c:f>
              <c:numCache>
                <c:formatCode>_(* #,##0_);_(* \(#,##0\);_(* "-"??_);_(@_)</c:formatCode>
                <c:ptCount val="12"/>
                <c:pt idx="0">
                  <c:v>6117841.8520538183</c:v>
                </c:pt>
                <c:pt idx="1">
                  <c:v>4046335.2882913961</c:v>
                </c:pt>
                <c:pt idx="2">
                  <c:v>4612640.4965667678</c:v>
                </c:pt>
                <c:pt idx="3">
                  <c:v>5088890.7063445253</c:v>
                </c:pt>
                <c:pt idx="4">
                  <c:v>4210360.3080450045</c:v>
                </c:pt>
                <c:pt idx="5">
                  <c:v>3181470.7524177302</c:v>
                </c:pt>
                <c:pt idx="6">
                  <c:v>9012651.245868437</c:v>
                </c:pt>
                <c:pt idx="7">
                  <c:v>4704572.435091312</c:v>
                </c:pt>
                <c:pt idx="8">
                  <c:v>6333800.636566991</c:v>
                </c:pt>
                <c:pt idx="9">
                  <c:v>7530963.9649665579</c:v>
                </c:pt>
                <c:pt idx="10">
                  <c:v>5087989.4754999615</c:v>
                </c:pt>
                <c:pt idx="11">
                  <c:v>5258798.5232090978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E878-4056-AC57-C08D0C5D50F6}"/>
            </c:ext>
          </c:extLst>
        </c:ser>
        <c:ser>
          <c:idx val="19"/>
          <c:order val="19"/>
          <c:tx>
            <c:strRef>
              <c:f>Plan1!$V$213:$V$214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Plan1!$V$215:$V$226</c:f>
              <c:numCache>
                <c:formatCode>_(* #,##0_);_(* \(#,##0\);_(* "-"??_);_(@_)</c:formatCode>
                <c:ptCount val="12"/>
                <c:pt idx="0">
                  <c:v>5543138.4366270853</c:v>
                </c:pt>
                <c:pt idx="1">
                  <c:v>4535468.1193451826</c:v>
                </c:pt>
                <c:pt idx="2">
                  <c:v>5441944.5630279221</c:v>
                </c:pt>
                <c:pt idx="3">
                  <c:v>7653496.3764648279</c:v>
                </c:pt>
                <c:pt idx="4">
                  <c:v>5376136.2320130877</c:v>
                </c:pt>
                <c:pt idx="5">
                  <c:v>4027529.3265967038</c:v>
                </c:pt>
                <c:pt idx="6">
                  <c:v>4229438.7638136148</c:v>
                </c:pt>
                <c:pt idx="7">
                  <c:v>5310990.3613519259</c:v>
                </c:pt>
                <c:pt idx="8">
                  <c:v>6157725.7475767052</c:v>
                </c:pt>
                <c:pt idx="9">
                  <c:v>5861484.0624547889</c:v>
                </c:pt>
                <c:pt idx="10">
                  <c:v>4191961.3485872</c:v>
                </c:pt>
                <c:pt idx="11">
                  <c:v>9705514.2136950959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E878-4056-AC57-C08D0C5D50F6}"/>
            </c:ext>
          </c:extLst>
        </c:ser>
        <c:ser>
          <c:idx val="20"/>
          <c:order val="20"/>
          <c:tx>
            <c:strRef>
              <c:f>Plan1!$W$213:$W$214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Plan1!$W$215:$W$226</c:f>
              <c:numCache>
                <c:formatCode>_(* #,##0_);_(* \(#,##0\);_(* "-"??_);_(@_)</c:formatCode>
                <c:ptCount val="12"/>
                <c:pt idx="0">
                  <c:v>4797621.3670454547</c:v>
                </c:pt>
                <c:pt idx="1">
                  <c:v>6683196.8761363635</c:v>
                </c:pt>
                <c:pt idx="2">
                  <c:v>7252177.6431818176</c:v>
                </c:pt>
                <c:pt idx="3">
                  <c:v>7516539.1647727275</c:v>
                </c:pt>
                <c:pt idx="4">
                  <c:v>9382939.8011363633</c:v>
                </c:pt>
                <c:pt idx="5">
                  <c:v>6191054.2374999989</c:v>
                </c:pt>
                <c:pt idx="6">
                  <c:v>8857395.0670454558</c:v>
                </c:pt>
                <c:pt idx="7">
                  <c:v>5975566.0011363626</c:v>
                </c:pt>
                <c:pt idx="8">
                  <c:v>5710505.002272727</c:v>
                </c:pt>
                <c:pt idx="9">
                  <c:v>5193908.5477272728</c:v>
                </c:pt>
                <c:pt idx="10">
                  <c:v>5993049.7499999991</c:v>
                </c:pt>
                <c:pt idx="11">
                  <c:v>6002803.6943181828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E878-4056-AC57-C08D0C5D50F6}"/>
            </c:ext>
          </c:extLst>
        </c:ser>
        <c:ser>
          <c:idx val="21"/>
          <c:order val="21"/>
          <c:tx>
            <c:strRef>
              <c:f>Plan1!$X$213:$X$214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Plan1!$X$215:$X$226</c:f>
              <c:numCache>
                <c:formatCode>_(* #,##0_);_(* \(#,##0\);_(* "-"??_);_(@_)</c:formatCode>
                <c:ptCount val="12"/>
                <c:pt idx="0">
                  <c:v>5527369.7397727259</c:v>
                </c:pt>
                <c:pt idx="1">
                  <c:v>5618996.1329545453</c:v>
                </c:pt>
                <c:pt idx="2">
                  <c:v>7301429.2897727275</c:v>
                </c:pt>
                <c:pt idx="3">
                  <c:v>7355438.584090909</c:v>
                </c:pt>
                <c:pt idx="4">
                  <c:v>5764589.2409090912</c:v>
                </c:pt>
                <c:pt idx="5">
                  <c:v>9243048.0681818184</c:v>
                </c:pt>
                <c:pt idx="6">
                  <c:v>4782734.6818181807</c:v>
                </c:pt>
                <c:pt idx="7">
                  <c:v>7707015.7500000009</c:v>
                </c:pt>
                <c:pt idx="8">
                  <c:v>5994072.5011363635</c:v>
                </c:pt>
                <c:pt idx="9">
                  <c:v>6647774.5056818202</c:v>
                </c:pt>
                <c:pt idx="10">
                  <c:v>4117719.6318181818</c:v>
                </c:pt>
                <c:pt idx="11">
                  <c:v>6718050.7988636363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878-4056-AC57-C08D0C5D50F6}"/>
            </c:ext>
          </c:extLst>
        </c:ser>
        <c:ser>
          <c:idx val="22"/>
          <c:order val="22"/>
          <c:tx>
            <c:strRef>
              <c:f>Plan1!$Y$213:$Y$214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Plan1!$Y$215:$Y$226</c:f>
              <c:numCache>
                <c:formatCode>_(* #,##0_);_(* \(#,##0\);_(* "-"??_);_(@_)</c:formatCode>
                <c:ptCount val="12"/>
                <c:pt idx="0">
                  <c:v>4764135.4874999998</c:v>
                </c:pt>
                <c:pt idx="1">
                  <c:v>7356855.2329545468</c:v>
                </c:pt>
                <c:pt idx="2">
                  <c:v>6063586.2965909103</c:v>
                </c:pt>
                <c:pt idx="3">
                  <c:v>5053338.6352272732</c:v>
                </c:pt>
                <c:pt idx="4">
                  <c:v>5037222.706818182</c:v>
                </c:pt>
                <c:pt idx="5">
                  <c:v>6446306.2022727272</c:v>
                </c:pt>
                <c:pt idx="6">
                  <c:v>5416851.6204545451</c:v>
                </c:pt>
                <c:pt idx="7">
                  <c:v>6626203.2715909099</c:v>
                </c:pt>
                <c:pt idx="8">
                  <c:v>6504997.7897727266</c:v>
                </c:pt>
                <c:pt idx="9">
                  <c:v>6008856.7386363642</c:v>
                </c:pt>
                <c:pt idx="10">
                  <c:v>9329301.165909091</c:v>
                </c:pt>
                <c:pt idx="11">
                  <c:v>9483963.8920454551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E878-4056-AC57-C08D0C5D50F6}"/>
            </c:ext>
          </c:extLst>
        </c:ser>
        <c:ser>
          <c:idx val="23"/>
          <c:order val="23"/>
          <c:tx>
            <c:strRef>
              <c:f>Plan1!$Z$213:$Z$214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Plan1!$Z$215:$Z$226</c:f>
              <c:numCache>
                <c:formatCode>_(* #,##0_);_(* \(#,##0\);_(* "-"??_);_(@_)</c:formatCode>
                <c:ptCount val="12"/>
                <c:pt idx="0">
                  <c:v>7051840.6534090918</c:v>
                </c:pt>
                <c:pt idx="1">
                  <c:v>2702389.5761363632</c:v>
                </c:pt>
                <c:pt idx="2">
                  <c:v>12504190.447727272</c:v>
                </c:pt>
                <c:pt idx="3">
                  <c:v>5407328.877272727</c:v>
                </c:pt>
                <c:pt idx="4">
                  <c:v>8084956.8090909086</c:v>
                </c:pt>
                <c:pt idx="5">
                  <c:v>6493896.5034090895</c:v>
                </c:pt>
                <c:pt idx="6">
                  <c:v>8436470.2920454536</c:v>
                </c:pt>
                <c:pt idx="7">
                  <c:v>8657614.3329545446</c:v>
                </c:pt>
                <c:pt idx="8">
                  <c:v>8733408.4875000007</c:v>
                </c:pt>
                <c:pt idx="9">
                  <c:v>8095972.0034090905</c:v>
                </c:pt>
                <c:pt idx="10">
                  <c:v>8746421.6124999989</c:v>
                </c:pt>
                <c:pt idx="11">
                  <c:v>7596378.3852272732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B3-495C-B55C-072727E179FB}"/>
            </c:ext>
          </c:extLst>
        </c:ser>
        <c:ser>
          <c:idx val="24"/>
          <c:order val="24"/>
          <c:tx>
            <c:strRef>
              <c:f>Plan1!$AA$213:$AA$214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Plan1!$AA$215:$AA$226</c:f>
              <c:numCache>
                <c:formatCode>_(* #,##0_);_(* \(#,##0\);_(* "-"??_);_(@_)</c:formatCode>
                <c:ptCount val="12"/>
                <c:pt idx="0">
                  <c:v>10757399.923863636</c:v>
                </c:pt>
                <c:pt idx="1">
                  <c:v>6250360.8556818189</c:v>
                </c:pt>
                <c:pt idx="2">
                  <c:v>8835298.0261363629</c:v>
                </c:pt>
                <c:pt idx="3">
                  <c:v>10329814.026136363</c:v>
                </c:pt>
                <c:pt idx="4">
                  <c:v>10177714.115909092</c:v>
                </c:pt>
                <c:pt idx="5">
                  <c:v>7838361.8181818174</c:v>
                </c:pt>
                <c:pt idx="6">
                  <c:v>8305673.4795454536</c:v>
                </c:pt>
                <c:pt idx="7">
                  <c:v>7930367.6261363626</c:v>
                </c:pt>
                <c:pt idx="8">
                  <c:v>6717346.3806818202</c:v>
                </c:pt>
                <c:pt idx="9">
                  <c:v>8582420.6170454528</c:v>
                </c:pt>
                <c:pt idx="10">
                  <c:v>10174473.376136364</c:v>
                </c:pt>
                <c:pt idx="11">
                  <c:v>5430693.060227273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F4-4073-A34F-FC4E3B3C9D57}"/>
            </c:ext>
          </c:extLst>
        </c:ser>
        <c:ser>
          <c:idx val="25"/>
          <c:order val="25"/>
          <c:tx>
            <c:strRef>
              <c:f>Plan1!$AB$213:$AB$214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Plan1!$B$215:$B$226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Plan1!$AB$215:$AB$226</c:f>
              <c:numCache>
                <c:formatCode>_(* #,##0_);_(* \(#,##0\);_(* "-"??_);_(@_)</c:formatCode>
                <c:ptCount val="12"/>
                <c:pt idx="0">
                  <c:v>10608171.606818181</c:v>
                </c:pt>
                <c:pt idx="1">
                  <c:v>4868856.4295454537</c:v>
                </c:pt>
                <c:pt idx="2">
                  <c:v>6547835.5931818178</c:v>
                </c:pt>
                <c:pt idx="3">
                  <c:v>10385579.119318182</c:v>
                </c:pt>
                <c:pt idx="4">
                  <c:v>10771425.359090907</c:v>
                </c:pt>
                <c:pt idx="5">
                  <c:v>9030492.0681818184</c:v>
                </c:pt>
                <c:pt idx="6">
                  <c:v>9757190.2988636419</c:v>
                </c:pt>
                <c:pt idx="7">
                  <c:v>10076690.0375</c:v>
                </c:pt>
                <c:pt idx="8">
                  <c:v>9341900.2386363614</c:v>
                </c:pt>
                <c:pt idx="9">
                  <c:v>10128534.469318181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1F-428D-99A0-E9D325019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m³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[Importacoes e Exportacoes m3.xlsx]Plan1!Tabela dinâmica4</c:name>
    <c:fmtId val="1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Plan1!$C$269:$C$270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Plan1!$C$271:$C$282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51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8830391</c:v>
                </c:pt>
                <c:pt idx="6">
                  <c:v>50862353</c:v>
                </c:pt>
                <c:pt idx="7">
                  <c:v>0</c:v>
                </c:pt>
                <c:pt idx="8">
                  <c:v>27486</c:v>
                </c:pt>
                <c:pt idx="9">
                  <c:v>0</c:v>
                </c:pt>
                <c:pt idx="10">
                  <c:v>38934539</c:v>
                </c:pt>
                <c:pt idx="11">
                  <c:v>59930153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Plan1!$D$269:$D$270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Plan1!$D$271:$D$282</c:f>
              <c:numCache>
                <c:formatCode>_(* #,##0_);_(* \(#,##0\);_(* "-"??_);_(@_)</c:formatCode>
                <c:ptCount val="12"/>
                <c:pt idx="0">
                  <c:v>66156287</c:v>
                </c:pt>
                <c:pt idx="1">
                  <c:v>85843872</c:v>
                </c:pt>
                <c:pt idx="2">
                  <c:v>8562194</c:v>
                </c:pt>
                <c:pt idx="3">
                  <c:v>79974562</c:v>
                </c:pt>
                <c:pt idx="4">
                  <c:v>75495898</c:v>
                </c:pt>
                <c:pt idx="5">
                  <c:v>87475491</c:v>
                </c:pt>
                <c:pt idx="6">
                  <c:v>74907022</c:v>
                </c:pt>
                <c:pt idx="7">
                  <c:v>47229478</c:v>
                </c:pt>
                <c:pt idx="8">
                  <c:v>24735018</c:v>
                </c:pt>
                <c:pt idx="9">
                  <c:v>45721755</c:v>
                </c:pt>
                <c:pt idx="10">
                  <c:v>35941686</c:v>
                </c:pt>
                <c:pt idx="11">
                  <c:v>88828204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Plan1!$E$269:$E$270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Plan1!$E$271:$E$282</c:f>
              <c:numCache>
                <c:formatCode>_(* #,##0_);_(* \(#,##0\);_(* "-"??_);_(@_)</c:formatCode>
                <c:ptCount val="12"/>
                <c:pt idx="0">
                  <c:v>43039514</c:v>
                </c:pt>
                <c:pt idx="1">
                  <c:v>45354146</c:v>
                </c:pt>
                <c:pt idx="2">
                  <c:v>110677852</c:v>
                </c:pt>
                <c:pt idx="3">
                  <c:v>116807682</c:v>
                </c:pt>
                <c:pt idx="4">
                  <c:v>141431989</c:v>
                </c:pt>
                <c:pt idx="5">
                  <c:v>53591019</c:v>
                </c:pt>
                <c:pt idx="6">
                  <c:v>318458938</c:v>
                </c:pt>
                <c:pt idx="7">
                  <c:v>166749234</c:v>
                </c:pt>
                <c:pt idx="8">
                  <c:v>165038539</c:v>
                </c:pt>
                <c:pt idx="9">
                  <c:v>238460316</c:v>
                </c:pt>
                <c:pt idx="10">
                  <c:v>116558589</c:v>
                </c:pt>
                <c:pt idx="11">
                  <c:v>175203918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Plan1!$F$269:$F$270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Plan1!$F$271:$F$282</c:f>
              <c:numCache>
                <c:formatCode>_(* #,##0_);_(* \(#,##0\);_(* "-"??_);_(@_)</c:formatCode>
                <c:ptCount val="12"/>
                <c:pt idx="0">
                  <c:v>122667487</c:v>
                </c:pt>
                <c:pt idx="1">
                  <c:v>273683107</c:v>
                </c:pt>
                <c:pt idx="2">
                  <c:v>252928793</c:v>
                </c:pt>
                <c:pt idx="3">
                  <c:v>104745062</c:v>
                </c:pt>
                <c:pt idx="4">
                  <c:v>112243387</c:v>
                </c:pt>
                <c:pt idx="5">
                  <c:v>122826413</c:v>
                </c:pt>
                <c:pt idx="6">
                  <c:v>153018416</c:v>
                </c:pt>
                <c:pt idx="7">
                  <c:v>113010231</c:v>
                </c:pt>
                <c:pt idx="8">
                  <c:v>216359485</c:v>
                </c:pt>
                <c:pt idx="9">
                  <c:v>205555410</c:v>
                </c:pt>
                <c:pt idx="10">
                  <c:v>175959350</c:v>
                </c:pt>
                <c:pt idx="11">
                  <c:v>268933182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Plan1!$G$269:$G$270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Plan1!$G$271:$G$282</c:f>
              <c:numCache>
                <c:formatCode>_(* #,##0_);_(* \(#,##0\);_(* "-"??_);_(@_)</c:formatCode>
                <c:ptCount val="12"/>
                <c:pt idx="0">
                  <c:v>229737858</c:v>
                </c:pt>
                <c:pt idx="1">
                  <c:v>200683383</c:v>
                </c:pt>
                <c:pt idx="2">
                  <c:v>256672821</c:v>
                </c:pt>
                <c:pt idx="3">
                  <c:v>76173983</c:v>
                </c:pt>
                <c:pt idx="4">
                  <c:v>231603147</c:v>
                </c:pt>
                <c:pt idx="5">
                  <c:v>295307681</c:v>
                </c:pt>
                <c:pt idx="6">
                  <c:v>231719816</c:v>
                </c:pt>
                <c:pt idx="7">
                  <c:v>321934004</c:v>
                </c:pt>
                <c:pt idx="8">
                  <c:v>70818158</c:v>
                </c:pt>
                <c:pt idx="9">
                  <c:v>199131186</c:v>
                </c:pt>
                <c:pt idx="10">
                  <c:v>192455031</c:v>
                </c:pt>
                <c:pt idx="11">
                  <c:v>221454284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Plan1!$H$269:$H$270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Plan1!$H$271:$H$282</c:f>
              <c:numCache>
                <c:formatCode>_(* #,##0_);_(* \(#,##0\);_(* "-"??_);_(@_)</c:formatCode>
                <c:ptCount val="12"/>
                <c:pt idx="0">
                  <c:v>213392000</c:v>
                </c:pt>
                <c:pt idx="1">
                  <c:v>194290086</c:v>
                </c:pt>
                <c:pt idx="2">
                  <c:v>117354610</c:v>
                </c:pt>
                <c:pt idx="3">
                  <c:v>290641403</c:v>
                </c:pt>
                <c:pt idx="4">
                  <c:v>311845917</c:v>
                </c:pt>
                <c:pt idx="5">
                  <c:v>23922092</c:v>
                </c:pt>
                <c:pt idx="6">
                  <c:v>850080347</c:v>
                </c:pt>
                <c:pt idx="7">
                  <c:v>636207175</c:v>
                </c:pt>
                <c:pt idx="8">
                  <c:v>560060719</c:v>
                </c:pt>
                <c:pt idx="9">
                  <c:v>189924472</c:v>
                </c:pt>
                <c:pt idx="10">
                  <c:v>476863854</c:v>
                </c:pt>
                <c:pt idx="11">
                  <c:v>299867060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Plan1!$I$269:$I$270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Plan1!$I$271:$I$282</c:f>
              <c:numCache>
                <c:formatCode>_(* #,##0_);_(* \(#,##0\);_(* "-"??_);_(@_)</c:formatCode>
                <c:ptCount val="12"/>
                <c:pt idx="0">
                  <c:v>721417096</c:v>
                </c:pt>
                <c:pt idx="1">
                  <c:v>235088202</c:v>
                </c:pt>
                <c:pt idx="2">
                  <c:v>360583552</c:v>
                </c:pt>
                <c:pt idx="3">
                  <c:v>402139078</c:v>
                </c:pt>
                <c:pt idx="4">
                  <c:v>368935921</c:v>
                </c:pt>
                <c:pt idx="5">
                  <c:v>448002825</c:v>
                </c:pt>
                <c:pt idx="6">
                  <c:v>869938847</c:v>
                </c:pt>
                <c:pt idx="7">
                  <c:v>725090370</c:v>
                </c:pt>
                <c:pt idx="8">
                  <c:v>970097246</c:v>
                </c:pt>
                <c:pt idx="9">
                  <c:v>536180576</c:v>
                </c:pt>
                <c:pt idx="10">
                  <c:v>511483460</c:v>
                </c:pt>
                <c:pt idx="11">
                  <c:v>745331539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Plan1!$J$269:$J$270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Plan1!$J$271:$J$282</c:f>
              <c:numCache>
                <c:formatCode>_(* #,##0_);_(* \(#,##0\);_(* "-"??_);_(@_)</c:formatCode>
                <c:ptCount val="12"/>
                <c:pt idx="0">
                  <c:v>708401020</c:v>
                </c:pt>
                <c:pt idx="1">
                  <c:v>484405508</c:v>
                </c:pt>
                <c:pt idx="2">
                  <c:v>542596040</c:v>
                </c:pt>
                <c:pt idx="3">
                  <c:v>695026639</c:v>
                </c:pt>
                <c:pt idx="4">
                  <c:v>570385642</c:v>
                </c:pt>
                <c:pt idx="5">
                  <c:v>488465839</c:v>
                </c:pt>
                <c:pt idx="6">
                  <c:v>702271728</c:v>
                </c:pt>
                <c:pt idx="7">
                  <c:v>874899327</c:v>
                </c:pt>
                <c:pt idx="8">
                  <c:v>728282955</c:v>
                </c:pt>
                <c:pt idx="9">
                  <c:v>1008655552</c:v>
                </c:pt>
                <c:pt idx="10">
                  <c:v>755651537</c:v>
                </c:pt>
                <c:pt idx="11">
                  <c:v>1346023676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Plan1!$K$269:$K$270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Plan1!$K$271:$K$282</c:f>
              <c:numCache>
                <c:formatCode>_(* #,##0_);_(* \(#,##0\);_(* "-"??_);_(@_)</c:formatCode>
                <c:ptCount val="12"/>
                <c:pt idx="0">
                  <c:v>615869133</c:v>
                </c:pt>
                <c:pt idx="1">
                  <c:v>607035185</c:v>
                </c:pt>
                <c:pt idx="2">
                  <c:v>367863659</c:v>
                </c:pt>
                <c:pt idx="3">
                  <c:v>147273473</c:v>
                </c:pt>
                <c:pt idx="4">
                  <c:v>1939748035</c:v>
                </c:pt>
                <c:pt idx="5">
                  <c:v>1799810490</c:v>
                </c:pt>
                <c:pt idx="6">
                  <c:v>1405623267</c:v>
                </c:pt>
                <c:pt idx="7">
                  <c:v>1950324900</c:v>
                </c:pt>
                <c:pt idx="8">
                  <c:v>1107032760</c:v>
                </c:pt>
                <c:pt idx="9">
                  <c:v>1450355341</c:v>
                </c:pt>
                <c:pt idx="10">
                  <c:v>1125021707</c:v>
                </c:pt>
                <c:pt idx="11">
                  <c:v>1166799569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Plan1!$L$269:$L$270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Plan1!$L$271:$L$282</c:f>
              <c:numCache>
                <c:formatCode>_(* #,##0_);_(* \(#,##0\);_(* "-"??_);_(@_)</c:formatCode>
                <c:ptCount val="12"/>
                <c:pt idx="0">
                  <c:v>343637965</c:v>
                </c:pt>
                <c:pt idx="1">
                  <c:v>504198570</c:v>
                </c:pt>
                <c:pt idx="2">
                  <c:v>305990351</c:v>
                </c:pt>
                <c:pt idx="3">
                  <c:v>487156593</c:v>
                </c:pt>
                <c:pt idx="4">
                  <c:v>602785281</c:v>
                </c:pt>
                <c:pt idx="5">
                  <c:v>557516944</c:v>
                </c:pt>
                <c:pt idx="6">
                  <c:v>1278703323</c:v>
                </c:pt>
                <c:pt idx="7">
                  <c:v>1347738894</c:v>
                </c:pt>
                <c:pt idx="8">
                  <c:v>765003495</c:v>
                </c:pt>
                <c:pt idx="9">
                  <c:v>1169958994</c:v>
                </c:pt>
                <c:pt idx="10">
                  <c:v>1064318139</c:v>
                </c:pt>
                <c:pt idx="11">
                  <c:v>943370723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Plan1!$M$269:$M$270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Plan1!$M$271:$M$282</c:f>
              <c:numCache>
                <c:formatCode>_(* #,##0_);_(* \(#,##0\);_(* "-"??_);_(@_)</c:formatCode>
                <c:ptCount val="12"/>
                <c:pt idx="0">
                  <c:v>1014449589</c:v>
                </c:pt>
                <c:pt idx="1">
                  <c:v>1233606769</c:v>
                </c:pt>
                <c:pt idx="2">
                  <c:v>1524449171</c:v>
                </c:pt>
                <c:pt idx="3">
                  <c:v>1313522809</c:v>
                </c:pt>
                <c:pt idx="4">
                  <c:v>1743693234</c:v>
                </c:pt>
                <c:pt idx="5">
                  <c:v>1194755082</c:v>
                </c:pt>
                <c:pt idx="6">
                  <c:v>711758481</c:v>
                </c:pt>
                <c:pt idx="7">
                  <c:v>1392656997</c:v>
                </c:pt>
                <c:pt idx="8">
                  <c:v>1299147999</c:v>
                </c:pt>
                <c:pt idx="9">
                  <c:v>716646334</c:v>
                </c:pt>
                <c:pt idx="10">
                  <c:v>1333048223</c:v>
                </c:pt>
                <c:pt idx="11">
                  <c:v>2815505352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Plan1!$N$269:$N$270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Plan1!$N$271:$N$282</c:f>
              <c:numCache>
                <c:formatCode>_(* #,##0_);_(* \(#,##0\);_(* "-"??_);_(@_)</c:formatCode>
                <c:ptCount val="12"/>
                <c:pt idx="0">
                  <c:v>1188396928</c:v>
                </c:pt>
                <c:pt idx="1">
                  <c:v>1677642545</c:v>
                </c:pt>
                <c:pt idx="2">
                  <c:v>1143710739</c:v>
                </c:pt>
                <c:pt idx="3">
                  <c:v>1536034093</c:v>
                </c:pt>
                <c:pt idx="4">
                  <c:v>2693183311</c:v>
                </c:pt>
                <c:pt idx="5">
                  <c:v>1866824289</c:v>
                </c:pt>
                <c:pt idx="6">
                  <c:v>2023005424</c:v>
                </c:pt>
                <c:pt idx="7">
                  <c:v>2396571771</c:v>
                </c:pt>
                <c:pt idx="8">
                  <c:v>1459662419</c:v>
                </c:pt>
                <c:pt idx="9">
                  <c:v>1750551624</c:v>
                </c:pt>
                <c:pt idx="10">
                  <c:v>1522505197</c:v>
                </c:pt>
                <c:pt idx="11">
                  <c:v>2527356605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878-4056-AC57-C08D0C5D50F6}"/>
            </c:ext>
          </c:extLst>
        </c:ser>
        <c:ser>
          <c:idx val="12"/>
          <c:order val="12"/>
          <c:tx>
            <c:strRef>
              <c:f>Plan1!$O$269:$O$270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Plan1!$O$271:$O$282</c:f>
              <c:numCache>
                <c:formatCode>_(* #,##0_);_(* \(#,##0\);_(* "-"??_);_(@_)</c:formatCode>
                <c:ptCount val="12"/>
                <c:pt idx="0">
                  <c:v>1553983918</c:v>
                </c:pt>
                <c:pt idx="1">
                  <c:v>1682153949</c:v>
                </c:pt>
                <c:pt idx="2">
                  <c:v>2115644731</c:v>
                </c:pt>
                <c:pt idx="3">
                  <c:v>2250979426</c:v>
                </c:pt>
                <c:pt idx="4">
                  <c:v>1779810230</c:v>
                </c:pt>
                <c:pt idx="5">
                  <c:v>1065155301</c:v>
                </c:pt>
                <c:pt idx="6">
                  <c:v>1348032731</c:v>
                </c:pt>
                <c:pt idx="7">
                  <c:v>2334210463</c:v>
                </c:pt>
                <c:pt idx="8">
                  <c:v>1496664060</c:v>
                </c:pt>
                <c:pt idx="9">
                  <c:v>794288048</c:v>
                </c:pt>
                <c:pt idx="10">
                  <c:v>1573939101</c:v>
                </c:pt>
                <c:pt idx="11">
                  <c:v>2311014633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878-4056-AC57-C08D0C5D50F6}"/>
            </c:ext>
          </c:extLst>
        </c:ser>
        <c:ser>
          <c:idx val="13"/>
          <c:order val="13"/>
          <c:tx>
            <c:strRef>
              <c:f>Plan1!$P$269:$P$270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Plan1!$P$271:$P$282</c:f>
              <c:numCache>
                <c:formatCode>_(* #,##0_);_(* \(#,##0\);_(* "-"??_);_(@_)</c:formatCode>
                <c:ptCount val="12"/>
                <c:pt idx="0">
                  <c:v>473625468</c:v>
                </c:pt>
                <c:pt idx="1">
                  <c:v>1032218102</c:v>
                </c:pt>
                <c:pt idx="2">
                  <c:v>1290209733</c:v>
                </c:pt>
                <c:pt idx="3">
                  <c:v>675674329</c:v>
                </c:pt>
                <c:pt idx="4">
                  <c:v>1096945579</c:v>
                </c:pt>
                <c:pt idx="5">
                  <c:v>728293100</c:v>
                </c:pt>
                <c:pt idx="6">
                  <c:v>692158186</c:v>
                </c:pt>
                <c:pt idx="7">
                  <c:v>1088002165</c:v>
                </c:pt>
                <c:pt idx="8">
                  <c:v>1553745089</c:v>
                </c:pt>
                <c:pt idx="9">
                  <c:v>980878038</c:v>
                </c:pt>
                <c:pt idx="10">
                  <c:v>1574214894</c:v>
                </c:pt>
                <c:pt idx="11">
                  <c:v>1770642759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878-4056-AC57-C08D0C5D50F6}"/>
            </c:ext>
          </c:extLst>
        </c:ser>
        <c:ser>
          <c:idx val="14"/>
          <c:order val="14"/>
          <c:tx>
            <c:strRef>
              <c:f>Plan1!$Q$269:$Q$270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Plan1!$Q$271:$Q$282</c:f>
              <c:numCache>
                <c:formatCode>_(* #,##0_);_(* \(#,##0\);_(* "-"??_);_(@_)</c:formatCode>
                <c:ptCount val="12"/>
                <c:pt idx="0">
                  <c:v>1111427967</c:v>
                </c:pt>
                <c:pt idx="1">
                  <c:v>795771598</c:v>
                </c:pt>
                <c:pt idx="2">
                  <c:v>975553711</c:v>
                </c:pt>
                <c:pt idx="3">
                  <c:v>1078398533</c:v>
                </c:pt>
                <c:pt idx="4">
                  <c:v>1435617332</c:v>
                </c:pt>
                <c:pt idx="5">
                  <c:v>1417716022</c:v>
                </c:pt>
                <c:pt idx="6">
                  <c:v>2602565612</c:v>
                </c:pt>
                <c:pt idx="7">
                  <c:v>1488898574</c:v>
                </c:pt>
                <c:pt idx="8">
                  <c:v>1327190582</c:v>
                </c:pt>
                <c:pt idx="9">
                  <c:v>1301079260</c:v>
                </c:pt>
                <c:pt idx="10">
                  <c:v>1376055404</c:v>
                </c:pt>
                <c:pt idx="11">
                  <c:v>1446464989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878-4056-AC57-C08D0C5D50F6}"/>
            </c:ext>
          </c:extLst>
        </c:ser>
        <c:ser>
          <c:idx val="15"/>
          <c:order val="15"/>
          <c:tx>
            <c:strRef>
              <c:f>Plan1!$R$269:$R$270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Plan1!$R$271:$R$282</c:f>
              <c:numCache>
                <c:formatCode>_(* #,##0_);_(* \(#,##0\);_(* "-"??_);_(@_)</c:formatCode>
                <c:ptCount val="12"/>
                <c:pt idx="0">
                  <c:v>1188709955</c:v>
                </c:pt>
                <c:pt idx="1">
                  <c:v>676721007</c:v>
                </c:pt>
                <c:pt idx="2">
                  <c:v>849856388</c:v>
                </c:pt>
                <c:pt idx="3">
                  <c:v>1088393159</c:v>
                </c:pt>
                <c:pt idx="4">
                  <c:v>1149737010</c:v>
                </c:pt>
                <c:pt idx="5">
                  <c:v>1445919594</c:v>
                </c:pt>
                <c:pt idx="6">
                  <c:v>1001821787</c:v>
                </c:pt>
                <c:pt idx="7">
                  <c:v>1132640741</c:v>
                </c:pt>
                <c:pt idx="8">
                  <c:v>788144333</c:v>
                </c:pt>
                <c:pt idx="9">
                  <c:v>911490679</c:v>
                </c:pt>
                <c:pt idx="10">
                  <c:v>671700966</c:v>
                </c:pt>
                <c:pt idx="11">
                  <c:v>876172681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878-4056-AC57-C08D0C5D50F6}"/>
            </c:ext>
          </c:extLst>
        </c:ser>
        <c:ser>
          <c:idx val="16"/>
          <c:order val="16"/>
          <c:tx>
            <c:strRef>
              <c:f>Plan1!$S$269:$S$270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Plan1!$S$271:$S$282</c:f>
              <c:numCache>
                <c:formatCode>_(* #,##0_);_(* \(#,##0\);_(* "-"??_);_(@_)</c:formatCode>
                <c:ptCount val="12"/>
                <c:pt idx="0">
                  <c:v>811488525</c:v>
                </c:pt>
                <c:pt idx="1">
                  <c:v>512908285</c:v>
                </c:pt>
                <c:pt idx="2">
                  <c:v>510255830</c:v>
                </c:pt>
                <c:pt idx="3">
                  <c:v>700856490</c:v>
                </c:pt>
                <c:pt idx="4">
                  <c:v>532942269</c:v>
                </c:pt>
                <c:pt idx="5">
                  <c:v>966238279</c:v>
                </c:pt>
                <c:pt idx="6">
                  <c:v>906794823</c:v>
                </c:pt>
                <c:pt idx="7">
                  <c:v>1068827024</c:v>
                </c:pt>
                <c:pt idx="8">
                  <c:v>1102109822</c:v>
                </c:pt>
                <c:pt idx="9">
                  <c:v>1110381320</c:v>
                </c:pt>
                <c:pt idx="10">
                  <c:v>1161048155</c:v>
                </c:pt>
                <c:pt idx="11">
                  <c:v>689946446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878-4056-AC57-C08D0C5D50F6}"/>
            </c:ext>
          </c:extLst>
        </c:ser>
        <c:ser>
          <c:idx val="17"/>
          <c:order val="17"/>
          <c:tx>
            <c:strRef>
              <c:f>Plan1!$T$269:$T$270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Plan1!$T$271:$T$282</c:f>
              <c:numCache>
                <c:formatCode>_(* #,##0_);_(* \(#,##0\);_(* "-"??_);_(@_)</c:formatCode>
                <c:ptCount val="12"/>
                <c:pt idx="0">
                  <c:v>1764351878</c:v>
                </c:pt>
                <c:pt idx="1">
                  <c:v>2072786736</c:v>
                </c:pt>
                <c:pt idx="2">
                  <c:v>1311569791</c:v>
                </c:pt>
                <c:pt idx="3">
                  <c:v>1000108139</c:v>
                </c:pt>
                <c:pt idx="4">
                  <c:v>1084204184</c:v>
                </c:pt>
                <c:pt idx="5">
                  <c:v>1974958222</c:v>
                </c:pt>
                <c:pt idx="6">
                  <c:v>1559444323</c:v>
                </c:pt>
                <c:pt idx="7">
                  <c:v>1346375840</c:v>
                </c:pt>
                <c:pt idx="8">
                  <c:v>1224510539</c:v>
                </c:pt>
                <c:pt idx="9">
                  <c:v>1234825486</c:v>
                </c:pt>
                <c:pt idx="10">
                  <c:v>877012428</c:v>
                </c:pt>
                <c:pt idx="11">
                  <c:v>1174849249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878-4056-AC57-C08D0C5D50F6}"/>
            </c:ext>
          </c:extLst>
        </c:ser>
        <c:ser>
          <c:idx val="18"/>
          <c:order val="18"/>
          <c:tx>
            <c:strRef>
              <c:f>Plan1!$U$269:$U$270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Plan1!$U$271:$U$282</c:f>
              <c:numCache>
                <c:formatCode>_(* #,##0_);_(* \(#,##0\);_(* "-"??_);_(@_)</c:formatCode>
                <c:ptCount val="12"/>
                <c:pt idx="0">
                  <c:v>2097812220</c:v>
                </c:pt>
                <c:pt idx="1">
                  <c:v>1526352825</c:v>
                </c:pt>
                <c:pt idx="2">
                  <c:v>1697297641</c:v>
                </c:pt>
                <c:pt idx="3">
                  <c:v>1866533334</c:v>
                </c:pt>
                <c:pt idx="4">
                  <c:v>1659626149</c:v>
                </c:pt>
                <c:pt idx="5">
                  <c:v>1225136635</c:v>
                </c:pt>
                <c:pt idx="6">
                  <c:v>3465354755</c:v>
                </c:pt>
                <c:pt idx="7">
                  <c:v>1992925456</c:v>
                </c:pt>
                <c:pt idx="8">
                  <c:v>2620580793</c:v>
                </c:pt>
                <c:pt idx="9">
                  <c:v>3113372773</c:v>
                </c:pt>
                <c:pt idx="10">
                  <c:v>2112114191</c:v>
                </c:pt>
                <c:pt idx="11">
                  <c:v>1719666531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E878-4056-AC57-C08D0C5D50F6}"/>
            </c:ext>
          </c:extLst>
        </c:ser>
        <c:ser>
          <c:idx val="19"/>
          <c:order val="19"/>
          <c:tx>
            <c:strRef>
              <c:f>Plan1!$V$269:$V$270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Plan1!$V$271:$V$282</c:f>
              <c:numCache>
                <c:formatCode>_(* #,##0_);_(* \(#,##0\);_(* "-"??_);_(@_)</c:formatCode>
                <c:ptCount val="12"/>
                <c:pt idx="0">
                  <c:v>2028953419</c:v>
                </c:pt>
                <c:pt idx="1">
                  <c:v>1596785188</c:v>
                </c:pt>
                <c:pt idx="2">
                  <c:v>1995565620</c:v>
                </c:pt>
                <c:pt idx="3">
                  <c:v>2972157607</c:v>
                </c:pt>
                <c:pt idx="4">
                  <c:v>2161957499</c:v>
                </c:pt>
                <c:pt idx="5">
                  <c:v>1580083573</c:v>
                </c:pt>
                <c:pt idx="6">
                  <c:v>1581879483</c:v>
                </c:pt>
                <c:pt idx="7">
                  <c:v>1883137326</c:v>
                </c:pt>
                <c:pt idx="8">
                  <c:v>2093208676</c:v>
                </c:pt>
                <c:pt idx="9">
                  <c:v>2027454116</c:v>
                </c:pt>
                <c:pt idx="10">
                  <c:v>1361476162</c:v>
                </c:pt>
                <c:pt idx="11">
                  <c:v>2719673183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E878-4056-AC57-C08D0C5D50F6}"/>
            </c:ext>
          </c:extLst>
        </c:ser>
        <c:ser>
          <c:idx val="20"/>
          <c:order val="20"/>
          <c:tx>
            <c:strRef>
              <c:f>Plan1!$W$269:$W$270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Plan1!$W$271:$W$282</c:f>
              <c:numCache>
                <c:formatCode>_(* #,##0_);_(* \(#,##0\);_(* "-"??_);_(@_)</c:formatCode>
                <c:ptCount val="12"/>
                <c:pt idx="0">
                  <c:v>1707992442</c:v>
                </c:pt>
                <c:pt idx="1">
                  <c:v>2316023766</c:v>
                </c:pt>
                <c:pt idx="2">
                  <c:v>2023525034</c:v>
                </c:pt>
                <c:pt idx="3">
                  <c:v>1817132843</c:v>
                </c:pt>
                <c:pt idx="4">
                  <c:v>1386002196</c:v>
                </c:pt>
                <c:pt idx="5">
                  <c:v>1156303100</c:v>
                </c:pt>
                <c:pt idx="6">
                  <c:v>1928276220</c:v>
                </c:pt>
                <c:pt idx="7">
                  <c:v>1496515261</c:v>
                </c:pt>
                <c:pt idx="8">
                  <c:v>1471324597</c:v>
                </c:pt>
                <c:pt idx="9">
                  <c:v>1262950878</c:v>
                </c:pt>
                <c:pt idx="10">
                  <c:v>1459084689</c:v>
                </c:pt>
                <c:pt idx="11">
                  <c:v>1588726881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E878-4056-AC57-C08D0C5D50F6}"/>
            </c:ext>
          </c:extLst>
        </c:ser>
        <c:ser>
          <c:idx val="21"/>
          <c:order val="21"/>
          <c:tx>
            <c:strRef>
              <c:f>Plan1!$X$269:$X$270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Plan1!$X$271:$X$282</c:f>
              <c:numCache>
                <c:formatCode>_(* #,##0_);_(* \(#,##0\);_(* "-"??_);_(@_)</c:formatCode>
                <c:ptCount val="12"/>
                <c:pt idx="0">
                  <c:v>1591315839</c:v>
                </c:pt>
                <c:pt idx="1">
                  <c:v>1877907033</c:v>
                </c:pt>
                <c:pt idx="2">
                  <c:v>2661483504</c:v>
                </c:pt>
                <c:pt idx="3">
                  <c:v>2826701536</c:v>
                </c:pt>
                <c:pt idx="4">
                  <c:v>2230682322</c:v>
                </c:pt>
                <c:pt idx="5">
                  <c:v>3743887034</c:v>
                </c:pt>
                <c:pt idx="6">
                  <c:v>2058804985</c:v>
                </c:pt>
                <c:pt idx="7">
                  <c:v>3204026884</c:v>
                </c:pt>
                <c:pt idx="8">
                  <c:v>2486562157</c:v>
                </c:pt>
                <c:pt idx="9">
                  <c:v>2985889023</c:v>
                </c:pt>
                <c:pt idx="10">
                  <c:v>1934787403</c:v>
                </c:pt>
                <c:pt idx="11">
                  <c:v>3006933933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878-4056-AC57-C08D0C5D50F6}"/>
            </c:ext>
          </c:extLst>
        </c:ser>
        <c:ser>
          <c:idx val="22"/>
          <c:order val="22"/>
          <c:tx>
            <c:strRef>
              <c:f>Plan1!$Y$269:$Y$270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Plan1!$Y$271:$Y$282</c:f>
              <c:numCache>
                <c:formatCode>_(* #,##0_);_(* \(#,##0\);_(* "-"??_);_(@_)</c:formatCode>
                <c:ptCount val="12"/>
                <c:pt idx="0">
                  <c:v>2151151388</c:v>
                </c:pt>
                <c:pt idx="1">
                  <c:v>3938875347</c:v>
                </c:pt>
                <c:pt idx="2">
                  <c:v>3479507047</c:v>
                </c:pt>
                <c:pt idx="3">
                  <c:v>3021133133</c:v>
                </c:pt>
                <c:pt idx="4">
                  <c:v>3097566778</c:v>
                </c:pt>
                <c:pt idx="5">
                  <c:v>3971869769</c:v>
                </c:pt>
                <c:pt idx="6">
                  <c:v>3465105228</c:v>
                </c:pt>
                <c:pt idx="7">
                  <c:v>3928197090</c:v>
                </c:pt>
                <c:pt idx="8">
                  <c:v>3464156399</c:v>
                </c:pt>
                <c:pt idx="9">
                  <c:v>2959747613</c:v>
                </c:pt>
                <c:pt idx="10">
                  <c:v>4569070822</c:v>
                </c:pt>
                <c:pt idx="11">
                  <c:v>4507383475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E878-4056-AC57-C08D0C5D50F6}"/>
            </c:ext>
          </c:extLst>
        </c:ser>
        <c:ser>
          <c:idx val="23"/>
          <c:order val="23"/>
          <c:tx>
            <c:strRef>
              <c:f>Plan1!$Z$269:$Z$270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Plan1!$Z$271:$Z$282</c:f>
              <c:numCache>
                <c:formatCode>_(* #,##0_);_(* \(#,##0\);_(* "-"??_);_(@_)</c:formatCode>
                <c:ptCount val="12"/>
                <c:pt idx="0">
                  <c:v>3129360527</c:v>
                </c:pt>
                <c:pt idx="1">
                  <c:v>1194413455</c:v>
                </c:pt>
                <c:pt idx="2">
                  <c:v>5520902205</c:v>
                </c:pt>
                <c:pt idx="3">
                  <c:v>2393081486</c:v>
                </c:pt>
                <c:pt idx="4">
                  <c:v>3519997846</c:v>
                </c:pt>
                <c:pt idx="5">
                  <c:v>2803459014</c:v>
                </c:pt>
                <c:pt idx="6">
                  <c:v>3642496319</c:v>
                </c:pt>
                <c:pt idx="7">
                  <c:v>3885415318</c:v>
                </c:pt>
                <c:pt idx="8">
                  <c:v>4304909734</c:v>
                </c:pt>
                <c:pt idx="9">
                  <c:v>4225096578</c:v>
                </c:pt>
                <c:pt idx="10">
                  <c:v>4442141375</c:v>
                </c:pt>
                <c:pt idx="11">
                  <c:v>3549804815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23-460C-8320-16330072D969}"/>
            </c:ext>
          </c:extLst>
        </c:ser>
        <c:ser>
          <c:idx val="24"/>
          <c:order val="24"/>
          <c:tx>
            <c:strRef>
              <c:f>Plan1!$AA$269:$AA$270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Plan1!$AA$271:$AA$282</c:f>
              <c:numCache>
                <c:formatCode>_(* #,##0_);_(* \(#,##0\);_(* "-"??_);_(@_)</c:formatCode>
                <c:ptCount val="12"/>
                <c:pt idx="0">
                  <c:v>4877245796</c:v>
                </c:pt>
                <c:pt idx="1">
                  <c:v>2712100038</c:v>
                </c:pt>
                <c:pt idx="2">
                  <c:v>3624326216</c:v>
                </c:pt>
                <c:pt idx="3">
                  <c:v>4514763346</c:v>
                </c:pt>
                <c:pt idx="4">
                  <c:v>4850725330</c:v>
                </c:pt>
                <c:pt idx="5">
                  <c:v>3623190643</c:v>
                </c:pt>
                <c:pt idx="6">
                  <c:v>3731437490</c:v>
                </c:pt>
                <c:pt idx="7">
                  <c:v>3587288642</c:v>
                </c:pt>
                <c:pt idx="8">
                  <c:v>3020437115</c:v>
                </c:pt>
                <c:pt idx="9">
                  <c:v>3679669622</c:v>
                </c:pt>
                <c:pt idx="10">
                  <c:v>4515628424</c:v>
                </c:pt>
                <c:pt idx="11">
                  <c:v>2227065858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60-45FD-9768-F88CD6738174}"/>
            </c:ext>
          </c:extLst>
        </c:ser>
        <c:ser>
          <c:idx val="25"/>
          <c:order val="25"/>
          <c:tx>
            <c:strRef>
              <c:f>Plan1!$AB$269:$AB$270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Plan1!$B$271:$B$282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Plan1!$AB$271:$AB$282</c:f>
              <c:numCache>
                <c:formatCode>_(* #,##0_);_(* \(#,##0\);_(* "-"??_);_(@_)</c:formatCode>
                <c:ptCount val="12"/>
                <c:pt idx="0">
                  <c:v>4665806686</c:v>
                </c:pt>
                <c:pt idx="1">
                  <c:v>2125519122</c:v>
                </c:pt>
                <c:pt idx="2">
                  <c:v>2812152213</c:v>
                </c:pt>
                <c:pt idx="3">
                  <c:v>4353084699</c:v>
                </c:pt>
                <c:pt idx="4">
                  <c:v>4246859074</c:v>
                </c:pt>
                <c:pt idx="5">
                  <c:v>3512620692</c:v>
                </c:pt>
                <c:pt idx="6">
                  <c:v>4026335490</c:v>
                </c:pt>
                <c:pt idx="7">
                  <c:v>4101772803</c:v>
                </c:pt>
                <c:pt idx="8">
                  <c:v>3690622399</c:v>
                </c:pt>
                <c:pt idx="9">
                  <c:v>4010246889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A2-4145-B24B-F99635C02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US$ FOB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[Importacoes e Exportacoes m3.xlsx]Plan1!Tabela dinâmica5</c:name>
    <c:fmtId val="1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Plan1!$C$328:$C$329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Plan1!$C$330:$C$341</c:f>
              <c:numCache>
                <c:formatCode>_(* #,##0_);_(* \(#,##0\);_(* "-"??_);_(@_)</c:formatCode>
                <c:ptCount val="12"/>
                <c:pt idx="0">
                  <c:v>1312371.4021986043</c:v>
                </c:pt>
                <c:pt idx="1">
                  <c:v>1051049.900763602</c:v>
                </c:pt>
                <c:pt idx="2">
                  <c:v>1195836.756581207</c:v>
                </c:pt>
                <c:pt idx="3">
                  <c:v>1084461.4199835754</c:v>
                </c:pt>
                <c:pt idx="4">
                  <c:v>1890653.9753815723</c:v>
                </c:pt>
                <c:pt idx="5">
                  <c:v>1425043.572453768</c:v>
                </c:pt>
                <c:pt idx="6">
                  <c:v>1503029.1565791229</c:v>
                </c:pt>
                <c:pt idx="7">
                  <c:v>1776518.0125288358</c:v>
                </c:pt>
                <c:pt idx="8">
                  <c:v>1246745.8336124399</c:v>
                </c:pt>
                <c:pt idx="9">
                  <c:v>2144487.966270736</c:v>
                </c:pt>
                <c:pt idx="10">
                  <c:v>1947577.6726819384</c:v>
                </c:pt>
                <c:pt idx="11">
                  <c:v>1678752.0353333005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Plan1!$D$328:$D$329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Plan1!$D$330:$D$341</c:f>
              <c:numCache>
                <c:formatCode>_(* #,##0_);_(* \(#,##0\);_(* "-"??_);_(@_)</c:formatCode>
                <c:ptCount val="12"/>
                <c:pt idx="0">
                  <c:v>1975842.8983267713</c:v>
                </c:pt>
                <c:pt idx="1">
                  <c:v>1023297.5295055693</c:v>
                </c:pt>
                <c:pt idx="2">
                  <c:v>2066826.8231758978</c:v>
                </c:pt>
                <c:pt idx="3">
                  <c:v>1408556.2006856669</c:v>
                </c:pt>
                <c:pt idx="4">
                  <c:v>1859665.3175705911</c:v>
                </c:pt>
                <c:pt idx="5">
                  <c:v>1352473.0067173408</c:v>
                </c:pt>
                <c:pt idx="6">
                  <c:v>1771119.13873338</c:v>
                </c:pt>
                <c:pt idx="7">
                  <c:v>1110398.3869858771</c:v>
                </c:pt>
                <c:pt idx="8">
                  <c:v>1306740.0109201339</c:v>
                </c:pt>
                <c:pt idx="9">
                  <c:v>1291378.6545609282</c:v>
                </c:pt>
                <c:pt idx="10">
                  <c:v>1895592.5710424127</c:v>
                </c:pt>
                <c:pt idx="11">
                  <c:v>1214534.9549819755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99-4D9F-A336-12FCD0CC9F38}"/>
            </c:ext>
          </c:extLst>
        </c:ser>
        <c:ser>
          <c:idx val="2"/>
          <c:order val="2"/>
          <c:tx>
            <c:strRef>
              <c:f>Plan1!$E$328:$E$329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Plan1!$E$330:$E$341</c:f>
              <c:numCache>
                <c:formatCode>_(* #,##0_);_(* \(#,##0\);_(* "-"??_);_(@_)</c:formatCode>
                <c:ptCount val="12"/>
                <c:pt idx="0">
                  <c:v>1289905.6747745911</c:v>
                </c:pt>
                <c:pt idx="1">
                  <c:v>1246812.5933358637</c:v>
                </c:pt>
                <c:pt idx="2">
                  <c:v>1364181.5817471561</c:v>
                </c:pt>
                <c:pt idx="3">
                  <c:v>1556164.4684945294</c:v>
                </c:pt>
                <c:pt idx="4">
                  <c:v>1373710.4657836973</c:v>
                </c:pt>
                <c:pt idx="5">
                  <c:v>1114853.8128581773</c:v>
                </c:pt>
                <c:pt idx="6">
                  <c:v>1610251.9895602162</c:v>
                </c:pt>
                <c:pt idx="7">
                  <c:v>1123068.7562014372</c:v>
                </c:pt>
                <c:pt idx="8">
                  <c:v>1461784.0797811504</c:v>
                </c:pt>
                <c:pt idx="9">
                  <c:v>1764816.9392640248</c:v>
                </c:pt>
                <c:pt idx="10">
                  <c:v>1516700.8699880396</c:v>
                </c:pt>
                <c:pt idx="11">
                  <c:v>1406491.069023913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99-4D9F-A336-12FCD0CC9F38}"/>
            </c:ext>
          </c:extLst>
        </c:ser>
        <c:ser>
          <c:idx val="3"/>
          <c:order val="3"/>
          <c:tx>
            <c:strRef>
              <c:f>Plan1!$F$328:$F$329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Plan1!$F$330:$F$341</c:f>
              <c:numCache>
                <c:formatCode>_(* #,##0_);_(* \(#,##0\);_(* "-"??_);_(@_)</c:formatCode>
                <c:ptCount val="12"/>
                <c:pt idx="0">
                  <c:v>994525.56862520485</c:v>
                </c:pt>
                <c:pt idx="1">
                  <c:v>1220194.6158306934</c:v>
                </c:pt>
                <c:pt idx="2">
                  <c:v>996484.97551863908</c:v>
                </c:pt>
                <c:pt idx="3">
                  <c:v>1194710.996203579</c:v>
                </c:pt>
                <c:pt idx="4">
                  <c:v>1157017.5556252513</c:v>
                </c:pt>
                <c:pt idx="5">
                  <c:v>944762.67516477231</c:v>
                </c:pt>
                <c:pt idx="6">
                  <c:v>1010611.0365876766</c:v>
                </c:pt>
                <c:pt idx="7">
                  <c:v>850825.26505377365</c:v>
                </c:pt>
                <c:pt idx="8">
                  <c:v>1455702.3178202272</c:v>
                </c:pt>
                <c:pt idx="9">
                  <c:v>1591085.5095684307</c:v>
                </c:pt>
                <c:pt idx="10">
                  <c:v>1056586.1365483529</c:v>
                </c:pt>
                <c:pt idx="11">
                  <c:v>666896.74736140401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99-4D9F-A336-12FCD0CC9F38}"/>
            </c:ext>
          </c:extLst>
        </c:ser>
        <c:ser>
          <c:idx val="4"/>
          <c:order val="4"/>
          <c:tx>
            <c:strRef>
              <c:f>Plan1!$G$328:$G$329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Plan1!$G$330:$G$341</c:f>
              <c:numCache>
                <c:formatCode>_(* #,##0_);_(* \(#,##0\);_(* "-"??_);_(@_)</c:formatCode>
                <c:ptCount val="12"/>
                <c:pt idx="0">
                  <c:v>888327.69266254501</c:v>
                </c:pt>
                <c:pt idx="1">
                  <c:v>617389.59311775328</c:v>
                </c:pt>
                <c:pt idx="2">
                  <c:v>1109503.678350704</c:v>
                </c:pt>
                <c:pt idx="3">
                  <c:v>653182.49235402572</c:v>
                </c:pt>
                <c:pt idx="4">
                  <c:v>702132.33819917636</c:v>
                </c:pt>
                <c:pt idx="5">
                  <c:v>830349.31008641969</c:v>
                </c:pt>
                <c:pt idx="6">
                  <c:v>834337.09818439127</c:v>
                </c:pt>
                <c:pt idx="7">
                  <c:v>944815.02303938288</c:v>
                </c:pt>
                <c:pt idx="8">
                  <c:v>1136201.0053094877</c:v>
                </c:pt>
                <c:pt idx="9">
                  <c:v>1666755.4138886766</c:v>
                </c:pt>
                <c:pt idx="10">
                  <c:v>1231134.4889635381</c:v>
                </c:pt>
                <c:pt idx="11">
                  <c:v>1130273.4648139186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99-4D9F-A336-12FCD0CC9F38}"/>
            </c:ext>
          </c:extLst>
        </c:ser>
        <c:ser>
          <c:idx val="5"/>
          <c:order val="5"/>
          <c:tx>
            <c:strRef>
              <c:f>Plan1!$H$328:$H$329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Plan1!$H$330:$H$341</c:f>
              <c:numCache>
                <c:formatCode>_(* #,##0_);_(* \(#,##0\);_(* "-"??_);_(@_)</c:formatCode>
                <c:ptCount val="12"/>
                <c:pt idx="0">
                  <c:v>751975.76581559447</c:v>
                </c:pt>
                <c:pt idx="1">
                  <c:v>643718.77941563714</c:v>
                </c:pt>
                <c:pt idx="2">
                  <c:v>752843.99436232483</c:v>
                </c:pt>
                <c:pt idx="3">
                  <c:v>750771.21001127793</c:v>
                </c:pt>
                <c:pt idx="4">
                  <c:v>1114528.67576015</c:v>
                </c:pt>
                <c:pt idx="5">
                  <c:v>1375041.5341235516</c:v>
                </c:pt>
                <c:pt idx="6">
                  <c:v>514987.5156507811</c:v>
                </c:pt>
                <c:pt idx="7">
                  <c:v>1871939.261873489</c:v>
                </c:pt>
                <c:pt idx="8">
                  <c:v>930980.68413880165</c:v>
                </c:pt>
                <c:pt idx="9">
                  <c:v>753734.68309808185</c:v>
                </c:pt>
                <c:pt idx="10">
                  <c:v>750653.91523841931</c:v>
                </c:pt>
                <c:pt idx="11">
                  <c:v>710459.9643054693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299-4D9F-A336-12FCD0CC9F38}"/>
            </c:ext>
          </c:extLst>
        </c:ser>
        <c:ser>
          <c:idx val="6"/>
          <c:order val="6"/>
          <c:tx>
            <c:strRef>
              <c:f>Plan1!$I$328:$I$329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Plan1!$I$330:$I$341</c:f>
              <c:numCache>
                <c:formatCode>_(* #,##0_);_(* \(#,##0\);_(* "-"??_);_(@_)</c:formatCode>
                <c:ptCount val="12"/>
                <c:pt idx="0">
                  <c:v>1072477.1394682992</c:v>
                </c:pt>
                <c:pt idx="1">
                  <c:v>855417.93961522821</c:v>
                </c:pt>
                <c:pt idx="2">
                  <c:v>937618.36762946262</c:v>
                </c:pt>
                <c:pt idx="3">
                  <c:v>1176659.9302269481</c:v>
                </c:pt>
                <c:pt idx="4">
                  <c:v>882808.67378869187</c:v>
                </c:pt>
                <c:pt idx="5">
                  <c:v>1051162.1373837581</c:v>
                </c:pt>
                <c:pt idx="6">
                  <c:v>1378803.9515517845</c:v>
                </c:pt>
                <c:pt idx="7">
                  <c:v>1013087.6844346754</c:v>
                </c:pt>
                <c:pt idx="8">
                  <c:v>1242968.6207201486</c:v>
                </c:pt>
                <c:pt idx="9">
                  <c:v>1508958.8142083676</c:v>
                </c:pt>
                <c:pt idx="10">
                  <c:v>1253271.6407140715</c:v>
                </c:pt>
                <c:pt idx="11">
                  <c:v>1128062.0061731339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299-4D9F-A336-12FCD0CC9F38}"/>
            </c:ext>
          </c:extLst>
        </c:ser>
        <c:ser>
          <c:idx val="7"/>
          <c:order val="7"/>
          <c:tx>
            <c:strRef>
              <c:f>Plan1!$J$328:$J$329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Plan1!$J$330:$J$341</c:f>
              <c:numCache>
                <c:formatCode>_(* #,##0_);_(* \(#,##0\);_(* "-"??_);_(@_)</c:formatCode>
                <c:ptCount val="12"/>
                <c:pt idx="0">
                  <c:v>937889.89194559865</c:v>
                </c:pt>
                <c:pt idx="1">
                  <c:v>1184310.4480953475</c:v>
                </c:pt>
                <c:pt idx="2">
                  <c:v>1441189.3409123856</c:v>
                </c:pt>
                <c:pt idx="3">
                  <c:v>1023006.2831597006</c:v>
                </c:pt>
                <c:pt idx="4">
                  <c:v>1161900.6102548533</c:v>
                </c:pt>
                <c:pt idx="5">
                  <c:v>1500443.8060158652</c:v>
                </c:pt>
                <c:pt idx="6">
                  <c:v>1497744.2126533843</c:v>
                </c:pt>
                <c:pt idx="7">
                  <c:v>1573833.8845050335</c:v>
                </c:pt>
                <c:pt idx="8">
                  <c:v>1883378.7932262879</c:v>
                </c:pt>
                <c:pt idx="9">
                  <c:v>855704.72701470437</c:v>
                </c:pt>
                <c:pt idx="10">
                  <c:v>1663325.1381957899</c:v>
                </c:pt>
                <c:pt idx="11">
                  <c:v>1236795.768101098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299-4D9F-A336-12FCD0CC9F38}"/>
            </c:ext>
          </c:extLst>
        </c:ser>
        <c:ser>
          <c:idx val="8"/>
          <c:order val="8"/>
          <c:tx>
            <c:strRef>
              <c:f>Plan1!$K$328:$K$329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Plan1!$K$330:$K$341</c:f>
              <c:numCache>
                <c:formatCode>_(* #,##0_);_(* \(#,##0\);_(* "-"??_);_(@_)</c:formatCode>
                <c:ptCount val="12"/>
                <c:pt idx="0">
                  <c:v>998741.66448722407</c:v>
                </c:pt>
                <c:pt idx="1">
                  <c:v>1426222.9415758906</c:v>
                </c:pt>
                <c:pt idx="2">
                  <c:v>1852335.0594831156</c:v>
                </c:pt>
                <c:pt idx="3">
                  <c:v>1373484.9326569231</c:v>
                </c:pt>
                <c:pt idx="4">
                  <c:v>1778335.4904159578</c:v>
                </c:pt>
                <c:pt idx="5">
                  <c:v>1244301.7013244261</c:v>
                </c:pt>
                <c:pt idx="6">
                  <c:v>1043654.0852331974</c:v>
                </c:pt>
                <c:pt idx="7">
                  <c:v>1608317.736641241</c:v>
                </c:pt>
                <c:pt idx="8">
                  <c:v>1907326.259156347</c:v>
                </c:pt>
                <c:pt idx="9">
                  <c:v>2185811.7912753709</c:v>
                </c:pt>
                <c:pt idx="10">
                  <c:v>1603706.941735093</c:v>
                </c:pt>
                <c:pt idx="11">
                  <c:v>891502.09868596564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299-4D9F-A336-12FCD0CC9F38}"/>
            </c:ext>
          </c:extLst>
        </c:ser>
        <c:ser>
          <c:idx val="9"/>
          <c:order val="9"/>
          <c:tx>
            <c:strRef>
              <c:f>Plan1!$L$328:$L$329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Plan1!$L$330:$L$341</c:f>
              <c:numCache>
                <c:formatCode>_(* #,##0_);_(* \(#,##0\);_(* "-"??_);_(@_)</c:formatCode>
                <c:ptCount val="12"/>
                <c:pt idx="0">
                  <c:v>1049367.4368952946</c:v>
                </c:pt>
                <c:pt idx="1">
                  <c:v>714464.84515305189</c:v>
                </c:pt>
                <c:pt idx="2">
                  <c:v>1422543.2590939624</c:v>
                </c:pt>
                <c:pt idx="3">
                  <c:v>989338.38497702824</c:v>
                </c:pt>
                <c:pt idx="4">
                  <c:v>1428207.8226985484</c:v>
                </c:pt>
                <c:pt idx="5">
                  <c:v>1075491.9526858779</c:v>
                </c:pt>
                <c:pt idx="6">
                  <c:v>1509971.685242183</c:v>
                </c:pt>
                <c:pt idx="7">
                  <c:v>1653128.7762983991</c:v>
                </c:pt>
                <c:pt idx="8">
                  <c:v>1466434.8049524901</c:v>
                </c:pt>
                <c:pt idx="9">
                  <c:v>1721361.5090887782</c:v>
                </c:pt>
                <c:pt idx="10">
                  <c:v>1328489.5663084753</c:v>
                </c:pt>
                <c:pt idx="11">
                  <c:v>1577924.6145658339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299-4D9F-A336-12FCD0CC9F38}"/>
            </c:ext>
          </c:extLst>
        </c:ser>
        <c:ser>
          <c:idx val="10"/>
          <c:order val="10"/>
          <c:tx>
            <c:strRef>
              <c:f>Plan1!$M$328:$M$329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Plan1!$M$330:$M$341</c:f>
              <c:numCache>
                <c:formatCode>_(* #,##0_);_(* \(#,##0\);_(* "-"??_);_(@_)</c:formatCode>
                <c:ptCount val="12"/>
                <c:pt idx="0">
                  <c:v>1496791</c:v>
                </c:pt>
                <c:pt idx="1">
                  <c:v>2027030.0473973195</c:v>
                </c:pt>
                <c:pt idx="2">
                  <c:v>2394099.6637846367</c:v>
                </c:pt>
                <c:pt idx="3">
                  <c:v>2603057.236544501</c:v>
                </c:pt>
                <c:pt idx="4">
                  <c:v>2157933.6550244684</c:v>
                </c:pt>
                <c:pt idx="5">
                  <c:v>2157351.2278649737</c:v>
                </c:pt>
                <c:pt idx="6">
                  <c:v>2229280.4711647849</c:v>
                </c:pt>
                <c:pt idx="7">
                  <c:v>2823396.8801993318</c:v>
                </c:pt>
                <c:pt idx="8">
                  <c:v>3046784.5718788896</c:v>
                </c:pt>
                <c:pt idx="9">
                  <c:v>2444022.5498040984</c:v>
                </c:pt>
                <c:pt idx="10">
                  <c:v>2357309.6325279465</c:v>
                </c:pt>
                <c:pt idx="11">
                  <c:v>1638323.4039966848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299-4D9F-A336-12FCD0CC9F38}"/>
            </c:ext>
          </c:extLst>
        </c:ser>
        <c:ser>
          <c:idx val="11"/>
          <c:order val="11"/>
          <c:tx>
            <c:strRef>
              <c:f>Plan1!$N$328:$N$329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Plan1!$N$330:$N$341</c:f>
              <c:numCache>
                <c:formatCode>_(* #,##0_);_(* \(#,##0\);_(* "-"??_);_(@_)</c:formatCode>
                <c:ptCount val="12"/>
                <c:pt idx="0">
                  <c:v>1531432.0878482619</c:v>
                </c:pt>
                <c:pt idx="1">
                  <c:v>1595633.517094017</c:v>
                </c:pt>
                <c:pt idx="2">
                  <c:v>2226753.7299325238</c:v>
                </c:pt>
                <c:pt idx="3">
                  <c:v>2464716.4462809917</c:v>
                </c:pt>
                <c:pt idx="4">
                  <c:v>2363321</c:v>
                </c:pt>
                <c:pt idx="5">
                  <c:v>2520293.98</c:v>
                </c:pt>
                <c:pt idx="6">
                  <c:v>2514406</c:v>
                </c:pt>
                <c:pt idx="7">
                  <c:v>3256791.1416223962</c:v>
                </c:pt>
                <c:pt idx="8">
                  <c:v>3326597</c:v>
                </c:pt>
                <c:pt idx="9">
                  <c:v>3262368</c:v>
                </c:pt>
                <c:pt idx="10">
                  <c:v>2856242</c:v>
                </c:pt>
                <c:pt idx="11">
                  <c:v>2396347.581137741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299-4D9F-A336-12FCD0CC9F38}"/>
            </c:ext>
          </c:extLst>
        </c:ser>
        <c:ser>
          <c:idx val="12"/>
          <c:order val="12"/>
          <c:tx>
            <c:strRef>
              <c:f>Plan1!$O$328:$O$329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Plan1!$O$330:$O$341</c:f>
              <c:numCache>
                <c:formatCode>_(* #,##0_);_(* \(#,##0\);_(* "-"??_);_(@_)</c:formatCode>
                <c:ptCount val="12"/>
                <c:pt idx="0">
                  <c:v>1780129.1819382915</c:v>
                </c:pt>
                <c:pt idx="1">
                  <c:v>2356164.9302406604</c:v>
                </c:pt>
                <c:pt idx="2">
                  <c:v>2466000.702914997</c:v>
                </c:pt>
                <c:pt idx="3">
                  <c:v>2938114.6696930313</c:v>
                </c:pt>
                <c:pt idx="4">
                  <c:v>2705647.8407915835</c:v>
                </c:pt>
                <c:pt idx="5">
                  <c:v>2559841.0079446826</c:v>
                </c:pt>
                <c:pt idx="6">
                  <c:v>1594808.568456531</c:v>
                </c:pt>
                <c:pt idx="7">
                  <c:v>1502902.4016702932</c:v>
                </c:pt>
                <c:pt idx="8">
                  <c:v>1696660.9881349707</c:v>
                </c:pt>
                <c:pt idx="9">
                  <c:v>2307571.1778624048</c:v>
                </c:pt>
                <c:pt idx="10">
                  <c:v>3450060.0808533565</c:v>
                </c:pt>
                <c:pt idx="11">
                  <c:v>1819719.2207501449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299-4D9F-A336-12FCD0CC9F38}"/>
            </c:ext>
          </c:extLst>
        </c:ser>
        <c:ser>
          <c:idx val="13"/>
          <c:order val="13"/>
          <c:tx>
            <c:strRef>
              <c:f>Plan1!$P$328:$P$329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Plan1!$P$330:$P$341</c:f>
              <c:numCache>
                <c:formatCode>_(* #,##0_);_(* \(#,##0\);_(* "-"??_);_(@_)</c:formatCode>
                <c:ptCount val="12"/>
                <c:pt idx="0">
                  <c:v>3336522.7958366401</c:v>
                </c:pt>
                <c:pt idx="1">
                  <c:v>2050040.5761095542</c:v>
                </c:pt>
                <c:pt idx="2">
                  <c:v>2399818.8144366057</c:v>
                </c:pt>
                <c:pt idx="3">
                  <c:v>3248079.7472309452</c:v>
                </c:pt>
                <c:pt idx="4">
                  <c:v>3277194.3759636614</c:v>
                </c:pt>
                <c:pt idx="5">
                  <c:v>1502535.3903415115</c:v>
                </c:pt>
                <c:pt idx="6">
                  <c:v>2481572.1925523984</c:v>
                </c:pt>
                <c:pt idx="7">
                  <c:v>2829903.6308077662</c:v>
                </c:pt>
                <c:pt idx="8">
                  <c:v>2094099.0976864928</c:v>
                </c:pt>
                <c:pt idx="9">
                  <c:v>2790859.5146766049</c:v>
                </c:pt>
                <c:pt idx="10">
                  <c:v>2256512.0845362097</c:v>
                </c:pt>
                <c:pt idx="11">
                  <c:v>2352241.471780037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299-4D9F-A336-12FCD0CC9F38}"/>
            </c:ext>
          </c:extLst>
        </c:ser>
        <c:ser>
          <c:idx val="14"/>
          <c:order val="14"/>
          <c:tx>
            <c:strRef>
              <c:f>Plan1!$Q$328:$Q$329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Plan1!$Q$330:$Q$341</c:f>
              <c:numCache>
                <c:formatCode>_(* #,##0_);_(* \(#,##0\);_(* "-"??_);_(@_)</c:formatCode>
                <c:ptCount val="12"/>
                <c:pt idx="0">
                  <c:v>2819108.9526878442</c:v>
                </c:pt>
                <c:pt idx="1">
                  <c:v>2697853.7098026359</c:v>
                </c:pt>
                <c:pt idx="2">
                  <c:v>2093513.3467176738</c:v>
                </c:pt>
                <c:pt idx="3">
                  <c:v>2009860.6520705363</c:v>
                </c:pt>
                <c:pt idx="4">
                  <c:v>2788321.4888261976</c:v>
                </c:pt>
                <c:pt idx="5">
                  <c:v>2726806.6224108376</c:v>
                </c:pt>
                <c:pt idx="6">
                  <c:v>3046248.8471193751</c:v>
                </c:pt>
                <c:pt idx="7">
                  <c:v>2334972.2149673346</c:v>
                </c:pt>
                <c:pt idx="8">
                  <c:v>2713707.4592478806</c:v>
                </c:pt>
                <c:pt idx="9">
                  <c:v>2067388.4968847919</c:v>
                </c:pt>
                <c:pt idx="10">
                  <c:v>2509889.3876024643</c:v>
                </c:pt>
                <c:pt idx="11">
                  <c:v>3470650.8712434019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299-4D9F-A336-12FCD0CC9F38}"/>
            </c:ext>
          </c:extLst>
        </c:ser>
        <c:ser>
          <c:idx val="15"/>
          <c:order val="15"/>
          <c:tx>
            <c:strRef>
              <c:f>Plan1!$R$328:$R$329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Plan1!$R$330:$R$341</c:f>
              <c:numCache>
                <c:formatCode>_(* #,##0_);_(* \(#,##0\);_(* "-"??_);_(@_)</c:formatCode>
                <c:ptCount val="12"/>
                <c:pt idx="0">
                  <c:v>2341108.3039948633</c:v>
                </c:pt>
                <c:pt idx="1">
                  <c:v>2717066.0536894291</c:v>
                </c:pt>
                <c:pt idx="2">
                  <c:v>2982788.4462042307</c:v>
                </c:pt>
                <c:pt idx="3">
                  <c:v>2283680.2160129617</c:v>
                </c:pt>
                <c:pt idx="4">
                  <c:v>2204145.5334026646</c:v>
                </c:pt>
                <c:pt idx="5">
                  <c:v>2386751.3505114154</c:v>
                </c:pt>
                <c:pt idx="6">
                  <c:v>2227072.9098225641</c:v>
                </c:pt>
                <c:pt idx="7">
                  <c:v>708883.87409875065</c:v>
                </c:pt>
                <c:pt idx="8">
                  <c:v>1535436.0075006103</c:v>
                </c:pt>
                <c:pt idx="9">
                  <c:v>1744131.0675407641</c:v>
                </c:pt>
                <c:pt idx="10">
                  <c:v>3002907.807059193</c:v>
                </c:pt>
                <c:pt idx="11">
                  <c:v>1590488.5088581946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299-4D9F-A336-12FCD0CC9F38}"/>
            </c:ext>
          </c:extLst>
        </c:ser>
        <c:ser>
          <c:idx val="16"/>
          <c:order val="16"/>
          <c:tx>
            <c:strRef>
              <c:f>Plan1!$S$328:$S$329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Plan1!$S$330:$S$341</c:f>
              <c:numCache>
                <c:formatCode>_(* #,##0_);_(* \(#,##0\);_(* "-"??_);_(@_)</c:formatCode>
                <c:ptCount val="12"/>
                <c:pt idx="0">
                  <c:v>597673.53412344493</c:v>
                </c:pt>
                <c:pt idx="1">
                  <c:v>2806405.5744254687</c:v>
                </c:pt>
                <c:pt idx="2">
                  <c:v>2704251.2043004902</c:v>
                </c:pt>
                <c:pt idx="3">
                  <c:v>2785703.2112694168</c:v>
                </c:pt>
                <c:pt idx="4">
                  <c:v>2442390.8575375937</c:v>
                </c:pt>
                <c:pt idx="5">
                  <c:v>2310006.7444747509</c:v>
                </c:pt>
                <c:pt idx="6">
                  <c:v>3094428.6501268088</c:v>
                </c:pt>
                <c:pt idx="7">
                  <c:v>3209461.7884822683</c:v>
                </c:pt>
                <c:pt idx="8">
                  <c:v>2496370.2089790008</c:v>
                </c:pt>
                <c:pt idx="9">
                  <c:v>2128156.4102576971</c:v>
                </c:pt>
                <c:pt idx="10">
                  <c:v>1694683.2651347653</c:v>
                </c:pt>
                <c:pt idx="11">
                  <c:v>2056325.0661420454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299-4D9F-A336-12FCD0CC9F38}"/>
            </c:ext>
          </c:extLst>
        </c:ser>
        <c:ser>
          <c:idx val="17"/>
          <c:order val="17"/>
          <c:tx>
            <c:strRef>
              <c:f>Plan1!$T$328:$T$329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Plan1!$T$330:$T$341</c:f>
              <c:numCache>
                <c:formatCode>_(* #,##0_);_(* \(#,##0\);_(* "-"??_);_(@_)</c:formatCode>
                <c:ptCount val="12"/>
                <c:pt idx="0">
                  <c:v>3069511.8699489566</c:v>
                </c:pt>
                <c:pt idx="1">
                  <c:v>3920173.9487705375</c:v>
                </c:pt>
                <c:pt idx="2">
                  <c:v>2909040.7921177321</c:v>
                </c:pt>
                <c:pt idx="3">
                  <c:v>2683266.4274410685</c:v>
                </c:pt>
                <c:pt idx="4">
                  <c:v>2168262.9734502854</c:v>
                </c:pt>
                <c:pt idx="5">
                  <c:v>3352042.79597671</c:v>
                </c:pt>
                <c:pt idx="6">
                  <c:v>3105355.2222558283</c:v>
                </c:pt>
                <c:pt idx="7">
                  <c:v>3284710.2540402748</c:v>
                </c:pt>
                <c:pt idx="8">
                  <c:v>2811790.1535157892</c:v>
                </c:pt>
                <c:pt idx="9">
                  <c:v>3408363.3638887778</c:v>
                </c:pt>
                <c:pt idx="10">
                  <c:v>2180893.6613512635</c:v>
                </c:pt>
                <c:pt idx="11">
                  <c:v>2834148.8913063151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299-4D9F-A336-12FCD0CC9F38}"/>
            </c:ext>
          </c:extLst>
        </c:ser>
        <c:ser>
          <c:idx val="18"/>
          <c:order val="18"/>
          <c:tx>
            <c:strRef>
              <c:f>Plan1!$U$328:$U$329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Plan1!$U$330:$U$341</c:f>
              <c:numCache>
                <c:formatCode>_(* #,##0_);_(* \(#,##0\);_(* "-"??_);_(@_)</c:formatCode>
                <c:ptCount val="12"/>
                <c:pt idx="0">
                  <c:v>3397197.7629890805</c:v>
                </c:pt>
                <c:pt idx="1">
                  <c:v>3052488.925868276</c:v>
                </c:pt>
                <c:pt idx="2">
                  <c:v>2843693.170976548</c:v>
                </c:pt>
                <c:pt idx="3">
                  <c:v>2607523.4274243983</c:v>
                </c:pt>
                <c:pt idx="4">
                  <c:v>1820292.5286930674</c:v>
                </c:pt>
                <c:pt idx="5">
                  <c:v>2162715.1771906381</c:v>
                </c:pt>
                <c:pt idx="6">
                  <c:v>2997813.2456676243</c:v>
                </c:pt>
                <c:pt idx="7">
                  <c:v>2966226.9196411786</c:v>
                </c:pt>
                <c:pt idx="8">
                  <c:v>1855235.5075243597</c:v>
                </c:pt>
                <c:pt idx="9">
                  <c:v>2712705.5892883488</c:v>
                </c:pt>
                <c:pt idx="10">
                  <c:v>2804730.1290817391</c:v>
                </c:pt>
                <c:pt idx="11">
                  <c:v>3536042.0798705136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299-4D9F-A336-12FCD0CC9F38}"/>
            </c:ext>
          </c:extLst>
        </c:ser>
        <c:ser>
          <c:idx val="19"/>
          <c:order val="19"/>
          <c:tx>
            <c:strRef>
              <c:f>Plan1!$V$328:$V$329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Plan1!$V$330:$V$341</c:f>
              <c:numCache>
                <c:formatCode>_(* #,##0_);_(* \(#,##0\);_(* "-"??_);_(@_)</c:formatCode>
                <c:ptCount val="12"/>
                <c:pt idx="0">
                  <c:v>2657233.1935841353</c:v>
                </c:pt>
                <c:pt idx="1">
                  <c:v>2640937.6540108207</c:v>
                </c:pt>
                <c:pt idx="2">
                  <c:v>2506153.1073566102</c:v>
                </c:pt>
                <c:pt idx="3">
                  <c:v>2643713.3659382132</c:v>
                </c:pt>
                <c:pt idx="4">
                  <c:v>2960552.7321541668</c:v>
                </c:pt>
                <c:pt idx="5">
                  <c:v>1874533.842394806</c:v>
                </c:pt>
                <c:pt idx="6">
                  <c:v>4022284.9088028623</c:v>
                </c:pt>
                <c:pt idx="7">
                  <c:v>2757628.4036223651</c:v>
                </c:pt>
                <c:pt idx="8">
                  <c:v>2839554.0511355419</c:v>
                </c:pt>
                <c:pt idx="9">
                  <c:v>3589487.1676927893</c:v>
                </c:pt>
                <c:pt idx="10">
                  <c:v>3608610.67601828</c:v>
                </c:pt>
                <c:pt idx="11">
                  <c:v>2087625.1265111426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299-4D9F-A336-12FCD0CC9F38}"/>
            </c:ext>
          </c:extLst>
        </c:ser>
        <c:ser>
          <c:idx val="20"/>
          <c:order val="20"/>
          <c:tx>
            <c:strRef>
              <c:f>Plan1!$W$328:$W$329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Plan1!$W$330:$W$341</c:f>
              <c:numCache>
                <c:formatCode>_(* #,##0_);_(* \(#,##0\);_(* "-"??_);_(@_)</c:formatCode>
                <c:ptCount val="12"/>
                <c:pt idx="0">
                  <c:v>2962188.4903379208</c:v>
                </c:pt>
                <c:pt idx="1">
                  <c:v>2486626.4306358723</c:v>
                </c:pt>
                <c:pt idx="2">
                  <c:v>2298895.2958038482</c:v>
                </c:pt>
                <c:pt idx="3">
                  <c:v>2466481.4479140732</c:v>
                </c:pt>
                <c:pt idx="4">
                  <c:v>1981663.2517707942</c:v>
                </c:pt>
                <c:pt idx="5">
                  <c:v>2087368.1271432522</c:v>
                </c:pt>
                <c:pt idx="6">
                  <c:v>1984062.644347046</c:v>
                </c:pt>
                <c:pt idx="7">
                  <c:v>2220176.2338466039</c:v>
                </c:pt>
                <c:pt idx="8">
                  <c:v>2451851.0844284049</c:v>
                </c:pt>
                <c:pt idx="9">
                  <c:v>2425764.5432098801</c:v>
                </c:pt>
                <c:pt idx="10">
                  <c:v>2731474.4527272731</c:v>
                </c:pt>
                <c:pt idx="11">
                  <c:v>2167690.2880633892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299-4D9F-A336-12FCD0CC9F38}"/>
            </c:ext>
          </c:extLst>
        </c:ser>
        <c:ser>
          <c:idx val="21"/>
          <c:order val="21"/>
          <c:tx>
            <c:strRef>
              <c:f>Plan1!$X$328:$X$329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Plan1!$X$330:$X$341</c:f>
              <c:numCache>
                <c:formatCode>_(* #,##0_);_(* \(#,##0\);_(* "-"??_);_(@_)</c:formatCode>
                <c:ptCount val="12"/>
                <c:pt idx="0">
                  <c:v>3099325.3571548499</c:v>
                </c:pt>
                <c:pt idx="1">
                  <c:v>1992018.8377030652</c:v>
                </c:pt>
                <c:pt idx="2">
                  <c:v>2463232.1210447047</c:v>
                </c:pt>
                <c:pt idx="3">
                  <c:v>3184972.9818269392</c:v>
                </c:pt>
                <c:pt idx="4">
                  <c:v>2897832.2551678829</c:v>
                </c:pt>
                <c:pt idx="5">
                  <c:v>3020885.6866538175</c:v>
                </c:pt>
                <c:pt idx="6">
                  <c:v>2759352.8124701264</c:v>
                </c:pt>
                <c:pt idx="7">
                  <c:v>4083523.1395565746</c:v>
                </c:pt>
                <c:pt idx="8">
                  <c:v>2790105.4308950035</c:v>
                </c:pt>
                <c:pt idx="9">
                  <c:v>4057848.7037193691</c:v>
                </c:pt>
                <c:pt idx="10">
                  <c:v>2852560.8323700782</c:v>
                </c:pt>
                <c:pt idx="11">
                  <c:v>2832532.2586547891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299-4D9F-A336-12FCD0CC9F38}"/>
            </c:ext>
          </c:extLst>
        </c:ser>
        <c:ser>
          <c:idx val="22"/>
          <c:order val="22"/>
          <c:tx>
            <c:strRef>
              <c:f>Plan1!$Y$328:$Y$329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Plan1!$Y$330:$Y$341</c:f>
              <c:numCache>
                <c:formatCode>_(* #,##0_);_(* \(#,##0\);_(* "-"??_);_(@_)</c:formatCode>
                <c:ptCount val="12"/>
                <c:pt idx="0">
                  <c:v>2896721.4645657465</c:v>
                </c:pt>
                <c:pt idx="1">
                  <c:v>1323978.1502184933</c:v>
                </c:pt>
                <c:pt idx="2">
                  <c:v>2547586.5148708075</c:v>
                </c:pt>
                <c:pt idx="3">
                  <c:v>3306659.5844804626</c:v>
                </c:pt>
                <c:pt idx="4">
                  <c:v>4099268.9064809652</c:v>
                </c:pt>
                <c:pt idx="5">
                  <c:v>2239041.4108692762</c:v>
                </c:pt>
                <c:pt idx="6">
                  <c:v>3660895.5228327271</c:v>
                </c:pt>
                <c:pt idx="7">
                  <c:v>3881261.9897035118</c:v>
                </c:pt>
                <c:pt idx="8">
                  <c:v>3940538.6409753505</c:v>
                </c:pt>
                <c:pt idx="9">
                  <c:v>3116232.6540556117</c:v>
                </c:pt>
                <c:pt idx="10">
                  <c:v>2268870.3081607386</c:v>
                </c:pt>
                <c:pt idx="11">
                  <c:v>4650814.1141508734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299-4D9F-A336-12FCD0CC9F38}"/>
            </c:ext>
          </c:extLst>
        </c:ser>
        <c:ser>
          <c:idx val="23"/>
          <c:order val="23"/>
          <c:tx>
            <c:strRef>
              <c:f>Plan1!$Z$328:$Z$329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Plan1!$Z$330:$Z$341</c:f>
              <c:numCache>
                <c:formatCode>_(* #,##0_);_(* \(#,##0\);_(* "-"??_);_(@_)</c:formatCode>
                <c:ptCount val="12"/>
                <c:pt idx="0">
                  <c:v>2514649.174697299</c:v>
                </c:pt>
                <c:pt idx="1">
                  <c:v>2927998.7213698952</c:v>
                </c:pt>
                <c:pt idx="2">
                  <c:v>3484698.5931980507</c:v>
                </c:pt>
                <c:pt idx="3">
                  <c:v>2647152.5893001049</c:v>
                </c:pt>
                <c:pt idx="4">
                  <c:v>3204234.1259003757</c:v>
                </c:pt>
                <c:pt idx="5">
                  <c:v>2678451.5861690254</c:v>
                </c:pt>
                <c:pt idx="6">
                  <c:v>2849711.1624553162</c:v>
                </c:pt>
                <c:pt idx="7">
                  <c:v>3171847.769890788</c:v>
                </c:pt>
                <c:pt idx="8">
                  <c:v>2704637.5522286445</c:v>
                </c:pt>
                <c:pt idx="9">
                  <c:v>2488029.9838729715</c:v>
                </c:pt>
                <c:pt idx="10">
                  <c:v>2305389.4587709103</c:v>
                </c:pt>
                <c:pt idx="11">
                  <c:v>3320599.6385979583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299-4D9F-A336-12FCD0CC9F38}"/>
            </c:ext>
          </c:extLst>
        </c:ser>
        <c:ser>
          <c:idx val="24"/>
          <c:order val="24"/>
          <c:tx>
            <c:strRef>
              <c:f>Plan1!$AA$328:$AA$329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Plan1!$AA$330:$AA$341</c:f>
              <c:numCache>
                <c:formatCode>_(* #,##0_);_(* \(#,##0\);_(* "-"??_);_(@_)</c:formatCode>
                <c:ptCount val="12"/>
                <c:pt idx="0">
                  <c:v>2954176.1972048716</c:v>
                </c:pt>
                <c:pt idx="1">
                  <c:v>2259199.8175122873</c:v>
                </c:pt>
                <c:pt idx="2">
                  <c:v>3124003.5533075985</c:v>
                </c:pt>
                <c:pt idx="3">
                  <c:v>2830862.4434496555</c:v>
                </c:pt>
                <c:pt idx="4">
                  <c:v>3046108.5311708539</c:v>
                </c:pt>
                <c:pt idx="5">
                  <c:v>3102789.2614589264</c:v>
                </c:pt>
                <c:pt idx="6">
                  <c:v>3058602.4281007508</c:v>
                </c:pt>
                <c:pt idx="7">
                  <c:v>3239164.7804006757</c:v>
                </c:pt>
                <c:pt idx="8">
                  <c:v>3188086.3643888021</c:v>
                </c:pt>
                <c:pt idx="9">
                  <c:v>2973904.4898199788</c:v>
                </c:pt>
                <c:pt idx="10">
                  <c:v>2086220.0266002233</c:v>
                </c:pt>
                <c:pt idx="11">
                  <c:v>2501085.5790123506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A299-4D9F-A336-12FCD0CC9F38}"/>
            </c:ext>
          </c:extLst>
        </c:ser>
        <c:ser>
          <c:idx val="25"/>
          <c:order val="25"/>
          <c:tx>
            <c:strRef>
              <c:f>Plan1!$AB$328:$AB$329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Plan1!$B$330:$B$341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Plan1!$AB$330:$AB$341</c:f>
              <c:numCache>
                <c:formatCode>_(* #,##0_);_(* \(#,##0\);_(* "-"??_);_(@_)</c:formatCode>
                <c:ptCount val="12"/>
                <c:pt idx="0">
                  <c:v>3175656.5036731171</c:v>
                </c:pt>
                <c:pt idx="1">
                  <c:v>2501829.4275055337</c:v>
                </c:pt>
                <c:pt idx="2">
                  <c:v>2912325.6225052513</c:v>
                </c:pt>
                <c:pt idx="3">
                  <c:v>2711219.5015633092</c:v>
                </c:pt>
                <c:pt idx="4">
                  <c:v>3279248.9393725786</c:v>
                </c:pt>
                <c:pt idx="5">
                  <c:v>2623990.4358798782</c:v>
                </c:pt>
                <c:pt idx="6">
                  <c:v>3461616.8320034081</c:v>
                </c:pt>
                <c:pt idx="7">
                  <c:v>2529245.6949785221</c:v>
                </c:pt>
                <c:pt idx="8">
                  <c:v>3530524.7338126162</c:v>
                </c:pt>
                <c:pt idx="9">
                  <c:v>3249461.7653787239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F8-4358-AA1A-67CA5E4F0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m³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[Importacoes e Exportacoes m3.xlsx]Plan1!Tabela dinâmica6</c:name>
    <c:fmtId val="1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Plan1!$C$389:$C$390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Plan1!$C$391:$C$402</c:f>
              <c:numCache>
                <c:formatCode>_(* #,##0_);_(* \(#,##0\);_(* "-"??_);_(@_)</c:formatCode>
                <c:ptCount val="12"/>
                <c:pt idx="0">
                  <c:v>167443533</c:v>
                </c:pt>
                <c:pt idx="1">
                  <c:v>164836131</c:v>
                </c:pt>
                <c:pt idx="2">
                  <c:v>199807833</c:v>
                </c:pt>
                <c:pt idx="3">
                  <c:v>188123240</c:v>
                </c:pt>
                <c:pt idx="4">
                  <c:v>315964775</c:v>
                </c:pt>
                <c:pt idx="5">
                  <c:v>228431778</c:v>
                </c:pt>
                <c:pt idx="6">
                  <c:v>242522067</c:v>
                </c:pt>
                <c:pt idx="7">
                  <c:v>291848227</c:v>
                </c:pt>
                <c:pt idx="8">
                  <c:v>237470101</c:v>
                </c:pt>
                <c:pt idx="9">
                  <c:v>439873873</c:v>
                </c:pt>
                <c:pt idx="10">
                  <c:v>418770536</c:v>
                </c:pt>
                <c:pt idx="11">
                  <c:v>332377698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Plan1!$D$389:$D$390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Plan1!$D$391:$D$402</c:f>
              <c:numCache>
                <c:formatCode>_(* #,##0_);_(* \(#,##0\);_(* "-"??_);_(@_)</c:formatCode>
                <c:ptCount val="12"/>
                <c:pt idx="0">
                  <c:v>350514133</c:v>
                </c:pt>
                <c:pt idx="1">
                  <c:v>160114470</c:v>
                </c:pt>
                <c:pt idx="2">
                  <c:v>341228837</c:v>
                </c:pt>
                <c:pt idx="3">
                  <c:v>215267175</c:v>
                </c:pt>
                <c:pt idx="4">
                  <c:v>278492862</c:v>
                </c:pt>
                <c:pt idx="5">
                  <c:v>235670625</c:v>
                </c:pt>
                <c:pt idx="6">
                  <c:v>285315190</c:v>
                </c:pt>
                <c:pt idx="7">
                  <c:v>146247981</c:v>
                </c:pt>
                <c:pt idx="8">
                  <c:v>207754416</c:v>
                </c:pt>
                <c:pt idx="9">
                  <c:v>201849177</c:v>
                </c:pt>
                <c:pt idx="10">
                  <c:v>268954693</c:v>
                </c:pt>
                <c:pt idx="11">
                  <c:v>146996136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Plan1!$E$389:$E$390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Plan1!$E$391:$E$402</c:f>
              <c:numCache>
                <c:formatCode>_(* #,##0_);_(* \(#,##0\);_(* "-"??_);_(@_)</c:formatCode>
                <c:ptCount val="12"/>
                <c:pt idx="0">
                  <c:v>140527257</c:v>
                </c:pt>
                <c:pt idx="1">
                  <c:v>128310526</c:v>
                </c:pt>
                <c:pt idx="2">
                  <c:v>169874409</c:v>
                </c:pt>
                <c:pt idx="3">
                  <c:v>210903119</c:v>
                </c:pt>
                <c:pt idx="4">
                  <c:v>192880734</c:v>
                </c:pt>
                <c:pt idx="5">
                  <c:v>165872438</c:v>
                </c:pt>
                <c:pt idx="6">
                  <c:v>223592934</c:v>
                </c:pt>
                <c:pt idx="7">
                  <c:v>170527877</c:v>
                </c:pt>
                <c:pt idx="8">
                  <c:v>238714532</c:v>
                </c:pt>
                <c:pt idx="9">
                  <c:v>287280692</c:v>
                </c:pt>
                <c:pt idx="10">
                  <c:v>230285538</c:v>
                </c:pt>
                <c:pt idx="11">
                  <c:v>235634832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Plan1!$F$389:$F$390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Plan1!$F$391:$F$402</c:f>
              <c:numCache>
                <c:formatCode>_(* #,##0_);_(* \(#,##0\);_(* "-"??_);_(@_)</c:formatCode>
                <c:ptCount val="12"/>
                <c:pt idx="0">
                  <c:v>157770020</c:v>
                </c:pt>
                <c:pt idx="1">
                  <c:v>195766738</c:v>
                </c:pt>
                <c:pt idx="2">
                  <c:v>170831770</c:v>
                </c:pt>
                <c:pt idx="3">
                  <c:v>207047602</c:v>
                </c:pt>
                <c:pt idx="4">
                  <c:v>220913951</c:v>
                </c:pt>
                <c:pt idx="5">
                  <c:v>150222327</c:v>
                </c:pt>
                <c:pt idx="6">
                  <c:v>148300279</c:v>
                </c:pt>
                <c:pt idx="7">
                  <c:v>150319868</c:v>
                </c:pt>
                <c:pt idx="8">
                  <c:v>262511744</c:v>
                </c:pt>
                <c:pt idx="9">
                  <c:v>272353512</c:v>
                </c:pt>
                <c:pt idx="10">
                  <c:v>166533159</c:v>
                </c:pt>
                <c:pt idx="11">
                  <c:v>123370613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Plan1!$G$389:$G$390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Plan1!$G$391:$G$402</c:f>
              <c:numCache>
                <c:formatCode>_(* #,##0_);_(* \(#,##0\);_(* "-"??_);_(@_)</c:formatCode>
                <c:ptCount val="12"/>
                <c:pt idx="0">
                  <c:v>171062563</c:v>
                </c:pt>
                <c:pt idx="1">
                  <c:v>121549614</c:v>
                </c:pt>
                <c:pt idx="2">
                  <c:v>200701075</c:v>
                </c:pt>
                <c:pt idx="3">
                  <c:v>122717781</c:v>
                </c:pt>
                <c:pt idx="4">
                  <c:v>122957755</c:v>
                </c:pt>
                <c:pt idx="5">
                  <c:v>158357194</c:v>
                </c:pt>
                <c:pt idx="6">
                  <c:v>173430387</c:v>
                </c:pt>
                <c:pt idx="7">
                  <c:v>204775186</c:v>
                </c:pt>
                <c:pt idx="8">
                  <c:v>253509727</c:v>
                </c:pt>
                <c:pt idx="9">
                  <c:v>472524749</c:v>
                </c:pt>
                <c:pt idx="10">
                  <c:v>348992140</c:v>
                </c:pt>
                <c:pt idx="11">
                  <c:v>294267675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Plan1!$H$389:$H$390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Plan1!$H$391:$H$402</c:f>
              <c:numCache>
                <c:formatCode>_(* #,##0_);_(* \(#,##0\);_(* "-"??_);_(@_)</c:formatCode>
                <c:ptCount val="12"/>
                <c:pt idx="0">
                  <c:v>193774329</c:v>
                </c:pt>
                <c:pt idx="1">
                  <c:v>163844846</c:v>
                </c:pt>
                <c:pt idx="2">
                  <c:v>201655711</c:v>
                </c:pt>
                <c:pt idx="3">
                  <c:v>185363976</c:v>
                </c:pt>
                <c:pt idx="4">
                  <c:v>345330542</c:v>
                </c:pt>
                <c:pt idx="5">
                  <c:v>402294364</c:v>
                </c:pt>
                <c:pt idx="6">
                  <c:v>159938477</c:v>
                </c:pt>
                <c:pt idx="7">
                  <c:v>653115655</c:v>
                </c:pt>
                <c:pt idx="8">
                  <c:v>322632692</c:v>
                </c:pt>
                <c:pt idx="9">
                  <c:v>262103723</c:v>
                </c:pt>
                <c:pt idx="10">
                  <c:v>222479057</c:v>
                </c:pt>
                <c:pt idx="11">
                  <c:v>223338745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Plan1!$I$389:$I$390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Plan1!$I$391:$I$402</c:f>
              <c:numCache>
                <c:formatCode>_(* #,##0_);_(* \(#,##0\);_(* "-"??_);_(@_)</c:formatCode>
                <c:ptCount val="12"/>
                <c:pt idx="0">
                  <c:v>381687061</c:v>
                </c:pt>
                <c:pt idx="1">
                  <c:v>279619624</c:v>
                </c:pt>
                <c:pt idx="2">
                  <c:v>308739944</c:v>
                </c:pt>
                <c:pt idx="3">
                  <c:v>408038097</c:v>
                </c:pt>
                <c:pt idx="4">
                  <c:v>270593187</c:v>
                </c:pt>
                <c:pt idx="5">
                  <c:v>421643971</c:v>
                </c:pt>
                <c:pt idx="6">
                  <c:v>492012309</c:v>
                </c:pt>
                <c:pt idx="7">
                  <c:v>374956310</c:v>
                </c:pt>
                <c:pt idx="8">
                  <c:v>526697388</c:v>
                </c:pt>
                <c:pt idx="9">
                  <c:v>584600791</c:v>
                </c:pt>
                <c:pt idx="10">
                  <c:v>488003295</c:v>
                </c:pt>
                <c:pt idx="11">
                  <c:v>421932754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Plan1!$J$389:$J$390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Plan1!$J$391:$J$402</c:f>
              <c:numCache>
                <c:formatCode>_(* #,##0_);_(* \(#,##0\);_(* "-"??_);_(@_)</c:formatCode>
                <c:ptCount val="12"/>
                <c:pt idx="0">
                  <c:v>343667540</c:v>
                </c:pt>
                <c:pt idx="1">
                  <c:v>387358512</c:v>
                </c:pt>
                <c:pt idx="2">
                  <c:v>469102007</c:v>
                </c:pt>
                <c:pt idx="3">
                  <c:v>383261504</c:v>
                </c:pt>
                <c:pt idx="4">
                  <c:v>510614677</c:v>
                </c:pt>
                <c:pt idx="5">
                  <c:v>627265909</c:v>
                </c:pt>
                <c:pt idx="6">
                  <c:v>691039837</c:v>
                </c:pt>
                <c:pt idx="7">
                  <c:v>709415277</c:v>
                </c:pt>
                <c:pt idx="8">
                  <c:v>906342258</c:v>
                </c:pt>
                <c:pt idx="9">
                  <c:v>387468170</c:v>
                </c:pt>
                <c:pt idx="10">
                  <c:v>858108201</c:v>
                </c:pt>
                <c:pt idx="11">
                  <c:v>664159498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Plan1!$K$389:$K$390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Plan1!$K$391:$K$402</c:f>
              <c:numCache>
                <c:formatCode>_(* #,##0_);_(* \(#,##0\);_(* "-"??_);_(@_)</c:formatCode>
                <c:ptCount val="12"/>
                <c:pt idx="0">
                  <c:v>486954921</c:v>
                </c:pt>
                <c:pt idx="1">
                  <c:v>802314384</c:v>
                </c:pt>
                <c:pt idx="2">
                  <c:v>1146432060</c:v>
                </c:pt>
                <c:pt idx="3">
                  <c:v>739114962</c:v>
                </c:pt>
                <c:pt idx="4">
                  <c:v>1162136914</c:v>
                </c:pt>
                <c:pt idx="5">
                  <c:v>862603611</c:v>
                </c:pt>
                <c:pt idx="6">
                  <c:v>766577444</c:v>
                </c:pt>
                <c:pt idx="7">
                  <c:v>1245231803</c:v>
                </c:pt>
                <c:pt idx="8">
                  <c:v>1381115329</c:v>
                </c:pt>
                <c:pt idx="9">
                  <c:v>1413115200</c:v>
                </c:pt>
                <c:pt idx="10">
                  <c:v>778327259</c:v>
                </c:pt>
                <c:pt idx="11">
                  <c:v>389824048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Plan1!$L$389:$L$390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Plan1!$L$391:$L$402</c:f>
              <c:numCache>
                <c:formatCode>_(* #,##0_);_(* \(#,##0\);_(* "-"??_);_(@_)</c:formatCode>
                <c:ptCount val="12"/>
                <c:pt idx="0">
                  <c:v>321943059</c:v>
                </c:pt>
                <c:pt idx="1">
                  <c:v>232576987</c:v>
                </c:pt>
                <c:pt idx="2">
                  <c:v>394572405</c:v>
                </c:pt>
                <c:pt idx="3">
                  <c:v>266182112</c:v>
                </c:pt>
                <c:pt idx="4">
                  <c:v>414328107</c:v>
                </c:pt>
                <c:pt idx="5">
                  <c:v>352796786</c:v>
                </c:pt>
                <c:pt idx="6">
                  <c:v>520662013</c:v>
                </c:pt>
                <c:pt idx="7">
                  <c:v>586289928</c:v>
                </c:pt>
                <c:pt idx="8">
                  <c:v>596365100</c:v>
                </c:pt>
                <c:pt idx="9">
                  <c:v>665244790</c:v>
                </c:pt>
                <c:pt idx="10">
                  <c:v>565195614</c:v>
                </c:pt>
                <c:pt idx="11">
                  <c:v>655317042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Plan1!$M$389:$M$390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Plan1!$M$391:$M$402</c:f>
              <c:numCache>
                <c:formatCode>_(* #,##0_);_(* \(#,##0\);_(* "-"??_);_(@_)</c:formatCode>
                <c:ptCount val="12"/>
                <c:pt idx="0">
                  <c:v>682319587</c:v>
                </c:pt>
                <c:pt idx="1">
                  <c:v>891695310</c:v>
                </c:pt>
                <c:pt idx="2">
                  <c:v>1167815369</c:v>
                </c:pt>
                <c:pt idx="3">
                  <c:v>1308780539</c:v>
                </c:pt>
                <c:pt idx="4">
                  <c:v>1015238456</c:v>
                </c:pt>
                <c:pt idx="5">
                  <c:v>1045314172</c:v>
                </c:pt>
                <c:pt idx="6">
                  <c:v>974862038</c:v>
                </c:pt>
                <c:pt idx="7">
                  <c:v>1289382395</c:v>
                </c:pt>
                <c:pt idx="8">
                  <c:v>1405488544</c:v>
                </c:pt>
                <c:pt idx="9">
                  <c:v>1188914621</c:v>
                </c:pt>
                <c:pt idx="10">
                  <c:v>1217851202</c:v>
                </c:pt>
                <c:pt idx="11">
                  <c:v>792475458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Plan1!$N$389:$N$390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Plan1!$N$391:$N$402</c:f>
              <c:numCache>
                <c:formatCode>_(* #,##0_);_(* \(#,##0\);_(* "-"??_);_(@_)</c:formatCode>
                <c:ptCount val="12"/>
                <c:pt idx="0">
                  <c:v>771397585</c:v>
                </c:pt>
                <c:pt idx="1">
                  <c:v>864987761</c:v>
                </c:pt>
                <c:pt idx="2">
                  <c:v>1230655288</c:v>
                </c:pt>
                <c:pt idx="3">
                  <c:v>1614444784</c:v>
                </c:pt>
                <c:pt idx="4">
                  <c:v>1633243538</c:v>
                </c:pt>
                <c:pt idx="5">
                  <c:v>1691977924</c:v>
                </c:pt>
                <c:pt idx="6">
                  <c:v>1674552948</c:v>
                </c:pt>
                <c:pt idx="7">
                  <c:v>2155523584</c:v>
                </c:pt>
                <c:pt idx="8">
                  <c:v>2193799524</c:v>
                </c:pt>
                <c:pt idx="9">
                  <c:v>2171286712</c:v>
                </c:pt>
                <c:pt idx="10">
                  <c:v>1874875710</c:v>
                </c:pt>
                <c:pt idx="11">
                  <c:v>1526501805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878-4056-AC57-C08D0C5D50F6}"/>
            </c:ext>
          </c:extLst>
        </c:ser>
        <c:ser>
          <c:idx val="12"/>
          <c:order val="12"/>
          <c:tx>
            <c:strRef>
              <c:f>Plan1!$O$389:$O$390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Plan1!$O$391:$O$402</c:f>
              <c:numCache>
                <c:formatCode>_(* #,##0_);_(* \(#,##0\);_(* "-"??_);_(@_)</c:formatCode>
                <c:ptCount val="12"/>
                <c:pt idx="0">
                  <c:v>1085825117</c:v>
                </c:pt>
                <c:pt idx="1">
                  <c:v>1514693759</c:v>
                </c:pt>
                <c:pt idx="2">
                  <c:v>1785540775</c:v>
                </c:pt>
                <c:pt idx="3">
                  <c:v>2222523025</c:v>
                </c:pt>
                <c:pt idx="4">
                  <c:v>1945677219</c:v>
                </c:pt>
                <c:pt idx="5">
                  <c:v>1750777232</c:v>
                </c:pt>
                <c:pt idx="6">
                  <c:v>873767161</c:v>
                </c:pt>
                <c:pt idx="7">
                  <c:v>854344667</c:v>
                </c:pt>
                <c:pt idx="8">
                  <c:v>1016770627</c:v>
                </c:pt>
                <c:pt idx="9">
                  <c:v>1448550938</c:v>
                </c:pt>
                <c:pt idx="10">
                  <c:v>2486141755</c:v>
                </c:pt>
                <c:pt idx="11">
                  <c:v>1166541548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878-4056-AC57-C08D0C5D50F6}"/>
            </c:ext>
          </c:extLst>
        </c:ser>
        <c:ser>
          <c:idx val="13"/>
          <c:order val="13"/>
          <c:tx>
            <c:strRef>
              <c:f>Plan1!$P$389:$P$390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Plan1!$P$391:$P$402</c:f>
              <c:numCache>
                <c:formatCode>_(* #,##0_);_(* \(#,##0\);_(* "-"??_);_(@_)</c:formatCode>
                <c:ptCount val="12"/>
                <c:pt idx="0">
                  <c:v>2316230917</c:v>
                </c:pt>
                <c:pt idx="1">
                  <c:v>1372803134</c:v>
                </c:pt>
                <c:pt idx="2">
                  <c:v>1489093313</c:v>
                </c:pt>
                <c:pt idx="3">
                  <c:v>2287863808</c:v>
                </c:pt>
                <c:pt idx="4">
                  <c:v>2179825131</c:v>
                </c:pt>
                <c:pt idx="5">
                  <c:v>991489453</c:v>
                </c:pt>
                <c:pt idx="6">
                  <c:v>1369579588</c:v>
                </c:pt>
                <c:pt idx="7">
                  <c:v>1589148662</c:v>
                </c:pt>
                <c:pt idx="8">
                  <c:v>1297823186</c:v>
                </c:pt>
                <c:pt idx="9">
                  <c:v>1727176461</c:v>
                </c:pt>
                <c:pt idx="10">
                  <c:v>1389466026</c:v>
                </c:pt>
                <c:pt idx="11">
                  <c:v>1589885703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878-4056-AC57-C08D0C5D50F6}"/>
            </c:ext>
          </c:extLst>
        </c:ser>
        <c:ser>
          <c:idx val="14"/>
          <c:order val="14"/>
          <c:tx>
            <c:strRef>
              <c:f>Plan1!$Q$389:$Q$390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Plan1!$Q$391:$Q$402</c:f>
              <c:numCache>
                <c:formatCode>_(* #,##0_);_(* \(#,##0\);_(* "-"??_);_(@_)</c:formatCode>
                <c:ptCount val="12"/>
                <c:pt idx="0">
                  <c:v>1773723759</c:v>
                </c:pt>
                <c:pt idx="1">
                  <c:v>1806379994</c:v>
                </c:pt>
                <c:pt idx="2">
                  <c:v>1334890866</c:v>
                </c:pt>
                <c:pt idx="3">
                  <c:v>1326430897</c:v>
                </c:pt>
                <c:pt idx="4">
                  <c:v>1696911205</c:v>
                </c:pt>
                <c:pt idx="5">
                  <c:v>1740814395</c:v>
                </c:pt>
                <c:pt idx="6">
                  <c:v>1841261893</c:v>
                </c:pt>
                <c:pt idx="7">
                  <c:v>1442294609</c:v>
                </c:pt>
                <c:pt idx="8">
                  <c:v>1791040052</c:v>
                </c:pt>
                <c:pt idx="9">
                  <c:v>1197256377</c:v>
                </c:pt>
                <c:pt idx="10">
                  <c:v>1505458513</c:v>
                </c:pt>
                <c:pt idx="11">
                  <c:v>2019214855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878-4056-AC57-C08D0C5D50F6}"/>
            </c:ext>
          </c:extLst>
        </c:ser>
        <c:ser>
          <c:idx val="15"/>
          <c:order val="15"/>
          <c:tx>
            <c:strRef>
              <c:f>Plan1!$R$389:$R$390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Plan1!$R$391:$R$402</c:f>
              <c:numCache>
                <c:formatCode>_(* #,##0_);_(* \(#,##0\);_(* "-"??_);_(@_)</c:formatCode>
                <c:ptCount val="12"/>
                <c:pt idx="0">
                  <c:v>1209056660</c:v>
                </c:pt>
                <c:pt idx="1">
                  <c:v>1242945133</c:v>
                </c:pt>
                <c:pt idx="2">
                  <c:v>1058697292</c:v>
                </c:pt>
                <c:pt idx="3">
                  <c:v>797970380</c:v>
                </c:pt>
                <c:pt idx="4">
                  <c:v>837680967</c:v>
                </c:pt>
                <c:pt idx="5">
                  <c:v>943261505</c:v>
                </c:pt>
                <c:pt idx="6">
                  <c:v>835375362</c:v>
                </c:pt>
                <c:pt idx="7">
                  <c:v>202609924</c:v>
                </c:pt>
                <c:pt idx="8">
                  <c:v>542243259</c:v>
                </c:pt>
                <c:pt idx="9">
                  <c:v>586012850</c:v>
                </c:pt>
                <c:pt idx="10">
                  <c:v>1004817104</c:v>
                </c:pt>
                <c:pt idx="11">
                  <c:v>449607246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878-4056-AC57-C08D0C5D50F6}"/>
            </c:ext>
          </c:extLst>
        </c:ser>
        <c:ser>
          <c:idx val="16"/>
          <c:order val="16"/>
          <c:tx>
            <c:strRef>
              <c:f>Plan1!$S$389:$S$390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Plan1!$S$391:$S$402</c:f>
              <c:numCache>
                <c:formatCode>_(* #,##0_);_(* \(#,##0\);_(* "-"??_);_(@_)</c:formatCode>
                <c:ptCount val="12"/>
                <c:pt idx="0">
                  <c:v>151557009</c:v>
                </c:pt>
                <c:pt idx="1">
                  <c:v>808401486</c:v>
                </c:pt>
                <c:pt idx="2">
                  <c:v>743970214</c:v>
                </c:pt>
                <c:pt idx="3">
                  <c:v>717307648</c:v>
                </c:pt>
                <c:pt idx="4">
                  <c:v>619615405</c:v>
                </c:pt>
                <c:pt idx="5">
                  <c:v>630393235</c:v>
                </c:pt>
                <c:pt idx="6">
                  <c:v>930162370</c:v>
                </c:pt>
                <c:pt idx="7">
                  <c:v>935513812</c:v>
                </c:pt>
                <c:pt idx="8">
                  <c:v>719217387</c:v>
                </c:pt>
                <c:pt idx="9">
                  <c:v>706410321</c:v>
                </c:pt>
                <c:pt idx="10">
                  <c:v>561196439</c:v>
                </c:pt>
                <c:pt idx="11">
                  <c:v>709692872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878-4056-AC57-C08D0C5D50F6}"/>
            </c:ext>
          </c:extLst>
        </c:ser>
        <c:ser>
          <c:idx val="17"/>
          <c:order val="17"/>
          <c:tx>
            <c:strRef>
              <c:f>Plan1!$T$389:$T$390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Plan1!$T$391:$T$402</c:f>
              <c:numCache>
                <c:formatCode>_(* #,##0_);_(* \(#,##0\);_(* "-"??_);_(@_)</c:formatCode>
                <c:ptCount val="12"/>
                <c:pt idx="0">
                  <c:v>1002243677</c:v>
                </c:pt>
                <c:pt idx="1">
                  <c:v>1325511584</c:v>
                </c:pt>
                <c:pt idx="2">
                  <c:v>1069452513</c:v>
                </c:pt>
                <c:pt idx="3">
                  <c:v>960369907</c:v>
                </c:pt>
                <c:pt idx="4">
                  <c:v>747063865</c:v>
                </c:pt>
                <c:pt idx="5">
                  <c:v>1186769052</c:v>
                </c:pt>
                <c:pt idx="6">
                  <c:v>1058989927</c:v>
                </c:pt>
                <c:pt idx="7">
                  <c:v>1133530045</c:v>
                </c:pt>
                <c:pt idx="8">
                  <c:v>983752950</c:v>
                </c:pt>
                <c:pt idx="9">
                  <c:v>1311663126</c:v>
                </c:pt>
                <c:pt idx="10">
                  <c:v>954511762</c:v>
                </c:pt>
                <c:pt idx="11">
                  <c:v>1234441768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878-4056-AC57-C08D0C5D50F6}"/>
            </c:ext>
          </c:extLst>
        </c:ser>
        <c:ser>
          <c:idx val="18"/>
          <c:order val="18"/>
          <c:tx>
            <c:strRef>
              <c:f>Plan1!$U$389:$U$390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Plan1!$U$391:$U$402</c:f>
              <c:numCache>
                <c:formatCode>_(* #,##0_);_(* \(#,##0\);_(* "-"??_);_(@_)</c:formatCode>
                <c:ptCount val="12"/>
                <c:pt idx="0">
                  <c:v>1445623390</c:v>
                </c:pt>
                <c:pt idx="1">
                  <c:v>1227914227</c:v>
                </c:pt>
                <c:pt idx="2">
                  <c:v>1204829082</c:v>
                </c:pt>
                <c:pt idx="3">
                  <c:v>1109829768</c:v>
                </c:pt>
                <c:pt idx="4">
                  <c:v>832508787</c:v>
                </c:pt>
                <c:pt idx="5">
                  <c:v>967091021</c:v>
                </c:pt>
                <c:pt idx="6">
                  <c:v>1325399788</c:v>
                </c:pt>
                <c:pt idx="7">
                  <c:v>1322376205</c:v>
                </c:pt>
                <c:pt idx="8">
                  <c:v>881063338</c:v>
                </c:pt>
                <c:pt idx="9">
                  <c:v>1327188282</c:v>
                </c:pt>
                <c:pt idx="10">
                  <c:v>1347774915</c:v>
                </c:pt>
                <c:pt idx="11">
                  <c:v>1705628352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E878-4056-AC57-C08D0C5D50F6}"/>
            </c:ext>
          </c:extLst>
        </c:ser>
        <c:ser>
          <c:idx val="19"/>
          <c:order val="19"/>
          <c:tx>
            <c:strRef>
              <c:f>Plan1!$V$389:$V$390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Plan1!$V$391:$V$402</c:f>
              <c:numCache>
                <c:formatCode>_(* #,##0_);_(* \(#,##0\);_(* "-"??_);_(@_)</c:formatCode>
                <c:ptCount val="12"/>
                <c:pt idx="0">
                  <c:v>1096623834</c:v>
                </c:pt>
                <c:pt idx="1">
                  <c:v>975038151</c:v>
                </c:pt>
                <c:pt idx="2">
                  <c:v>975587119</c:v>
                </c:pt>
                <c:pt idx="3">
                  <c:v>1135849711</c:v>
                </c:pt>
                <c:pt idx="4">
                  <c:v>1255315645</c:v>
                </c:pt>
                <c:pt idx="5">
                  <c:v>833060964</c:v>
                </c:pt>
                <c:pt idx="6">
                  <c:v>1649265256</c:v>
                </c:pt>
                <c:pt idx="7">
                  <c:v>1122746479</c:v>
                </c:pt>
                <c:pt idx="8">
                  <c:v>1195407999</c:v>
                </c:pt>
                <c:pt idx="9">
                  <c:v>1430599451</c:v>
                </c:pt>
                <c:pt idx="10">
                  <c:v>1589375166</c:v>
                </c:pt>
                <c:pt idx="11">
                  <c:v>817573285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E878-4056-AC57-C08D0C5D50F6}"/>
            </c:ext>
          </c:extLst>
        </c:ser>
        <c:ser>
          <c:idx val="20"/>
          <c:order val="20"/>
          <c:tx>
            <c:strRef>
              <c:f>Plan1!$W$389:$W$390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Plan1!$W$391:$W$402</c:f>
              <c:numCache>
                <c:formatCode>_(* #,##0_);_(* \(#,##0\);_(* "-"??_);_(@_)</c:formatCode>
                <c:ptCount val="12"/>
                <c:pt idx="0">
                  <c:v>1223846034</c:v>
                </c:pt>
                <c:pt idx="1">
                  <c:v>1000570464</c:v>
                </c:pt>
                <c:pt idx="2">
                  <c:v>804888114</c:v>
                </c:pt>
                <c:pt idx="3">
                  <c:v>618574912</c:v>
                </c:pt>
                <c:pt idx="4">
                  <c:v>382087723</c:v>
                </c:pt>
                <c:pt idx="5">
                  <c:v>418481368</c:v>
                </c:pt>
                <c:pt idx="6">
                  <c:v>513829797</c:v>
                </c:pt>
                <c:pt idx="7">
                  <c:v>605557070</c:v>
                </c:pt>
                <c:pt idx="8">
                  <c:v>663802735</c:v>
                </c:pt>
                <c:pt idx="9">
                  <c:v>679421754</c:v>
                </c:pt>
                <c:pt idx="10">
                  <c:v>708520780</c:v>
                </c:pt>
                <c:pt idx="11">
                  <c:v>699839698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E878-4056-AC57-C08D0C5D50F6}"/>
            </c:ext>
          </c:extLst>
        </c:ser>
        <c:ser>
          <c:idx val="21"/>
          <c:order val="21"/>
          <c:tx>
            <c:strRef>
              <c:f>Plan1!$X$389:$X$390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Plan1!$X$391:$X$402</c:f>
              <c:numCache>
                <c:formatCode>_(* #,##0_);_(* \(#,##0\);_(* "-"??_);_(@_)</c:formatCode>
                <c:ptCount val="12"/>
                <c:pt idx="0">
                  <c:v>968170632</c:v>
                </c:pt>
                <c:pt idx="1">
                  <c:v>660342534</c:v>
                </c:pt>
                <c:pt idx="2">
                  <c:v>920237972</c:v>
                </c:pt>
                <c:pt idx="3">
                  <c:v>1237643834</c:v>
                </c:pt>
                <c:pt idx="4">
                  <c:v>1138158993</c:v>
                </c:pt>
                <c:pt idx="5">
                  <c:v>1215763000</c:v>
                </c:pt>
                <c:pt idx="6">
                  <c:v>1176837128</c:v>
                </c:pt>
                <c:pt idx="7">
                  <c:v>1809550260</c:v>
                </c:pt>
                <c:pt idx="8">
                  <c:v>1273837225</c:v>
                </c:pt>
                <c:pt idx="9">
                  <c:v>2038541525</c:v>
                </c:pt>
                <c:pt idx="10">
                  <c:v>1519207158</c:v>
                </c:pt>
                <c:pt idx="11">
                  <c:v>1442742948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878-4056-AC57-C08D0C5D50F6}"/>
            </c:ext>
          </c:extLst>
        </c:ser>
        <c:ser>
          <c:idx val="22"/>
          <c:order val="22"/>
          <c:tx>
            <c:strRef>
              <c:f>Plan1!$Y$389:$Y$390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Plan1!$Y$391:$Y$402</c:f>
              <c:numCache>
                <c:formatCode>_(* #,##0_);_(* \(#,##0\);_(* "-"??_);_(@_)</c:formatCode>
                <c:ptCount val="12"/>
                <c:pt idx="0">
                  <c:v>1581815933</c:v>
                </c:pt>
                <c:pt idx="1">
                  <c:v>724390827</c:v>
                </c:pt>
                <c:pt idx="2">
                  <c:v>1549985116</c:v>
                </c:pt>
                <c:pt idx="3">
                  <c:v>2443159654</c:v>
                </c:pt>
                <c:pt idx="4">
                  <c:v>2848512277</c:v>
                </c:pt>
                <c:pt idx="5">
                  <c:v>1748677259</c:v>
                </c:pt>
                <c:pt idx="6">
                  <c:v>2668545266</c:v>
                </c:pt>
                <c:pt idx="7">
                  <c:v>2884343149</c:v>
                </c:pt>
                <c:pt idx="8">
                  <c:v>2827161995</c:v>
                </c:pt>
                <c:pt idx="9">
                  <c:v>2365358541</c:v>
                </c:pt>
                <c:pt idx="10">
                  <c:v>1506727461</c:v>
                </c:pt>
                <c:pt idx="11">
                  <c:v>2726972161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E878-4056-AC57-C08D0C5D50F6}"/>
            </c:ext>
          </c:extLst>
        </c:ser>
        <c:ser>
          <c:idx val="23"/>
          <c:order val="23"/>
          <c:tx>
            <c:strRef>
              <c:f>Plan1!$Z$389:$Z$390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Plan1!$Z$391:$Z$402</c:f>
              <c:numCache>
                <c:formatCode>_(* #,##0_);_(* \(#,##0\);_(* "-"??_);_(@_)</c:formatCode>
                <c:ptCount val="12"/>
                <c:pt idx="0">
                  <c:v>1505470339</c:v>
                </c:pt>
                <c:pt idx="1">
                  <c:v>1740288089</c:v>
                </c:pt>
                <c:pt idx="2">
                  <c:v>2054514189</c:v>
                </c:pt>
                <c:pt idx="3">
                  <c:v>1318429980</c:v>
                </c:pt>
                <c:pt idx="4">
                  <c:v>1568081438</c:v>
                </c:pt>
                <c:pt idx="5">
                  <c:v>1342672528</c:v>
                </c:pt>
                <c:pt idx="6">
                  <c:v>1403552178</c:v>
                </c:pt>
                <c:pt idx="7">
                  <c:v>1755312721</c:v>
                </c:pt>
                <c:pt idx="8">
                  <c:v>1554701251</c:v>
                </c:pt>
                <c:pt idx="9">
                  <c:v>1582108692</c:v>
                </c:pt>
                <c:pt idx="10">
                  <c:v>1296681607</c:v>
                </c:pt>
                <c:pt idx="11">
                  <c:v>1886043146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C8-4E67-A5AD-561F04AC881E}"/>
            </c:ext>
          </c:extLst>
        </c:ser>
        <c:ser>
          <c:idx val="24"/>
          <c:order val="24"/>
          <c:tx>
            <c:strRef>
              <c:f>Plan1!$AA$389:$AA$390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Plan1!$AA$391:$AA$402</c:f>
              <c:numCache>
                <c:formatCode>_(* #,##0_);_(* \(#,##0\);_(* "-"??_);_(@_)</c:formatCode>
                <c:ptCount val="12"/>
                <c:pt idx="0">
                  <c:v>1501218388</c:v>
                </c:pt>
                <c:pt idx="1">
                  <c:v>1149207927</c:v>
                </c:pt>
                <c:pt idx="2">
                  <c:v>1718376063</c:v>
                </c:pt>
                <c:pt idx="3">
                  <c:v>1420267687</c:v>
                </c:pt>
                <c:pt idx="4">
                  <c:v>1451684404</c:v>
                </c:pt>
                <c:pt idx="5">
                  <c:v>1480525712</c:v>
                </c:pt>
                <c:pt idx="6">
                  <c:v>1494016467</c:v>
                </c:pt>
                <c:pt idx="7">
                  <c:v>1630919350</c:v>
                </c:pt>
                <c:pt idx="8">
                  <c:v>1517563345</c:v>
                </c:pt>
                <c:pt idx="9">
                  <c:v>1453754827</c:v>
                </c:pt>
                <c:pt idx="10">
                  <c:v>1040682852</c:v>
                </c:pt>
                <c:pt idx="11">
                  <c:v>1145314554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6B-479A-AD89-6BEE64580E70}"/>
            </c:ext>
          </c:extLst>
        </c:ser>
        <c:ser>
          <c:idx val="25"/>
          <c:order val="25"/>
          <c:tx>
            <c:strRef>
              <c:f>Plan1!$AB$389:$AB$390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Plan1!$B$391:$B$402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Plan1!$AB$391:$AB$402</c:f>
              <c:numCache>
                <c:formatCode>_(* #,##0_);_(* \(#,##0\);_(* "-"??_);_(@_)</c:formatCode>
                <c:ptCount val="12"/>
                <c:pt idx="0">
                  <c:v>1568130750</c:v>
                </c:pt>
                <c:pt idx="1">
                  <c:v>1214773692</c:v>
                </c:pt>
                <c:pt idx="2">
                  <c:v>1310177949</c:v>
                </c:pt>
                <c:pt idx="3">
                  <c:v>1256538665</c:v>
                </c:pt>
                <c:pt idx="4">
                  <c:v>1409016389</c:v>
                </c:pt>
                <c:pt idx="5">
                  <c:v>1204054333</c:v>
                </c:pt>
                <c:pt idx="6">
                  <c:v>1729032270</c:v>
                </c:pt>
                <c:pt idx="7">
                  <c:v>1221213372</c:v>
                </c:pt>
                <c:pt idx="8">
                  <c:v>1609692141</c:v>
                </c:pt>
                <c:pt idx="9">
                  <c:v>1563800976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6A-4531-9C87-C59F8228B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US$ FOB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ivotSource>
    <c:name>[Importacoes e Exportacoes m3.xlsx]Plan1!Tabela dinâmica7</c:name>
    <c:fmtId val="1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60000"/>
              </a:schemeClr>
            </a:solidFill>
            <a:ln w="9525">
              <a:solidFill>
                <a:schemeClr val="accent1">
                  <a:lumMod val="60000"/>
                </a:schemeClr>
              </a:solidFill>
            </a:ln>
            <a:effectLst/>
          </c:spPr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  <a:lumOff val="20000"/>
              </a:schemeClr>
            </a:solidFill>
            <a:ln w="9525">
              <a:solidFill>
                <a:schemeClr val="accent1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  <a:lumOff val="20000"/>
              </a:schemeClr>
            </a:solidFill>
            <a:ln w="9525">
              <a:solidFill>
                <a:schemeClr val="accent2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</a:ln>
            <a:effectLst/>
          </c:spPr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</a:ln>
            <a:effectLst/>
          </c:spPr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</a:ln>
            <a:effectLst/>
          </c:spPr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</a:schemeClr>
            </a:solidFill>
            <a:ln w="9525">
              <a:solidFill>
                <a:schemeClr val="accent4">
                  <a:lumMod val="80000"/>
                </a:schemeClr>
              </a:solidFill>
            </a:ln>
            <a:effectLst/>
          </c:spPr>
        </c:marke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</a:schemeClr>
            </a:solidFill>
            <a:ln w="9525">
              <a:solidFill>
                <a:schemeClr val="accent5">
                  <a:lumMod val="80000"/>
                </a:schemeClr>
              </a:solidFill>
            </a:ln>
            <a:effectLst/>
          </c:spPr>
        </c:marke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Plan1!$C$451:$C$452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Plan1!$C$453:$C$464</c:f>
              <c:numCache>
                <c:formatCode>_(* #,##0_);_(* \(#,##0\);_(* "-"??_);_(@_)</c:formatCode>
                <c:ptCount val="12"/>
                <c:pt idx="0">
                  <c:v>731228.6968411695</c:v>
                </c:pt>
                <c:pt idx="1">
                  <c:v>662049.02306975459</c:v>
                </c:pt>
                <c:pt idx="2">
                  <c:v>735066.48630826967</c:v>
                </c:pt>
                <c:pt idx="3">
                  <c:v>396832.76216331148</c:v>
                </c:pt>
                <c:pt idx="4">
                  <c:v>1098094.9838372055</c:v>
                </c:pt>
                <c:pt idx="5">
                  <c:v>847915.7743693731</c:v>
                </c:pt>
                <c:pt idx="6">
                  <c:v>1316243.3623703762</c:v>
                </c:pt>
                <c:pt idx="7">
                  <c:v>1044619.4048498829</c:v>
                </c:pt>
                <c:pt idx="8">
                  <c:v>956692.03994162439</c:v>
                </c:pt>
                <c:pt idx="9">
                  <c:v>609482.97685211152</c:v>
                </c:pt>
                <c:pt idx="10">
                  <c:v>495883.83325468766</c:v>
                </c:pt>
                <c:pt idx="11">
                  <c:v>858703.26079298719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056-AC57-C08D0C5D50F6}"/>
            </c:ext>
          </c:extLst>
        </c:ser>
        <c:ser>
          <c:idx val="1"/>
          <c:order val="1"/>
          <c:tx>
            <c:strRef>
              <c:f>Plan1!$D$451:$D$452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Plan1!$D$453:$D$464</c:f>
              <c:numCache>
                <c:formatCode>_(* #,##0_);_(* \(#,##0\);_(* "-"??_);_(@_)</c:formatCode>
                <c:ptCount val="12"/>
                <c:pt idx="0">
                  <c:v>1781844.0391620724</c:v>
                </c:pt>
                <c:pt idx="1">
                  <c:v>1341684.7728442943</c:v>
                </c:pt>
                <c:pt idx="2">
                  <c:v>1391603.6486031006</c:v>
                </c:pt>
                <c:pt idx="3">
                  <c:v>1676614.1271500299</c:v>
                </c:pt>
                <c:pt idx="4">
                  <c:v>1414292.623043621</c:v>
                </c:pt>
                <c:pt idx="5">
                  <c:v>1143111.6454588745</c:v>
                </c:pt>
                <c:pt idx="6">
                  <c:v>1051825.7551195442</c:v>
                </c:pt>
                <c:pt idx="7">
                  <c:v>1340390.9853690797</c:v>
                </c:pt>
                <c:pt idx="8">
                  <c:v>1074984.1630877885</c:v>
                </c:pt>
                <c:pt idx="9">
                  <c:v>1120396.1949359768</c:v>
                </c:pt>
                <c:pt idx="10">
                  <c:v>1302517.061469262</c:v>
                </c:pt>
                <c:pt idx="11">
                  <c:v>1026539.3087893167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78-4056-AC57-C08D0C5D50F6}"/>
            </c:ext>
          </c:extLst>
        </c:ser>
        <c:ser>
          <c:idx val="2"/>
          <c:order val="2"/>
          <c:tx>
            <c:strRef>
              <c:f>Plan1!$E$451:$E$452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Plan1!$E$453:$E$464</c:f>
              <c:numCache>
                <c:formatCode>_(* #,##0_);_(* \(#,##0\);_(* "-"??_);_(@_)</c:formatCode>
                <c:ptCount val="12"/>
                <c:pt idx="0">
                  <c:v>876795.38620384282</c:v>
                </c:pt>
                <c:pt idx="1">
                  <c:v>577384.75086127582</c:v>
                </c:pt>
                <c:pt idx="2">
                  <c:v>1645672.1466941878</c:v>
                </c:pt>
                <c:pt idx="3">
                  <c:v>1117743.2960214962</c:v>
                </c:pt>
                <c:pt idx="4">
                  <c:v>1434101.3715909524</c:v>
                </c:pt>
                <c:pt idx="5">
                  <c:v>1411946.3565363644</c:v>
                </c:pt>
                <c:pt idx="6">
                  <c:v>1393215.0139545794</c:v>
                </c:pt>
                <c:pt idx="7">
                  <c:v>1324940.017744917</c:v>
                </c:pt>
                <c:pt idx="8">
                  <c:v>1650300.446986872</c:v>
                </c:pt>
                <c:pt idx="9">
                  <c:v>1547748.1853975307</c:v>
                </c:pt>
                <c:pt idx="10">
                  <c:v>1003145.9990969929</c:v>
                </c:pt>
                <c:pt idx="11">
                  <c:v>1030233.7850702166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78-4056-AC57-C08D0C5D50F6}"/>
            </c:ext>
          </c:extLst>
        </c:ser>
        <c:ser>
          <c:idx val="3"/>
          <c:order val="3"/>
          <c:tx>
            <c:strRef>
              <c:f>Plan1!$F$451:$F$452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Plan1!$F$453:$F$464</c:f>
              <c:numCache>
                <c:formatCode>_(* #,##0_);_(* \(#,##0\);_(* "-"??_);_(@_)</c:formatCode>
                <c:ptCount val="12"/>
                <c:pt idx="0">
                  <c:v>1193111.5732493068</c:v>
                </c:pt>
                <c:pt idx="1">
                  <c:v>1188463.0541709587</c:v>
                </c:pt>
                <c:pt idx="2">
                  <c:v>1151123.0647950224</c:v>
                </c:pt>
                <c:pt idx="3">
                  <c:v>1410865.4412451934</c:v>
                </c:pt>
                <c:pt idx="4">
                  <c:v>1470094.9914854304</c:v>
                </c:pt>
                <c:pt idx="5">
                  <c:v>870550.79845653556</c:v>
                </c:pt>
                <c:pt idx="6">
                  <c:v>1270962.5835763614</c:v>
                </c:pt>
                <c:pt idx="7">
                  <c:v>1240921.0964422526</c:v>
                </c:pt>
                <c:pt idx="8">
                  <c:v>1541062.6771006808</c:v>
                </c:pt>
                <c:pt idx="9">
                  <c:v>1536401.7446641317</c:v>
                </c:pt>
                <c:pt idx="10">
                  <c:v>1033930.0381015326</c:v>
                </c:pt>
                <c:pt idx="11">
                  <c:v>1101404.2384891671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78-4056-AC57-C08D0C5D50F6}"/>
            </c:ext>
          </c:extLst>
        </c:ser>
        <c:ser>
          <c:idx val="4"/>
          <c:order val="4"/>
          <c:tx>
            <c:strRef>
              <c:f>Plan1!$G$451:$G$452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Plan1!$G$453:$G$464</c:f>
              <c:numCache>
                <c:formatCode>_(* #,##0_);_(* \(#,##0\);_(* "-"??_);_(@_)</c:formatCode>
                <c:ptCount val="12"/>
                <c:pt idx="0">
                  <c:v>929711.80347978603</c:v>
                </c:pt>
                <c:pt idx="1">
                  <c:v>850058.55843854009</c:v>
                </c:pt>
                <c:pt idx="2">
                  <c:v>1381866.7444782217</c:v>
                </c:pt>
                <c:pt idx="3">
                  <c:v>1419237.8537513658</c:v>
                </c:pt>
                <c:pt idx="4">
                  <c:v>1485056.9930643188</c:v>
                </c:pt>
                <c:pt idx="5">
                  <c:v>1428370.7538425452</c:v>
                </c:pt>
                <c:pt idx="6">
                  <c:v>1170479.8739813098</c:v>
                </c:pt>
                <c:pt idx="7">
                  <c:v>1493946.4919535564</c:v>
                </c:pt>
                <c:pt idx="8">
                  <c:v>1246184.2775744677</c:v>
                </c:pt>
                <c:pt idx="9">
                  <c:v>1089301.0084239214</c:v>
                </c:pt>
                <c:pt idx="10">
                  <c:v>1322853.6196835544</c:v>
                </c:pt>
                <c:pt idx="11">
                  <c:v>1979168.7370295508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878-4056-AC57-C08D0C5D50F6}"/>
            </c:ext>
          </c:extLst>
        </c:ser>
        <c:ser>
          <c:idx val="5"/>
          <c:order val="5"/>
          <c:tx>
            <c:strRef>
              <c:f>Plan1!$H$451:$H$452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Plan1!$H$453:$H$464</c:f>
              <c:numCache>
                <c:formatCode>_(* #,##0_);_(* \(#,##0\);_(* "-"??_);_(@_)</c:formatCode>
                <c:ptCount val="12"/>
                <c:pt idx="0">
                  <c:v>1260372.5689537609</c:v>
                </c:pt>
                <c:pt idx="1">
                  <c:v>1008507.2779177199</c:v>
                </c:pt>
                <c:pt idx="2">
                  <c:v>1232972.0110881529</c:v>
                </c:pt>
                <c:pt idx="3">
                  <c:v>1117816.9227520435</c:v>
                </c:pt>
                <c:pt idx="4">
                  <c:v>823682.99205627246</c:v>
                </c:pt>
                <c:pt idx="5">
                  <c:v>1189365.2738430453</c:v>
                </c:pt>
                <c:pt idx="6">
                  <c:v>1915197.3437419801</c:v>
                </c:pt>
                <c:pt idx="7">
                  <c:v>1610774.2726475431</c:v>
                </c:pt>
                <c:pt idx="8">
                  <c:v>1402850.6851549787</c:v>
                </c:pt>
                <c:pt idx="9">
                  <c:v>1324281.5229501682</c:v>
                </c:pt>
                <c:pt idx="10">
                  <c:v>1853527.5230316168</c:v>
                </c:pt>
                <c:pt idx="11">
                  <c:v>1251648.9667236563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878-4056-AC57-C08D0C5D50F6}"/>
            </c:ext>
          </c:extLst>
        </c:ser>
        <c:ser>
          <c:idx val="6"/>
          <c:order val="6"/>
          <c:tx>
            <c:strRef>
              <c:f>Plan1!$I$451:$I$452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Plan1!$I$453:$I$464</c:f>
              <c:numCache>
                <c:formatCode>_(* #,##0_);_(* \(#,##0\);_(* "-"??_);_(@_)</c:formatCode>
                <c:ptCount val="12"/>
                <c:pt idx="0">
                  <c:v>1658348.2137807447</c:v>
                </c:pt>
                <c:pt idx="1">
                  <c:v>1209576.228556667</c:v>
                </c:pt>
                <c:pt idx="2">
                  <c:v>1563148.0286542107</c:v>
                </c:pt>
                <c:pt idx="3">
                  <c:v>1760157.3930608376</c:v>
                </c:pt>
                <c:pt idx="4">
                  <c:v>920021.64244255365</c:v>
                </c:pt>
                <c:pt idx="5">
                  <c:v>1326249.813990362</c:v>
                </c:pt>
                <c:pt idx="6">
                  <c:v>2076014.9416721184</c:v>
                </c:pt>
                <c:pt idx="7">
                  <c:v>1612560.3151942801</c:v>
                </c:pt>
                <c:pt idx="8">
                  <c:v>1476563.8028490276</c:v>
                </c:pt>
                <c:pt idx="9">
                  <c:v>947463.43430369406</c:v>
                </c:pt>
                <c:pt idx="10">
                  <c:v>859939.0737943009</c:v>
                </c:pt>
                <c:pt idx="11">
                  <c:v>1364722.7310063129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878-4056-AC57-C08D0C5D50F6}"/>
            </c:ext>
          </c:extLst>
        </c:ser>
        <c:ser>
          <c:idx val="7"/>
          <c:order val="7"/>
          <c:tx>
            <c:strRef>
              <c:f>Plan1!$J$451:$J$452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Plan1!$J$453:$J$464</c:f>
              <c:numCache>
                <c:formatCode>_(* #,##0_);_(* \(#,##0\);_(* "-"??_);_(@_)</c:formatCode>
                <c:ptCount val="12"/>
                <c:pt idx="0">
                  <c:v>984016.66266515979</c:v>
                </c:pt>
                <c:pt idx="1">
                  <c:v>1197256.2755320424</c:v>
                </c:pt>
                <c:pt idx="2">
                  <c:v>2018198.8683598582</c:v>
                </c:pt>
                <c:pt idx="3">
                  <c:v>1473493.1204063613</c:v>
                </c:pt>
                <c:pt idx="4">
                  <c:v>1632107.8644858077</c:v>
                </c:pt>
                <c:pt idx="5">
                  <c:v>1511575.3018499729</c:v>
                </c:pt>
                <c:pt idx="6">
                  <c:v>1708112.7282195694</c:v>
                </c:pt>
                <c:pt idx="7">
                  <c:v>1600812.6495704828</c:v>
                </c:pt>
                <c:pt idx="8">
                  <c:v>1370616.6482036139</c:v>
                </c:pt>
                <c:pt idx="9">
                  <c:v>1517222.6527269511</c:v>
                </c:pt>
                <c:pt idx="10">
                  <c:v>1636984.7523673961</c:v>
                </c:pt>
                <c:pt idx="11">
                  <c:v>997479.34241174278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878-4056-AC57-C08D0C5D50F6}"/>
            </c:ext>
          </c:extLst>
        </c:ser>
        <c:ser>
          <c:idx val="8"/>
          <c:order val="8"/>
          <c:tx>
            <c:strRef>
              <c:f>Plan1!$K$451:$K$452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Plan1!$K$453:$K$464</c:f>
              <c:numCache>
                <c:formatCode>_(* #,##0_);_(* \(#,##0\);_(* "-"??_);_(@_)</c:formatCode>
                <c:ptCount val="12"/>
                <c:pt idx="0">
                  <c:v>1585392.0314341986</c:v>
                </c:pt>
                <c:pt idx="1">
                  <c:v>1239110.4573047229</c:v>
                </c:pt>
                <c:pt idx="2">
                  <c:v>1022353.1232604353</c:v>
                </c:pt>
                <c:pt idx="3">
                  <c:v>1581524.6844440226</c:v>
                </c:pt>
                <c:pt idx="4">
                  <c:v>1483122.623873828</c:v>
                </c:pt>
                <c:pt idx="5">
                  <c:v>1476761.2602506084</c:v>
                </c:pt>
                <c:pt idx="6">
                  <c:v>1489261.2882482612</c:v>
                </c:pt>
                <c:pt idx="7">
                  <c:v>1313640.0841693126</c:v>
                </c:pt>
                <c:pt idx="8">
                  <c:v>1081281.4710867042</c:v>
                </c:pt>
                <c:pt idx="9">
                  <c:v>1159267.4192289568</c:v>
                </c:pt>
                <c:pt idx="10">
                  <c:v>770612.12174242828</c:v>
                </c:pt>
                <c:pt idx="11">
                  <c:v>1784044.190366138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878-4056-AC57-C08D0C5D50F6}"/>
            </c:ext>
          </c:extLst>
        </c:ser>
        <c:ser>
          <c:idx val="9"/>
          <c:order val="9"/>
          <c:tx>
            <c:strRef>
              <c:f>Plan1!$L$451:$L$452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Plan1!$L$453:$L$464</c:f>
              <c:numCache>
                <c:formatCode>_(* #,##0_);_(* \(#,##0\);_(* "-"??_);_(@_)</c:formatCode>
                <c:ptCount val="12"/>
                <c:pt idx="0">
                  <c:v>904004.72106084775</c:v>
                </c:pt>
                <c:pt idx="1">
                  <c:v>1199684.8774712528</c:v>
                </c:pt>
                <c:pt idx="2">
                  <c:v>1026631.409110172</c:v>
                </c:pt>
                <c:pt idx="3">
                  <c:v>1175158.9484910001</c:v>
                </c:pt>
                <c:pt idx="4">
                  <c:v>1554621.9425873186</c:v>
                </c:pt>
                <c:pt idx="5">
                  <c:v>1046359.5475357681</c:v>
                </c:pt>
                <c:pt idx="6">
                  <c:v>1655510.3451105505</c:v>
                </c:pt>
                <c:pt idx="7">
                  <c:v>1343730.8013716836</c:v>
                </c:pt>
                <c:pt idx="8">
                  <c:v>1386238.4354920876</c:v>
                </c:pt>
                <c:pt idx="9">
                  <c:v>1281280.9240851188</c:v>
                </c:pt>
                <c:pt idx="10">
                  <c:v>1240090.2047445881</c:v>
                </c:pt>
                <c:pt idx="11">
                  <c:v>1348585.380479367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878-4056-AC57-C08D0C5D50F6}"/>
            </c:ext>
          </c:extLst>
        </c:ser>
        <c:ser>
          <c:idx val="10"/>
          <c:order val="10"/>
          <c:tx>
            <c:strRef>
              <c:f>Plan1!$M$451:$M$452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Plan1!$M$453:$M$464</c:f>
              <c:numCache>
                <c:formatCode>_(* #,##0_);_(* \(#,##0\);_(* "-"??_);_(@_)</c:formatCode>
                <c:ptCount val="12"/>
                <c:pt idx="0">
                  <c:v>1365760</c:v>
                </c:pt>
                <c:pt idx="1">
                  <c:v>1175699.74</c:v>
                </c:pt>
                <c:pt idx="2">
                  <c:v>1086707.7939334267</c:v>
                </c:pt>
                <c:pt idx="3">
                  <c:v>873946.46026978863</c:v>
                </c:pt>
                <c:pt idx="4">
                  <c:v>1233728.5442995941</c:v>
                </c:pt>
                <c:pt idx="5">
                  <c:v>1154577.6798796118</c:v>
                </c:pt>
                <c:pt idx="6">
                  <c:v>1133731.0871974251</c:v>
                </c:pt>
                <c:pt idx="7">
                  <c:v>1457956.3986913664</c:v>
                </c:pt>
                <c:pt idx="8">
                  <c:v>1136357.3547491038</c:v>
                </c:pt>
                <c:pt idx="9">
                  <c:v>1004523.5741503824</c:v>
                </c:pt>
                <c:pt idx="10">
                  <c:v>958349.19020027074</c:v>
                </c:pt>
                <c:pt idx="11">
                  <c:v>1201563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878-4056-AC57-C08D0C5D50F6}"/>
            </c:ext>
          </c:extLst>
        </c:ser>
        <c:ser>
          <c:idx val="11"/>
          <c:order val="11"/>
          <c:tx>
            <c:strRef>
              <c:f>Plan1!$N$451:$N$452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Plan1!$N$453:$N$464</c:f>
              <c:numCache>
                <c:formatCode>_(* #,##0_);_(* \(#,##0\);_(* "-"??_);_(@_)</c:formatCode>
                <c:ptCount val="12"/>
                <c:pt idx="0">
                  <c:v>1093131.3910999519</c:v>
                </c:pt>
                <c:pt idx="1">
                  <c:v>1332057.9100000001</c:v>
                </c:pt>
                <c:pt idx="2">
                  <c:v>1315226.54</c:v>
                </c:pt>
                <c:pt idx="3">
                  <c:v>1059532.68</c:v>
                </c:pt>
                <c:pt idx="4">
                  <c:v>1149307.2661574073</c:v>
                </c:pt>
                <c:pt idx="5">
                  <c:v>1370297.9287037037</c:v>
                </c:pt>
                <c:pt idx="6">
                  <c:v>1124640</c:v>
                </c:pt>
                <c:pt idx="7">
                  <c:v>1277941.3697266611</c:v>
                </c:pt>
                <c:pt idx="8">
                  <c:v>799331.43171296292</c:v>
                </c:pt>
                <c:pt idx="9">
                  <c:v>989214.33600000001</c:v>
                </c:pt>
                <c:pt idx="10">
                  <c:v>963752</c:v>
                </c:pt>
                <c:pt idx="11">
                  <c:v>1047831.0700000001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878-4056-AC57-C08D0C5D50F6}"/>
            </c:ext>
          </c:extLst>
        </c:ser>
        <c:ser>
          <c:idx val="12"/>
          <c:order val="12"/>
          <c:tx>
            <c:strRef>
              <c:f>Plan1!$O$451:$O$452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Plan1!$O$453:$O$464</c:f>
              <c:numCache>
                <c:formatCode>_(* #,##0_);_(* \(#,##0\);_(* "-"??_);_(@_)</c:formatCode>
                <c:ptCount val="12"/>
                <c:pt idx="0">
                  <c:v>1247548.5720655143</c:v>
                </c:pt>
                <c:pt idx="1">
                  <c:v>1363763.3387459274</c:v>
                </c:pt>
                <c:pt idx="2">
                  <c:v>1280868.2736329755</c:v>
                </c:pt>
                <c:pt idx="3">
                  <c:v>1250947.1012793328</c:v>
                </c:pt>
                <c:pt idx="4">
                  <c:v>1465346.7743609382</c:v>
                </c:pt>
                <c:pt idx="5">
                  <c:v>1120152.6222474789</c:v>
                </c:pt>
                <c:pt idx="6">
                  <c:v>1275165.1105055707</c:v>
                </c:pt>
                <c:pt idx="7">
                  <c:v>1171997.6788717387</c:v>
                </c:pt>
                <c:pt idx="8">
                  <c:v>1022691.3734453254</c:v>
                </c:pt>
                <c:pt idx="9">
                  <c:v>1128159.675435249</c:v>
                </c:pt>
                <c:pt idx="10">
                  <c:v>1293502.0652553684</c:v>
                </c:pt>
                <c:pt idx="11">
                  <c:v>1276129.4264082382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878-4056-AC57-C08D0C5D50F6}"/>
            </c:ext>
          </c:extLst>
        </c:ser>
        <c:ser>
          <c:idx val="13"/>
          <c:order val="13"/>
          <c:tx>
            <c:strRef>
              <c:f>Plan1!$P$451:$P$452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Plan1!$P$453:$P$464</c:f>
              <c:numCache>
                <c:formatCode>_(* #,##0_);_(* \(#,##0\);_(* "-"??_);_(@_)</c:formatCode>
                <c:ptCount val="12"/>
                <c:pt idx="0">
                  <c:v>939466.98177137796</c:v>
                </c:pt>
                <c:pt idx="1">
                  <c:v>691622.36895384034</c:v>
                </c:pt>
                <c:pt idx="2">
                  <c:v>1246957.1874577501</c:v>
                </c:pt>
                <c:pt idx="3">
                  <c:v>1319468.8433183376</c:v>
                </c:pt>
                <c:pt idx="4">
                  <c:v>1259131.6241704731</c:v>
                </c:pt>
                <c:pt idx="5">
                  <c:v>1069006.3279762261</c:v>
                </c:pt>
                <c:pt idx="6">
                  <c:v>1499170.1242619855</c:v>
                </c:pt>
                <c:pt idx="7">
                  <c:v>1091701.3653052722</c:v>
                </c:pt>
                <c:pt idx="8">
                  <c:v>1477393.3590440934</c:v>
                </c:pt>
                <c:pt idx="9">
                  <c:v>1211922.6189843912</c:v>
                </c:pt>
                <c:pt idx="10">
                  <c:v>1079551.5441931793</c:v>
                </c:pt>
                <c:pt idx="11">
                  <c:v>1187495.2259784949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E878-4056-AC57-C08D0C5D50F6}"/>
            </c:ext>
          </c:extLst>
        </c:ser>
        <c:ser>
          <c:idx val="14"/>
          <c:order val="14"/>
          <c:tx>
            <c:strRef>
              <c:f>Plan1!$Q$451:$Q$452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Plan1!$Q$453:$Q$464</c:f>
              <c:numCache>
                <c:formatCode>_(* #,##0_);_(* \(#,##0\);_(* "-"??_);_(@_)</c:formatCode>
                <c:ptCount val="12"/>
                <c:pt idx="0">
                  <c:v>1096315.5811479692</c:v>
                </c:pt>
                <c:pt idx="1">
                  <c:v>1313238.7739500271</c:v>
                </c:pt>
                <c:pt idx="2">
                  <c:v>887209.27517399634</c:v>
                </c:pt>
                <c:pt idx="3">
                  <c:v>1097902.2262837761</c:v>
                </c:pt>
                <c:pt idx="4">
                  <c:v>1017031.780416824</c:v>
                </c:pt>
                <c:pt idx="5">
                  <c:v>1562919.6765740756</c:v>
                </c:pt>
                <c:pt idx="6">
                  <c:v>1330225.8642384687</c:v>
                </c:pt>
                <c:pt idx="7">
                  <c:v>1403932.2331300294</c:v>
                </c:pt>
                <c:pt idx="8">
                  <c:v>1345473.0816562939</c:v>
                </c:pt>
                <c:pt idx="9">
                  <c:v>962189.68558456225</c:v>
                </c:pt>
                <c:pt idx="10">
                  <c:v>976381.49573216494</c:v>
                </c:pt>
                <c:pt idx="11">
                  <c:v>917274.01538644219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878-4056-AC57-C08D0C5D50F6}"/>
            </c:ext>
          </c:extLst>
        </c:ser>
        <c:ser>
          <c:idx val="15"/>
          <c:order val="15"/>
          <c:tx>
            <c:strRef>
              <c:f>Plan1!$R$451:$R$452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Plan1!$R$453:$R$464</c:f>
              <c:numCache>
                <c:formatCode>_(* #,##0_);_(* \(#,##0\);_(* "-"??_);_(@_)</c:formatCode>
                <c:ptCount val="12"/>
                <c:pt idx="0">
                  <c:v>1067403.8507631884</c:v>
                </c:pt>
                <c:pt idx="1">
                  <c:v>846405.60451263224</c:v>
                </c:pt>
                <c:pt idx="2">
                  <c:v>1022725.0286802556</c:v>
                </c:pt>
                <c:pt idx="3">
                  <c:v>924412.34185898665</c:v>
                </c:pt>
                <c:pt idx="4">
                  <c:v>1235971.4154556433</c:v>
                </c:pt>
                <c:pt idx="5">
                  <c:v>1420286.4845443396</c:v>
                </c:pt>
                <c:pt idx="6">
                  <c:v>1557744.6390571061</c:v>
                </c:pt>
                <c:pt idx="7">
                  <c:v>1267918.3065298491</c:v>
                </c:pt>
                <c:pt idx="8">
                  <c:v>1084893.4179122213</c:v>
                </c:pt>
                <c:pt idx="9">
                  <c:v>1121108.7706511996</c:v>
                </c:pt>
                <c:pt idx="10">
                  <c:v>873874.09927794104</c:v>
                </c:pt>
                <c:pt idx="11">
                  <c:v>1059417.9912667975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878-4056-AC57-C08D0C5D50F6}"/>
            </c:ext>
          </c:extLst>
        </c:ser>
        <c:ser>
          <c:idx val="16"/>
          <c:order val="16"/>
          <c:tx>
            <c:strRef>
              <c:f>Plan1!$S$451:$S$452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Plan1!$S$453:$S$464</c:f>
              <c:numCache>
                <c:formatCode>_(* #,##0_);_(* \(#,##0\);_(* "-"??_);_(@_)</c:formatCode>
                <c:ptCount val="12"/>
                <c:pt idx="0">
                  <c:v>888526.51042209053</c:v>
                </c:pt>
                <c:pt idx="1">
                  <c:v>779411.63953598053</c:v>
                </c:pt>
                <c:pt idx="2">
                  <c:v>1080949.8816605108</c:v>
                </c:pt>
                <c:pt idx="3">
                  <c:v>1170891.7648606112</c:v>
                </c:pt>
                <c:pt idx="4">
                  <c:v>1212022.0237291255</c:v>
                </c:pt>
                <c:pt idx="5">
                  <c:v>1113682.5915454824</c:v>
                </c:pt>
                <c:pt idx="6">
                  <c:v>957772.3922924425</c:v>
                </c:pt>
                <c:pt idx="7">
                  <c:v>918905.58116094116</c:v>
                </c:pt>
                <c:pt idx="8">
                  <c:v>1112848.1747681289</c:v>
                </c:pt>
                <c:pt idx="9">
                  <c:v>930489.14066224825</c:v>
                </c:pt>
                <c:pt idx="10">
                  <c:v>822020.63935211417</c:v>
                </c:pt>
                <c:pt idx="11">
                  <c:v>850331.44205724436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878-4056-AC57-C08D0C5D50F6}"/>
            </c:ext>
          </c:extLst>
        </c:ser>
        <c:ser>
          <c:idx val="17"/>
          <c:order val="17"/>
          <c:tx>
            <c:strRef>
              <c:f>Plan1!$T$451:$T$452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Plan1!$T$453:$T$464</c:f>
              <c:numCache>
                <c:formatCode>_(* #,##0_);_(* \(#,##0\);_(* "-"??_);_(@_)</c:formatCode>
                <c:ptCount val="12"/>
                <c:pt idx="0">
                  <c:v>1276723.4382694541</c:v>
                </c:pt>
                <c:pt idx="1">
                  <c:v>1049638.121111467</c:v>
                </c:pt>
                <c:pt idx="2">
                  <c:v>1222025.6992399916</c:v>
                </c:pt>
                <c:pt idx="3">
                  <c:v>997878.1119062932</c:v>
                </c:pt>
                <c:pt idx="4">
                  <c:v>1148527.8077190141</c:v>
                </c:pt>
                <c:pt idx="5">
                  <c:v>1035887.0497582463</c:v>
                </c:pt>
                <c:pt idx="6">
                  <c:v>1194720.4661010567</c:v>
                </c:pt>
                <c:pt idx="7">
                  <c:v>1061227.1869102705</c:v>
                </c:pt>
                <c:pt idx="8">
                  <c:v>892806.62570612831</c:v>
                </c:pt>
                <c:pt idx="9">
                  <c:v>763957.60853919399</c:v>
                </c:pt>
                <c:pt idx="10">
                  <c:v>646987.26246850612</c:v>
                </c:pt>
                <c:pt idx="11">
                  <c:v>1157969.6777789076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E878-4056-AC57-C08D0C5D50F6}"/>
            </c:ext>
          </c:extLst>
        </c:ser>
        <c:ser>
          <c:idx val="18"/>
          <c:order val="18"/>
          <c:tx>
            <c:strRef>
              <c:f>Plan1!$U$451:$U$452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Plan1!$U$453:$U$464</c:f>
              <c:numCache>
                <c:formatCode>_(* #,##0_);_(* \(#,##0\);_(* "-"??_);_(@_)</c:formatCode>
                <c:ptCount val="12"/>
                <c:pt idx="0">
                  <c:v>908583.78678454855</c:v>
                </c:pt>
                <c:pt idx="1">
                  <c:v>1210350.1026128517</c:v>
                </c:pt>
                <c:pt idx="2">
                  <c:v>1456832.3822705878</c:v>
                </c:pt>
                <c:pt idx="3">
                  <c:v>1217674.3028222579</c:v>
                </c:pt>
                <c:pt idx="4">
                  <c:v>812234.08083883335</c:v>
                </c:pt>
                <c:pt idx="5">
                  <c:v>1135756.834996036</c:v>
                </c:pt>
                <c:pt idx="6">
                  <c:v>1190020.0905534355</c:v>
                </c:pt>
                <c:pt idx="7">
                  <c:v>871998.6884655141</c:v>
                </c:pt>
                <c:pt idx="8">
                  <c:v>895162.33458230703</c:v>
                </c:pt>
                <c:pt idx="9">
                  <c:v>1331355.1249722308</c:v>
                </c:pt>
                <c:pt idx="10">
                  <c:v>1211204.1849447063</c:v>
                </c:pt>
                <c:pt idx="11">
                  <c:v>1099816.593641168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E878-4056-AC57-C08D0C5D50F6}"/>
            </c:ext>
          </c:extLst>
        </c:ser>
        <c:ser>
          <c:idx val="19"/>
          <c:order val="19"/>
          <c:tx>
            <c:strRef>
              <c:f>Plan1!$V$451:$V$452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Plan1!$V$453:$V$464</c:f>
              <c:numCache>
                <c:formatCode>_(* #,##0_);_(* \(#,##0\);_(* "-"??_);_(@_)</c:formatCode>
                <c:ptCount val="12"/>
                <c:pt idx="0">
                  <c:v>1123255.661486879</c:v>
                </c:pt>
                <c:pt idx="1">
                  <c:v>1112278.6802844647</c:v>
                </c:pt>
                <c:pt idx="2">
                  <c:v>897538.13475121045</c:v>
                </c:pt>
                <c:pt idx="3">
                  <c:v>1202853.6528872664</c:v>
                </c:pt>
                <c:pt idx="4">
                  <c:v>1379763.0117137758</c:v>
                </c:pt>
                <c:pt idx="5">
                  <c:v>907204.9822021398</c:v>
                </c:pt>
                <c:pt idx="6">
                  <c:v>1223099.8571205579</c:v>
                </c:pt>
                <c:pt idx="7">
                  <c:v>978228.62001900468</c:v>
                </c:pt>
                <c:pt idx="8">
                  <c:v>1100041.2091820852</c:v>
                </c:pt>
                <c:pt idx="9">
                  <c:v>1515533.5075007288</c:v>
                </c:pt>
                <c:pt idx="10">
                  <c:v>1303337.5881338159</c:v>
                </c:pt>
                <c:pt idx="11">
                  <c:v>941932.74233255547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E878-4056-AC57-C08D0C5D50F6}"/>
            </c:ext>
          </c:extLst>
        </c:ser>
        <c:ser>
          <c:idx val="20"/>
          <c:order val="20"/>
          <c:tx>
            <c:strRef>
              <c:f>Plan1!$W$451:$W$452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Plan1!$W$453:$W$464</c:f>
              <c:numCache>
                <c:formatCode>_(* #,##0_);_(* \(#,##0\);_(* "-"??_);_(@_)</c:formatCode>
                <c:ptCount val="12"/>
                <c:pt idx="0">
                  <c:v>1514097.6884464175</c:v>
                </c:pt>
                <c:pt idx="1">
                  <c:v>1436751.454253684</c:v>
                </c:pt>
                <c:pt idx="2">
                  <c:v>2123052.5467505003</c:v>
                </c:pt>
                <c:pt idx="3">
                  <c:v>1383207.2756868782</c:v>
                </c:pt>
                <c:pt idx="4">
                  <c:v>1799241.4124227436</c:v>
                </c:pt>
                <c:pt idx="5">
                  <c:v>1746417.9350815264</c:v>
                </c:pt>
                <c:pt idx="6">
                  <c:v>1638696.3408110896</c:v>
                </c:pt>
                <c:pt idx="7">
                  <c:v>1053221.6761996602</c:v>
                </c:pt>
                <c:pt idx="8">
                  <c:v>740032.8070964599</c:v>
                </c:pt>
                <c:pt idx="9">
                  <c:v>674850.36390438967</c:v>
                </c:pt>
                <c:pt idx="10">
                  <c:v>1360401.3546090426</c:v>
                </c:pt>
                <c:pt idx="11">
                  <c:v>2310751.2785072303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E878-4056-AC57-C08D0C5D50F6}"/>
            </c:ext>
          </c:extLst>
        </c:ser>
        <c:ser>
          <c:idx val="21"/>
          <c:order val="21"/>
          <c:tx>
            <c:strRef>
              <c:f>Plan1!$X$451:$X$452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Plan1!$X$453:$X$464</c:f>
              <c:numCache>
                <c:formatCode>_(* #,##0_);_(* \(#,##0\);_(* "-"??_);_(@_)</c:formatCode>
                <c:ptCount val="12"/>
                <c:pt idx="0">
                  <c:v>1108252.0899075614</c:v>
                </c:pt>
                <c:pt idx="1">
                  <c:v>524814.59614210157</c:v>
                </c:pt>
                <c:pt idx="2">
                  <c:v>1007672.0719968706</c:v>
                </c:pt>
                <c:pt idx="3">
                  <c:v>2004052.5730884993</c:v>
                </c:pt>
                <c:pt idx="4">
                  <c:v>2032564.9296988177</c:v>
                </c:pt>
                <c:pt idx="5">
                  <c:v>1501353.7486080509</c:v>
                </c:pt>
                <c:pt idx="6">
                  <c:v>1837882.8332917222</c:v>
                </c:pt>
                <c:pt idx="7">
                  <c:v>1149486.5314005683</c:v>
                </c:pt>
                <c:pt idx="8">
                  <c:v>1313985.1219461439</c:v>
                </c:pt>
                <c:pt idx="9">
                  <c:v>1626154.2633695374</c:v>
                </c:pt>
                <c:pt idx="10">
                  <c:v>911988.17787876877</c:v>
                </c:pt>
                <c:pt idx="11">
                  <c:v>1378218.0556797863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878-4056-AC57-C08D0C5D50F6}"/>
            </c:ext>
          </c:extLst>
        </c:ser>
        <c:ser>
          <c:idx val="22"/>
          <c:order val="22"/>
          <c:tx>
            <c:strRef>
              <c:f>Plan1!$Y$451:$Y$452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Plan1!$Y$453:$Y$464</c:f>
              <c:numCache>
                <c:formatCode>_(* #,##0_);_(* \(#,##0\);_(* "-"??_);_(@_)</c:formatCode>
                <c:ptCount val="12"/>
                <c:pt idx="0">
                  <c:v>1679621.1585792822</c:v>
                </c:pt>
                <c:pt idx="1">
                  <c:v>1470521.1812344135</c:v>
                </c:pt>
                <c:pt idx="2">
                  <c:v>1486757.6118074288</c:v>
                </c:pt>
                <c:pt idx="3">
                  <c:v>1732764.4242334154</c:v>
                </c:pt>
                <c:pt idx="4">
                  <c:v>1050135.3960763894</c:v>
                </c:pt>
                <c:pt idx="5">
                  <c:v>1529558.6615097714</c:v>
                </c:pt>
                <c:pt idx="6">
                  <c:v>1900067.4316948443</c:v>
                </c:pt>
                <c:pt idx="7">
                  <c:v>1355597.7604485417</c:v>
                </c:pt>
                <c:pt idx="8">
                  <c:v>1438576.9260380853</c:v>
                </c:pt>
                <c:pt idx="9">
                  <c:v>1604084.6295632231</c:v>
                </c:pt>
                <c:pt idx="10">
                  <c:v>2310967.0596010881</c:v>
                </c:pt>
                <c:pt idx="11">
                  <c:v>1460943.8775493472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E878-4056-AC57-C08D0C5D50F6}"/>
            </c:ext>
          </c:extLst>
        </c:ser>
        <c:ser>
          <c:idx val="23"/>
          <c:order val="23"/>
          <c:tx>
            <c:strRef>
              <c:f>Plan1!$Z$451:$Z$452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Plan1!$Z$453:$Z$464</c:f>
              <c:numCache>
                <c:formatCode>_(* #,##0_);_(* \(#,##0\);_(* "-"??_);_(@_)</c:formatCode>
                <c:ptCount val="12"/>
                <c:pt idx="0">
                  <c:v>1935573.6179849047</c:v>
                </c:pt>
                <c:pt idx="1">
                  <c:v>1701409.0942142068</c:v>
                </c:pt>
                <c:pt idx="2">
                  <c:v>1286086.2487582199</c:v>
                </c:pt>
                <c:pt idx="3">
                  <c:v>1150231.4994301233</c:v>
                </c:pt>
                <c:pt idx="4">
                  <c:v>2782106.7730462118</c:v>
                </c:pt>
                <c:pt idx="5">
                  <c:v>1262231.6905969693</c:v>
                </c:pt>
                <c:pt idx="6">
                  <c:v>1994935.1715822702</c:v>
                </c:pt>
                <c:pt idx="7">
                  <c:v>1937683.9781848853</c:v>
                </c:pt>
                <c:pt idx="8">
                  <c:v>1640561.1476602515</c:v>
                </c:pt>
                <c:pt idx="9">
                  <c:v>2360243.0544348327</c:v>
                </c:pt>
                <c:pt idx="10">
                  <c:v>1149702.6367513598</c:v>
                </c:pt>
                <c:pt idx="11">
                  <c:v>1566000.5268514806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14-4E34-905C-8B9F26B4DA01}"/>
            </c:ext>
          </c:extLst>
        </c:ser>
        <c:ser>
          <c:idx val="24"/>
          <c:order val="24"/>
          <c:tx>
            <c:strRef>
              <c:f>Plan1!$AA$451:$AA$452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Plan1!$AA$453:$AA$464</c:f>
              <c:numCache>
                <c:formatCode>_(* #,##0_);_(* \(#,##0\);_(* "-"??_);_(@_)</c:formatCode>
                <c:ptCount val="12"/>
                <c:pt idx="0">
                  <c:v>2244112.1020139223</c:v>
                </c:pt>
                <c:pt idx="1">
                  <c:v>1366830.7448874619</c:v>
                </c:pt>
                <c:pt idx="2">
                  <c:v>1673911.8868631891</c:v>
                </c:pt>
                <c:pt idx="3">
                  <c:v>2405557.870658699</c:v>
                </c:pt>
                <c:pt idx="4">
                  <c:v>1767849.1671109791</c:v>
                </c:pt>
                <c:pt idx="5">
                  <c:v>1738631.1172059225</c:v>
                </c:pt>
                <c:pt idx="6">
                  <c:v>1531876.2921409979</c:v>
                </c:pt>
                <c:pt idx="7">
                  <c:v>2258775.0430320655</c:v>
                </c:pt>
                <c:pt idx="8">
                  <c:v>1647657.8612427427</c:v>
                </c:pt>
                <c:pt idx="9">
                  <c:v>2034062.3210902268</c:v>
                </c:pt>
                <c:pt idx="10">
                  <c:v>1549231.3764868944</c:v>
                </c:pt>
                <c:pt idx="11">
                  <c:v>1607398.4673134359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FE-464E-907C-ABD0B278DE06}"/>
            </c:ext>
          </c:extLst>
        </c:ser>
        <c:ser>
          <c:idx val="25"/>
          <c:order val="25"/>
          <c:tx>
            <c:strRef>
              <c:f>Plan1!$AB$451:$AB$452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Plan1!$B$453:$B$464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Plan1!$AB$453:$AB$464</c:f>
              <c:numCache>
                <c:formatCode>_(* #,##0_);_(* \(#,##0\);_(* "-"??_);_(@_)</c:formatCode>
                <c:ptCount val="12"/>
                <c:pt idx="0">
                  <c:v>1844456.0488890556</c:v>
                </c:pt>
                <c:pt idx="1">
                  <c:v>2038641.4499096994</c:v>
                </c:pt>
                <c:pt idx="2">
                  <c:v>1835354.1837380766</c:v>
                </c:pt>
                <c:pt idx="3">
                  <c:v>2188246.0886595356</c:v>
                </c:pt>
                <c:pt idx="4">
                  <c:v>1548579.6848476424</c:v>
                </c:pt>
                <c:pt idx="5">
                  <c:v>1863818.5387570118</c:v>
                </c:pt>
                <c:pt idx="6">
                  <c:v>1753654.026229823</c:v>
                </c:pt>
                <c:pt idx="7">
                  <c:v>1970380.6450946501</c:v>
                </c:pt>
                <c:pt idx="8">
                  <c:v>1840035.4692134508</c:v>
                </c:pt>
                <c:pt idx="9">
                  <c:v>1651206.8078564999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4-4520-9C79-FD6E62399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4463888"/>
        <c:axId val="1467419952"/>
      </c:barChart>
      <c:catAx>
        <c:axId val="1464463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Mês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7419952"/>
        <c:crosses val="autoZero"/>
        <c:auto val="1"/>
        <c:lblAlgn val="ctr"/>
        <c:lblOffset val="100"/>
        <c:noMultiLvlLbl val="0"/>
      </c:catAx>
      <c:valAx>
        <c:axId val="146741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m³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6446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7.xml"/><Relationship Id="rId3" Type="http://schemas.openxmlformats.org/officeDocument/2006/relationships/chart" Target="../charts/chart3.xml"/><Relationship Id="rId21" Type="http://schemas.openxmlformats.org/officeDocument/2006/relationships/chart" Target="../charts/chart20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" Type="http://schemas.openxmlformats.org/officeDocument/2006/relationships/chart" Target="../charts/chart2.xml"/><Relationship Id="rId16" Type="http://schemas.openxmlformats.org/officeDocument/2006/relationships/chart" Target="../charts/chart15.xml"/><Relationship Id="rId20" Type="http://schemas.openxmlformats.org/officeDocument/2006/relationships/chart" Target="../charts/chart19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5" Type="http://schemas.openxmlformats.org/officeDocument/2006/relationships/chart" Target="../charts/chart14.xml"/><Relationship Id="rId10" Type="http://schemas.openxmlformats.org/officeDocument/2006/relationships/chart" Target="../charts/chart9.xml"/><Relationship Id="rId19" Type="http://schemas.openxmlformats.org/officeDocument/2006/relationships/chart" Target="../charts/chart18.xml"/><Relationship Id="rId4" Type="http://schemas.openxmlformats.org/officeDocument/2006/relationships/image" Target="../media/image1.png"/><Relationship Id="rId9" Type="http://schemas.openxmlformats.org/officeDocument/2006/relationships/chart" Target="../charts/chart8.xml"/><Relationship Id="rId14" Type="http://schemas.openxmlformats.org/officeDocument/2006/relationships/chart" Target="../charts/chart13.xml"/><Relationship Id="rId22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14967</xdr:colOff>
      <xdr:row>173</xdr:row>
      <xdr:rowOff>149680</xdr:rowOff>
    </xdr:from>
    <xdr:to>
      <xdr:col>29</xdr:col>
      <xdr:colOff>-1</xdr:colOff>
      <xdr:row>195</xdr:row>
      <xdr:rowOff>108858</xdr:rowOff>
    </xdr:to>
    <xdr:graphicFrame macro="">
      <xdr:nvGraphicFramePr>
        <xdr:cNvPr id="1587766" name="Chart 25">
          <a:extLst>
            <a:ext uri="{FF2B5EF4-FFF2-40B4-BE49-F238E27FC236}">
              <a16:creationId xmlns:a16="http://schemas.microsoft.com/office/drawing/2014/main" id="{00000000-0008-0000-0000-0000363A1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565</xdr:row>
      <xdr:rowOff>0</xdr:rowOff>
    </xdr:from>
    <xdr:to>
      <xdr:col>32</xdr:col>
      <xdr:colOff>0</xdr:colOff>
      <xdr:row>565</xdr:row>
      <xdr:rowOff>0</xdr:rowOff>
    </xdr:to>
    <xdr:graphicFrame macro="">
      <xdr:nvGraphicFramePr>
        <xdr:cNvPr id="1587773" name="Chart 462">
          <a:extLst>
            <a:ext uri="{FF2B5EF4-FFF2-40B4-BE49-F238E27FC236}">
              <a16:creationId xmlns:a16="http://schemas.microsoft.com/office/drawing/2014/main" id="{00000000-0008-0000-0000-00003D3A1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565</xdr:row>
      <xdr:rowOff>0</xdr:rowOff>
    </xdr:from>
    <xdr:to>
      <xdr:col>31</xdr:col>
      <xdr:colOff>600075</xdr:colOff>
      <xdr:row>565</xdr:row>
      <xdr:rowOff>0</xdr:rowOff>
    </xdr:to>
    <xdr:graphicFrame macro="">
      <xdr:nvGraphicFramePr>
        <xdr:cNvPr id="1587774" name="Chart 523">
          <a:extLst>
            <a:ext uri="{FF2B5EF4-FFF2-40B4-BE49-F238E27FC236}">
              <a16:creationId xmlns:a16="http://schemas.microsoft.com/office/drawing/2014/main" id="{00000000-0008-0000-0000-00003E3A1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571500</xdr:colOff>
      <xdr:row>564</xdr:row>
      <xdr:rowOff>104775</xdr:rowOff>
    </xdr:from>
    <xdr:to>
      <xdr:col>32</xdr:col>
      <xdr:colOff>66675</xdr:colOff>
      <xdr:row>565</xdr:row>
      <xdr:rowOff>85725</xdr:rowOff>
    </xdr:to>
    <xdr:sp macro="" textlink="">
      <xdr:nvSpPr>
        <xdr:cNvPr id="1587775" name="Rectangle 756">
          <a:extLst>
            <a:ext uri="{FF2B5EF4-FFF2-40B4-BE49-F238E27FC236}">
              <a16:creationId xmlns:a16="http://schemas.microsoft.com/office/drawing/2014/main" id="{00000000-0008-0000-0000-00003F3A1800}"/>
            </a:ext>
          </a:extLst>
        </xdr:cNvPr>
        <xdr:cNvSpPr>
          <a:spLocks noChangeArrowheads="1"/>
        </xdr:cNvSpPr>
      </xdr:nvSpPr>
      <xdr:spPr bwMode="auto">
        <a:xfrm>
          <a:off x="8610600" y="58559700"/>
          <a:ext cx="1133475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678090</xdr:colOff>
      <xdr:row>7</xdr:row>
      <xdr:rowOff>47625</xdr:rowOff>
    </xdr:to>
    <xdr:pic>
      <xdr:nvPicPr>
        <xdr:cNvPr id="1587776" name="Picture 10776">
          <a:extLst>
            <a:ext uri="{FF2B5EF4-FFF2-40B4-BE49-F238E27FC236}">
              <a16:creationId xmlns:a16="http://schemas.microsoft.com/office/drawing/2014/main" id="{00000000-0008-0000-0000-0000403A1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6071" y="163286"/>
          <a:ext cx="703490" cy="110898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136070</xdr:colOff>
      <xdr:row>118</xdr:row>
      <xdr:rowOff>0</xdr:rowOff>
    </xdr:from>
    <xdr:to>
      <xdr:col>29</xdr:col>
      <xdr:colOff>-1</xdr:colOff>
      <xdr:row>139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A98226E-B0C0-4AEF-8895-3CCC7C9C3A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136070</xdr:colOff>
      <xdr:row>231</xdr:row>
      <xdr:rowOff>0</xdr:rowOff>
    </xdr:from>
    <xdr:to>
      <xdr:col>29</xdr:col>
      <xdr:colOff>-1</xdr:colOff>
      <xdr:row>253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053437F-9384-49E9-AF37-214A373BE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136068</xdr:colOff>
      <xdr:row>287</xdr:row>
      <xdr:rowOff>0</xdr:rowOff>
    </xdr:from>
    <xdr:to>
      <xdr:col>29</xdr:col>
      <xdr:colOff>-1</xdr:colOff>
      <xdr:row>309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300935D-4362-4C96-A5F3-31EF8B8FE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136070</xdr:colOff>
      <xdr:row>346</xdr:row>
      <xdr:rowOff>32656</xdr:rowOff>
    </xdr:from>
    <xdr:to>
      <xdr:col>29</xdr:col>
      <xdr:colOff>-1</xdr:colOff>
      <xdr:row>368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4AE884B-DC4A-498A-AB2C-271F89007B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81641</xdr:colOff>
      <xdr:row>407</xdr:row>
      <xdr:rowOff>46263</xdr:rowOff>
    </xdr:from>
    <xdr:to>
      <xdr:col>29</xdr:col>
      <xdr:colOff>0</xdr:colOff>
      <xdr:row>429</xdr:row>
      <xdr:rowOff>13607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ABA2BC8-CDC8-4978-87AD-ACE8CD19C6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136068</xdr:colOff>
      <xdr:row>469</xdr:row>
      <xdr:rowOff>0</xdr:rowOff>
    </xdr:from>
    <xdr:to>
      <xdr:col>29</xdr:col>
      <xdr:colOff>-1</xdr:colOff>
      <xdr:row>491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E2B8E9E-B0E7-4C13-8DE7-7E8704BFFB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34015</xdr:colOff>
      <xdr:row>529</xdr:row>
      <xdr:rowOff>104772</xdr:rowOff>
    </xdr:from>
    <xdr:to>
      <xdr:col>29</xdr:col>
      <xdr:colOff>-1</xdr:colOff>
      <xdr:row>552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769BCE65-6BEF-4CA1-B97B-FA8FD1FFF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136068</xdr:colOff>
      <xdr:row>587</xdr:row>
      <xdr:rowOff>163284</xdr:rowOff>
    </xdr:from>
    <xdr:to>
      <xdr:col>29</xdr:col>
      <xdr:colOff>-1</xdr:colOff>
      <xdr:row>607</xdr:row>
      <xdr:rowOff>163285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6533C58B-A4B3-418A-80FB-EBA8125369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136070</xdr:colOff>
      <xdr:row>644</xdr:row>
      <xdr:rowOff>1</xdr:rowOff>
    </xdr:from>
    <xdr:to>
      <xdr:col>29</xdr:col>
      <xdr:colOff>-1</xdr:colOff>
      <xdr:row>665</xdr:row>
      <xdr:rowOff>1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6D67E6EB-9067-4B27-A8BA-A7D2C678C6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136070</xdr:colOff>
      <xdr:row>700</xdr:row>
      <xdr:rowOff>163284</xdr:rowOff>
    </xdr:from>
    <xdr:to>
      <xdr:col>17</xdr:col>
      <xdr:colOff>-1</xdr:colOff>
      <xdr:row>722</xdr:row>
      <xdr:rowOff>163284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9E38D492-FFF3-450D-B1E5-A18096084D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136070</xdr:colOff>
      <xdr:row>755</xdr:row>
      <xdr:rowOff>0</xdr:rowOff>
    </xdr:from>
    <xdr:to>
      <xdr:col>17</xdr:col>
      <xdr:colOff>-1</xdr:colOff>
      <xdr:row>776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A9B33329-F9FF-4019-9C3D-FCDCE563B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68035</xdr:colOff>
      <xdr:row>809</xdr:row>
      <xdr:rowOff>149678</xdr:rowOff>
    </xdr:from>
    <xdr:to>
      <xdr:col>17</xdr:col>
      <xdr:colOff>-1</xdr:colOff>
      <xdr:row>831</xdr:row>
      <xdr:rowOff>149679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C23837D2-E2E0-480F-A8D2-ABF083D1D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136070</xdr:colOff>
      <xdr:row>863</xdr:row>
      <xdr:rowOff>163284</xdr:rowOff>
    </xdr:from>
    <xdr:to>
      <xdr:col>17</xdr:col>
      <xdr:colOff>-1</xdr:colOff>
      <xdr:row>886</xdr:row>
      <xdr:rowOff>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98A5F77D-1919-4C3E-92E1-93E62EC8C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136070</xdr:colOff>
      <xdr:row>920</xdr:row>
      <xdr:rowOff>32656</xdr:rowOff>
    </xdr:from>
    <xdr:to>
      <xdr:col>17</xdr:col>
      <xdr:colOff>-1</xdr:colOff>
      <xdr:row>940</xdr:row>
      <xdr:rowOff>163284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C852F79B-F87B-4AD9-8166-65F9683F9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136070</xdr:colOff>
      <xdr:row>973</xdr:row>
      <xdr:rowOff>13606</xdr:rowOff>
    </xdr:from>
    <xdr:to>
      <xdr:col>17</xdr:col>
      <xdr:colOff>-1</xdr:colOff>
      <xdr:row>994</xdr:row>
      <xdr:rowOff>163284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D4FA4B23-DB73-4839-9FCF-3D09DE700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136070</xdr:colOff>
      <xdr:row>1028</xdr:row>
      <xdr:rowOff>73477</xdr:rowOff>
    </xdr:from>
    <xdr:to>
      <xdr:col>17</xdr:col>
      <xdr:colOff>-1</xdr:colOff>
      <xdr:row>1051</xdr:row>
      <xdr:rowOff>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A77D73CD-6410-41DE-AC9F-050FD2625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136070</xdr:colOff>
      <xdr:row>1082</xdr:row>
      <xdr:rowOff>127907</xdr:rowOff>
    </xdr:from>
    <xdr:to>
      <xdr:col>17</xdr:col>
      <xdr:colOff>-1</xdr:colOff>
      <xdr:row>1105</xdr:row>
      <xdr:rowOff>0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692CCE28-5D15-45DE-AD8D-48BBB3BC7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136070</xdr:colOff>
      <xdr:row>61</xdr:row>
      <xdr:rowOff>122463</xdr:rowOff>
    </xdr:from>
    <xdr:to>
      <xdr:col>29</xdr:col>
      <xdr:colOff>-1</xdr:colOff>
      <xdr:row>84</xdr:row>
      <xdr:rowOff>0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E84C2661-1F0E-4830-9F3F-423105BA1D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Import%20&amp;%20Export%20m3%20(dados%20de%20origem).xlsx" TargetMode="External"/><Relationship Id="rId1" Type="http://schemas.openxmlformats.org/officeDocument/2006/relationships/pivotCacheRecords" Target="pivotCacheRecords1.xml"/></Relationships>
</file>

<file path=xl/pivotCache/_rels/pivotCacheDefinition10.xml.rels><?xml version="1.0" encoding="UTF-8" standalone="yes"?>
<Relationships xmlns="http://schemas.openxmlformats.org/package/2006/relationships"><Relationship Id="rId2" Type="http://schemas.openxmlformats.org/officeDocument/2006/relationships/externalLinkPath" Target="Import%20&amp;%20Export%20m3%20(dados%20de%20origem).xlsx" TargetMode="External"/><Relationship Id="rId1" Type="http://schemas.openxmlformats.org/officeDocument/2006/relationships/pivotCacheRecords" Target="pivotCacheRecords10.xml"/></Relationships>
</file>

<file path=xl/pivotCache/_rels/pivotCacheDefinition11.xml.rels><?xml version="1.0" encoding="UTF-8" standalone="yes"?>
<Relationships xmlns="http://schemas.openxmlformats.org/package/2006/relationships"><Relationship Id="rId2" Type="http://schemas.openxmlformats.org/officeDocument/2006/relationships/externalLinkPath" Target="Import%20&amp;%20Export%20m3%20(dados%20de%20origem).xlsx" TargetMode="External"/><Relationship Id="rId1" Type="http://schemas.openxmlformats.org/officeDocument/2006/relationships/pivotCacheRecords" Target="pivotCacheRecords11.xml"/></Relationships>
</file>

<file path=xl/pivotCache/_rels/pivotCacheDefinition12.xml.rels><?xml version="1.0" encoding="UTF-8" standalone="yes"?>
<Relationships xmlns="http://schemas.openxmlformats.org/package/2006/relationships"><Relationship Id="rId2" Type="http://schemas.openxmlformats.org/officeDocument/2006/relationships/externalLinkPath" Target="Import%20&amp;%20Export%20m3%20(dados%20de%20origem).xlsx" TargetMode="External"/><Relationship Id="rId1" Type="http://schemas.openxmlformats.org/officeDocument/2006/relationships/pivotCacheRecords" Target="pivotCacheRecords12.xml"/></Relationships>
</file>

<file path=xl/pivotCache/_rels/pivotCacheDefinition13.xml.rels><?xml version="1.0" encoding="UTF-8" standalone="yes"?>
<Relationships xmlns="http://schemas.openxmlformats.org/package/2006/relationships"><Relationship Id="rId2" Type="http://schemas.openxmlformats.org/officeDocument/2006/relationships/externalLinkPath" Target="Import%20&amp;%20Export%20m3%20(dados%20de%20origem).xlsx" TargetMode="External"/><Relationship Id="rId1" Type="http://schemas.openxmlformats.org/officeDocument/2006/relationships/pivotCacheRecords" Target="pivotCacheRecords13.xml"/></Relationships>
</file>

<file path=xl/pivotCache/_rels/pivotCacheDefinition14.xml.rels><?xml version="1.0" encoding="UTF-8" standalone="yes"?>
<Relationships xmlns="http://schemas.openxmlformats.org/package/2006/relationships"><Relationship Id="rId2" Type="http://schemas.openxmlformats.org/officeDocument/2006/relationships/externalLinkPath" Target="Import%20&amp;%20Export%20m3%20(dados%20de%20origem).xlsx" TargetMode="External"/><Relationship Id="rId1" Type="http://schemas.openxmlformats.org/officeDocument/2006/relationships/pivotCacheRecords" Target="pivotCacheRecords14.xml"/></Relationships>
</file>

<file path=xl/pivotCache/_rels/pivotCacheDefinition15.xml.rels><?xml version="1.0" encoding="UTF-8" standalone="yes"?>
<Relationships xmlns="http://schemas.openxmlformats.org/package/2006/relationships"><Relationship Id="rId2" Type="http://schemas.openxmlformats.org/officeDocument/2006/relationships/externalLinkPath" Target="Import%20&amp;%20Export%20m3%20(dados%20de%20origem).xlsx" TargetMode="External"/><Relationship Id="rId1" Type="http://schemas.openxmlformats.org/officeDocument/2006/relationships/pivotCacheRecords" Target="pivotCacheRecords15.xml"/></Relationships>
</file>

<file path=xl/pivotCache/_rels/pivotCacheDefinition16.xml.rels><?xml version="1.0" encoding="UTF-8" standalone="yes"?>
<Relationships xmlns="http://schemas.openxmlformats.org/package/2006/relationships"><Relationship Id="rId2" Type="http://schemas.openxmlformats.org/officeDocument/2006/relationships/externalLinkPath" Target="Import%20&amp;%20Export%20m3%20(dados%20de%20origem).xlsx" TargetMode="External"/><Relationship Id="rId1" Type="http://schemas.openxmlformats.org/officeDocument/2006/relationships/pivotCacheRecords" Target="pivotCacheRecords16.xml"/></Relationships>
</file>

<file path=xl/pivotCache/_rels/pivotCacheDefinition17.xml.rels><?xml version="1.0" encoding="UTF-8" standalone="yes"?>
<Relationships xmlns="http://schemas.openxmlformats.org/package/2006/relationships"><Relationship Id="rId2" Type="http://schemas.openxmlformats.org/officeDocument/2006/relationships/externalLinkPath" Target="Import%20&amp;%20Export%20m3%20(dados%20de%20origem).xlsx" TargetMode="External"/><Relationship Id="rId1" Type="http://schemas.openxmlformats.org/officeDocument/2006/relationships/pivotCacheRecords" Target="pivotCacheRecords17.xml"/></Relationships>
</file>

<file path=xl/pivotCache/_rels/pivotCacheDefinition18.xml.rels><?xml version="1.0" encoding="UTF-8" standalone="yes"?>
<Relationships xmlns="http://schemas.openxmlformats.org/package/2006/relationships"><Relationship Id="rId2" Type="http://schemas.openxmlformats.org/officeDocument/2006/relationships/externalLinkPath" Target="Import%20&amp;%20Export%20m3%20(dados%20de%20origem).xlsx" TargetMode="External"/><Relationship Id="rId1" Type="http://schemas.openxmlformats.org/officeDocument/2006/relationships/pivotCacheRecords" Target="pivotCacheRecords18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Import%20&amp;%20Export%20m3%20(dados%20de%20origem)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Import%20&amp;%20Export%20m3%20(dados%20de%20origem).xlsx" TargetMode="External"/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2" Type="http://schemas.openxmlformats.org/officeDocument/2006/relationships/externalLinkPath" Target="Import%20&amp;%20Export%20m3%20(dados%20de%20origem).xlsx" TargetMode="External"/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2" Type="http://schemas.openxmlformats.org/officeDocument/2006/relationships/externalLinkPath" Target="Import%20&amp;%20Export%20m3%20(dados%20de%20origem).xlsx" TargetMode="External"/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2" Type="http://schemas.openxmlformats.org/officeDocument/2006/relationships/externalLinkPath" Target="Import%20&amp;%20Export%20m3%20(dados%20de%20origem).xlsx" TargetMode="External"/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2" Type="http://schemas.openxmlformats.org/officeDocument/2006/relationships/externalLinkPath" Target="Import%20&amp;%20Export%20m3%20(dados%20de%20origem).xlsx" TargetMode="External"/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2" Type="http://schemas.openxmlformats.org/officeDocument/2006/relationships/externalLinkPath" Target="Import%20&amp;%20Export%20m3%20(dados%20de%20origem).xlsx" TargetMode="External"/><Relationship Id="rId1" Type="http://schemas.openxmlformats.org/officeDocument/2006/relationships/pivotCacheRecords" Target="pivotCacheRecords8.xml"/></Relationships>
</file>

<file path=xl/pivotCache/_rels/pivotCacheDefinition9.xml.rels><?xml version="1.0" encoding="UTF-8" standalone="yes"?>
<Relationships xmlns="http://schemas.openxmlformats.org/package/2006/relationships"><Relationship Id="rId2" Type="http://schemas.openxmlformats.org/officeDocument/2006/relationships/externalLinkPath" Target="Import%20&amp;%20Export%20m3%20(dados%20de%20origem).xlsx" TargetMode="External"/><Relationship Id="rId1" Type="http://schemas.openxmlformats.org/officeDocument/2006/relationships/pivotCacheRecords" Target="pivotCacheRecords9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9.721931597225" createdVersion="8" refreshedVersion="8" minRefreshableVersion="3" recordCount="26" xr:uid="{37FEAEBD-039E-4432-A29D-D449E99143FF}">
  <cacheSource type="worksheet">
    <worksheetSource ref="A1:P27" sheet="Import Petro" r:id="rId2"/>
  </cacheSource>
  <cacheFields count="16">
    <cacheField name="ANO" numFmtId="0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PRODUTO" numFmtId="0">
      <sharedItems/>
    </cacheField>
    <cacheField name="MOVIMENTO COMERCIAL" numFmtId="0">
      <sharedItems/>
    </cacheField>
    <cacheField name="UNIDADE" numFmtId="0">
      <sharedItems/>
    </cacheField>
    <cacheField name="JAN" numFmtId="166">
      <sharedItems containsSemiMixedTypes="0" containsString="0" containsNumber="1" minValue="225466.68117647059" maxValue="2234933.6336652176"/>
    </cacheField>
    <cacheField name="FEV" numFmtId="0">
      <sharedItems containsSemiMixedTypes="0" containsString="0" containsNumber="1" minValue="619854.61132146022" maxValue="2354547.0375823863"/>
    </cacheField>
    <cacheField name="MAR" numFmtId="0">
      <sharedItems containsSemiMixedTypes="0" containsString="0" containsNumber="1" minValue="217102.47627728694" maxValue="2501853.9428785117"/>
    </cacheField>
    <cacheField name="ABR" numFmtId="0">
      <sharedItems containsSemiMixedTypes="0" containsString="0" containsNumber="1" minValue="347136.34950684803" maxValue="2737462.4947412703"/>
    </cacheField>
    <cacheField name="MAI" numFmtId="0">
      <sharedItems containsSemiMixedTypes="0" containsString="0" containsNumber="1" minValue="293178.12470588239" maxValue="3050293.5586406766"/>
    </cacheField>
    <cacheField name="JUN" numFmtId="0">
      <sharedItems containsSemiMixedTypes="0" containsString="0" containsNumber="1" minValue="814959.57058823539" maxValue="2692026.840805599"/>
    </cacheField>
    <cacheField name="JUL" numFmtId="0">
      <sharedItems containsSemiMixedTypes="0" containsString="0" containsNumber="1" minValue="635280.48543916235" maxValue="4502092.9369419906"/>
    </cacheField>
    <cacheField name="AGO" numFmtId="0">
      <sharedItems containsSemiMixedTypes="0" containsString="0" containsNumber="1" minValue="333562.55764705886" maxValue="2753271.6913592028"/>
    </cacheField>
    <cacheField name="SET" numFmtId="0">
      <sharedItems containsSemiMixedTypes="0" containsString="0" containsNumber="1" minValue="302422.13294117647" maxValue="2838399.7487495914"/>
    </cacheField>
    <cacheField name="OUT" numFmtId="0">
      <sharedItems containsSemiMixedTypes="0" containsString="0" containsNumber="1" minValue="353987.89529411762" maxValue="3242332.2371803857"/>
    </cacheField>
    <cacheField name="NOV" numFmtId="0">
      <sharedItems containsString="0" containsBlank="1" containsNumber="1" minValue="360697.89300238399" maxValue="2405519.6302528866"/>
    </cacheField>
    <cacheField name="DEZ" numFmtId="0">
      <sharedItems containsString="0" containsBlank="1" containsNumber="1" minValue="483383.98424718366" maxValue="2213379.938531294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9.721935648151" createdVersion="8" refreshedVersion="8" minRefreshableVersion="3" recordCount="26" xr:uid="{B4FA59C3-44E2-434D-8C3D-6353CEBABBAF}">
  <cacheSource type="worksheet">
    <worksheetSource ref="A1:P27" sheet="Dispêndio GN" r:id="rId2"/>
  </cacheSource>
  <cacheFields count="16">
    <cacheField name="ANO" numFmtId="0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PRODUTO" numFmtId="0">
      <sharedItems/>
    </cacheField>
    <cacheField name="MOVIMENTO COMERCIAL" numFmtId="0">
      <sharedItems/>
    </cacheField>
    <cacheField name="UNIDADE" numFmtId="0">
      <sharedItems/>
    </cacheField>
    <cacheField name="JAN" numFmtId="166">
      <sharedItems containsSemiMixedTypes="0" containsString="0" containsNumber="1" minValue="8888167.6441124994" maxValue="960150223.36978102"/>
    </cacheField>
    <cacheField name="FEV" numFmtId="0">
      <sharedItems containsSemiMixedTypes="0" containsString="0" containsNumber="1" minValue="9460134.9399999995" maxValue="672595900.18595004"/>
    </cacheField>
    <cacheField name="MAR" numFmtId="166">
      <sharedItems containsSemiMixedTypes="0" containsString="0" containsNumber="1" minValue="10167003.449999999" maxValue="662714549.97000003"/>
    </cacheField>
    <cacheField name="ABR" numFmtId="166">
      <sharedItems containsSemiMixedTypes="0" containsString="0" containsNumber="1" minValue="9577646.7461439986" maxValue="719905118.28999996"/>
    </cacheField>
    <cacheField name="MAI" numFmtId="166">
      <sharedItems containsSemiMixedTypes="0" containsString="0" containsNumber="1" minValue="9098820.4690000005" maxValue="963869484.5"/>
    </cacheField>
    <cacheField name="JUN" numFmtId="166">
      <sharedItems containsSemiMixedTypes="0" containsString="0" containsNumber="1" minValue="15041016.392105099" maxValue="482319707.64999998"/>
    </cacheField>
    <cacheField name="JUL" numFmtId="166">
      <sharedItems containsSemiMixedTypes="0" containsString="0" containsNumber="1" minValue="19092473.039168902" maxValue="995102266.7099998"/>
    </cacheField>
    <cacheField name="AGO" numFmtId="166">
      <sharedItems containsSemiMixedTypes="0" containsString="0" containsNumber="1" minValue="19376403.077619199" maxValue="774243178.10000002"/>
    </cacheField>
    <cacheField name="SET" numFmtId="166">
      <sharedItems containsSemiMixedTypes="0" containsString="0" containsNumber="1" minValue="19374318.349251699" maxValue="725183578.24766207"/>
    </cacheField>
    <cacheField name="OUT" numFmtId="166">
      <sharedItems containsSemiMixedTypes="0" containsString="0" containsNumber="1" minValue="21776353.181250799" maxValue="1057158888.0288036"/>
    </cacheField>
    <cacheField name="NOV" numFmtId="166">
      <sharedItems containsString="0" containsBlank="1" containsNumber="1" minValue="20488274.330958899" maxValue="1061285294.1954341"/>
    </cacheField>
    <cacheField name="DEZ" numFmtId="166">
      <sharedItems containsString="0" containsBlank="1" containsNumber="1" minValue="21660455.6216718" maxValue="985936862.914396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9.721935995367" createdVersion="8" refreshedVersion="8" minRefreshableVersion="3" recordCount="14" xr:uid="{5FEED3D2-53E5-48D5-9468-CF62429F990B}">
  <cacheSource type="worksheet">
    <worksheetSource ref="A1:P15" sheet="Importações Etanol Anidro" r:id="rId2"/>
  </cacheSource>
  <cacheFields count="16">
    <cacheField name="ANO" numFmtId="0">
      <sharedItems containsSemiMixedTypes="0" containsString="0" containsNumber="1" containsInteger="1" minValue="2012" maxValue="2025" count="14"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PRODUTO" numFmtId="0">
      <sharedItems/>
    </cacheField>
    <cacheField name="MOVIMENTO COMERCIAL" numFmtId="0">
      <sharedItems/>
    </cacheField>
    <cacheField name="UNIDADE" numFmtId="0">
      <sharedItems/>
    </cacheField>
    <cacheField name="JAN" numFmtId="166">
      <sharedItems containsSemiMixedTypes="0" containsString="0" containsNumber="1" minValue="4995.9490000000005" maxValue="179992.49199999997"/>
    </cacheField>
    <cacheField name="FEV" numFmtId="166">
      <sharedItems containsSemiMixedTypes="0" containsString="0" containsNumber="1" minValue="28.006999999999998" maxValue="257360.69500000001"/>
    </cacheField>
    <cacheField name="MAR" numFmtId="166">
      <sharedItems containsSemiMixedTypes="0" containsString="0" containsNumber="1" minValue="46.033999999999999" maxValue="314395.2"/>
    </cacheField>
    <cacheField name="ABR" numFmtId="166">
      <sharedItems containsSemiMixedTypes="0" containsString="0" containsNumber="1" minValue="4080.61" maxValue="387681.58299999998"/>
    </cacheField>
    <cacheField name="MAI" numFmtId="166">
      <sharedItems containsSemiMixedTypes="0" containsString="0" containsNumber="1" minValue="5.883" maxValue="247989.28499999997"/>
    </cacheField>
    <cacheField name="JUN" numFmtId="166">
      <sharedItems containsSemiMixedTypes="0" containsString="0" containsNumber="1" minValue="4.5270000000000001" maxValue="199476.77299999999"/>
    </cacheField>
    <cacheField name="JUL" numFmtId="166">
      <sharedItems containsSemiMixedTypes="0" containsString="0" containsNumber="1" minValue="66.617000000000004" maxValue="133541.913"/>
    </cacheField>
    <cacheField name="AGO" numFmtId="166">
      <sharedItems containsSemiMixedTypes="0" containsString="0" containsNumber="1" minValue="0.65100000000000002" maxValue="135294.37599999999"/>
    </cacheField>
    <cacheField name="SET" numFmtId="166">
      <sharedItems containsSemiMixedTypes="0" containsString="0" containsNumber="1" minValue="5.0820000000000007" maxValue="109867.798"/>
    </cacheField>
    <cacheField name="OUT" numFmtId="166">
      <sharedItems containsSemiMixedTypes="0" containsString="0" containsNumber="1" minValue="0.76600000000000001" maxValue="91164.542000000001"/>
    </cacheField>
    <cacheField name="NOV" numFmtId="166">
      <sharedItems containsString="0" containsBlank="1" containsNumber="1" minValue="10.763999999999999" maxValue="139384.75000000003"/>
    </cacheField>
    <cacheField name="DEZ" numFmtId="166">
      <sharedItems containsString="0" containsBlank="1" containsNumber="1" minValue="4.5620000000000003" maxValue="184990.147999999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9.721936458336" createdVersion="8" refreshedVersion="8" minRefreshableVersion="3" recordCount="14" xr:uid="{87D8D395-C9EF-4B2C-897C-4035F287EA28}">
  <cacheSource type="worksheet">
    <worksheetSource ref="A1:P15" sheet="Dispêndio Etanol Anidro" r:id="rId2"/>
  </cacheSource>
  <cacheFields count="16">
    <cacheField name="ANO" numFmtId="0">
      <sharedItems containsSemiMixedTypes="0" containsString="0" containsNumber="1" containsInteger="1" minValue="2012" maxValue="2025" count="14"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PRODUTO" numFmtId="0">
      <sharedItems/>
    </cacheField>
    <cacheField name="MOVIMENTO COMERCIAL" numFmtId="0">
      <sharedItems/>
    </cacheField>
    <cacheField name="UNIDADE" numFmtId="0">
      <sharedItems/>
    </cacheField>
    <cacheField name="JAN" numFmtId="0">
      <sharedItems containsSemiMixedTypes="0" containsString="0" containsNumber="1" containsInteger="1" minValue="3115481" maxValue="99415439"/>
    </cacheField>
    <cacheField name="FEV" numFmtId="0">
      <sharedItems containsSemiMixedTypes="0" containsString="0" containsNumber="1" containsInteger="1" minValue="69942" maxValue="129522749"/>
    </cacheField>
    <cacheField name="MAR" numFmtId="0">
      <sharedItems containsSemiMixedTypes="0" containsString="0" containsNumber="1" containsInteger="1" minValue="66625" maxValue="148753592"/>
    </cacheField>
    <cacheField name="ABR" numFmtId="0">
      <sharedItems containsSemiMixedTypes="0" containsString="0" containsNumber="1" containsInteger="1" minValue="2786939" maxValue="163659605"/>
    </cacheField>
    <cacheField name="MAI" numFmtId="0">
      <sharedItems containsSemiMixedTypes="0" containsString="0" containsNumber="1" containsInteger="1" minValue="30655" maxValue="123301519"/>
    </cacheField>
    <cacheField name="JUN" numFmtId="0">
      <sharedItems containsSemiMixedTypes="0" containsString="0" containsNumber="1" containsInteger="1" minValue="35985" maxValue="98729069"/>
    </cacheField>
    <cacheField name="JUL" numFmtId="166">
      <sharedItems containsSemiMixedTypes="0" containsString="0" containsNumber="1" containsInteger="1" minValue="94282" maxValue="55115312"/>
    </cacheField>
    <cacheField name="AGO" numFmtId="166">
      <sharedItems containsSemiMixedTypes="0" containsString="0" containsNumber="1" containsInteger="1" minValue="8532" maxValue="64152646"/>
    </cacheField>
    <cacheField name="SET" numFmtId="166">
      <sharedItems containsSemiMixedTypes="0" containsString="0" containsNumber="1" containsInteger="1" minValue="21845" maxValue="52540437"/>
    </cacheField>
    <cacheField name="OUT" numFmtId="166">
      <sharedItems containsSemiMixedTypes="0" containsString="0" containsNumber="1" containsInteger="1" minValue="4758" maxValue="43176979"/>
    </cacheField>
    <cacheField name="NOV" numFmtId="166">
      <sharedItems containsString="0" containsBlank="1" containsNumber="1" containsInteger="1" minValue="41306" maxValue="68496883"/>
    </cacheField>
    <cacheField name="DEZ" numFmtId="166">
      <sharedItems containsString="0" containsBlank="1" containsNumber="1" containsInteger="1" minValue="36158" maxValue="7780428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9.721936805552" createdVersion="8" refreshedVersion="8" minRefreshableVersion="3" recordCount="14" xr:uid="{CFF4BE6A-6F45-4C38-84D3-CB10E5253D6E}">
  <cacheSource type="worksheet">
    <worksheetSource ref="A1:P15" sheet="Importações Etanol Hidratado" r:id="rId2"/>
  </cacheSource>
  <cacheFields count="16">
    <cacheField name="ANO" numFmtId="0">
      <sharedItems containsSemiMixedTypes="0" containsString="0" containsNumber="1" containsInteger="1" minValue="2012" maxValue="2025" count="14"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PRODUTO" numFmtId="0">
      <sharedItems/>
    </cacheField>
    <cacheField name="MOVIMENTO COMERCIAL" numFmtId="0">
      <sharedItems/>
    </cacheField>
    <cacheField name="UNIDADE" numFmtId="0">
      <sharedItems/>
    </cacheField>
    <cacheField name="JAN" numFmtId="0">
      <sharedItems containsSemiMixedTypes="0" containsString="0" containsNumber="1" minValue="1.2310000000000001" maxValue="266.23399999999998"/>
    </cacheField>
    <cacheField name="FEV" numFmtId="0">
      <sharedItems containsSemiMixedTypes="0" containsString="0" containsNumber="1" minValue="0.13400000000000001" maxValue="70.581999999999994"/>
    </cacheField>
    <cacheField name="MAR" numFmtId="0">
      <sharedItems containsSemiMixedTypes="0" containsString="0" containsNumber="1" minValue="0.50700000000000001" maxValue="11176.018"/>
    </cacheField>
    <cacheField name="ABR" numFmtId="0">
      <sharedItems containsSemiMixedTypes="0" containsString="0" containsNumber="1" minValue="0.17699999999999999" maxValue="4672.8549999999996"/>
    </cacheField>
    <cacheField name="MAI" numFmtId="0">
      <sharedItems containsSemiMixedTypes="0" containsString="0" containsNumber="1" minValue="0.82200000000000006" maxValue="131.137"/>
    </cacheField>
    <cacheField name="JUN" numFmtId="0">
      <sharedItems containsSemiMixedTypes="0" containsString="0" containsNumber="1" minValue="0.214" maxValue="9247.978000000001"/>
    </cacheField>
    <cacheField name="JUL" numFmtId="0">
      <sharedItems containsSemiMixedTypes="0" containsString="0" containsNumber="1" minValue="0.54" maxValue="8906.8680000000022"/>
    </cacheField>
    <cacheField name="AGO" numFmtId="0">
      <sharedItems containsSemiMixedTypes="0" containsString="0" containsNumber="1" minValue="0.50900000000000001" maxValue="181.87499999999997"/>
    </cacheField>
    <cacheField name="SET" numFmtId="0">
      <sharedItems containsSemiMixedTypes="0" containsString="0" containsNumber="1" minValue="1.4359999999999999" maxValue="4054.7809999999999"/>
    </cacheField>
    <cacheField name="OUT" numFmtId="0">
      <sharedItems containsSemiMixedTypes="0" containsString="0" containsNumber="1" minValue="0.308" maxValue="103.25200000000001"/>
    </cacheField>
    <cacheField name="NOV" numFmtId="166">
      <sharedItems containsString="0" containsBlank="1" containsNumber="1" minValue="0.309" maxValue="1113.9660000000001"/>
    </cacheField>
    <cacheField name="DEZ" numFmtId="166">
      <sharedItems containsString="0" containsBlank="1" containsNumber="1" minValue="0.33300000000000002" maxValue="193.908000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9.721937268521" createdVersion="8" refreshedVersion="8" minRefreshableVersion="3" recordCount="14" xr:uid="{E80097D8-547F-492A-A0E5-D9A7A0D497D4}">
  <cacheSource type="worksheet">
    <worksheetSource ref="A1:P15" sheet="Dispêndio Etanol Hidratado" r:id="rId2"/>
  </cacheSource>
  <cacheFields count="16">
    <cacheField name="ANO" numFmtId="0">
      <sharedItems containsSemiMixedTypes="0" containsString="0" containsNumber="1" containsInteger="1" minValue="2012" maxValue="2025" count="14"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PRODUTO" numFmtId="0">
      <sharedItems/>
    </cacheField>
    <cacheField name="MOVIMENTO COMERCIAL" numFmtId="0">
      <sharedItems/>
    </cacheField>
    <cacheField name="UNIDADE" numFmtId="0">
      <sharedItems/>
    </cacheField>
    <cacheField name="JAN" numFmtId="166">
      <sharedItems containsSemiMixedTypes="0" containsString="0" containsNumber="1" containsInteger="1" minValue="6459" maxValue="315480"/>
    </cacheField>
    <cacheField name="FEV" numFmtId="166">
      <sharedItems containsSemiMixedTypes="0" containsString="0" containsNumber="1" containsInteger="1" minValue="2131" maxValue="280186"/>
    </cacheField>
    <cacheField name="MAR" numFmtId="166">
      <sharedItems containsSemiMixedTypes="0" containsString="0" containsNumber="1" containsInteger="1" minValue="6606" maxValue="4983006"/>
    </cacheField>
    <cacheField name="ABR" numFmtId="166">
      <sharedItems containsSemiMixedTypes="0" containsString="0" containsNumber="1" containsInteger="1" minValue="2650" maxValue="1822546"/>
    </cacheField>
    <cacheField name="MAI" numFmtId="166">
      <sharedItems containsSemiMixedTypes="0" containsString="0" containsNumber="1" containsInteger="1" minValue="5019" maxValue="217350"/>
    </cacheField>
    <cacheField name="JUN" numFmtId="166">
      <sharedItems containsSemiMixedTypes="0" containsString="0" containsNumber="1" containsInteger="1" minValue="1986" maxValue="3767705"/>
    </cacheField>
    <cacheField name="JUL" numFmtId="166">
      <sharedItems containsSemiMixedTypes="0" containsString="0" containsNumber="1" containsInteger="1" minValue="7439" maxValue="3628718"/>
    </cacheField>
    <cacheField name="AGO" numFmtId="166">
      <sharedItems containsSemiMixedTypes="0" containsString="0" containsNumber="1" containsInteger="1" minValue="6409" maxValue="224742"/>
    </cacheField>
    <cacheField name="SET" numFmtId="166">
      <sharedItems containsSemiMixedTypes="0" containsString="0" containsNumber="1" containsInteger="1" minValue="10799" maxValue="1718938"/>
    </cacheField>
    <cacheField name="OUT" numFmtId="166">
      <sharedItems containsSemiMixedTypes="0" containsString="0" containsNumber="1" containsInteger="1" minValue="4041" maxValue="391932"/>
    </cacheField>
    <cacheField name="NOV" numFmtId="166">
      <sharedItems containsString="0" containsBlank="1" containsNumber="1" containsInteger="1" minValue="3057" maxValue="175898"/>
    </cacheField>
    <cacheField name="DEZ" numFmtId="166">
      <sharedItems containsString="0" containsBlank="1" containsNumber="1" containsInteger="1" minValue="2234" maxValue="1760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9.721937615737" createdVersion="8" refreshedVersion="8" minRefreshableVersion="3" recordCount="14" xr:uid="{F5A6E63E-93FF-4E59-B236-56B76D5635DE}">
  <cacheSource type="worksheet">
    <worksheetSource ref="A1:P15" sheet="Exportações Anidro" r:id="rId2"/>
  </cacheSource>
  <cacheFields count="16">
    <cacheField name="ANO" numFmtId="0">
      <sharedItems containsSemiMixedTypes="0" containsString="0" containsNumber="1" containsInteger="1" minValue="2012" maxValue="2025" count="14"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PRODUTO" numFmtId="0">
      <sharedItems/>
    </cacheField>
    <cacheField name="MOVIMENTO COMERCIAL" numFmtId="0">
      <sharedItems/>
    </cacheField>
    <cacheField name="UNIDADE" numFmtId="0">
      <sharedItems/>
    </cacheField>
    <cacheField name="JAN" numFmtId="0">
      <sharedItems containsSemiMixedTypes="0" containsString="0" containsNumber="1" minValue="38547.313999999998" maxValue="172720.79"/>
    </cacheField>
    <cacheField name="FEV" numFmtId="0">
      <sharedItems containsSemiMixedTypes="0" containsString="0" containsNumber="1" minValue="5366.6350000000002" maxValue="113699.2"/>
    </cacheField>
    <cacheField name="MAR" numFmtId="166">
      <sharedItems containsSemiMixedTypes="0" containsString="0" containsNumber="1" minValue="15448.349999999999" maxValue="132816.12400000001"/>
    </cacheField>
    <cacheField name="ABR" numFmtId="0">
      <sharedItems containsSemiMixedTypes="0" containsString="0" containsNumber="1" minValue="180.91" maxValue="127220.428"/>
    </cacheField>
    <cacheField name="MAI" numFmtId="0">
      <sharedItems containsSemiMixedTypes="0" containsString="0" containsNumber="1" minValue="30407.654000000002" maxValue="120949.13400000001"/>
    </cacheField>
    <cacheField name="JUN" numFmtId="0">
      <sharedItems containsSemiMixedTypes="0" containsString="0" containsNumber="1" minValue="28210.852999999999" maxValue="177448.5"/>
    </cacheField>
    <cacheField name="JUL" numFmtId="166">
      <sharedItems containsSemiMixedTypes="0" containsString="0" containsNumber="1" minValue="27344.830999999998" maxValue="308233.73100000003"/>
    </cacheField>
    <cacheField name="AGO" numFmtId="166">
      <sharedItems containsSemiMixedTypes="0" containsString="0" containsNumber="1" minValue="36522.714" maxValue="395400.674"/>
    </cacheField>
    <cacheField name="SET" numFmtId="166">
      <sharedItems containsSemiMixedTypes="0" containsString="0" containsNumber="1" minValue="14830.379000000001" maxValue="265634.25300000003"/>
    </cacheField>
    <cacheField name="OUT" numFmtId="166">
      <sharedItems containsSemiMixedTypes="0" containsString="0" containsNumber="1" minValue="20556.931" maxValue="302154.37900000002"/>
    </cacheField>
    <cacheField name="NOV" numFmtId="166">
      <sharedItems containsString="0" containsBlank="1" containsNumber="1" minValue="14293.396000000001" maxValue="196117.715"/>
    </cacheField>
    <cacheField name="DEZ" numFmtId="166">
      <sharedItems containsString="0" containsBlank="1" containsNumber="1" minValue="485.69" maxValue="249441.6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9.721938078706" createdVersion="8" refreshedVersion="8" minRefreshableVersion="3" recordCount="14" xr:uid="{3D169672-E302-458E-A26A-9A6FB0FE3A1B}">
  <cacheSource type="worksheet">
    <worksheetSource ref="A1:P15" sheet="Receita Anidro" r:id="rId2"/>
  </cacheSource>
  <cacheFields count="16">
    <cacheField name="ANO" numFmtId="0">
      <sharedItems containsSemiMixedTypes="0" containsString="0" containsNumber="1" containsInteger="1" minValue="2012" maxValue="2025" count="14"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PRODUTO" numFmtId="0">
      <sharedItems/>
    </cacheField>
    <cacheField name="MOVIMENTO COMERCIAL" numFmtId="0">
      <sharedItems/>
    </cacheField>
    <cacheField name="UNIDADE" numFmtId="0">
      <sharedItems/>
    </cacheField>
    <cacheField name="JAN" numFmtId="166">
      <sharedItems containsSemiMixedTypes="0" containsString="0" containsNumber="1" containsInteger="1" minValue="20877088" maxValue="117491306"/>
    </cacheField>
    <cacheField name="FEV" numFmtId="166">
      <sharedItems containsSemiMixedTypes="0" containsString="0" containsNumber="1" containsInteger="1" minValue="3766277" maxValue="74421816"/>
    </cacheField>
    <cacheField name="MAR" numFmtId="166">
      <sharedItems containsSemiMixedTypes="0" containsString="0" containsNumber="1" containsInteger="1" minValue="9364455" maxValue="71913047"/>
    </cacheField>
    <cacheField name="ABR" numFmtId="166">
      <sharedItems containsSemiMixedTypes="0" containsString="0" containsNumber="1" containsInteger="1" minValue="196685" maxValue="74131983"/>
    </cacheField>
    <cacheField name="MAI" numFmtId="166">
      <sharedItems containsSemiMixedTypes="0" containsString="0" containsNumber="1" containsInteger="1" minValue="21107218" maxValue="85989818"/>
    </cacheField>
    <cacheField name="JUN" numFmtId="166">
      <sharedItems containsSemiMixedTypes="0" containsString="0" containsNumber="1" containsInteger="1" minValue="16575206" maxValue="125272415"/>
    </cacheField>
    <cacheField name="JUL" numFmtId="166">
      <sharedItems containsSemiMixedTypes="0" containsString="0" containsNumber="1" containsInteger="1" minValue="17108835" maxValue="235771947"/>
    </cacheField>
    <cacheField name="AGO" numFmtId="166">
      <sharedItems containsSemiMixedTypes="0" containsString="0" containsNumber="1" containsInteger="1" minValue="19605079" maxValue="256873919"/>
    </cacheField>
    <cacheField name="SET" numFmtId="166">
      <sharedItems containsSemiMixedTypes="0" containsString="0" containsNumber="1" containsInteger="1" minValue="11109733" maxValue="197987630"/>
    </cacheField>
    <cacheField name="OUT" numFmtId="166">
      <sharedItems containsSemiMixedTypes="0" containsString="0" containsNumber="1" containsInteger="1" minValue="15849142" maxValue="223821597"/>
    </cacheField>
    <cacheField name="NOV" numFmtId="166">
      <sharedItems containsString="0" containsBlank="1" containsNumber="1" containsInteger="1" minValue="9898344" maxValue="139477497"/>
    </cacheField>
    <cacheField name="DEZ" numFmtId="166">
      <sharedItems containsString="0" containsBlank="1" containsNumber="1" containsInteger="1" minValue="503342" maxValue="16357147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9.721938425922" createdVersion="8" refreshedVersion="8" minRefreshableVersion="3" recordCount="14" xr:uid="{210F4EDD-4879-4EF0-8C9A-D009648D13F4}">
  <cacheSource type="worksheet">
    <worksheetSource ref="A1:P15" sheet="Exportações Hidratado" r:id="rId2"/>
  </cacheSource>
  <cacheFields count="16">
    <cacheField name="ANO" numFmtId="0">
      <sharedItems containsSemiMixedTypes="0" containsString="0" containsNumber="1" containsInteger="1" minValue="2012" maxValue="2025" count="14"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PRODUTO" numFmtId="0">
      <sharedItems/>
    </cacheField>
    <cacheField name="MOVIMENTO COMERCIAL" numFmtId="0">
      <sharedItems/>
    </cacheField>
    <cacheField name="UNIDADE" numFmtId="0">
      <sharedItems/>
    </cacheField>
    <cacheField name="JAN" numFmtId="0">
      <sharedItems containsSemiMixedTypes="0" containsString="0" containsNumber="1" minValue="3195.4009999999998" maxValue="189763.69500000001"/>
    </cacheField>
    <cacheField name="FEV" numFmtId="0">
      <sharedItems containsSemiMixedTypes="0" containsString="0" containsNumber="1" minValue="709.73800000000006" maxValue="192061.22899999999"/>
    </cacheField>
    <cacheField name="MAR" numFmtId="0">
      <sharedItems containsSemiMixedTypes="0" containsString="0" containsNumber="1" minValue="10026.569" maxValue="194635.30699999997"/>
    </cacheField>
    <cacheField name="ABR" numFmtId="0">
      <sharedItems containsSemiMixedTypes="0" containsString="0" containsNumber="1" minValue="1608.9459999999999" maxValue="136571.80800000002"/>
    </cacheField>
    <cacheField name="MAI" numFmtId="0">
      <sharedItems containsSemiMixedTypes="0" containsString="0" containsNumber="1" minValue="12133.526000000003" maxValue="78953.255999999994"/>
    </cacheField>
    <cacheField name="JUN" numFmtId="0">
      <sharedItems containsSemiMixedTypes="0" containsString="0" containsNumber="1" minValue="12765.073000000002" maxValue="189334.04999999996"/>
    </cacheField>
    <cacheField name="JUL" numFmtId="0">
      <sharedItems containsSemiMixedTypes="0" containsString="0" containsNumber="1" minValue="7498.1630000000005" maxValue="166462.43400000001"/>
    </cacheField>
    <cacheField name="AGO" numFmtId="0">
      <sharedItems containsSemiMixedTypes="0" containsString="0" containsNumber="1" minValue="41999.877" maxValue="166598.24299999996"/>
    </cacheField>
    <cacheField name="SET" numFmtId="0">
      <sharedItems containsSemiMixedTypes="0" containsString="0" containsNumber="1" minValue="46301.678999999996" maxValue="194389.77300000002"/>
    </cacheField>
    <cacheField name="OUT" numFmtId="0">
      <sharedItems containsSemiMixedTypes="0" containsString="0" containsNumber="1" minValue="22454.195" maxValue="194938.06400000001"/>
    </cacheField>
    <cacheField name="NOV" numFmtId="0">
      <sharedItems containsString="0" containsBlank="1" containsNumber="1" minValue="20054.398000000001" maxValue="157243.63199999998"/>
    </cacheField>
    <cacheField name="DEZ" numFmtId="0">
      <sharedItems containsString="0" containsBlank="1" containsNumber="1" minValue="1283.2440000000001" maxValue="220666.075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9.721938888892" createdVersion="8" refreshedVersion="8" minRefreshableVersion="3" recordCount="14" xr:uid="{60253879-14F6-4BF6-B31E-1AC2CEBF358E}">
  <cacheSource type="worksheet">
    <worksheetSource ref="A1:P15" sheet="Receita Hidratado" r:id="rId2"/>
  </cacheSource>
  <cacheFields count="16">
    <cacheField name="ANO" numFmtId="0">
      <sharedItems containsSemiMixedTypes="0" containsString="0" containsNumber="1" containsInteger="1" minValue="2012" maxValue="2025" count="14"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PRODUTO" numFmtId="0">
      <sharedItems/>
    </cacheField>
    <cacheField name="MOVIMENTO COMERCIAL" numFmtId="0">
      <sharedItems/>
    </cacheField>
    <cacheField name="UNIDADE" numFmtId="0">
      <sharedItems/>
    </cacheField>
    <cacheField name="JAN" numFmtId="166">
      <sharedItems containsSemiMixedTypes="0" containsString="0" containsNumber="1" containsInteger="1" minValue="2167833" maxValue="112792476"/>
    </cacheField>
    <cacheField name="FEV" numFmtId="166">
      <sharedItems containsSemiMixedTypes="0" containsString="0" containsNumber="1" containsInteger="1" minValue="586030" maxValue="87218423"/>
    </cacheField>
    <cacheField name="MAR" numFmtId="166">
      <sharedItems containsSemiMixedTypes="0" containsString="0" containsNumber="1" containsInteger="1" minValue="6416214" maxValue="107838094"/>
    </cacheField>
    <cacheField name="ABR" numFmtId="166">
      <sharedItems containsSemiMixedTypes="0" containsString="0" containsNumber="1" containsInteger="1" minValue="1794395" maxValue="91711510"/>
    </cacheField>
    <cacheField name="MAI" numFmtId="166">
      <sharedItems containsSemiMixedTypes="0" containsString="0" containsNumber="1" containsInteger="1" minValue="7211199" maxValue="44126063"/>
    </cacheField>
    <cacheField name="JUN" numFmtId="166">
      <sharedItems containsSemiMixedTypes="0" containsString="0" containsNumber="1" containsInteger="1" minValue="9511527" maxValue="101055156"/>
    </cacheField>
    <cacheField name="JUL" numFmtId="166">
      <sharedItems containsSemiMixedTypes="0" containsString="0" containsNumber="1" containsInteger="1" minValue="3944199" maxValue="84864108"/>
    </cacheField>
    <cacheField name="AGO" numFmtId="166">
      <sharedItems containsSemiMixedTypes="0" containsString="0" containsNumber="1" containsInteger="1" minValue="23957798" maxValue="99774254"/>
    </cacheField>
    <cacheField name="SET" numFmtId="166">
      <sharedItems containsSemiMixedTypes="0" containsString="0" containsNumber="1" containsInteger="1" minValue="22884951" maxValue="133183809"/>
    </cacheField>
    <cacheField name="OUT" numFmtId="166">
      <sharedItems containsSemiMixedTypes="0" containsString="0" containsNumber="1" containsInteger="1" minValue="12381778" maxValue="126395985"/>
    </cacheField>
    <cacheField name="NOV" numFmtId="166">
      <sharedItems containsString="0" containsBlank="1" containsNumber="1" containsInteger="1" minValue="14908410" maxValue="76932750"/>
    </cacheField>
    <cacheField name="DEZ" numFmtId="166">
      <sharedItems containsString="0" containsBlank="1" containsNumber="1" containsInteger="1" minValue="1025561" maxValue="12767080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9.721932175926" createdVersion="8" refreshedVersion="8" minRefreshableVersion="3" recordCount="26" xr:uid="{57B89E8F-D0B4-420A-8546-02B394597BB0}">
  <cacheSource type="worksheet">
    <worksheetSource ref="A1:O27" sheet="Dispêndio Petro" r:id="rId2"/>
  </cacheSource>
  <cacheFields count="15">
    <cacheField name="ANO" numFmtId="0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PRODUTO" numFmtId="0">
      <sharedItems/>
    </cacheField>
    <cacheField name="UNIDADE" numFmtId="0">
      <sharedItems/>
    </cacheField>
    <cacheField name="JAN" numFmtId="0">
      <sharedItems containsSemiMixedTypes="0" containsString="0" containsNumber="1" containsInteger="1" minValue="96760569" maxValue="1220020142"/>
    </cacheField>
    <cacheField name="FEV" numFmtId="0">
      <sharedItems containsSemiMixedTypes="0" containsString="0" containsNumber="1" containsInteger="1" minValue="210621960" maxValue="1616699049"/>
    </cacheField>
    <cacheField name="MAR" numFmtId="0">
      <sharedItems containsSemiMixedTypes="0" containsString="0" containsNumber="1" containsInteger="1" minValue="86620514" maxValue="1335650071"/>
    </cacheField>
    <cacheField name="ABR" numFmtId="0">
      <sharedItems containsSemiMixedTypes="0" containsString="0" containsNumber="1" containsInteger="1" minValue="151366313" maxValue="1643874628"/>
    </cacheField>
    <cacheField name="MAI" numFmtId="0">
      <sharedItems containsSemiMixedTypes="0" containsString="0" containsNumber="1" containsInteger="1" minValue="77926222" maxValue="1786731744"/>
    </cacheField>
    <cacheField name="JUN" numFmtId="0">
      <sharedItems containsSemiMixedTypes="0" containsString="0" containsNumber="1" containsInteger="1" minValue="205576218" maxValue="2156138127"/>
    </cacheField>
    <cacheField name="JUL" numFmtId="0">
      <sharedItems containsSemiMixedTypes="0" containsString="0" containsNumber="1" containsInteger="1" minValue="210825086" maxValue="3144117294"/>
    </cacheField>
    <cacheField name="AGO" numFmtId="0">
      <sharedItems containsSemiMixedTypes="0" containsString="0" containsNumber="1" containsInteger="1" minValue="86395749" maxValue="2003484147"/>
    </cacheField>
    <cacheField name="SET" numFmtId="0">
      <sharedItems containsSemiMixedTypes="0" containsString="0" containsNumber="1" containsInteger="1" minValue="87489455" maxValue="2031123080"/>
    </cacheField>
    <cacheField name="OUT" numFmtId="0">
      <sharedItems containsSemiMixedTypes="0" containsString="0" containsNumber="1" containsInteger="1" minValue="98413669" maxValue="1925983963"/>
    </cacheField>
    <cacheField name="NOV" numFmtId="166">
      <sharedItems containsString="0" containsBlank="1" containsNumber="1" containsInteger="1" minValue="190356078" maxValue="1567014194"/>
    </cacheField>
    <cacheField name="DEZ" numFmtId="166">
      <sharedItems containsString="0" containsBlank="1" containsNumber="1" containsInteger="1" minValue="145230711" maxValue="138473147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9.721932523149" createdVersion="8" refreshedVersion="8" minRefreshableVersion="3" recordCount="26" xr:uid="{A3BDBAE1-53EB-437F-AC3B-1A30D3E041C5}">
  <cacheSource type="worksheet">
    <worksheetSource ref="A1:P27" sheet="Export Petro" r:id="rId2"/>
  </cacheSource>
  <cacheFields count="16">
    <cacheField name="ANO" numFmtId="0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PRODUTO" numFmtId="0">
      <sharedItems/>
    </cacheField>
    <cacheField name="MOVIMENTO COMERCIAL" numFmtId="0">
      <sharedItems/>
    </cacheField>
    <cacheField name="UNIDADE" numFmtId="0">
      <sharedItems/>
    </cacheField>
    <cacheField name="JAN" numFmtId="0">
      <sharedItems containsSemiMixedTypes="0" containsString="0" containsNumber="1" minValue="0" maxValue="10757399.923863636"/>
    </cacheField>
    <cacheField name="FEV" numFmtId="0">
      <sharedItems containsSemiMixedTypes="0" containsString="0" containsNumber="1" minValue="6.8537785667737799E-2" maxValue="7356855.2329545468"/>
    </cacheField>
    <cacheField name="MAR" numFmtId="0">
      <sharedItems containsSemiMixedTypes="0" containsString="0" containsNumber="1" minValue="0" maxValue="12504190.447727272"/>
    </cacheField>
    <cacheField name="ABR" numFmtId="0">
      <sharedItems containsSemiMixedTypes="0" containsString="0" containsNumber="1" minValue="0" maxValue="10385579.119318182"/>
    </cacheField>
    <cacheField name="MAI" numFmtId="0">
      <sharedItems containsSemiMixedTypes="0" containsString="0" containsNumber="1" minValue="0" maxValue="10771425.359090907"/>
    </cacheField>
    <cacheField name="JUN" numFmtId="0">
      <sharedItems containsSemiMixedTypes="0" containsString="0" containsNumber="1" minValue="66231.370081571193" maxValue="9243048.0681818184"/>
    </cacheField>
    <cacheField name="JUL" numFmtId="0">
      <sharedItems containsSemiMixedTypes="0" containsString="0" containsNumber="1" minValue="352685.97784319456" maxValue="9757190.2988636419"/>
    </cacheField>
    <cacheField name="AGO" numFmtId="0">
      <sharedItems containsSemiMixedTypes="0" containsString="0" containsNumber="1" minValue="0" maxValue="10076690.0375"/>
    </cacheField>
    <cacheField name="SET" numFmtId="166">
      <sharedItems containsSemiMixedTypes="0" containsString="0" containsNumber="1" minValue="28.089256421204016" maxValue="9341900.2386363614"/>
    </cacheField>
    <cacheField name="OUT" numFmtId="166">
      <sharedItems containsSemiMixedTypes="0" containsString="0" containsNumber="1" minValue="0" maxValue="10128534.469318181"/>
    </cacheField>
    <cacheField name="NOV" numFmtId="166">
      <sharedItems containsString="0" containsBlank="1" containsNumber="1" minValue="245182.68016449065" maxValue="10174473.376136364"/>
    </cacheField>
    <cacheField name="DEZ" numFmtId="166">
      <sharedItems containsString="0" containsBlank="1" containsNumber="1" minValue="419950.42021527601" maxValue="9705514.213695095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9.721932986111" createdVersion="8" refreshedVersion="8" minRefreshableVersion="3" recordCount="26" xr:uid="{C7C75D64-B7FB-4211-B4FB-CF37B5592435}">
  <cacheSource type="worksheet">
    <worksheetSource ref="A1:O27" sheet="Receita Petro" r:id="rId2"/>
  </cacheSource>
  <cacheFields count="15">
    <cacheField name="ANO" numFmtId="0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PRODUTO" numFmtId="1">
      <sharedItems/>
    </cacheField>
    <cacheField name="UNIDADE" numFmtId="0">
      <sharedItems/>
    </cacheField>
    <cacheField name="JAN" numFmtId="166">
      <sharedItems containsSemiMixedTypes="0" containsString="0" containsNumber="1" containsInteger="1" minValue="0" maxValue="4877245796"/>
    </cacheField>
    <cacheField name="FEV" numFmtId="166">
      <sharedItems containsSemiMixedTypes="0" containsString="0" containsNumber="1" containsInteger="1" minValue="51" maxValue="3938875347"/>
    </cacheField>
    <cacheField name="MAR" numFmtId="166">
      <sharedItems containsSemiMixedTypes="0" containsString="0" containsNumber="1" containsInteger="1" minValue="0" maxValue="5520902205"/>
    </cacheField>
    <cacheField name="ABR" numFmtId="166">
      <sharedItems containsSemiMixedTypes="0" containsString="0" containsNumber="1" containsInteger="1" minValue="0" maxValue="4514763346"/>
    </cacheField>
    <cacheField name="MAI" numFmtId="166">
      <sharedItems containsSemiMixedTypes="0" containsString="0" containsNumber="1" containsInteger="1" minValue="0" maxValue="4850725330"/>
    </cacheField>
    <cacheField name="JUN" numFmtId="166">
      <sharedItems containsSemiMixedTypes="0" containsString="0" containsNumber="1" containsInteger="1" minValue="8830391" maxValue="3971869769"/>
    </cacheField>
    <cacheField name="JUL" numFmtId="0">
      <sharedItems containsSemiMixedTypes="0" containsString="0" containsNumber="1" containsInteger="1" minValue="50862353" maxValue="4026335490"/>
    </cacheField>
    <cacheField name="AGO" numFmtId="166">
      <sharedItems containsSemiMixedTypes="0" containsString="0" containsNumber="1" containsInteger="1" minValue="0" maxValue="4101772803"/>
    </cacheField>
    <cacheField name="SET" numFmtId="166">
      <sharedItems containsSemiMixedTypes="0" containsString="0" containsNumber="1" containsInteger="1" minValue="27486" maxValue="4304909734"/>
    </cacheField>
    <cacheField name="OUT" numFmtId="166">
      <sharedItems containsSemiMixedTypes="0" containsString="0" containsNumber="1" containsInteger="1" minValue="0" maxValue="4225096578"/>
    </cacheField>
    <cacheField name="NOV" numFmtId="166">
      <sharedItems containsString="0" containsBlank="1" containsNumber="1" containsInteger="1" minValue="35941686" maxValue="4569070822"/>
    </cacheField>
    <cacheField name="DEZ" numFmtId="166">
      <sharedItems containsString="0" containsBlank="1" containsNumber="1" containsInteger="1" minValue="59930153" maxValue="45073834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9.721933564811" createdVersion="8" refreshedVersion="8" minRefreshableVersion="3" recordCount="364" xr:uid="{A9B42D60-E451-4D9E-8D10-40E5372D85C8}">
  <cacheSource type="worksheet">
    <worksheetSource ref="A1:P365" sheet="Import Deriv m3" r:id="rId2"/>
  </cacheSource>
  <cacheFields count="16">
    <cacheField name="ANO" numFmtId="0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PRODUTO" numFmtId="0">
      <sharedItems count="14">
        <s v="ASFALTO (m3)"/>
        <s v="PARAFINA (m3)"/>
        <s v="COQUE (m3)"/>
        <s v="ÓLEO DIESEL (m3)"/>
        <s v="ÓLEO COMBUSTÍVEL (m3)"/>
        <s v="GLP (m3)"/>
        <s v="NAFTA (m3)"/>
        <s v="GASOLINA A (m3)"/>
        <s v="GASOLINA DE AVIAÇÃO (m3)"/>
        <s v="QUEROSENE ILUMINANTE (m3)"/>
        <s v="QUEROSENE DE AVIAÇÃO (m3)"/>
        <s v="SOLVENTE (m3)"/>
        <s v="OUTROS NÃO ENERGÉTICOS (m3) "/>
        <s v="LUBRIFICANTE (m3)"/>
      </sharedItems>
    </cacheField>
    <cacheField name="MOVIMENTO COMERCIAL" numFmtId="0">
      <sharedItems/>
    </cacheField>
    <cacheField name="UNIDADE" numFmtId="0">
      <sharedItems/>
    </cacheField>
    <cacheField name="JAN" numFmtId="0">
      <sharedItems containsSemiMixedTypes="0" containsString="0" containsNumber="1" minValue="0" maxValue="1637905.7265258217"/>
    </cacheField>
    <cacheField name="FEV" numFmtId="0">
      <sharedItems containsString="0" containsBlank="1" containsNumber="1" minValue="0" maxValue="1164008.0446009389"/>
    </cacheField>
    <cacheField name="MAR" numFmtId="0">
      <sharedItems containsString="0" containsBlank="1" containsNumber="1" minValue="0" maxValue="1718406.7392857142"/>
    </cacheField>
    <cacheField name="ABR" numFmtId="0">
      <sharedItems containsSemiMixedTypes="0" containsString="0" containsNumber="1" minValue="0" maxValue="1557596.2357142856"/>
    </cacheField>
    <cacheField name="MAI" numFmtId="0">
      <sharedItems containsSemiMixedTypes="0" containsString="0" containsNumber="1" minValue="0" maxValue="1459037.8809523808"/>
    </cacheField>
    <cacheField name="JUN" numFmtId="0">
      <sharedItems containsSemiMixedTypes="0" containsString="0" containsNumber="1" minValue="0" maxValue="1514223.8535714285"/>
    </cacheField>
    <cacheField name="JUL" numFmtId="0">
      <sharedItems containsString="0" containsBlank="1" containsNumber="1" minValue="0" maxValue="1727937.1440476184"/>
    </cacheField>
    <cacheField name="AGO" numFmtId="0">
      <sharedItems containsSemiMixedTypes="0" containsString="0" containsNumber="1" minValue="0" maxValue="1846801.6107142863"/>
    </cacheField>
    <cacheField name="SET" numFmtId="166">
      <sharedItems containsSemiMixedTypes="0" containsString="0" containsNumber="1" minValue="0" maxValue="1998498.5845238094"/>
    </cacheField>
    <cacheField name="OUT" numFmtId="166">
      <sharedItems containsString="0" containsBlank="1" containsNumber="1" minValue="0" maxValue="1853078.0238095236"/>
    </cacheField>
    <cacheField name="NOV" numFmtId="166">
      <sharedItems containsString="0" containsBlank="1" containsNumber="1" minValue="0" maxValue="1910372.134976526"/>
    </cacheField>
    <cacheField name="DEZ" numFmtId="166">
      <sharedItems containsString="0" containsBlank="1" containsNumber="1" minValue="0" maxValue="1878366.36547619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9.721933912035" createdVersion="8" refreshedVersion="8" minRefreshableVersion="3" recordCount="364" xr:uid="{DA915F6A-BC58-4646-B3A8-729157502C5E}">
  <cacheSource type="worksheet">
    <worksheetSource ref="A1:O365" sheet="Dispêndio Deriv" r:id="rId2"/>
  </cacheSource>
  <cacheFields count="15">
    <cacheField name="ANO" numFmtId="0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PRODUTO" numFmtId="0">
      <sharedItems count="14">
        <s v="ASFALTO"/>
        <s v="PARAFINA"/>
        <s v="COQUE"/>
        <s v="GLP"/>
        <s v="GASOLINA A"/>
        <s v="GASOLINA DE AVIAÇÃO"/>
        <s v="ÓLEO DIESEL"/>
        <s v="ÓLEO COMBUSTÍVEL"/>
        <s v="NAFTA"/>
        <s v="QUEROSENE ILUMINANTE"/>
        <s v="QUEROSENE DE AVIAÇÃO"/>
        <s v="SOLVENTE"/>
        <s v="OUTROS NÃO ENERGÉTICOS "/>
        <s v="LUBRIFICANTE"/>
      </sharedItems>
    </cacheField>
    <cacheField name="UNIDADE" numFmtId="0">
      <sharedItems/>
    </cacheField>
    <cacheField name="JAN" numFmtId="0">
      <sharedItems containsSemiMixedTypes="0" containsString="0" containsNumber="1" containsInteger="1" minValue="0" maxValue="1075508570"/>
    </cacheField>
    <cacheField name="FEV" numFmtId="0">
      <sharedItems containsString="0" containsBlank="1" containsNumber="1" containsInteger="1" minValue="0" maxValue="768434415"/>
    </cacheField>
    <cacheField name="MAR" numFmtId="0">
      <sharedItems containsString="0" containsBlank="1" containsNumber="1" containsInteger="1" minValue="0" maxValue="1160416791"/>
    </cacheField>
    <cacheField name="ABR" numFmtId="0">
      <sharedItems containsSemiMixedTypes="0" containsString="0" containsNumber="1" containsInteger="1" minValue="0" maxValue="1438433406"/>
    </cacheField>
    <cacheField name="MAI" numFmtId="0">
      <sharedItems containsMixedTypes="1" containsNumber="1" containsInteger="1" minValue="0" maxValue="1381759387"/>
    </cacheField>
    <cacheField name="JUN" numFmtId="0">
      <sharedItems containsString="0" containsBlank="1" containsNumber="1" containsInteger="1" minValue="0" maxValue="1009214055"/>
    </cacheField>
    <cacheField name="JUL" numFmtId="166">
      <sharedItems containsString="0" containsBlank="1" containsNumber="1" containsInteger="1" minValue="0" maxValue="1365707457"/>
    </cacheField>
    <cacheField name="AGO" numFmtId="0">
      <sharedItems containsSemiMixedTypes="0" containsString="0" containsNumber="1" containsInteger="1" minValue="0" maxValue="1748231212"/>
    </cacheField>
    <cacheField name="SET" numFmtId="166">
      <sharedItems containsSemiMixedTypes="0" containsString="0" containsNumber="1" containsInteger="1" minValue="0" maxValue="1799455665"/>
    </cacheField>
    <cacheField name="OUT" numFmtId="166">
      <sharedItems containsString="0" containsBlank="1" containsNumber="1" containsInteger="1" minValue="0" maxValue="1402017922"/>
    </cacheField>
    <cacheField name="NOV" numFmtId="166">
      <sharedItems containsString="0" containsBlank="1" containsNumber="1" containsInteger="1" minValue="0" maxValue="1246241786"/>
    </cacheField>
    <cacheField name="DEZ" numFmtId="166">
      <sharedItems containsString="0" containsBlank="1" containsNumber="1" containsInteger="1" minValue="0" maxValue="119823939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9.721934374997" createdVersion="8" refreshedVersion="8" minRefreshableVersion="3" recordCount="416" xr:uid="{94E42A2C-61B4-48FA-AE4F-B0E8A402AC6B}">
  <cacheSource type="worksheet">
    <worksheetSource ref="A1:P417" sheet="Export Deriv m3" r:id="rId2"/>
  </cacheSource>
  <cacheFields count="16">
    <cacheField name="ANO" numFmtId="0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PRODUTO" numFmtId="0">
      <sharedItems count="16">
        <s v="GASOLINA DE AVIAÇÃO (m3)"/>
        <s v="GASOLINA A (m3)"/>
        <s v="ÓLEO COMBUSTÍVEL (m3)"/>
        <s v="ÓLEO DIESEL (m3)"/>
        <s v="QUEROSENE DE AVIAÇÃO (m3)"/>
        <s v="QUEROSENE ILUMINANTE (m3)"/>
        <s v="GLP (m3)"/>
        <s v="PARAFINA (m3)"/>
        <s v="COQUE (m3)"/>
        <s v="NAFTA (m3)"/>
        <s v="SOLVENTE (m3)"/>
        <s v="LUBRIFICANTE (m3)"/>
        <s v="OUTROS NÃO ENERGÉTICOS (m3) "/>
        <s v="COMBUSTÍVEIS PARA NAVIOS (m3)"/>
        <s v="COMBUSTÍVEIS PARA AERONAVES (m3)"/>
        <s v="ASFALTO (m3)"/>
      </sharedItems>
    </cacheField>
    <cacheField name="MOVIMENTO COMERCIAL" numFmtId="0">
      <sharedItems/>
    </cacheField>
    <cacheField name="UNIDADE" numFmtId="0">
      <sharedItems/>
    </cacheField>
    <cacheField name="JAN" numFmtId="0">
      <sharedItems containsString="0" containsBlank="1" containsNumber="1" minValue="0" maxValue="1620187.1701030931"/>
    </cacheField>
    <cacheField name="FEV" numFmtId="166">
      <sharedItems containsSemiMixedTypes="0" containsString="0" containsNumber="1" minValue="0" maxValue="1399703.963917525"/>
    </cacheField>
    <cacheField name="MAR" numFmtId="166">
      <sharedItems containsString="0" containsBlank="1" containsNumber="1" minValue="0" maxValue="1602138.6247422679"/>
    </cacheField>
    <cacheField name="ABR" numFmtId="0">
      <sharedItems containsString="0" containsBlank="1" containsNumber="1" minValue="0" maxValue="1710045.9391752582"/>
    </cacheField>
    <cacheField name="MAI" numFmtId="0">
      <sharedItems containsSemiMixedTypes="0" containsString="0" containsNumber="1" minValue="0" maxValue="2300198.2969072158"/>
    </cacheField>
    <cacheField name="JUN" numFmtId="166">
      <sharedItems containsSemiMixedTypes="0" containsString="0" containsNumber="1" minValue="0" maxValue="1346812.7917525764"/>
    </cacheField>
    <cacheField name="JUL" numFmtId="0">
      <sharedItems containsSemiMixedTypes="0" containsString="0" containsNumber="1" minValue="0" maxValue="1433549.6185567004"/>
    </cacheField>
    <cacheField name="AGO" numFmtId="166">
      <sharedItems containsSemiMixedTypes="0" containsString="0" containsNumber="1" minValue="0" maxValue="1491281.9649484525"/>
    </cacheField>
    <cacheField name="SET" numFmtId="166">
      <sharedItems containsString="0" containsBlank="1" containsNumber="1" minValue="0" maxValue="1299745.716494845"/>
    </cacheField>
    <cacheField name="OUT" numFmtId="166">
      <sharedItems containsString="0" containsBlank="1" containsNumber="1" minValue="0" maxValue="1353156.1051546391"/>
    </cacheField>
    <cacheField name="NOV" numFmtId="166">
      <sharedItems containsString="0" containsBlank="1" containsNumber="1" minValue="0" maxValue="1897896.9257731962"/>
    </cacheField>
    <cacheField name="DEZ" numFmtId="166">
      <sharedItems containsString="0" containsBlank="1" containsNumber="1" minValue="0" maxValue="1787482.806185567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9.721934837966" createdVersion="8" refreshedVersion="8" minRefreshableVersion="3" recordCount="416" xr:uid="{B15EDB54-4D83-49DC-AACA-470982ACFF80}">
  <cacheSource type="worksheet">
    <worksheetSource ref="A1:O417" sheet="Receita Deriv" r:id="rId2"/>
  </cacheSource>
  <cacheFields count="15">
    <cacheField name="ANO" numFmtId="0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PRODUTO" numFmtId="0">
      <sharedItems count="16">
        <s v="GASOLINA DE AVIAÇÃO"/>
        <s v="GASOLINA A"/>
        <s v="ÓLEO COMBUSTÍVEL"/>
        <s v="ÓLEO DIESEL"/>
        <s v="GLP"/>
        <s v="QUEROSENE DE AVIAÇÃO"/>
        <s v="QUEROSENE ILUMINANTE"/>
        <s v="PARAFINA"/>
        <s v="COQUE"/>
        <s v="NAFTA"/>
        <s v="SOLVENTE"/>
        <s v="LUBRIFICANTE"/>
        <s v="OUTROS NÃO ENERGÉTICOS "/>
        <s v="COMBUSTÍVEIS PARA NAVIOS"/>
        <s v="COMBUSTÍVEIS PARA AERONAVES"/>
        <s v="ASFALTO"/>
      </sharedItems>
    </cacheField>
    <cacheField name="UNIDADE" numFmtId="0">
      <sharedItems/>
    </cacheField>
    <cacheField name="JAN" numFmtId="0">
      <sharedItems containsSemiMixedTypes="0" containsString="0" containsNumber="1" containsInteger="1" minValue="0" maxValue="854703845"/>
    </cacheField>
    <cacheField name="FEV" numFmtId="0">
      <sharedItems containsSemiMixedTypes="0" containsString="0" containsNumber="1" containsInteger="1" minValue="0" maxValue="761540578"/>
    </cacheField>
    <cacheField name="MAR" numFmtId="0">
      <sharedItems containsString="0" containsBlank="1" containsNumber="1" containsInteger="1" minValue="0" maxValue="893691512"/>
    </cacheField>
    <cacheField name="ABR" numFmtId="0">
      <sharedItems containsSemiMixedTypes="0" containsString="0" containsNumber="1" containsInteger="1" minValue="0" maxValue="1074086955"/>
    </cacheField>
    <cacheField name="MAI" numFmtId="0">
      <sharedItems containsSemiMixedTypes="0" containsString="0" containsNumber="1" containsInteger="1" minValue="0" maxValue="1132121598"/>
    </cacheField>
    <cacheField name="JUN" numFmtId="0">
      <sharedItems containsSemiMixedTypes="0" containsString="0" containsNumber="1" containsInteger="1" minValue="0" maxValue="1125421915"/>
    </cacheField>
    <cacheField name="JUL" numFmtId="0">
      <sharedItems containsSemiMixedTypes="0" containsString="0" containsNumber="1" containsInteger="1" minValue="0" maxValue="1232975926"/>
    </cacheField>
    <cacheField name="AGO" numFmtId="0">
      <sharedItems containsSemiMixedTypes="0" containsString="0" containsNumber="1" containsInteger="1" minValue="0" maxValue="761871958"/>
    </cacheField>
    <cacheField name="SET" numFmtId="0">
      <sharedItems containsString="0" containsBlank="1" containsNumber="1" containsInteger="1" minValue="0" maxValue="656008081"/>
    </cacheField>
    <cacheField name="OUT" numFmtId="0">
      <sharedItems containsString="0" containsBlank="1" containsNumber="1" containsInteger="1" minValue="0" maxValue="792121375"/>
    </cacheField>
    <cacheField name="NOV" numFmtId="0">
      <sharedItems containsString="0" containsBlank="1" containsNumber="1" containsInteger="1" minValue="0" maxValue="1128005946"/>
    </cacheField>
    <cacheField name="DEZ" numFmtId="0">
      <sharedItems containsString="0" containsBlank="1" containsNumber="1" containsInteger="1" minValue="0" maxValue="54447357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Lopes de Souza" refreshedDate="45989.721935185182" createdVersion="8" refreshedVersion="8" minRefreshableVersion="3" recordCount="26" xr:uid="{49E64FD8-A13C-4680-9A32-4985EC553C79}">
  <cacheSource type="worksheet">
    <worksheetSource ref="A1:P27" sheet="Import GN" r:id="rId2"/>
  </cacheSource>
  <cacheFields count="16">
    <cacheField name="ANO" numFmtId="0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PRODUTO" numFmtId="0">
      <sharedItems/>
    </cacheField>
    <cacheField name="MOVIMENTO COMERCIAL" numFmtId="0">
      <sharedItems/>
    </cacheField>
    <cacheField name="UNIDADE" numFmtId="0">
      <sharedItems/>
    </cacheField>
    <cacheField name="JAN" numFmtId="166">
      <sharedItems containsSemiMixedTypes="0" containsString="0" containsNumber="1" minValue="101942.42200000001" maxValue="2318656.2785648596"/>
    </cacheField>
    <cacheField name="FEV" numFmtId="166">
      <sharedItems containsSemiMixedTypes="0" containsString="0" containsNumber="1" minValue="118705.42" maxValue="1776776.7492"/>
    </cacheField>
    <cacheField name="MAR" numFmtId="166">
      <sharedItems containsSemiMixedTypes="0" containsString="0" containsNumber="1" minValue="114386.08500000001" maxValue="1645914.5168000001"/>
    </cacheField>
    <cacheField name="ABR" numFmtId="166">
      <sharedItems containsSemiMixedTypes="0" containsString="0" containsNumber="1" minValue="131216.79" maxValue="1745117.2811999999"/>
    </cacheField>
    <cacheField name="MAI" numFmtId="166">
      <sharedItems containsSemiMixedTypes="0" containsString="0" containsNumber="1" minValue="127845.372" maxValue="1972266.6296999999"/>
    </cacheField>
    <cacheField name="JUN" numFmtId="166">
      <sharedItems containsSemiMixedTypes="0" containsString="0" containsNumber="1" minValue="179610.682" maxValue="1478613.946"/>
    </cacheField>
    <cacheField name="JUL" numFmtId="166">
      <sharedItems containsSemiMixedTypes="0" containsString="0" containsNumber="1" minValue="227445.58600000001" maxValue="2041596.9539999999"/>
    </cacheField>
    <cacheField name="AGO" numFmtId="166">
      <sharedItems containsSemiMixedTypes="0" containsString="0" containsNumber="1" minValue="239054.74299999999" maxValue="1733386.1739999999"/>
    </cacheField>
    <cacheField name="SET" numFmtId="166">
      <sharedItems containsSemiMixedTypes="0" containsString="0" containsNumber="1" minValue="238142.228" maxValue="1759774.7319999998"/>
    </cacheField>
    <cacheField name="OUT" numFmtId="166">
      <sharedItems containsSemiMixedTypes="0" containsString="0" containsNumber="1" minValue="248428.21799999996" maxValue="1870829.5441700215"/>
    </cacheField>
    <cacheField name="NOV" numFmtId="166">
      <sharedItems containsString="0" containsBlank="1" containsNumber="1" minValue="231264.7" maxValue="1549600.6259999999"/>
    </cacheField>
    <cacheField name="DEZ" numFmtId="166">
      <sharedItems containsString="0" containsBlank="1" containsNumber="1" minValue="252528.739" maxValue="1534399.759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x v="0"/>
    <s v="PETRÓLEO (m3) "/>
    <s v="IMPORTAÇÃO"/>
    <s v="m3"/>
    <n v="1290550.5680677237"/>
    <n v="1837306.431751648"/>
    <n v="2119427.8931008955"/>
    <n v="1717433.5409960053"/>
    <n v="2159317.2990554441"/>
    <n v="2483588.6303763804"/>
    <n v="1939384.2579907754"/>
    <n v="2753271.6913592028"/>
    <n v="2140166.6604003846"/>
    <n v="1699983.7181981979"/>
    <n v="1474147.7837345807"/>
    <n v="1486358.8900441392"/>
  </r>
  <r>
    <x v="1"/>
    <s v="PETRÓLEO (m3) "/>
    <s v="IMPORTAÇÃO"/>
    <s v="m3"/>
    <n v="2081777.0523384379"/>
    <n v="1618981.1994203655"/>
    <n v="1827976.9175968212"/>
    <n v="1419867.2712371245"/>
    <n v="1644812.3795913719"/>
    <n v="2671940.5653443723"/>
    <n v="1884416.4151794706"/>
    <n v="2583800.7407641285"/>
    <n v="1830965.2427370236"/>
    <n v="2656514.3569526202"/>
    <n v="1893801.9019554232"/>
    <n v="2080112.9217704872"/>
  </r>
  <r>
    <x v="2"/>
    <s v="PETRÓLEO (m3) "/>
    <s v="IMPORTAÇÃO"/>
    <s v="m3"/>
    <n v="1565295.797231117"/>
    <n v="1803683.4373137399"/>
    <n v="1748130.3996980677"/>
    <n v="2143573.429183851"/>
    <n v="2427338.7679259987"/>
    <n v="1267709.7968984293"/>
    <n v="1751512.4858730459"/>
    <n v="1298684.6510642304"/>
    <n v="2062286.5146449427"/>
    <n v="1995041.3613674892"/>
    <n v="1916068.948465588"/>
    <n v="2076271.4188171034"/>
  </r>
  <r>
    <x v="3"/>
    <s v="PETRÓLEO (m3) "/>
    <s v="IMPORTAÇÃO"/>
    <s v="m3"/>
    <n v="1624323.9470854953"/>
    <n v="1744121.8646286165"/>
    <n v="1495444.7985322301"/>
    <n v="2031223.2622820549"/>
    <n v="955600.01986631146"/>
    <n v="1520770.9285747674"/>
    <n v="1399148.7133641844"/>
    <n v="1694618.8811760857"/>
    <n v="2085511.3740475855"/>
    <n v="2377848.2435843498"/>
    <n v="1998672.4173795166"/>
    <n v="1031195.6294114897"/>
  </r>
  <r>
    <x v="4"/>
    <s v="PETRÓLEO (m3) "/>
    <s v="IMPORTAÇÃO"/>
    <s v="m3"/>
    <n v="2161977.0964801572"/>
    <n v="1429719.1452811668"/>
    <n v="2095855.3603982613"/>
    <n v="2737462.4947412703"/>
    <n v="3050293.5586406766"/>
    <n v="2491229.816996214"/>
    <n v="2545173.6514280373"/>
    <n v="2320349.1141962325"/>
    <n v="1866060.676389473"/>
    <n v="2180677.9250222035"/>
    <n v="1849598.900341233"/>
    <n v="2184204.973589492"/>
  </r>
  <r>
    <x v="5"/>
    <s v="PETRÓLEO (m3) "/>
    <s v="IMPORTAÇÃO"/>
    <s v="m3"/>
    <n v="2074738.1923993831"/>
    <n v="2354547.0375823863"/>
    <n v="1766655.7904454726"/>
    <n v="1253909.4960968541"/>
    <n v="2484859.8513532463"/>
    <n v="1282507.705791614"/>
    <n v="1792687.542654139"/>
    <n v="2227633.6102930866"/>
    <n v="1283664.9605010983"/>
    <n v="1535076.2913102417"/>
    <n v="1850647.6324031223"/>
    <n v="2067212.0600196323"/>
  </r>
  <r>
    <x v="6"/>
    <s v="PETRÓLEO (m3) "/>
    <s v="IMPORTAÇÃO"/>
    <s v="m3"/>
    <n v="1159936.3915766838"/>
    <n v="1593435.4975926704"/>
    <n v="2228251.3801243398"/>
    <n v="1713594.45262469"/>
    <n v="1988829.2642453136"/>
    <n v="1669938.3279577433"/>
    <n v="1484157.2500350582"/>
    <n v="2623888.9648483153"/>
    <n v="1369143.3997101856"/>
    <n v="1797609.3488524281"/>
    <n v="2405519.6302528866"/>
    <n v="873815.63128126028"/>
  </r>
  <r>
    <x v="7"/>
    <s v="PETRÓLEO (m3) "/>
    <s v="IMPORTAÇÃO"/>
    <s v="m3"/>
    <n v="2234933.6336652176"/>
    <n v="1673133.6009442341"/>
    <n v="2501853.9428785117"/>
    <n v="1770476.7622586826"/>
    <n v="1970137.3089328287"/>
    <n v="1626775.9792922917"/>
    <n v="2694782.2488664519"/>
    <n v="1737637.4000841395"/>
    <n v="2154152.9811153179"/>
    <n v="2811274.7791333618"/>
    <n v="2227857.3949422711"/>
    <n v="1976647.0352451736"/>
  </r>
  <r>
    <x v="8"/>
    <s v="PETRÓLEO (m3) "/>
    <s v="IMPORTAÇÃO"/>
    <s v="m3"/>
    <n v="1568997.8310662366"/>
    <n v="1780871.421726733"/>
    <n v="1812964.2453138875"/>
    <n v="1637137.9052673967"/>
    <n v="2467915.3527258718"/>
    <n v="2692026.840805599"/>
    <n v="2317086.8520076661"/>
    <n v="2367298.4667882016"/>
    <n v="1734152.292806058"/>
    <n v="2117620.3162249336"/>
    <n v="1201807.6532043191"/>
    <n v="2024250.201000327"/>
  </r>
  <r>
    <x v="9"/>
    <s v="PETRÓLEO (m3) "/>
    <s v="IMPORTAÇÃO"/>
    <s v="m3"/>
    <n v="1716202.7836208104"/>
    <n v="1917350.6462394241"/>
    <n v="1748340.3027372661"/>
    <n v="1771244.1380596652"/>
    <n v="2159849.1878184453"/>
    <n v="2022056.1445332584"/>
    <n v="2102730.7280326313"/>
    <n v="1429010.5571916045"/>
    <n v="2446901.4650893398"/>
    <n v="1901706.8759801688"/>
    <n v="1674080.8196606366"/>
    <n v="1927285.5256392278"/>
  </r>
  <r>
    <x v="10"/>
    <s v="PETRÓLEO (m3) "/>
    <s v="IMPORTAÇÃO"/>
    <s v="m3"/>
    <n v="1270622"/>
    <n v="1769524"/>
    <n v="1770272.1544430421"/>
    <n v="1904782.6193147292"/>
    <n v="1579962.0939092226"/>
    <n v="1822318.3798438739"/>
    <n v="2361314.6145935585"/>
    <n v="1074402.7228532699"/>
    <n v="1768556.0043004723"/>
    <n v="1299304.2537278549"/>
    <n v="1632526.0669377833"/>
    <n v="1404940.9503108494"/>
  </r>
  <r>
    <x v="11"/>
    <s v="PETRÓLEO (m3) "/>
    <s v="IMPORTAÇÃO"/>
    <s v="m3"/>
    <n v="1023328.4111625297"/>
    <n v="1861389.7653438039"/>
    <n v="1867903.4843920842"/>
    <n v="2164833"/>
    <n v="1828406"/>
    <n v="1683584"/>
    <n v="1026035"/>
    <n v="1416876.2024961435"/>
    <n v="1441261"/>
    <n v="1931387"/>
    <n v="1775224"/>
    <n v="1260591.8500000001"/>
  </r>
  <r>
    <x v="12"/>
    <s v="PETRÓLEO (m3) "/>
    <s v="IMPORTAÇÃO"/>
    <s v="m3"/>
    <n v="1502685"/>
    <n v="962404.87425793486"/>
    <n v="1369698.7589398401"/>
    <n v="2020591.2623287991"/>
    <n v="1551755.8243040261"/>
    <n v="2265191.8220913382"/>
    <n v="1869553.109662039"/>
    <n v="679917.19955125498"/>
    <n v="1437658.5508913486"/>
    <n v="567239.94764642639"/>
    <n v="2193487.5333052869"/>
    <n v="1696042.0471662853"/>
  </r>
  <r>
    <x v="13"/>
    <s v="PETRÓLEO (m3) "/>
    <s v="IMPORTAÇÃO"/>
    <s v="m3"/>
    <n v="1698149.6751273782"/>
    <n v="1520363.1842191371"/>
    <n v="1696638.9449820034"/>
    <n v="1828551.8732763054"/>
    <n v="2380842.6463520266"/>
    <n v="1393646.1108773898"/>
    <n v="4502092.9369419906"/>
    <n v="992555.31832842517"/>
    <n v="1207536.0865703737"/>
    <n v="3060027.0550212143"/>
    <n v="1373961.2758846353"/>
    <n v="1850061.8368157807"/>
  </r>
  <r>
    <x v="14"/>
    <s v="PETRÓLEO (m3) "/>
    <s v="IMPORTAÇÃO"/>
    <s v="m3"/>
    <n v="1571408.9889216097"/>
    <n v="2177695.1806665696"/>
    <n v="1103637.6793811042"/>
    <n v="1791902.7450567947"/>
    <n v="1505718.3997101902"/>
    <n v="1942532.4837563687"/>
    <n v="2643681.4238302242"/>
    <n v="1577758.328658907"/>
    <n v="2838399.7487495914"/>
    <n v="1482235.0394989015"/>
    <n v="2069969.7751600991"/>
    <n v="2213379.9385312949"/>
  </r>
  <r>
    <x v="15"/>
    <s v="PETRÓLEO (m3) "/>
    <s v="IMPORTAÇÃO"/>
    <s v="m3"/>
    <n v="346853.40064507083"/>
    <n v="1959466.469172159"/>
    <n v="1379517.8960407609"/>
    <n v="933809.37806759228"/>
    <n v="1095512.9762071706"/>
    <n v="1852745.7953536203"/>
    <n v="1314885.0465105409"/>
    <n v="1256352.6457252372"/>
    <n v="1506401.4876361426"/>
    <n v="3242332.2371803857"/>
    <n v="2092114.6718552797"/>
    <n v="1825972.2654606646"/>
  </r>
  <r>
    <x v="16"/>
    <s v="PETRÓLEO (m3) "/>
    <s v="IMPORTAÇÃO"/>
    <s v="m3"/>
    <n v="817938.96251110174"/>
    <n v="1434966.9705043705"/>
    <n v="1126892.4928715001"/>
    <n v="727263.96718552802"/>
    <n v="987187.286729304"/>
    <n v="1232932.2009535828"/>
    <n v="650665.91408404615"/>
    <n v="566044.23643247795"/>
    <n v="746323.7706259056"/>
    <n v="772188.73112700426"/>
    <n v="816825.79465245642"/>
    <n v="483383.98424718366"/>
  </r>
  <r>
    <x v="17"/>
    <s v="PETRÓLEO (m3) "/>
    <s v="IMPORTAÇÃO"/>
    <s v="m3"/>
    <n v="397565.34730986774"/>
    <n v="979391.90973682981"/>
    <n v="217102.47627728694"/>
    <n v="599975.13205254055"/>
    <n v="848567.21824895998"/>
    <n v="927099.09783574054"/>
    <n v="1079257.8810825972"/>
    <n v="644490.29472257278"/>
    <n v="533816.42710232316"/>
    <n v="917299.95909877063"/>
    <n v="863962.64899733546"/>
    <n v="652333.41046136583"/>
  </r>
  <r>
    <x v="18"/>
    <s v="PETRÓLEO (m3) "/>
    <s v="IMPORTAÇÃO"/>
    <s v="m3"/>
    <n v="928042.72776141716"/>
    <n v="905373.6081895947"/>
    <n v="1065877.5861263031"/>
    <n v="347136.34950684803"/>
    <n v="758314.67536109942"/>
    <n v="826599.11536483897"/>
    <n v="635280.48543916235"/>
    <n v="1533654.0936287569"/>
    <n v="787649.43673164118"/>
    <n v="1687504.554059739"/>
    <n v="360697.89300238399"/>
    <n v="968834.89459168888"/>
  </r>
  <r>
    <x v="19"/>
    <s v="PETRÓLEO (m3) "/>
    <s v="IMPORTAÇÃO"/>
    <s v="m3"/>
    <n v="816655.67475342401"/>
    <n v="619854.61132146022"/>
    <n v="1256002.3512363858"/>
    <n v="525376.48413032293"/>
    <n v="1111798.5859860701"/>
    <n v="1165653.5958023653"/>
    <n v="1431950.9208619641"/>
    <n v="546062.44799700833"/>
    <n v="875899.66460991907"/>
    <n v="472774.07212639647"/>
    <n v="998333.96087505261"/>
    <n v="1163044.3030430514"/>
  </r>
  <r>
    <x v="20"/>
    <s v="PETRÓLEO (m3) "/>
    <s v="IMPORTAÇÃO"/>
    <s v="m3"/>
    <n v="508576.83411764703"/>
    <n v="810705.6"/>
    <n v="781466.11647058814"/>
    <n v="851060.28705882351"/>
    <n v="293178.12470588239"/>
    <n v="1649147.3529411764"/>
    <n v="654205.64235294121"/>
    <n v="333562.55764705886"/>
    <n v="302422.13294117647"/>
    <n v="353987.89529411762"/>
    <n v="737467.18941176473"/>
    <n v="535096.43058823526"/>
  </r>
  <r>
    <x v="21"/>
    <s v="PETRÓLEO (m3) "/>
    <s v="IMPORTAÇÃO"/>
    <s v="m3"/>
    <n v="225466.68117647059"/>
    <n v="700485.72470588237"/>
    <n v="641554.88588235294"/>
    <n v="1123810.0647058825"/>
    <n v="1293626.9447058826"/>
    <n v="814959.57058823539"/>
    <n v="1434531.3552941177"/>
    <n v="526463.5611764706"/>
    <n v="740044.97176470573"/>
    <n v="614189.35176470596"/>
    <n v="757670.10352941183"/>
    <n v="597140.58941176464"/>
  </r>
  <r>
    <x v="22"/>
    <s v="PETRÓLEO (m3) "/>
    <s v="IMPORTAÇÃO"/>
    <s v="m3"/>
    <n v="1031858.4470588234"/>
    <n v="920428.98"/>
    <n v="1372892.2894117648"/>
    <n v="823383.93411764712"/>
    <n v="1039216.2082352943"/>
    <n v="1329164.0235294118"/>
    <n v="1095471.1494117647"/>
    <n v="1134575.925882353"/>
    <n v="1630029.8200000003"/>
    <n v="1850988.5670588238"/>
    <n v="1663696.4035294116"/>
    <n v="2049666.4188235297"/>
  </r>
  <r>
    <x v="23"/>
    <s v="PETRÓLEO (m3) "/>
    <s v="IMPORTAÇÃO"/>
    <s v="m3"/>
    <n v="1785485.317647059"/>
    <n v="1416130.4376470589"/>
    <n v="1349900.7141176471"/>
    <n v="1849561.6152941175"/>
    <n v="1423961.2129411765"/>
    <n v="986864.59294117638"/>
    <n v="1630168.9388235295"/>
    <n v="1416904.2752941179"/>
    <n v="1213850.1376470588"/>
    <n v="1921137.554117647"/>
    <n v="1091308.6835294117"/>
    <n v="758600.94000000006"/>
  </r>
  <r>
    <x v="24"/>
    <s v="PETRÓLEO (m3) "/>
    <s v="IMPORTAÇÃO"/>
    <s v="m3"/>
    <n v="1187264.6305882351"/>
    <n v="1242023.0811764707"/>
    <n v="1478121.9129411762"/>
    <n v="1897312.9964705883"/>
    <n v="1607489.1917647058"/>
    <n v="1219769.3047058824"/>
    <n v="1273551.8223529414"/>
    <n v="1087557.328235294"/>
    <n v="1390789.9811764704"/>
    <n v="1574317.7505882354"/>
    <n v="1596708.7341176469"/>
    <n v="850567.85647058813"/>
  </r>
  <r>
    <x v="25"/>
    <s v="PETRÓLEO (m3) "/>
    <s v="IMPORTAÇÃO"/>
    <s v="m3"/>
    <n v="1289574.6541176473"/>
    <n v="914348.53058823536"/>
    <n v="1220041.2552941176"/>
    <n v="1098041.3047058824"/>
    <n v="1173650.2564705885"/>
    <n v="1255467.0858823531"/>
    <n v="1155242.1317647058"/>
    <n v="1600634.9964705885"/>
    <n v="1175629.3211764705"/>
    <n v="1256642.425882353"/>
    <m/>
    <m/>
  </r>
</pivotCacheRecords>
</file>

<file path=xl/pivotCache/pivotCacheRecords10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x v="0"/>
    <s v="GÁS NATURAL "/>
    <s v="DISPÊNDIO COM IMPORTAÇÃO"/>
    <s v="US$ FOB"/>
    <n v="8888167.6441124994"/>
    <n v="9460134.9399999995"/>
    <n v="10167003.449999999"/>
    <n v="9577646.7461439986"/>
    <n v="9098820.4690000005"/>
    <n v="15041016.392105099"/>
    <n v="19092473.039168902"/>
    <n v="19376403.077619199"/>
    <n v="19374318.349251699"/>
    <n v="21776353.181250799"/>
    <n v="20488274.330958899"/>
    <n v="21660455.6216718"/>
  </r>
  <r>
    <x v="1"/>
    <s v="GÁS NATURAL "/>
    <s v="DISPÊNDIO COM IMPORTAÇÃO"/>
    <s v="US$ FOB"/>
    <n v="23604046.280023798"/>
    <n v="25586039.312470101"/>
    <n v="29004739.231235899"/>
    <n v="24773519.251746103"/>
    <n v="31328006.949263401"/>
    <n v="27193912.813766502"/>
    <n v="29854705.938951302"/>
    <n v="33794713.335074"/>
    <n v="30287881.566360001"/>
    <n v="36596274.616133898"/>
    <n v="38030392.372117504"/>
    <n v="34740757.941154994"/>
  </r>
  <r>
    <x v="2"/>
    <s v="GÁS NATURAL "/>
    <s v="DISPÊNDIO COM IMPORTAÇÃO"/>
    <s v="US$ FOB"/>
    <n v="33512362.878982097"/>
    <n v="30142375.315165102"/>
    <n v="32267899.23"/>
    <n v="32404952.259999998"/>
    <n v="34302876.609999999"/>
    <n v="33483898.280000001"/>
    <n v="36806530.18"/>
    <n v="38536902.630000003"/>
    <n v="38307869.5"/>
    <n v="40222514.538709998"/>
    <n v="37792397.380000003"/>
    <n v="37110812.980000004"/>
  </r>
  <r>
    <x v="3"/>
    <s v="GÁS NATURAL "/>
    <s v="DISPÊNDIO COM IMPORTAÇÃO"/>
    <s v="US$ FOB"/>
    <n v="33929210.789999999"/>
    <n v="35665374.300000004"/>
    <n v="41377637.710000001"/>
    <n v="46168762.689999998"/>
    <n v="49051082.829999998"/>
    <n v="51745537.910000004"/>
    <n v="51072788.299999997"/>
    <n v="51064285.139999993"/>
    <n v="48592409.509999998"/>
    <n v="58114882.200000003"/>
    <n v="59926468.779999994"/>
    <n v="56794560.18"/>
  </r>
  <r>
    <x v="4"/>
    <s v="GÁS NATURAL "/>
    <s v="DISPÊNDIO COM IMPORTAÇÃO"/>
    <s v="US$ FOB"/>
    <n v="54326332.009999998"/>
    <n v="58180114.280000001"/>
    <n v="63602087.130000003"/>
    <n v="61890736.969999999"/>
    <n v="64823764.760000005"/>
    <n v="63632181.019999996"/>
    <n v="65134839.420000002"/>
    <n v="66092853.5"/>
    <n v="71922453.310000002"/>
    <n v="75338512.200000003"/>
    <n v="70768887"/>
    <n v="68890638.090000004"/>
  </r>
  <r>
    <x v="5"/>
    <s v="GÁS NATURAL "/>
    <s v="DISPÊNDIO COM IMPORTAÇÃO"/>
    <s v="US$ FOB"/>
    <n v="70799986.640000001"/>
    <n v="60616377.140000001"/>
    <n v="73718301.730000004"/>
    <n v="78903048.5"/>
    <n v="74549789.219999999"/>
    <n v="70311093.450000003"/>
    <n v="83856110.399999991"/>
    <n v="92599480.130185589"/>
    <n v="97367660.979999989"/>
    <n v="115767240.15843579"/>
    <n v="113667523.78999999"/>
    <n v="111849602.82999998"/>
  </r>
  <r>
    <x v="6"/>
    <s v="GÁS NATURAL "/>
    <s v="DISPÊNDIO COM IMPORTAÇÃO"/>
    <s v="US$ FOB"/>
    <n v="114377260.38"/>
    <n v="110619421.80999999"/>
    <n v="125921118.28"/>
    <n v="109742502.57000001"/>
    <n v="124336525.11999999"/>
    <n v="120945364.77999999"/>
    <n v="135160183.05000001"/>
    <n v="144721601.52000001"/>
    <n v="147292749.48000002"/>
    <n v="152330243.16000003"/>
    <n v="135056724.03999999"/>
    <n v="139149029.46000001"/>
  </r>
  <r>
    <x v="7"/>
    <s v="GÁS NATURAL "/>
    <s v="DISPÊNDIO COM IMPORTAÇÃO"/>
    <s v="US$ FOB"/>
    <n v="126138132.75999999"/>
    <n v="120069050.59999999"/>
    <n v="130663571.86999999"/>
    <n v="122370672.55999999"/>
    <n v="122885898.75999999"/>
    <n v="126521310.34"/>
    <n v="149863976.19000003"/>
    <n v="149071780.32999998"/>
    <n v="162060084.03999999"/>
    <n v="186390729.84"/>
    <n v="191881181.11000001"/>
    <n v="195105914.31999999"/>
  </r>
  <r>
    <x v="8"/>
    <s v="GÁS NATURAL "/>
    <s v="DISPÊNDIO COM IMPORTAÇÃO"/>
    <s v="US$ FOB"/>
    <n v="228230926.48000002"/>
    <n v="215634495.48999998"/>
    <n v="227331075.99999997"/>
    <n v="237570636.85999998"/>
    <n v="241616284.59999999"/>
    <n v="229836962.17000002"/>
    <n v="272442021.69999999"/>
    <n v="275770714.40000004"/>
    <n v="255888680"/>
    <n v="301187203.61000001"/>
    <n v="300484735.54000002"/>
    <n v="242989265.94"/>
  </r>
  <r>
    <x v="9"/>
    <s v="GÁS NATURAL "/>
    <s v="DISPÊNDIO COM IMPORTAÇÃO"/>
    <s v="US$ FOB"/>
    <n v="143212237.83000001"/>
    <n v="127097394.01000001"/>
    <n v="144979917.46999997"/>
    <n v="121571026.92"/>
    <n v="153549759.37"/>
    <n v="151081323.25999999"/>
    <n v="175287608.38999996"/>
    <n v="141804480.87"/>
    <n v="127518862.23"/>
    <n v="142466510.66"/>
    <n v="153785843.84"/>
    <n v="126388879.37"/>
  </r>
  <r>
    <x v="10"/>
    <s v="GÁS NATURAL "/>
    <s v="DISPÊNDIO COM IMPORTAÇÃO"/>
    <s v="US$ FOB"/>
    <n v="146721218.94"/>
    <n v="166559244.05000001"/>
    <n v="177360961.25"/>
    <n v="172557738.48999998"/>
    <n v="205444074.74000001"/>
    <n v="247926025.23999998"/>
    <n v="280361247.84000003"/>
    <n v="393116187.95000005"/>
    <n v="343197587.19"/>
    <n v="373983993.38"/>
    <n v="360705686.35000002"/>
    <n v="287603733.49000001"/>
  </r>
  <r>
    <x v="11"/>
    <s v="GÁS NATURAL "/>
    <s v="DISPÊNDIO COM IMPORTAÇÃO"/>
    <s v="US$ FOB"/>
    <n v="176881193.43000001"/>
    <n v="235449309.51999998"/>
    <n v="242799172.22000003"/>
    <n v="204218715.42000002"/>
    <n v="221725692.89000002"/>
    <n v="279817747.55000001"/>
    <n v="313440563.89999998"/>
    <n v="317671674.44"/>
    <n v="309909662.23000002"/>
    <n v="315364586.98000002"/>
    <n v="329063939.81999999"/>
    <n v="284210377.64999998"/>
  </r>
  <r>
    <x v="12"/>
    <s v="GÁS NATURAL "/>
    <s v="DISPÊNDIO COM IMPORTAÇÃO"/>
    <s v="US$ FOB"/>
    <n v="240860208.70000002"/>
    <n v="318296248.06"/>
    <n v="382094434.5"/>
    <n v="498149803.17000002"/>
    <n v="568956381.50999999"/>
    <n v="482319707.64999998"/>
    <n v="360659676.53999996"/>
    <n v="273213713.10000002"/>
    <n v="494209867.41999996"/>
    <n v="571866972.38"/>
    <n v="553065512.67999995"/>
    <n v="505057548.49000001"/>
  </r>
  <r>
    <x v="13"/>
    <s v="GÁS NATURAL "/>
    <s v="DISPÊNDIO COM IMPORTAÇÃO"/>
    <s v="US$ FOB"/>
    <n v="641044941.25"/>
    <n v="645328575.61000001"/>
    <n v="662714549.97000003"/>
    <n v="592995887.35000002"/>
    <n v="785323717.99000001"/>
    <n v="461664491.28000003"/>
    <n v="598380895.97000003"/>
    <n v="483470130.82000005"/>
    <n v="578603572.90999997"/>
    <n v="611597990.44000006"/>
    <n v="563651770.66999996"/>
    <n v="336631836.54000002"/>
  </r>
  <r>
    <x v="14"/>
    <s v="GÁS NATURAL "/>
    <s v="DISPÊNDIO COM IMPORTAÇÃO"/>
    <s v="US$ FOB"/>
    <n v="443538894.44000006"/>
    <n v="404634025.42000002"/>
    <n v="444704563.91999996"/>
    <n v="719905118.28999996"/>
    <n v="963869484.5"/>
    <n v="434414516.52999997"/>
    <n v="995102266.7099998"/>
    <n v="774243178.10000002"/>
    <n v="342076264.35999995"/>
    <n v="624511209.40999997"/>
    <n v="408879512.84000003"/>
    <n v="552752881.62999988"/>
  </r>
  <r>
    <x v="15"/>
    <s v="GÁS NATURAL "/>
    <s v="DISPÊNDIO COM IMPORTAÇÃO"/>
    <s v="US$ FOB"/>
    <n v="863601655.09000003"/>
    <n v="672595900.18595004"/>
    <n v="524433981.67000008"/>
    <n v="479768445.25999999"/>
    <n v="478387149.41000003"/>
    <n v="362561514.13999999"/>
    <n v="396699450.03999996"/>
    <n v="274901635.56"/>
    <n v="354506738.51999998"/>
    <n v="267917707.61999997"/>
    <n v="261843157.38"/>
    <n v="335863654.61000001"/>
  </r>
  <r>
    <x v="16"/>
    <s v="GÁS NATURAL "/>
    <s v="DISPÊNDIO COM IMPORTAÇÃO"/>
    <s v="US$ FOB"/>
    <n v="264087209.2784"/>
    <n v="251156929.56999999"/>
    <n v="220514732.01999998"/>
    <n v="289465996.85000002"/>
    <n v="177878597.91000003"/>
    <n v="103344449.14"/>
    <n v="103724504.17"/>
    <n v="105328844.16"/>
    <n v="172771392.44999999"/>
    <n v="173541535.59999999"/>
    <n v="128842485.40000001"/>
    <n v="102479143.12680002"/>
  </r>
  <r>
    <x v="17"/>
    <s v="GÁS NATURAL "/>
    <s v="DISPÊNDIO COM IMPORTAÇÃO"/>
    <s v="US$ FOB"/>
    <n v="65526796.909999996"/>
    <n v="97330330.760000005"/>
    <n v="180286195.03634"/>
    <n v="146758304.69999999"/>
    <n v="140964026.56999999"/>
    <n v="127258846.91"/>
    <n v="163681328.66000003"/>
    <n v="203375034.41"/>
    <n v="176953126.49000001"/>
    <n v="251025855.90000004"/>
    <n v="161127958.72"/>
    <n v="191180148.32999998"/>
  </r>
  <r>
    <x v="18"/>
    <s v="GÁS NATURAL "/>
    <s v="DISPÊNDIO COM IMPORTAÇÃO"/>
    <s v="US$ FOB"/>
    <n v="144084098"/>
    <n v="193283231.96000001"/>
    <n v="154042913.76000002"/>
    <n v="121678186.52000001"/>
    <n v="175414805.72"/>
    <n v="149039117.16"/>
    <n v="312646254.47000003"/>
    <n v="357837782.76999998"/>
    <n v="315462575.79999995"/>
    <n v="251402162.16788"/>
    <n v="198446558.66910979"/>
    <n v="96282852.658114001"/>
  </r>
  <r>
    <x v="19"/>
    <s v="GÁS NATURAL"/>
    <s v="DISPÊNDIO COM IMPORTAÇÃO"/>
    <s v="US$ FOB"/>
    <n v="174552881.65000001"/>
    <n v="162400600.66"/>
    <n v="166962754.5893743"/>
    <n v="207500132.25003999"/>
    <n v="142506365.44088298"/>
    <n v="120834534.1295"/>
    <n v="164850511.69957751"/>
    <n v="178577283.43927747"/>
    <n v="179631334.69"/>
    <n v="215744032.38982001"/>
    <n v="254061602.41070026"/>
    <n v="137666435.23409003"/>
  </r>
  <r>
    <x v="20"/>
    <s v="GÁS NATURAL"/>
    <s v="DISPÊNDIO COM IMPORTAÇÃO"/>
    <s v="US$ FOB"/>
    <n v="209230020.13"/>
    <n v="105100928.762279"/>
    <n v="113204366.4901225"/>
    <n v="87164209.458392695"/>
    <n v="82671719.835311398"/>
    <n v="82240839.968798399"/>
    <n v="66721291.756197192"/>
    <n v="77076407.920000002"/>
    <n v="70188308.155982703"/>
    <n v="93908113.560000002"/>
    <n v="104036753.19881859"/>
    <n v="142847180.26276121"/>
  </r>
  <r>
    <x v="21"/>
    <s v="GÁS NATURAL"/>
    <s v="DISPÊNDIO COM IMPORTAÇÃO"/>
    <s v="US$ FOB"/>
    <n v="287070578.00439405"/>
    <n v="280202346.50128925"/>
    <n v="231939438.11699998"/>
    <n v="223632929.20660001"/>
    <n v="231495337.7784"/>
    <n v="342087370.43906903"/>
    <n v="587149111.27439153"/>
    <n v="570662981.32342601"/>
    <n v="725183578.24766207"/>
    <n v="1057158888.0288036"/>
    <n v="1061285294.1954341"/>
    <n v="985936862.91439652"/>
  </r>
  <r>
    <x v="22"/>
    <s v="GÁS NATURAL"/>
    <s v="DISPÊNDIO COM IMPORTAÇÃO"/>
    <s v="US$ FOB"/>
    <n v="960150223.36978102"/>
    <n v="606898367.51029325"/>
    <n v="303279347.22013485"/>
    <n v="203034748.15552461"/>
    <n v="378563725.60686451"/>
    <n v="450360326.92960072"/>
    <n v="276429450.1527825"/>
    <n v="414206709.22388983"/>
    <n v="538747230.26316452"/>
    <n v="157481300.87342179"/>
    <n v="277403453.57657462"/>
    <n v="247211644.62818921"/>
  </r>
  <r>
    <x v="23"/>
    <s v="GÁS NATURAL"/>
    <s v="DISPÊNDIO COM IMPORTAÇÃO"/>
    <s v="US$ FOB"/>
    <n v="133462500.58559391"/>
    <n v="119297953.9422266"/>
    <n v="145031103.354"/>
    <n v="153468059.94188419"/>
    <n v="128227300.57031122"/>
    <n v="192237653.53863198"/>
    <n v="121073123.79202349"/>
    <n v="106379007.682"/>
    <n v="118156403.23999999"/>
    <n v="131335421.2266003"/>
    <n v="217845051.51823539"/>
    <n v="180548495.46181428"/>
  </r>
  <r>
    <x v="24"/>
    <s v="GÁS NATURAL"/>
    <s v="DISPÊNDIO COM IMPORTAÇÃO"/>
    <s v="US$ FOB"/>
    <n v="194178747.99174201"/>
    <n v="167672745.00896859"/>
    <n v="185137205.42929566"/>
    <n v="177849021.12876999"/>
    <n v="115905836.3159577"/>
    <n v="173364515.64091471"/>
    <n v="187927121.141"/>
    <n v="183437779.20308679"/>
    <n v="354806701.46444392"/>
    <n v="283431093.18710852"/>
    <n v="262230404.84478381"/>
    <n v="168252975.74739119"/>
  </r>
  <r>
    <x v="25"/>
    <s v="GÁS NATURAL"/>
    <s v="DISPÊNDIO COM IMPORTAÇÃO"/>
    <s v="US$ FOB"/>
    <n v="205202535.69159633"/>
    <n v="209991666.69522089"/>
    <n v="112976501.8618167"/>
    <n v="176003094.09106442"/>
    <n v="143361537.8796795"/>
    <n v="101492352.641"/>
    <n v="166378078.93444937"/>
    <n v="230337715.36099938"/>
    <n v="132135250.05120891"/>
    <n v="181038409.10981202"/>
    <m/>
    <m/>
  </r>
</pivotCacheRecords>
</file>

<file path=xl/pivotCache/pivotCacheRecords1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x v="0"/>
    <s v="ETANOL ANIDRO (m3)"/>
    <s v="IMPORTAÇÃO"/>
    <s v="m3"/>
    <n v="144002.649"/>
    <n v="137736.38099999999"/>
    <n v="48723.904000000002"/>
    <n v="104340.837"/>
    <n v="39343.108"/>
    <n v="7180.9520000000002"/>
    <n v="26714.969000000001"/>
    <n v="45163.305999999997"/>
    <n v="10.885"/>
    <n v="4.3170000000000002"/>
    <n v="10.763999999999999"/>
    <n v="4.5620000000000003"/>
  </r>
  <r>
    <x v="1"/>
    <s v="ETANOL ANIDRO (m3)"/>
    <s v="IMPORTAÇÃO"/>
    <s v="m3"/>
    <n v="14504.950999999999"/>
    <n v="8764.9789999999994"/>
    <n v="59564.053999999996"/>
    <n v="14200.643"/>
    <n v="5.883"/>
    <n v="15128.200999999999"/>
    <n v="10099.009"/>
    <n v="0.65100000000000002"/>
    <n v="6.1029999999999998"/>
    <n v="0.76600000000000001"/>
    <n v="18.504999999999999"/>
    <n v="8971.5949999999993"/>
  </r>
  <r>
    <x v="2"/>
    <s v="ETANOL ANIDRO (m3)"/>
    <s v="IMPORTAÇÃO"/>
    <s v="m3"/>
    <n v="37986.288"/>
    <n v="73678.683999999994"/>
    <n v="99217.171000000002"/>
    <n v="68479.084000000003"/>
    <n v="25690.322"/>
    <n v="26174.131000000001"/>
    <n v="516.298"/>
    <n v="54875.934999999998"/>
    <n v="13241.764999999999"/>
    <n v="33.362000000000002"/>
    <n v="11948.471"/>
    <n v="39741.57"/>
  </r>
  <r>
    <x v="3"/>
    <s v="ETANOL ANIDRO (m3)"/>
    <s v="IMPORTAÇÃO"/>
    <s v="m3"/>
    <n v="80763.570000000007"/>
    <n v="67541.260999999999"/>
    <n v="92384.232999999993"/>
    <n v="105574.079"/>
    <n v="50262.69"/>
    <n v="68686.400999999998"/>
    <n v="1302.1590000000001"/>
    <n v="13275.762000000001"/>
    <n v="6.8369999999999997"/>
    <n v="9606.223"/>
    <n v="9947.8510000000006"/>
    <n v="13016.567999999999"/>
  </r>
  <r>
    <x v="4"/>
    <s v="ETANOL ANIDRO (m3)"/>
    <s v="IMPORTAÇÃO"/>
    <s v="m3"/>
    <n v="28766.363000000001"/>
    <n v="32953.326999999997"/>
    <n v="81445.388999999996"/>
    <n v="82799.149000000005"/>
    <n v="37267.74"/>
    <n v="37670.576000000001"/>
    <n v="54968.909"/>
    <n v="74007.332999999999"/>
    <n v="52449.822"/>
    <n v="71982.654999999999"/>
    <n v="137119.429"/>
    <n v="140484.52499999999"/>
  </r>
  <r>
    <x v="5"/>
    <s v="ETANOL ANIDRO (m3)"/>
    <s v="IMPORTAÇÃO"/>
    <s v="m3"/>
    <n v="172451.97099999999"/>
    <n v="257360.69500000001"/>
    <n v="291209.71000000002"/>
    <n v="111924.258"/>
    <n v="247989.28499999997"/>
    <n v="199476.77299999999"/>
    <n v="73817.035999999993"/>
    <n v="135294.37599999999"/>
    <n v="109867.798"/>
    <n v="91164.542000000001"/>
    <n v="50285.766000000003"/>
    <n v="84656.278999999995"/>
  </r>
  <r>
    <x v="6"/>
    <s v="ETANOL ANIDRO (m3)"/>
    <s v="IMPORTAÇÃO"/>
    <s v="m3"/>
    <n v="164574.25499999998"/>
    <n v="163350.27399999998"/>
    <n v="314395.2"/>
    <n v="387681.58299999998"/>
    <n v="103293.63400000001"/>
    <n v="59524.449000000001"/>
    <n v="133541.913"/>
    <n v="47607.976000000002"/>
    <n v="1608.192"/>
    <n v="47671.290999999997"/>
    <n v="139384.75000000003"/>
    <n v="174533.533"/>
  </r>
  <r>
    <x v="7"/>
    <s v="ETANOL ANIDRO (m3)"/>
    <s v="IMPORTAÇÃO"/>
    <s v="m3"/>
    <n v="155630.902"/>
    <n v="128890.01"/>
    <n v="111639.359"/>
    <n v="230719.58499999999"/>
    <n v="182461.508"/>
    <n v="85997.172000000006"/>
    <n v="96054.335000000006"/>
    <n v="84253.372000000003"/>
    <n v="66088.500999999989"/>
    <n v="82759.915000000008"/>
    <n v="47983.019"/>
    <n v="184990.14799999996"/>
  </r>
  <r>
    <x v="8"/>
    <s v="ETANOL ANIDRO (m3)"/>
    <s v="IMPORTAÇÃO"/>
    <s v="m3"/>
    <n v="179992.49199999997"/>
    <n v="150393.9"/>
    <n v="276236.41700000002"/>
    <n v="144366.40399999998"/>
    <n v="42906.108000000007"/>
    <n v="27333.679000000004"/>
    <n v="20521.175999999996"/>
    <n v="13806.511999999999"/>
    <n v="10540.551000000001"/>
    <n v="19554.437999999995"/>
    <n v="26960.748"/>
    <n v="95960.517000000007"/>
  </r>
  <r>
    <x v="9"/>
    <s v="ETANOL ANIDRO (m3)"/>
    <s v="IMPORTAÇÃO"/>
    <s v="m3"/>
    <n v="77408.709000000003"/>
    <n v="51618.703999999998"/>
    <n v="49722.741999999998"/>
    <n v="18019.529000000002"/>
    <n v="15058.772000000001"/>
    <n v="15056.409000000001"/>
    <n v="15065.247000000001"/>
    <n v="18048.678"/>
    <n v="46.570999999999998"/>
    <n v="14020.094000000001"/>
    <n v="62251.202000000005"/>
    <n v="95782.745999999999"/>
  </r>
  <r>
    <x v="10"/>
    <s v="ETANOL ANIDRO (m3)"/>
    <s v="IMPORTAÇÃO"/>
    <s v="m3"/>
    <n v="22435.703000000005"/>
    <n v="68694.805000000008"/>
    <n v="35148.156999999999"/>
    <n v="4080.61"/>
    <n v="109543.179"/>
    <n v="20419.64"/>
    <n v="20072.792999999998"/>
    <n v="34.570999999999998"/>
    <n v="5.0820000000000007"/>
    <n v="8066.09"/>
    <n v="12067.878000000001"/>
    <n v="14998.805"/>
  </r>
  <r>
    <x v="11"/>
    <s v="ETANOL ANIDRO (m3)"/>
    <s v="IMPORTAÇÃO"/>
    <s v="m3"/>
    <n v="4995.9490000000005"/>
    <n v="10029.200999999999"/>
    <n v="10097.783000000001"/>
    <n v="20081.282999999999"/>
    <n v="11.349"/>
    <n v="34.543999999999997"/>
    <n v="66.617000000000004"/>
    <n v="80.366"/>
    <n v="33.661000000000001"/>
    <n v="10059.916000000001"/>
    <n v="4050.6990000000001"/>
    <n v="42.402000000000008"/>
  </r>
  <r>
    <x v="12"/>
    <s v="ETANOL ANIDRO (m3)"/>
    <s v="IMPORTAÇÃO"/>
    <s v="m3"/>
    <n v="6063.8179999999993"/>
    <n v="28.006999999999998"/>
    <n v="68.528000000000006"/>
    <n v="46331.159"/>
    <n v="58128.692999999992"/>
    <n v="56.802999999999997"/>
    <n v="291.548"/>
    <n v="716.48599999999999"/>
    <n v="6193.8150000000005"/>
    <n v="25329.259000000002"/>
    <n v="7435.3860000000004"/>
    <n v="42618.186000000002"/>
  </r>
  <r>
    <x v="13"/>
    <s v="ETANOL ANIDRO (m3)"/>
    <s v="IMPORTAÇÃO"/>
    <s v="m3"/>
    <n v="21074.066999999999"/>
    <n v="43643.517"/>
    <n v="46.033999999999999"/>
    <n v="42441.08"/>
    <n v="42497.715999999993"/>
    <n v="4.5270000000000001"/>
    <n v="22022.631000000001"/>
    <n v="35018.031999999999"/>
    <n v="64096.997000000003"/>
    <n v="17.128"/>
    <m/>
    <m/>
  </r>
</pivotCacheRecords>
</file>

<file path=xl/pivotCache/pivotCacheRecords1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x v="0"/>
    <s v="ETANOL ANIDRO"/>
    <s v="DISPÊNDIO COM IMPORTAÇÃO"/>
    <s v="US$ FOB"/>
    <n v="99415439"/>
    <n v="95486341"/>
    <n v="32776201"/>
    <n v="73275765"/>
    <n v="26835789"/>
    <n v="4425082"/>
    <n v="15469938"/>
    <n v="29035009"/>
    <n v="116075"/>
    <n v="51449"/>
    <n v="76628"/>
    <n v="36158"/>
  </r>
  <r>
    <x v="1"/>
    <s v="ETANOL ANIDRO"/>
    <s v="DISPÊNDIO COM IMPORTAÇÃO"/>
    <s v="US$ FOB"/>
    <n v="9543617"/>
    <n v="5755180"/>
    <n v="39799468"/>
    <n v="9664990"/>
    <n v="30655"/>
    <n v="12060811"/>
    <n v="8694268"/>
    <n v="8532"/>
    <n v="47651"/>
    <n v="4758"/>
    <n v="41306"/>
    <n v="4552560"/>
  </r>
  <r>
    <x v="2"/>
    <s v="ETANOL ANIDRO"/>
    <s v="DISPÊNDIO COM IMPORTAÇÃO"/>
    <s v="US$ FOB"/>
    <n v="19904285"/>
    <n v="37647715"/>
    <n v="50001499"/>
    <n v="36732108"/>
    <n v="13706512"/>
    <n v="15162272"/>
    <n v="351606"/>
    <n v="30896153"/>
    <n v="7965251"/>
    <n v="44347"/>
    <n v="6026777"/>
    <n v="21537869"/>
  </r>
  <r>
    <x v="3"/>
    <s v="ETANOL ANIDRO"/>
    <s v="DISPÊNDIO COM IMPORTAÇÃO"/>
    <s v="US$ FOB"/>
    <n v="42868302"/>
    <n v="35075951"/>
    <n v="47689517"/>
    <n v="51859368"/>
    <n v="26141188"/>
    <n v="32470408"/>
    <n v="5579315"/>
    <n v="6219563"/>
    <n v="34328"/>
    <n v="4712712"/>
    <n v="3815918"/>
    <n v="6178983"/>
  </r>
  <r>
    <x v="4"/>
    <s v="ETANOL ANIDRO"/>
    <s v="DISPÊNDIO COM IMPORTAÇÃO"/>
    <s v="US$ FOB"/>
    <n v="13572525"/>
    <n v="14085780"/>
    <n v="35309872"/>
    <n v="34069331"/>
    <n v="16049232"/>
    <n v="17882027"/>
    <n v="27818455"/>
    <n v="37756257"/>
    <n v="25887538"/>
    <n v="34016163"/>
    <n v="68496883"/>
    <n v="69137941"/>
  </r>
  <r>
    <x v="5"/>
    <s v="ETANOL ANIDRO"/>
    <s v="DISPÊNDIO COM IMPORTAÇÃO"/>
    <s v="US$ FOB"/>
    <n v="85920169"/>
    <n v="129522749"/>
    <n v="148753592"/>
    <n v="55073312"/>
    <n v="123301519"/>
    <n v="98729069"/>
    <n v="35417072"/>
    <n v="64152646"/>
    <n v="52540437"/>
    <n v="43176979"/>
    <n v="22802629"/>
    <n v="37980032"/>
  </r>
  <r>
    <x v="6"/>
    <s v="ETANOL ANIDRO"/>
    <s v="DISPÊNDIO COM IMPORTAÇÃO"/>
    <s v="US$ FOB"/>
    <n v="73060194"/>
    <n v="70278312"/>
    <n v="130208029"/>
    <n v="163659605"/>
    <n v="43148140"/>
    <n v="24966625"/>
    <n v="55115312"/>
    <n v="19892661"/>
    <n v="744959"/>
    <n v="17998322"/>
    <n v="55327065"/>
    <n v="72633484"/>
  </r>
  <r>
    <x v="7"/>
    <s v="ETANOL ANIDRO"/>
    <s v="DISPÊNDIO COM IMPORTAÇÃO"/>
    <s v="US$ FOB"/>
    <n v="65565051"/>
    <n v="50798050"/>
    <n v="44055030"/>
    <n v="92664108"/>
    <n v="74231511"/>
    <n v="34476484"/>
    <n v="40068458"/>
    <n v="36931008"/>
    <n v="29138352"/>
    <n v="36144045"/>
    <n v="20203257"/>
    <n v="77804287"/>
  </r>
  <r>
    <x v="8"/>
    <s v="ETANOL ANIDRO"/>
    <s v="DISPÊNDIO COM IMPORTAÇÃO"/>
    <s v="US$ FOB"/>
    <n v="77663574"/>
    <n v="62559055"/>
    <n v="115236146"/>
    <n v="59288434"/>
    <n v="16520044"/>
    <n v="8162547"/>
    <n v="8747919"/>
    <n v="6319942"/>
    <n v="3783364"/>
    <n v="7232659"/>
    <n v="10684859"/>
    <n v="39771315"/>
  </r>
  <r>
    <x v="9"/>
    <s v="ETANOL ANIDRO"/>
    <s v="DISPÊNDIO COM IMPORTAÇÃO"/>
    <s v="US$ FOB"/>
    <n v="33308992"/>
    <n v="23207780"/>
    <n v="23638485"/>
    <n v="8755889"/>
    <n v="8136082"/>
    <n v="7446848"/>
    <n v="7456849"/>
    <n v="12266595"/>
    <n v="72396"/>
    <n v="10227584"/>
    <n v="38963990"/>
    <n v="52474668"/>
  </r>
  <r>
    <x v="10"/>
    <s v="ETANOL ANIDRO"/>
    <s v="DISPÊNDIO COM IMPORTAÇÃO"/>
    <s v="US$ FOB"/>
    <n v="14746723"/>
    <n v="38747113"/>
    <n v="20337963"/>
    <n v="2786939"/>
    <n v="74725011"/>
    <n v="15391492"/>
    <n v="14571819"/>
    <n v="72921"/>
    <n v="21845"/>
    <n v="5590456"/>
    <n v="7427776"/>
    <n v="9510920"/>
  </r>
  <r>
    <x v="11"/>
    <s v="ETANOL ANIDRO"/>
    <s v="DISPÊNDIO COM IMPORTAÇÃO"/>
    <s v="US$ FOB"/>
    <n v="3115481"/>
    <n v="6253482"/>
    <n v="6363883"/>
    <n v="12758867"/>
    <n v="37307"/>
    <n v="69899"/>
    <n v="94282"/>
    <n v="103381"/>
    <n v="56576"/>
    <n v="6174751"/>
    <n v="2491125"/>
    <n v="95553"/>
  </r>
  <r>
    <x v="12"/>
    <s v="ETANOL ANIDRO"/>
    <s v="DISPÊNDIO COM IMPORTAÇÃO"/>
    <s v="US$ FOB"/>
    <n v="3722457"/>
    <n v="69942"/>
    <n v="83210"/>
    <n v="21808323"/>
    <n v="27387969"/>
    <n v="86262"/>
    <n v="163894"/>
    <n v="340335"/>
    <n v="3324035"/>
    <n v="13689665"/>
    <n v="3531047"/>
    <n v="19527239"/>
  </r>
  <r>
    <x v="13"/>
    <s v="ETANOL ANIDRO"/>
    <s v="DISPÊNDIO COM IMPORTAÇÃO"/>
    <s v="US$ FOB"/>
    <n v="9801677"/>
    <n v="20059848"/>
    <n v="66625"/>
    <n v="21412826"/>
    <n v="21096168"/>
    <n v="35985"/>
    <n v="11125888"/>
    <n v="16875168"/>
    <n v="33860411"/>
    <n v="56453"/>
    <m/>
    <m/>
  </r>
</pivotCacheRecords>
</file>

<file path=xl/pivotCache/pivotCacheRecords1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x v="0"/>
    <s v="ETANOL HIDRATADO (m3)"/>
    <s v="IMPORTAÇÃO"/>
    <s v="m3"/>
    <n v="86.727000000000004"/>
    <n v="19.963999999999999"/>
    <n v="107.187"/>
    <n v="64.435000000000002"/>
    <n v="64.308999999999997"/>
    <n v="49.63"/>
    <n v="21.146999999999998"/>
    <n v="70.626000000000005"/>
    <n v="47.755000000000003"/>
    <n v="44.689"/>
    <n v="48.715000000000003"/>
    <n v="24.167999999999999"/>
  </r>
  <r>
    <x v="1"/>
    <s v="ETANOL HIDRATADO (m3)"/>
    <s v="IMPORTAÇÃO"/>
    <s v="m3"/>
    <n v="49.36"/>
    <n v="70.581999999999994"/>
    <n v="98.950999999999993"/>
    <n v="24.742999999999999"/>
    <n v="24.466999999999999"/>
    <n v="24.591999999999999"/>
    <n v="97.120999999999995"/>
    <n v="0.50900000000000001"/>
    <n v="50.09"/>
    <n v="2.2360000000000002"/>
    <n v="0.309"/>
    <n v="3.35"/>
  </r>
  <r>
    <x v="2"/>
    <s v="ETANOL HIDRATADO (m3)"/>
    <s v="IMPORTAÇÃO"/>
    <s v="m3"/>
    <n v="1.248"/>
    <n v="0.83499999999999996"/>
    <n v="1.05"/>
    <n v="24.088000000000001"/>
    <n v="72.411000000000001"/>
    <n v="2.2959999999999998"/>
    <n v="48.97"/>
    <n v="25.254000000000001"/>
    <n v="70.975999999999999"/>
    <n v="98.597999999999999"/>
    <n v="24.827999999999999"/>
    <n v="49.771999999999998"/>
  </r>
  <r>
    <x v="3"/>
    <s v="ETANOL HIDRATADO (m3)"/>
    <s v="IMPORTAÇÃO"/>
    <s v="m3"/>
    <n v="24.216000000000001"/>
    <n v="24.878"/>
    <n v="71.796999999999997"/>
    <n v="0.38700000000000001"/>
    <n v="26.456"/>
    <n v="97.896000000000001"/>
    <n v="95.971000000000004"/>
    <n v="73.263999999999996"/>
    <n v="25.186"/>
    <n v="48.369"/>
    <n v="24.074999999999999"/>
    <n v="0.68200000000000005"/>
  </r>
  <r>
    <x v="4"/>
    <s v="ETANOL HIDRATADO (m3)"/>
    <s v="IMPORTAÇÃO"/>
    <s v="m3"/>
    <n v="1.2310000000000001"/>
    <n v="0.93700000000000006"/>
    <n v="48.35"/>
    <n v="25.225000000000001"/>
    <n v="48.2"/>
    <n v="1.8720000000000001"/>
    <n v="49.877000000000002"/>
    <n v="0.81"/>
    <n v="25.015999999999998"/>
    <n v="25.38"/>
    <n v="1.659"/>
    <n v="0.33300000000000002"/>
  </r>
  <r>
    <x v="5"/>
    <s v="ETANOL HIDRATADO (m3)"/>
    <s v="IMPORTAÇÃO"/>
    <s v="m3"/>
    <n v="24.402000000000001"/>
    <n v="0.77600000000000002"/>
    <n v="25.794"/>
    <n v="2.7919999999999998"/>
    <n v="2.2259999999999995"/>
    <n v="0.29599999999999999"/>
    <n v="0.8570000000000001"/>
    <n v="29.099"/>
    <n v="50.994"/>
    <n v="4.6879999999999997"/>
    <n v="0.61399999999999999"/>
    <n v="0.57900000000000007"/>
  </r>
  <r>
    <x v="6"/>
    <s v="ETANOL HIDRATADO (m3)"/>
    <s v="IMPORTAÇÃO"/>
    <s v="m3"/>
    <n v="25.284000000000002"/>
    <n v="0.98399999999999999"/>
    <n v="11176.018"/>
    <n v="4672.8549999999996"/>
    <n v="0.82200000000000006"/>
    <n v="9247.978000000001"/>
    <n v="8906.8680000000022"/>
    <n v="2.4829999999999997"/>
    <n v="4054.7809999999999"/>
    <n v="49.644000000000013"/>
    <n v="26.181000000000001"/>
    <n v="1.3739999999999999"/>
  </r>
  <r>
    <x v="7"/>
    <s v="ETANOL HIDRATADO (m3)"/>
    <s v="IMPORTAÇÃO"/>
    <s v="m3"/>
    <n v="24.86"/>
    <n v="1.6620000000000001"/>
    <n v="25.747999999999998"/>
    <n v="1.5089999999999999"/>
    <n v="22.131"/>
    <n v="0.214"/>
    <n v="25.849"/>
    <n v="22.652999999999999"/>
    <n v="2.427"/>
    <n v="0.66400000000000003"/>
    <n v="2.2120000000000002"/>
    <n v="4.0809999999999995"/>
  </r>
  <r>
    <x v="8"/>
    <s v="ETANOL HIDRATADO (m3)"/>
    <s v="IMPORTAÇÃO"/>
    <s v="m3"/>
    <n v="45.689"/>
    <n v="2.9109999999999996"/>
    <n v="2.1930000000000001"/>
    <n v="38.527999999999999"/>
    <n v="22.411000000000001"/>
    <n v="6.8550000000000004"/>
    <n v="10.683999999999999"/>
    <n v="11.729999999999999"/>
    <n v="3.3109999999999999"/>
    <n v="1.452"/>
    <n v="1113.9660000000001"/>
    <n v="0.35"/>
  </r>
  <r>
    <x v="9"/>
    <s v="ETANOL HIDRATADO (m3)"/>
    <s v="IMPORTAÇÃO"/>
    <s v="m3"/>
    <n v="5.5380000000000003"/>
    <n v="0.56700000000000006"/>
    <n v="5.6939999999999991"/>
    <n v="4.2749999999999995"/>
    <n v="4.1139999999999999"/>
    <n v="5.8279999999999994"/>
    <n v="2.7669999999999999"/>
    <n v="1.038"/>
    <n v="3.7210000000000001"/>
    <n v="0.92100000000000004"/>
    <n v="125.40500000000002"/>
    <n v="1.6249999999999998"/>
  </r>
  <r>
    <x v="10"/>
    <s v="ETANOL HIDRATADO (m3)"/>
    <s v="IMPORTAÇÃO"/>
    <s v="m3"/>
    <n v="266.23399999999998"/>
    <n v="0.77099999999999991"/>
    <n v="2.7320000000000002"/>
    <n v="0.52800000000000002"/>
    <n v="3.7919999999999998"/>
    <n v="1.704"/>
    <n v="1.7889999999999999"/>
    <n v="2.4059999999999997"/>
    <n v="4.7269999999999994"/>
    <n v="0.308"/>
    <n v="2.9599999999999995"/>
    <n v="0.91200000000000014"/>
  </r>
  <r>
    <x v="11"/>
    <s v="ETANOL HIDRATADO (m3)"/>
    <s v="IMPORTAÇÃO"/>
    <s v="m3"/>
    <n v="4.22"/>
    <n v="0.13400000000000001"/>
    <n v="0.50700000000000001"/>
    <n v="4.3970000000000002"/>
    <n v="1.5110000000000001"/>
    <n v="4.8540000000000001"/>
    <n v="0.54"/>
    <n v="4.1630000000000003"/>
    <n v="4.6349999999999998"/>
    <n v="0.73599999999999999"/>
    <n v="0.97600000000000009"/>
    <n v="3.1310000000000002"/>
  </r>
  <r>
    <x v="12"/>
    <s v="ETANOL HIDRATADO (m3)"/>
    <s v="IMPORTAÇÃO"/>
    <s v="m3"/>
    <n v="1.7779999999999998"/>
    <n v="5.105999999999999"/>
    <n v="5.0559999999999992"/>
    <n v="96.384000000000029"/>
    <n v="7.2139999999999986"/>
    <n v="85.338999999999999"/>
    <n v="167.547"/>
    <n v="181.87499999999997"/>
    <n v="350.887"/>
    <n v="103.25200000000001"/>
    <n v="119.12899999999999"/>
    <n v="193.90800000000002"/>
  </r>
  <r>
    <x v="13"/>
    <s v="ETANOL HIDRATADO (m3)"/>
    <s v="IMPORTAÇÃO"/>
    <s v="m3"/>
    <n v="215.74800000000005"/>
    <n v="50.38"/>
    <n v="30.032"/>
    <n v="0.17699999999999999"/>
    <n v="131.137"/>
    <n v="4.4660000000000002"/>
    <n v="5.9379999999999997"/>
    <n v="59.790000000000006"/>
    <n v="1.4359999999999999"/>
    <n v="3.6100000000000008"/>
    <m/>
    <m/>
  </r>
</pivotCacheRecords>
</file>

<file path=xl/pivotCache/pivotCacheRecords1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x v="0"/>
    <s v="ETANOL HIDRATADO"/>
    <s v="DISPÊNDIO COM IMPORTAÇÃO"/>
    <s v="US$ FOB"/>
    <n v="261499"/>
    <n v="51772"/>
    <n v="281914"/>
    <n v="179240"/>
    <n v="210257"/>
    <n v="154329"/>
    <n v="47534"/>
    <n v="167042"/>
    <n v="91908"/>
    <n v="129953"/>
    <n v="175898"/>
    <n v="27691"/>
  </r>
  <r>
    <x v="1"/>
    <s v="ETANOL HIDRATADO"/>
    <s v="DISPÊNDIO COM IMPORTAÇÃO"/>
    <s v="US$ FOB"/>
    <n v="197923"/>
    <n v="280186"/>
    <n v="336400"/>
    <n v="44494"/>
    <n v="46724"/>
    <n v="35349"/>
    <n v="291655"/>
    <n v="7034"/>
    <n v="126897"/>
    <n v="20239"/>
    <n v="5890"/>
    <n v="32738"/>
  </r>
  <r>
    <x v="2"/>
    <s v="ETANOL HIDRATADO"/>
    <s v="DISPÊNDIO COM IMPORTAÇÃO"/>
    <s v="US$ FOB"/>
    <n v="15768"/>
    <n v="8715"/>
    <n v="9161"/>
    <n v="47941"/>
    <n v="217350"/>
    <n v="20355"/>
    <n v="180715"/>
    <n v="49238"/>
    <n v="197138"/>
    <n v="391932"/>
    <n v="108661"/>
    <n v="176094"/>
  </r>
  <r>
    <x v="3"/>
    <s v="ETANOL HIDRATADO"/>
    <s v="DISPÊNDIO COM IMPORTAÇÃO"/>
    <s v="US$ FOB"/>
    <n v="60505"/>
    <n v="110317"/>
    <n v="199360"/>
    <n v="4634"/>
    <n v="118198"/>
    <n v="249688"/>
    <n v="253268"/>
    <n v="224742"/>
    <n v="33874"/>
    <n v="84710"/>
    <n v="96180"/>
    <n v="10223"/>
  </r>
  <r>
    <x v="4"/>
    <s v="ETANOL HIDRATADO"/>
    <s v="DISPÊNDIO COM IMPORTAÇÃO"/>
    <s v="US$ FOB"/>
    <n v="9583"/>
    <n v="14797"/>
    <n v="68279"/>
    <n v="98103"/>
    <n v="182954"/>
    <n v="14346"/>
    <n v="108396"/>
    <n v="7513"/>
    <n v="39994"/>
    <n v="40681"/>
    <n v="12144"/>
    <n v="5348"/>
  </r>
  <r>
    <x v="5"/>
    <s v="ETANOL HIDRATADO"/>
    <s v="DISPÊNDIO COM IMPORTAÇÃO"/>
    <s v="US$ FOB"/>
    <n v="31680"/>
    <n v="6428"/>
    <n v="35752"/>
    <n v="21568"/>
    <n v="15596"/>
    <n v="2890"/>
    <n v="13205"/>
    <n v="121806"/>
    <n v="136285"/>
    <n v="30404"/>
    <n v="3057"/>
    <n v="2991"/>
  </r>
  <r>
    <x v="6"/>
    <s v="ETANOL HIDRATADO"/>
    <s v="DISPÊNDIO COM IMPORTAÇÃO"/>
    <s v="US$ FOB"/>
    <n v="45958"/>
    <n v="8600"/>
    <n v="4983006"/>
    <n v="1822546"/>
    <n v="5019"/>
    <n v="3767705"/>
    <n v="3628718"/>
    <n v="19995"/>
    <n v="1718938"/>
    <n v="151864"/>
    <n v="83354"/>
    <n v="12169"/>
  </r>
  <r>
    <x v="7"/>
    <s v="ETANOL HIDRATADO"/>
    <s v="DISPÊNDIO COM IMPORTAÇÃO"/>
    <s v="US$ FOB"/>
    <n v="45736"/>
    <n v="22580"/>
    <n v="45155"/>
    <n v="5149"/>
    <n v="44592"/>
    <n v="1986"/>
    <n v="65475"/>
    <n v="45958"/>
    <n v="26785"/>
    <n v="4799"/>
    <n v="19944"/>
    <n v="16083"/>
  </r>
  <r>
    <x v="8"/>
    <s v="ETANOL HIDRATADO"/>
    <s v="DISPÊNDIO COM IMPORTAÇÃO"/>
    <s v="US$ FOB"/>
    <n v="72384"/>
    <n v="17989"/>
    <n v="9577"/>
    <n v="22375"/>
    <n v="40557"/>
    <n v="26537"/>
    <n v="14494"/>
    <n v="33484"/>
    <n v="16138"/>
    <n v="5456"/>
    <n v="18391"/>
    <n v="2234"/>
  </r>
  <r>
    <x v="9"/>
    <s v="ETANOL HIDRATADO"/>
    <s v="DISPÊNDIO COM IMPORTAÇÃO"/>
    <s v="US$ FOB"/>
    <n v="315480"/>
    <n v="11503"/>
    <n v="17842"/>
    <n v="30848"/>
    <n v="32382"/>
    <n v="19878"/>
    <n v="24963"/>
    <n v="6409"/>
    <n v="10799"/>
    <n v="10484"/>
    <n v="38382"/>
    <n v="9429"/>
  </r>
  <r>
    <x v="10"/>
    <s v="ETANOL HIDRATADO"/>
    <s v="DISPÊNDIO COM IMPORTAÇÃO"/>
    <s v="US$ FOB"/>
    <n v="65581"/>
    <n v="4691"/>
    <n v="29269"/>
    <n v="2650"/>
    <n v="13507"/>
    <n v="17253"/>
    <n v="20587"/>
    <n v="26061"/>
    <n v="13299"/>
    <n v="4041"/>
    <n v="6391"/>
    <n v="13364"/>
  </r>
  <r>
    <x v="11"/>
    <s v="ETANOL HIDRATADO"/>
    <s v="DISPÊNDIO COM IMPORTAÇÃO"/>
    <s v="US$ FOB"/>
    <n v="10856"/>
    <n v="2131"/>
    <n v="6606"/>
    <n v="21044"/>
    <n v="6535"/>
    <n v="34735"/>
    <n v="7439"/>
    <n v="17881"/>
    <n v="47751"/>
    <n v="12278"/>
    <n v="4659"/>
    <n v="22738"/>
  </r>
  <r>
    <x v="12"/>
    <s v="ETANOL HIDRATADO"/>
    <s v="DISPÊNDIO COM IMPORTAÇÃO"/>
    <s v="US$ FOB"/>
    <n v="6459"/>
    <n v="20273"/>
    <n v="15131"/>
    <n v="52266"/>
    <n v="41922"/>
    <n v="18785"/>
    <n v="76456"/>
    <n v="34211"/>
    <n v="76662"/>
    <n v="45090"/>
    <n v="43923"/>
    <n v="40640"/>
  </r>
  <r>
    <x v="13"/>
    <s v="ETANOL HIDRATADO"/>
    <s v="DISPÊNDIO COM IMPORTAÇÃO"/>
    <s v="US$ FOB"/>
    <n v="106964"/>
    <n v="45500"/>
    <n v="60054"/>
    <n v="3270"/>
    <n v="45361"/>
    <n v="50333"/>
    <n v="21893"/>
    <n v="38338"/>
    <n v="51850"/>
    <n v="21802"/>
    <m/>
    <m/>
  </r>
</pivotCacheRecords>
</file>

<file path=xl/pivotCache/pivotCacheRecords1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x v="0"/>
    <s v="ETANOL ANIDRO (m3)"/>
    <s v="EXPORTAÇÃO"/>
    <s v="m3"/>
    <n v="42469.904000000002"/>
    <n v="43042.93"/>
    <n v="41385.078999999998"/>
    <n v="38397.357000000004"/>
    <n v="108380.272"/>
    <n v="99541.339000000007"/>
    <n v="308233.73100000003"/>
    <n v="251088.364"/>
    <n v="265634.25300000003"/>
    <n v="302154.37900000002"/>
    <n v="196117.715"/>
    <n v="249441.64"/>
  </r>
  <r>
    <x v="1"/>
    <s v="ETANOL ANIDRO (m3)"/>
    <s v="EXPORTAÇÃO"/>
    <s v="m3"/>
    <n v="172720.79"/>
    <n v="105296.423"/>
    <n v="48088.45"/>
    <n v="88805.513000000006"/>
    <n v="110496.327"/>
    <n v="177448.5"/>
    <n v="263072.79800000001"/>
    <n v="395400.674"/>
    <n v="181164.00700000001"/>
    <n v="175591.83300000001"/>
    <n v="61481.146999999997"/>
    <n v="26419.238000000001"/>
  </r>
  <r>
    <x v="2"/>
    <s v="ETANOL ANIDRO (m3)"/>
    <s v="EXPORTAÇÃO"/>
    <s v="m3"/>
    <n v="100263.28200000001"/>
    <n v="5366.6350000000002"/>
    <n v="51583.406999999999"/>
    <n v="100760.774"/>
    <n v="120949.13400000001"/>
    <n v="103501.11500000001"/>
    <n v="41124.487000000001"/>
    <n v="36522.714"/>
    <n v="73144.456000000006"/>
    <n v="28122.182000000001"/>
    <n v="41051.550999999999"/>
    <n v="54494.250999999997"/>
  </r>
  <r>
    <x v="3"/>
    <s v="ETANOL ANIDRO (m3)"/>
    <s v="EXPORTAÇÃO"/>
    <s v="m3"/>
    <n v="96960.835999999996"/>
    <n v="39988.951000000001"/>
    <n v="39032.610999999997"/>
    <n v="12678.351000000001"/>
    <n v="75134.296000000002"/>
    <n v="67266.267999999996"/>
    <n v="73306.213000000003"/>
    <n v="124317.327"/>
    <n v="121637.537"/>
    <n v="152142.46400000001"/>
    <n v="112595.371"/>
    <n v="115548.459"/>
  </r>
  <r>
    <x v="4"/>
    <s v="ETANOL ANIDRO (m3)"/>
    <s v="EXPORTAÇÃO"/>
    <s v="m3"/>
    <n v="46359.072"/>
    <n v="113699.2"/>
    <n v="132816.12400000001"/>
    <n v="51026.624000000003"/>
    <n v="60126.544999999998"/>
    <n v="116791.439"/>
    <n v="125473.16899999999"/>
    <n v="110414.29"/>
    <n v="19504.600999999999"/>
    <n v="43868.612000000001"/>
    <n v="14293.396000000001"/>
    <n v="14293.396000000001"/>
  </r>
  <r>
    <x v="5"/>
    <s v="ETANOL ANIDRO (m3)"/>
    <s v="EXPORTAÇÃO"/>
    <s v="m3"/>
    <n v="101382.186"/>
    <n v="60388.737000000001"/>
    <n v="44316.067999999999"/>
    <n v="127220.428"/>
    <n v="55510.985999999997"/>
    <n v="103546.26700000001"/>
    <n v="150415.02900000001"/>
    <n v="91610.933000000019"/>
    <n v="62688.002999999997"/>
    <n v="114597.02800000001"/>
    <n v="94526.377999999997"/>
    <n v="17636.033000000003"/>
  </r>
  <r>
    <x v="6"/>
    <s v="ETANOL ANIDRO (m3)"/>
    <s v="EXPORTAÇÃO"/>
    <s v="m3"/>
    <n v="71676.684999999998"/>
    <n v="60923.591"/>
    <n v="47438.212"/>
    <n v="62715.275000000009"/>
    <n v="77365.34"/>
    <n v="82753.204999999987"/>
    <n v="89505.053999999989"/>
    <n v="161749.28400000001"/>
    <n v="103778.667"/>
    <n v="151881.99799999999"/>
    <n v="101970.00799999999"/>
    <n v="54796.472000000002"/>
  </r>
  <r>
    <x v="7"/>
    <s v="ETANOL ANIDRO (m3)"/>
    <s v="EXPORTAÇÃO"/>
    <s v="m3"/>
    <n v="55364.358"/>
    <n v="89186.138999999996"/>
    <n v="101929.827"/>
    <n v="180.91"/>
    <n v="117730.69500000001"/>
    <n v="128048.823"/>
    <n v="150977.598"/>
    <n v="219168.973"/>
    <n v="147849.20000000001"/>
    <n v="133936.44200000001"/>
    <n v="98667.142000000007"/>
    <n v="72724.402000000002"/>
  </r>
  <r>
    <x v="8"/>
    <s v="ETANOL ANIDRO (m3)"/>
    <s v="EXPORTAÇÃO"/>
    <s v="m3"/>
    <n v="38547.313999999998"/>
    <n v="113182.00800000002"/>
    <n v="47598.805"/>
    <n v="321.49600000000004"/>
    <n v="67652.172000000006"/>
    <n v="145503.29500000001"/>
    <n v="135750.32800000001"/>
    <n v="173468.29799999998"/>
    <n v="105424.38099999999"/>
    <n v="207797.75999999998"/>
    <n v="155870.095"/>
    <n v="19183.632999999998"/>
  </r>
  <r>
    <x v="9"/>
    <s v="ETANOL ANIDRO (m3)"/>
    <s v="EXPORTAÇÃO"/>
    <s v="m3"/>
    <n v="68974.777999999991"/>
    <n v="35868.317000000003"/>
    <n v="15448.349999999999"/>
    <n v="17049.872999999996"/>
    <n v="48801.451999999997"/>
    <n v="102329.98599999999"/>
    <n v="79156.425999999992"/>
    <n v="40132.364000000001"/>
    <n v="32197.555"/>
    <n v="58981.833000000006"/>
    <n v="28728.548999999999"/>
    <n v="86032.813000000009"/>
  </r>
  <r>
    <x v="10"/>
    <s v="ETANOL ANIDRO (m3)"/>
    <s v="EXPORTAÇÃO"/>
    <s v="m3"/>
    <n v="42362.082999999999"/>
    <n v="12169.882"/>
    <n v="46812.212"/>
    <n v="75143.193999999989"/>
    <n v="62308.103000000003"/>
    <n v="143645.69799999997"/>
    <n v="88907.851999999999"/>
    <n v="164596.63099999999"/>
    <n v="184145.18800000002"/>
    <n v="209732.42300000001"/>
    <n v="165724.74"/>
    <n v="153684.06699999998"/>
  </r>
  <r>
    <x v="11"/>
    <s v="ETANOL ANIDRO (m3)"/>
    <s v="EXPORTAÇÃO"/>
    <s v="m3"/>
    <n v="138031.52900000001"/>
    <n v="71007.505999999994"/>
    <n v="50155.062999999995"/>
    <n v="63918.159999999996"/>
    <n v="30407.654000000002"/>
    <n v="56291.597999999998"/>
    <n v="168707.77"/>
    <n v="77868.491999999998"/>
    <n v="138739.41799999998"/>
    <n v="100839.019"/>
    <n v="80266.448999999979"/>
    <n v="217101.97100000002"/>
  </r>
  <r>
    <x v="12"/>
    <s v="ETANOL ANIDRO (m3)"/>
    <s v="EXPORTAÇÃO"/>
    <s v="m3"/>
    <n v="62416.253000000004"/>
    <n v="40478.392999999996"/>
    <n v="82817.61"/>
    <n v="52963.486999999994"/>
    <n v="90871.97"/>
    <n v="28210.852999999999"/>
    <n v="75183.691999999995"/>
    <n v="64693.052000000003"/>
    <n v="32124.563000000002"/>
    <n v="31828.050999999999"/>
    <n v="49325.474000000002"/>
    <n v="485.69"/>
  </r>
  <r>
    <x v="13"/>
    <s v="ETANOL ANIDRO (m3)"/>
    <s v="EXPORTAÇÃO"/>
    <s v="m3"/>
    <n v="53548.807000000001"/>
    <n v="23263.96"/>
    <n v="35887.688000000009"/>
    <n v="33352.371000000006"/>
    <n v="33186.638000000006"/>
    <n v="36128.486000000004"/>
    <n v="27344.830999999998"/>
    <n v="65917.758000000002"/>
    <n v="14830.379000000001"/>
    <n v="20556.931"/>
    <m/>
    <m/>
  </r>
</pivotCacheRecords>
</file>

<file path=xl/pivotCache/pivotCacheRecords1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x v="0"/>
    <s v="ETANOL ANIDRO"/>
    <s v="RECEITA COM EXPORTAÇÃO"/>
    <s v="US$ FOB"/>
    <n v="38608035"/>
    <n v="36375709"/>
    <n v="37083572"/>
    <n v="29005781"/>
    <n v="84907064"/>
    <n v="76203056"/>
    <n v="235771947"/>
    <n v="179069921"/>
    <n v="197987630"/>
    <n v="223821597"/>
    <n v="139477497"/>
    <n v="163571473"/>
  </r>
  <r>
    <x v="1"/>
    <s v="ETANOL ANIDRO"/>
    <s v="RECEITA COM EXPORTAÇÃO"/>
    <s v="US$ FOB"/>
    <n v="117491306"/>
    <n v="74421816"/>
    <n v="33884514"/>
    <n v="62525047"/>
    <n v="77517534"/>
    <n v="125272415"/>
    <n v="166649965"/>
    <n v="256873919"/>
    <n v="113662886"/>
    <n v="109273664"/>
    <n v="40672512"/>
    <n v="16626585"/>
  </r>
  <r>
    <x v="2"/>
    <s v="ETANOL ANIDRO"/>
    <s v="RECEITA COM EXPORTAÇÃO"/>
    <s v="US$ FOB"/>
    <n v="66770956"/>
    <n v="3766277"/>
    <n v="36095451"/>
    <n v="72720876"/>
    <n v="85989818"/>
    <n v="71925361"/>
    <n v="27392376"/>
    <n v="24071044"/>
    <n v="49357765"/>
    <n v="17448844"/>
    <n v="23635020"/>
    <n v="30043108"/>
  </r>
  <r>
    <x v="3"/>
    <s v="ETANOL ANIDRO"/>
    <s v="RECEITA COM EXPORTAÇÃO"/>
    <s v="US$ FOB"/>
    <n v="56675548"/>
    <n v="24240286"/>
    <n v="23564191"/>
    <n v="6584830"/>
    <n v="36987869"/>
    <n v="33260641"/>
    <n v="36680296"/>
    <n v="58690675"/>
    <n v="54271460"/>
    <n v="66678350"/>
    <n v="47616131"/>
    <n v="53361726"/>
  </r>
  <r>
    <x v="4"/>
    <s v="ETANOL ANIDRO"/>
    <s v="RECEITA COM EXPORTAÇÃO"/>
    <s v="US$ FOB"/>
    <n v="22874350"/>
    <n v="63768557"/>
    <n v="71913047"/>
    <n v="28440595"/>
    <n v="27824721"/>
    <n v="51480443"/>
    <n v="61031166"/>
    <n v="59457058"/>
    <n v="11109733"/>
    <n v="27262247"/>
    <n v="9898344"/>
    <n v="9898344"/>
  </r>
  <r>
    <x v="5"/>
    <s v="ETANOL ANIDRO"/>
    <s v="RECEITA COM EXPORTAÇÃO"/>
    <s v="US$ FOB"/>
    <n v="69372810"/>
    <n v="42904259"/>
    <n v="28119407"/>
    <n v="74131983"/>
    <n v="31270677"/>
    <n v="56636293"/>
    <n v="76650822"/>
    <n v="48951262"/>
    <n v="34874347"/>
    <n v="68206771"/>
    <n v="54125808"/>
    <n v="39388040"/>
  </r>
  <r>
    <x v="6"/>
    <s v="ETANOL ANIDRO"/>
    <s v="RECEITA COM EXPORTAÇÃO"/>
    <s v="US$ FOB"/>
    <n v="45002806"/>
    <n v="43483417"/>
    <n v="32434659"/>
    <n v="40334418"/>
    <n v="44110276"/>
    <n v="47805600"/>
    <n v="45650193"/>
    <n v="77766201"/>
    <n v="48483293"/>
    <n v="76300141"/>
    <n v="53375333"/>
    <n v="28132294"/>
  </r>
  <r>
    <x v="7"/>
    <s v="ETANOL ANIDRO"/>
    <s v="RECEITA COM EXPORTAÇÃO"/>
    <s v="US$ FOB"/>
    <n v="29075903"/>
    <n v="53012913"/>
    <n v="55755192"/>
    <n v="196685"/>
    <n v="60026677"/>
    <n v="65612135"/>
    <n v="74879051"/>
    <n v="113434201"/>
    <n v="74165518"/>
    <n v="66144037"/>
    <n v="49131400"/>
    <n v="38533782"/>
  </r>
  <r>
    <x v="8"/>
    <s v="ETANOL ANIDRO"/>
    <s v="RECEITA COM EXPORTAÇÃO"/>
    <s v="US$ FOB"/>
    <n v="20877088"/>
    <n v="63493000"/>
    <n v="28927864"/>
    <n v="367626"/>
    <n v="21107218"/>
    <n v="52651712"/>
    <n v="60173169"/>
    <n v="68391644"/>
    <n v="42934153"/>
    <n v="87291399"/>
    <n v="66512622"/>
    <n v="9716565"/>
  </r>
  <r>
    <x v="9"/>
    <s v="ETANOL ANIDRO"/>
    <s v="RECEITA COM EXPORTAÇÃO"/>
    <s v="US$ FOB"/>
    <n v="32693119"/>
    <n v="17515311"/>
    <n v="9364455"/>
    <n v="8612952"/>
    <n v="26623427"/>
    <n v="55165276"/>
    <n v="45292845"/>
    <n v="19605079"/>
    <n v="22671241"/>
    <n v="41093129"/>
    <n v="22179454"/>
    <n v="61252170"/>
  </r>
  <r>
    <x v="10"/>
    <s v="ETANOL ANIDRO"/>
    <s v="RECEITA COM EXPORTAÇÃO"/>
    <s v="US$ FOB"/>
    <n v="27807243"/>
    <n v="9239404"/>
    <n v="34386232"/>
    <n v="55815405"/>
    <n v="49578476"/>
    <n v="112081527"/>
    <n v="65010026"/>
    <n v="127055977"/>
    <n v="126874804"/>
    <n v="144430725"/>
    <n v="105008790"/>
    <n v="111600478"/>
  </r>
  <r>
    <x v="11"/>
    <s v="ETANOL ANIDRO"/>
    <s v="RECEITA COM EXPORTAÇÃO"/>
    <s v="US$ FOB"/>
    <n v="100429936"/>
    <n v="51827896"/>
    <n v="34961434"/>
    <n v="44741782"/>
    <n v="22216189"/>
    <n v="40791707"/>
    <n v="108305943"/>
    <n v="52979860"/>
    <n v="87205673"/>
    <n v="58596625"/>
    <n v="46012925"/>
    <n v="124128810"/>
  </r>
  <r>
    <x v="12"/>
    <s v="ETANOL ANIDRO"/>
    <s v="RECEITA COM EXPORTAÇÃO"/>
    <s v="US$ FOB"/>
    <n v="35735133"/>
    <n v="19821042"/>
    <n v="44423726"/>
    <n v="27890329"/>
    <n v="48556788"/>
    <n v="16575206"/>
    <n v="41185909"/>
    <n v="39401985"/>
    <n v="19470546"/>
    <n v="17616795"/>
    <n v="29350001"/>
    <n v="503342"/>
  </r>
  <r>
    <x v="13"/>
    <s v="ETANOL ANIDRO"/>
    <s v="RECEITA COM EXPORTAÇÃO"/>
    <s v="US$ FOB"/>
    <n v="32734896"/>
    <n v="14999813"/>
    <n v="22823123"/>
    <n v="22327711"/>
    <n v="21312323"/>
    <n v="25109630"/>
    <n v="17108835"/>
    <n v="38158948"/>
    <n v="14268985"/>
    <n v="15849142"/>
    <m/>
    <m/>
  </r>
</pivotCacheRecords>
</file>

<file path=xl/pivotCache/pivotCacheRecords1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x v="0"/>
    <s v="ETANOL HIDRATADO (m3)"/>
    <s v="EXPORTAÇÃO"/>
    <s v="m3"/>
    <n v="23240.019"/>
    <n v="37701.75"/>
    <n v="32544.915000000001"/>
    <n v="26110.145"/>
    <n v="40838.313000000002"/>
    <n v="38463.750999999997"/>
    <n v="102502.628"/>
    <n v="65235.387999999999"/>
    <n v="187096.731"/>
    <n v="194938.06400000001"/>
    <n v="124139.351"/>
    <n v="213683.44899999999"/>
  </r>
  <r>
    <x v="1"/>
    <s v="ETANOL HIDRATADO (m3)"/>
    <s v="EXPORTAÇÃO"/>
    <s v="m3"/>
    <n v="179411.21"/>
    <n v="103192.12699999999"/>
    <n v="25823.789000000001"/>
    <n v="14490.489"/>
    <n v="30662.71"/>
    <n v="103236.54700000001"/>
    <n v="90358.921000000002"/>
    <n v="94403.433000000005"/>
    <n v="115838.51300000001"/>
    <n v="161414.72099999999"/>
    <n v="122145.833"/>
    <n v="69596.687999999995"/>
  </r>
  <r>
    <x v="2"/>
    <s v="ETANOL HIDRATADO (m3)"/>
    <s v="EXPORTAÇÃO"/>
    <s v="m3"/>
    <n v="92985.930999999997"/>
    <n v="59806.023000000001"/>
    <n v="26149.936000000002"/>
    <n v="37560.243000000002"/>
    <n v="19795.784"/>
    <n v="64522.802000000003"/>
    <n v="49595.917999999998"/>
    <n v="41999.877"/>
    <n v="46301.678999999996"/>
    <n v="72902.913"/>
    <n v="50971.718999999997"/>
    <n v="78438.176999999996"/>
  </r>
  <r>
    <x v="3"/>
    <s v="ETANOL HIDRATADO (m3)"/>
    <s v="EXPORTAÇÃO"/>
    <s v="m3"/>
    <n v="57560.264000000003"/>
    <n v="31102.65"/>
    <n v="71837.292000000001"/>
    <n v="8429.7540000000008"/>
    <n v="16760.704000000002"/>
    <n v="24468.809000000001"/>
    <n v="140172.215"/>
    <n v="72711.236999999994"/>
    <n v="52264.180999999997"/>
    <n v="107861.466"/>
    <n v="82277.942999999999"/>
    <n v="171143.391"/>
  </r>
  <r>
    <x v="4"/>
    <s v="ETANOL HIDRATADO (m3)"/>
    <s v="EXPORTAÇÃO"/>
    <s v="m3"/>
    <n v="73399.284"/>
    <n v="192061.22899999999"/>
    <n v="75194.771999999997"/>
    <n v="21283.088"/>
    <n v="59300.976000000002"/>
    <n v="141364.399"/>
    <n v="94266.978000000003"/>
    <n v="58584.587"/>
    <n v="126300.867"/>
    <n v="22454.195"/>
    <n v="20054.398000000001"/>
    <n v="20054.398000000001"/>
  </r>
  <r>
    <x v="5"/>
    <s v="ETANOL HIDRATADO (m3)"/>
    <s v="EXPORTAÇÃO"/>
    <s v="m3"/>
    <n v="3195.4009999999998"/>
    <n v="709.73800000000006"/>
    <n v="10026.569"/>
    <n v="1608.9459999999999"/>
    <n v="28488.489000000005"/>
    <n v="57218.434000000001"/>
    <n v="7498.1630000000005"/>
    <n v="85618.956000000006"/>
    <n v="80989.452999999994"/>
    <n v="39457.071000000004"/>
    <n v="40220.254999999997"/>
    <n v="1283.2440000000001"/>
  </r>
  <r>
    <x v="6"/>
    <s v="ETANOL HIDRATADO (m3)"/>
    <s v="EXPORTAÇÃO"/>
    <s v="m3"/>
    <n v="49989.775999999998"/>
    <n v="1132.127"/>
    <n v="18902.87"/>
    <n v="12144.351999999997"/>
    <n v="14208.380000000001"/>
    <n v="49697.027999999991"/>
    <n v="88913.830000000016"/>
    <n v="80912.705999999991"/>
    <n v="73263.72"/>
    <n v="127495.427"/>
    <n v="45899.870999999999"/>
    <n v="52861.62"/>
  </r>
  <r>
    <x v="7"/>
    <s v="ETANOL HIDRATADO (m3)"/>
    <s v="EXPORTAÇÃO"/>
    <s v="m3"/>
    <n v="49601.684000000001"/>
    <n v="23704.951999999997"/>
    <n v="27582.5"/>
    <n v="3970.1970000000001"/>
    <n v="15894.499"/>
    <n v="42451.287999999993"/>
    <n v="57148.087"/>
    <n v="89933.135999999999"/>
    <n v="73408.548999999999"/>
    <n v="76621.935999999987"/>
    <n v="82823.036999999997"/>
    <n v="74090.200000000012"/>
  </r>
  <r>
    <x v="8"/>
    <s v="ETANOL HIDRATADO (m3)"/>
    <s v="EXPORTAÇÃO"/>
    <s v="m3"/>
    <n v="39674.243000000002"/>
    <n v="40221.237000000001"/>
    <n v="22335.825000000001"/>
    <n v="79444.195999999982"/>
    <n v="78953.255999999994"/>
    <n v="139695.95000000001"/>
    <n v="166462.43400000001"/>
    <n v="159390.98300000004"/>
    <n v="183184.8"/>
    <n v="171399.61000000007"/>
    <n v="157243.63199999998"/>
    <n v="220666.07500000001"/>
  </r>
  <r>
    <x v="9"/>
    <s v="ETANOL HIDRATADO (m3)"/>
    <s v="EXPORTAÇÃO"/>
    <s v="m3"/>
    <n v="120211.35100000004"/>
    <n v="119100.10100000001"/>
    <n v="174106.63499999998"/>
    <n v="88277.762000000017"/>
    <n v="16954.616000000002"/>
    <n v="189334.04999999996"/>
    <n v="128957.60100000002"/>
    <n v="44045.42"/>
    <n v="160996.946"/>
    <n v="103728.36499999996"/>
    <n v="77449.541000000012"/>
    <n v="111315.40499999998"/>
  </r>
  <r>
    <x v="10"/>
    <s v="ETANOL HIDRATADO (m3)"/>
    <s v="EXPORTAÇÃO"/>
    <s v="m3"/>
    <n v="59802.71"/>
    <n v="60732.662999999993"/>
    <n v="130404.01999999997"/>
    <n v="43247.281000000003"/>
    <n v="12133.526000000003"/>
    <n v="67459.011999999973"/>
    <n v="90789.431000000011"/>
    <n v="111161.00200000001"/>
    <n v="119528.52999999997"/>
    <n v="145870.079"/>
    <n v="87052.812000000005"/>
    <n v="162471.549"/>
  </r>
  <r>
    <x v="11"/>
    <s v="ETANOL HIDRATADO (m3)"/>
    <s v="EXPORTAÇÃO"/>
    <s v="m3"/>
    <n v="118256.58300000003"/>
    <n v="55422.654000000002"/>
    <n v="145803.924"/>
    <n v="136571.80800000002"/>
    <n v="61831.332999999991"/>
    <n v="12765.073000000002"/>
    <n v="134593.01799999998"/>
    <n v="166598.24299999996"/>
    <n v="154705.69399999999"/>
    <n v="131399.23300000001"/>
    <n v="113552.08399999999"/>
    <n v="85533.84600000002"/>
  </r>
  <r>
    <x v="12"/>
    <s v="ETANOL HIDRATADO (m3)"/>
    <s v="EXPORTAÇÃO"/>
    <s v="m3"/>
    <n v="189763.69500000001"/>
    <n v="101589.26"/>
    <n v="129862.82199999999"/>
    <n v="105563.682"/>
    <n v="76442.996000000014"/>
    <n v="48380.925000000003"/>
    <n v="58617.818000000007"/>
    <n v="95682.489000000001"/>
    <n v="128846.24399999999"/>
    <n v="173545.389"/>
    <n v="55739.969999999994"/>
    <n v="108760.234"/>
  </r>
  <r>
    <x v="13"/>
    <s v="ETANOL HIDRATADO (m3)"/>
    <s v="EXPORTAÇÃO"/>
    <s v="m3"/>
    <n v="126758.936"/>
    <n v="16402.341"/>
    <n v="194635.30699999997"/>
    <n v="42571.720999999998"/>
    <n v="46005.410999999993"/>
    <n v="95572.122000000018"/>
    <n v="121428.50800000002"/>
    <n v="110343.05100000001"/>
    <n v="194389.77300000002"/>
    <n v="80146.974999999991"/>
    <m/>
    <m/>
  </r>
</pivotCacheRecords>
</file>

<file path=xl/pivotCache/pivotCacheRecords18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x v="0"/>
    <s v="ETANOL HIDRATADO"/>
    <s v="RECEITA COM EXPORTAÇÃO"/>
    <s v="US$ FOB"/>
    <n v="17802653"/>
    <n v="31865994"/>
    <n v="22724331"/>
    <n v="18469051"/>
    <n v="28326925"/>
    <n v="30486373"/>
    <n v="69010411"/>
    <n v="45034988"/>
    <n v="133183809"/>
    <n v="126395985"/>
    <n v="76932750"/>
    <n v="127670809"/>
  </r>
  <r>
    <x v="1"/>
    <s v="ETANOL HIDRATADO"/>
    <s v="RECEITA COM EXPORTAÇÃO"/>
    <s v="US$ FOB"/>
    <n v="112792476"/>
    <n v="62372945"/>
    <n v="16905926"/>
    <n v="9352508"/>
    <n v="16418738"/>
    <n v="63202079"/>
    <n v="56802975"/>
    <n v="57459830"/>
    <n v="68594765"/>
    <n v="95125205"/>
    <n v="73170699"/>
    <n v="41868958"/>
  </r>
  <r>
    <x v="2"/>
    <s v="ETANOL HIDRATADO"/>
    <s v="RECEITA COM EXPORTAÇÃO"/>
    <s v="US$ FOB"/>
    <n v="55983038"/>
    <n v="36064222"/>
    <n v="16605042"/>
    <n v="23284793"/>
    <n v="12681441"/>
    <n v="39694707"/>
    <n v="29956172"/>
    <n v="25466193"/>
    <n v="29235371"/>
    <n v="43902556"/>
    <n v="30430082"/>
    <n v="45510434"/>
  </r>
  <r>
    <x v="3"/>
    <s v="ETANOL HIDRATADO"/>
    <s v="RECEITA COM EXPORTAÇÃO"/>
    <s v="US$ FOB"/>
    <n v="31608583"/>
    <n v="17241545"/>
    <n v="38810865"/>
    <n v="3913260"/>
    <n v="9621664"/>
    <n v="11308889"/>
    <n v="63301675"/>
    <n v="31369174"/>
    <n v="22884951"/>
    <n v="44830019"/>
    <n v="34867767"/>
    <n v="72104887"/>
  </r>
  <r>
    <x v="4"/>
    <s v="ETANOL HIDRATADO"/>
    <s v="RECEITA COM EXPORTAÇÃO"/>
    <s v="US$ FOB"/>
    <n v="32986682"/>
    <n v="87218423"/>
    <n v="34167530"/>
    <n v="10592562"/>
    <n v="27273899"/>
    <n v="61549981"/>
    <n v="44163999"/>
    <n v="28598431"/>
    <n v="62740486"/>
    <n v="12381778"/>
    <n v="14908410"/>
    <n v="14908410"/>
  </r>
  <r>
    <x v="5"/>
    <s v="ETANOL HIDRATADO"/>
    <s v="RECEITA COM EXPORTAÇÃO"/>
    <s v="US$ FOB"/>
    <n v="2167833"/>
    <n v="586030"/>
    <n v="6416214"/>
    <n v="1794395"/>
    <n v="15224933"/>
    <n v="29505738"/>
    <n v="3944199"/>
    <n v="41120327"/>
    <n v="40747097"/>
    <n v="19932813"/>
    <n v="19758297"/>
    <n v="1025561"/>
  </r>
  <r>
    <x v="6"/>
    <s v="ETANOL HIDRATADO"/>
    <s v="RECEITA COM EXPORTAÇÃO"/>
    <s v="US$ FOB"/>
    <n v="25075488"/>
    <n v="1032205"/>
    <n v="9401975"/>
    <n v="7064709"/>
    <n v="7211199"/>
    <n v="26813169"/>
    <n v="44242600"/>
    <n v="39303454"/>
    <n v="35889986"/>
    <n v="63267895"/>
    <n v="23476997"/>
    <n v="25320924"/>
  </r>
  <r>
    <x v="7"/>
    <s v="ETANOL HIDRATADO"/>
    <s v="RECEITA COM EXPORTAÇÃO"/>
    <s v="US$ FOB"/>
    <n v="25470400"/>
    <n v="10972746"/>
    <n v="13285150"/>
    <n v="2841723"/>
    <n v="8225299"/>
    <n v="21212166"/>
    <n v="28789348"/>
    <n v="44781705"/>
    <n v="38045182"/>
    <n v="39480243"/>
    <n v="42442029"/>
    <n v="38210212"/>
  </r>
  <r>
    <x v="8"/>
    <s v="ETANOL HIDRATADO"/>
    <s v="RECEITA COM EXPORTAÇÃO"/>
    <s v="US$ FOB"/>
    <n v="22202026"/>
    <n v="22890207"/>
    <n v="13017053"/>
    <n v="45460192"/>
    <n v="36088562"/>
    <n v="61397676"/>
    <n v="68359864"/>
    <n v="68279469"/>
    <n v="77860450"/>
    <n v="78059474"/>
    <n v="73784936"/>
    <n v="101678667"/>
  </r>
  <r>
    <x v="9"/>
    <s v="ETANOL HIDRATADO"/>
    <s v="RECEITA COM EXPORTAÇÃO"/>
    <s v="US$ FOB"/>
    <n v="53253610"/>
    <n v="53144628"/>
    <n v="79734359"/>
    <n v="43922971"/>
    <n v="10872040"/>
    <n v="101055156"/>
    <n v="67970103"/>
    <n v="23957798"/>
    <n v="94075183"/>
    <n v="57243921"/>
    <n v="46484751"/>
    <n v="67357006"/>
  </r>
  <r>
    <x v="10"/>
    <s v="ETANOL HIDRATADO"/>
    <s v="RECEITA COM EXPORTAÇÃO"/>
    <s v="US$ FOB"/>
    <n v="40263028"/>
    <n v="42169229"/>
    <n v="86269533"/>
    <n v="29038056"/>
    <n v="8857439"/>
    <n v="48009518"/>
    <n v="68893873"/>
    <n v="83110820"/>
    <n v="87692115"/>
    <n v="109086595"/>
    <n v="57461888"/>
    <n v="109358775"/>
  </r>
  <r>
    <x v="11"/>
    <s v="ETANOL HIDRATADO"/>
    <s v="RECEITA COM EXPORTAÇÃO"/>
    <s v="US$ FOB"/>
    <n v="83504529"/>
    <n v="37885433"/>
    <n v="101922540"/>
    <n v="91711510"/>
    <n v="40107248"/>
    <n v="9511527"/>
    <n v="84864108"/>
    <n v="99774254"/>
    <n v="90894842"/>
    <n v="78555706"/>
    <n v="66857431"/>
    <n v="50174697"/>
  </r>
  <r>
    <x v="12"/>
    <s v="ETANOL HIDRATADO"/>
    <s v="RECEITA COM EXPORTAÇÃO"/>
    <s v="US$ FOB"/>
    <n v="109286404"/>
    <n v="53025171"/>
    <n v="69610988"/>
    <n v="60426772"/>
    <n v="44126063"/>
    <n v="28044797"/>
    <n v="32422242"/>
    <n v="54335019"/>
    <n v="71376102"/>
    <n v="94840735"/>
    <n v="33762611"/>
    <n v="59629644"/>
  </r>
  <r>
    <x v="13"/>
    <s v="ETANOL HIDRATADO"/>
    <s v="RECEITA COM EXPORTAÇÃO"/>
    <s v="US$ FOB"/>
    <n v="69915362"/>
    <n v="12099163"/>
    <n v="107838094"/>
    <n v="25747082"/>
    <n v="25291892"/>
    <n v="52533325"/>
    <n v="65283492"/>
    <n v="59063298"/>
    <n v="102534753"/>
    <n v="43816489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x v="0"/>
    <s v="PETRÓLEO"/>
    <s v="US$ FOB"/>
    <n v="217681804"/>
    <n v="322272219"/>
    <n v="397505540"/>
    <n v="323484334"/>
    <n v="341558361"/>
    <n v="450747845"/>
    <n v="375438416"/>
    <n v="519766652"/>
    <n v="406683061"/>
    <n v="354696297"/>
    <n v="295353034"/>
    <n v="300427821"/>
  </r>
  <r>
    <x v="1"/>
    <s v="PETRÓLEO"/>
    <s v="US$ FOB"/>
    <n v="353225516"/>
    <n v="285981303"/>
    <n v="337866181"/>
    <n v="222246150"/>
    <n v="284745212"/>
    <n v="463816936"/>
    <n v="340138400"/>
    <n v="423977588"/>
    <n v="290462798"/>
    <n v="448425287"/>
    <n v="256319394"/>
    <n v="262431101"/>
  </r>
  <r>
    <x v="2"/>
    <s v="PETRÓLEO"/>
    <s v="US$ FOB"/>
    <n v="162625385"/>
    <n v="210621960"/>
    <n v="219831794"/>
    <n v="326273424"/>
    <n v="404465186"/>
    <n v="205576218"/>
    <n v="277326035"/>
    <n v="219213839"/>
    <n v="344407372"/>
    <n v="355854191"/>
    <n v="354366611"/>
    <n v="337439925"/>
  </r>
  <r>
    <x v="3"/>
    <s v="PETRÓLEO"/>
    <s v="US$ FOB"/>
    <n v="317694036"/>
    <n v="360626059"/>
    <n v="328897815"/>
    <n v="400320942"/>
    <n v="167194269"/>
    <n v="247080158"/>
    <n v="261244558"/>
    <n v="326008332"/>
    <n v="392975513"/>
    <n v="444151123"/>
    <n v="372356545"/>
    <n v="201563567"/>
  </r>
  <r>
    <x v="4"/>
    <s v="PETRÓLEO"/>
    <s v="US$ FOB"/>
    <n v="444599401"/>
    <n v="302317061"/>
    <n v="448591851"/>
    <n v="623242349"/>
    <n v="696658122"/>
    <n v="634790720"/>
    <n v="615900908"/>
    <n v="616693956"/>
    <n v="509211552"/>
    <n v="640174859"/>
    <n v="561849014"/>
    <n v="649525220"/>
  </r>
  <r>
    <x v="5"/>
    <s v="PETRÓLEO"/>
    <s v="US$ FOB"/>
    <n v="545066012"/>
    <n v="645668644"/>
    <n v="547541989"/>
    <n v="405181619"/>
    <n v="841942889"/>
    <n v="429885244"/>
    <n v="628159814"/>
    <n v="870458829"/>
    <n v="537163205"/>
    <n v="643372052"/>
    <n v="727727774"/>
    <n v="826272696"/>
  </r>
  <r>
    <x v="6"/>
    <s v="PETRÓLEO"/>
    <s v="US$ FOB"/>
    <n v="461806420"/>
    <n v="611746491"/>
    <n v="901686256"/>
    <n v="723442757"/>
    <n v="889655485"/>
    <n v="783113799"/>
    <n v="689305175"/>
    <n v="1271029059"/>
    <n v="644900149"/>
    <n v="771930122"/>
    <n v="1004485651"/>
    <n v="334904856"/>
  </r>
  <r>
    <x v="7"/>
    <s v="PETRÓLEO"/>
    <s v="US$ FOB"/>
    <n v="914161052"/>
    <n v="644148803"/>
    <n v="953878496"/>
    <n v="741118050"/>
    <n v="858937900"/>
    <n v="738921510"/>
    <n v="1279594934"/>
    <n v="848269267"/>
    <n v="1052030332"/>
    <n v="1438669089"/>
    <n v="1307050922"/>
    <n v="1197234885"/>
  </r>
  <r>
    <x v="8"/>
    <s v="PETRÓLEO"/>
    <s v="US$ FOB"/>
    <n v="966387546"/>
    <n v="1065393959"/>
    <n v="1137076230"/>
    <n v="1145705946"/>
    <n v="1786731744"/>
    <n v="2156138127"/>
    <n v="2056163188"/>
    <n v="2003484147"/>
    <n v="1349440124"/>
    <n v="1457961178"/>
    <n v="653372237"/>
    <n v="794700155"/>
  </r>
  <r>
    <x v="9"/>
    <s v="PETRÓLEO"/>
    <s v="US$ FOB"/>
    <n v="504513911"/>
    <n v="560935492"/>
    <n v="538287194"/>
    <n v="562068211"/>
    <n v="731851131"/>
    <n v="833892016"/>
    <n v="946402496"/>
    <n v="650099374"/>
    <n v="1173716964"/>
    <n v="888941834"/>
    <n v="823071332"/>
    <n v="991708411"/>
  </r>
  <r>
    <x v="10"/>
    <s v="PETRÓLEO"/>
    <s v="US$ FOB"/>
    <n v="630485721"/>
    <n v="901503799"/>
    <n v="874665254"/>
    <n v="1007200490"/>
    <n v="848538859"/>
    <n v="939907378"/>
    <n v="1117568866"/>
    <n v="561547215"/>
    <n v="888895380"/>
    <n v="675585348"/>
    <n v="874878727"/>
    <n v="775761516"/>
  </r>
  <r>
    <x v="11"/>
    <s v="PETRÓLEO"/>
    <s v="US$ FOB"/>
    <n v="640508832"/>
    <n v="1150523952"/>
    <n v="1335650071"/>
    <n v="1634152678"/>
    <n v="1460130768"/>
    <n v="1321038591"/>
    <n v="801771994"/>
    <n v="1058322410"/>
    <n v="1089476664"/>
    <n v="1392620668"/>
    <n v="1335371101"/>
    <n v="932238300"/>
  </r>
  <r>
    <x v="12"/>
    <s v="PETRÓLEO"/>
    <s v="US$ FOB"/>
    <n v="1118909736"/>
    <n v="730127399"/>
    <n v="1122551552"/>
    <n v="1643874628"/>
    <n v="1225097942"/>
    <n v="1664015742"/>
    <n v="1235122745"/>
    <n v="462050429"/>
    <n v="998017992"/>
    <n v="418055242"/>
    <n v="1567014194"/>
    <n v="1263639770"/>
  </r>
  <r>
    <x v="13"/>
    <s v="PETRÓLEO"/>
    <s v="US$ FOB"/>
    <n v="1220020142"/>
    <n v="1122987868"/>
    <n v="1267772303"/>
    <n v="1406353586"/>
    <n v="1439387300"/>
    <n v="971222564"/>
    <n v="3144117294"/>
    <n v="708375962"/>
    <n v="883859473"/>
    <n v="1925983963"/>
    <n v="988490968"/>
    <n v="1384731474"/>
  </r>
  <r>
    <x v="14"/>
    <s v="PETRÓLEO"/>
    <s v="US$ FOB"/>
    <n v="1098324319"/>
    <n v="1616699049"/>
    <n v="809150401"/>
    <n v="1261020979"/>
    <n v="1096436445"/>
    <n v="1366113327"/>
    <n v="1892551873"/>
    <n v="1152543880"/>
    <n v="2031123080"/>
    <n v="972343916"/>
    <n v="1291663525"/>
    <n v="1285964678"/>
  </r>
  <r>
    <x v="15"/>
    <s v="PETRÓLEO"/>
    <s v="US$ FOB"/>
    <n v="189920026"/>
    <n v="893358086"/>
    <n v="544153025"/>
    <n v="357677096"/>
    <n v="399557874"/>
    <n v="745218754"/>
    <n v="545401463"/>
    <n v="523967695"/>
    <n v="588415321"/>
    <n v="1344407130"/>
    <n v="680414674"/>
    <n v="568353116"/>
  </r>
  <r>
    <x v="16"/>
    <s v="PETRÓLEO"/>
    <s v="US$ FOB"/>
    <n v="232367531"/>
    <n v="375823862"/>
    <n v="277105349"/>
    <n v="192239757"/>
    <n v="228591881"/>
    <n v="353547766"/>
    <n v="210825086"/>
    <n v="175033942"/>
    <n v="220380927"/>
    <n v="234539871"/>
    <n v="228239833"/>
    <n v="170159981"/>
  </r>
  <r>
    <x v="17"/>
    <s v="PETRÓLEO"/>
    <s v="US$ FOB"/>
    <n v="118307174"/>
    <n v="309412221"/>
    <n v="86620514"/>
    <n v="217237751"/>
    <n v="284433855"/>
    <n v="312469853"/>
    <n v="358275935"/>
    <n v="195107993"/>
    <n v="171212195"/>
    <n v="328329584"/>
    <n v="314147839"/>
    <n v="271399262"/>
  </r>
  <r>
    <x v="18"/>
    <s v="PETRÓLEO"/>
    <s v="US$ FOB"/>
    <n v="343679066"/>
    <n v="386091562"/>
    <n v="455994145"/>
    <n v="151366313"/>
    <n v="335148290"/>
    <n v="418800720"/>
    <n v="320632360"/>
    <n v="727748775"/>
    <n v="392074439"/>
    <n v="830192299"/>
    <n v="198898243"/>
    <n v="481875015"/>
  </r>
  <r>
    <x v="19"/>
    <s v="PETROLEO"/>
    <s v="US$ FOB"/>
    <n v="379404133"/>
    <n v="247022286"/>
    <n v="476876145"/>
    <n v="234675439"/>
    <n v="494730549"/>
    <n v="528019891"/>
    <n v="632130643"/>
    <n v="228354217"/>
    <n v="366526669"/>
    <n v="197377025"/>
    <n v="384278635"/>
    <n v="482245846"/>
  </r>
  <r>
    <x v="20"/>
    <s v="PETROLEO"/>
    <s v="US$ FOB"/>
    <n v="207990370"/>
    <n v="333210946"/>
    <n v="301306165"/>
    <n v="340394731"/>
    <n v="77926222"/>
    <n v="485468302"/>
    <n v="259549171"/>
    <n v="86395749"/>
    <n v="87489455"/>
    <n v="98413669"/>
    <n v="190356078"/>
    <n v="145230711"/>
  </r>
  <r>
    <x v="21"/>
    <s v="PETROLEO"/>
    <s v="US$ FOB"/>
    <n v="96760569"/>
    <n v="217992635"/>
    <n v="247178152"/>
    <n v="424160511"/>
    <n v="494418836"/>
    <n v="318442506"/>
    <n v="618138825"/>
    <n v="277679781"/>
    <n v="355679818"/>
    <n v="276011205"/>
    <n v="367436479"/>
    <n v="301356337"/>
  </r>
  <r>
    <x v="22"/>
    <s v="PETROLEO"/>
    <s v="US$ FOB"/>
    <n v="536856773"/>
    <n v="482247666"/>
    <n v="762338310"/>
    <n v="611789336"/>
    <n v="732948917"/>
    <n v="899636765"/>
    <n v="771529207"/>
    <n v="795493494"/>
    <n v="1043765015"/>
    <n v="1115473935"/>
    <n v="970883023"/>
    <n v="1191903365"/>
  </r>
  <r>
    <x v="23"/>
    <s v="PETROLEO"/>
    <s v="US$ FOB"/>
    <n v="1011482402"/>
    <n v="744307687"/>
    <n v="695254886"/>
    <n v="965078205"/>
    <n v="729014055"/>
    <n v="481607399"/>
    <n v="814150049"/>
    <n v="754668325"/>
    <n v="682324083"/>
    <n v="1135465889"/>
    <n v="625982841"/>
    <n v="419120331"/>
  </r>
  <r>
    <x v="24"/>
    <s v="PETROLEO"/>
    <s v="US$ FOB"/>
    <n v="613925609"/>
    <n v="650660864"/>
    <n v="803271361"/>
    <n v="1093479360"/>
    <n v="903197720"/>
    <n v="657456051"/>
    <n v="689018318"/>
    <n v="599359392"/>
    <n v="717625525"/>
    <n v="766124352"/>
    <n v="789412860"/>
    <n v="406678650"/>
  </r>
  <r>
    <x v="25"/>
    <s v="PETROLEO"/>
    <s v="US$ FOB"/>
    <n v="633572724"/>
    <n v="473632518"/>
    <n v="602886781"/>
    <n v="524959892"/>
    <n v="527925790"/>
    <n v="547737454"/>
    <n v="535519313"/>
    <n v="778894109"/>
    <n v="528296554"/>
    <n v="550052016"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x v="0"/>
    <s v="PETRÓLEO (m3 )"/>
    <s v="EXPORTAÇÃO"/>
    <s v="m3"/>
    <n v="0"/>
    <n v="6.8537785667737799E-2"/>
    <n v="0"/>
    <n v="0"/>
    <n v="0"/>
    <n v="66231.370081571193"/>
    <n v="352685.97784319456"/>
    <n v="0"/>
    <n v="28.089256421204016"/>
    <n v="0"/>
    <n v="245182.68016449065"/>
    <n v="419950.42021527601"/>
  </r>
  <r>
    <x v="1"/>
    <s v="PETRÓLEO (m3 )"/>
    <s v="EXPORTAÇÃO"/>
    <s v="m3"/>
    <n v="482738.53171838832"/>
    <n v="738842.45410215482"/>
    <n v="62826.264578324081"/>
    <n v="748724.31630749872"/>
    <n v="741129.79371250083"/>
    <n v="706233.00487629499"/>
    <n v="616281.91613671603"/>
    <n v="391767.58724523045"/>
    <n v="209173.69609671691"/>
    <n v="393100.36740747397"/>
    <n v="279997.0438866542"/>
    <n v="1057664.9322487134"/>
  </r>
  <r>
    <x v="2"/>
    <s v="PETRÓLEO (m3 )"/>
    <s v="EXPORTAÇÃO"/>
    <s v="m3"/>
    <n v="552396.87872182648"/>
    <n v="547210.52448259585"/>
    <n v="1203002.721287162"/>
    <n v="1013538.0991438396"/>
    <n v="1099351.9134401474"/>
    <n v="395299.27979146532"/>
    <n v="2541184.2812521067"/>
    <n v="1274312.2491629401"/>
    <n v="1157500.4112267138"/>
    <n v="1603306.2403092065"/>
    <n v="824641.03166220977"/>
    <n v="1423077.5139884497"/>
  </r>
  <r>
    <x v="3"/>
    <s v="PETRÓLEO (m3 )"/>
    <s v="EXPORTAÇÃO"/>
    <s v="m3"/>
    <n v="852918.41147601185"/>
    <n v="1740856.4663854791"/>
    <n v="1335292.4446620741"/>
    <n v="714792.91652291978"/>
    <n v="933414.79350523604"/>
    <n v="971146.25349165907"/>
    <n v="1059870.3562326808"/>
    <n v="763285.74512837059"/>
    <n v="1383157.4601867413"/>
    <n v="1409557.7194876305"/>
    <n v="1127795.9724896224"/>
    <n v="1737941.2778080727"/>
  </r>
  <r>
    <x v="4"/>
    <s v="PETRÓLEO (m3 )"/>
    <s v="EXPORTAÇÃO"/>
    <s v="m3"/>
    <n v="1457948.6406178707"/>
    <n v="1230354.4910246278"/>
    <n v="1572330.514038973"/>
    <n v="426625.26124842803"/>
    <n v="1321002.1690018587"/>
    <n v="1517559.7749757948"/>
    <n v="1221364.8463670053"/>
    <n v="1658509.7666291997"/>
    <n v="308239.55284507608"/>
    <n v="907741.62502643093"/>
    <n v="810457.81185661664"/>
    <n v="962787.67486116826"/>
  </r>
  <r>
    <x v="5"/>
    <s v="PETRÓLEO (m3 )"/>
    <s v="EXPORTAÇÃO"/>
    <s v="m3"/>
    <n v="1253124.9017883972"/>
    <n v="923937.98479806818"/>
    <n v="571269.85988848947"/>
    <n v="1149399.4992042913"/>
    <n v="1279571.4524188433"/>
    <n v="93868.35082408716"/>
    <n v="3532178.907597627"/>
    <n v="2193930.7054542219"/>
    <n v="1717040.3018128807"/>
    <n v="593248.47813748522"/>
    <n v="1563976.8754799294"/>
    <n v="1057431.6970297252"/>
  </r>
  <r>
    <x v="6"/>
    <s v="PETRÓLEO (m3 )"/>
    <s v="EXPORTAÇÃO"/>
    <s v="m3"/>
    <n v="2645724.4288146724"/>
    <n v="757099.85532568407"/>
    <n v="1166874.5873999798"/>
    <n v="1315794.9286087896"/>
    <n v="1114750.7250408982"/>
    <n v="1236422.4434379067"/>
    <n v="2374648.9711430385"/>
    <n v="1906646.8511078716"/>
    <n v="2652932.1822451227"/>
    <n v="1704740.6590471526"/>
    <n v="1887782.9451239193"/>
    <n v="2594288.3025251236"/>
  </r>
  <r>
    <x v="7"/>
    <s v="PETRÓLEO (m3 )"/>
    <s v="EXPORTAÇÃO"/>
    <s v="m3"/>
    <n v="2375267.1244310406"/>
    <n v="1841972.3404965701"/>
    <n v="1880798.6701091737"/>
    <n v="2260141.5426733592"/>
    <n v="1753458.071157506"/>
    <n v="1474994.7561124901"/>
    <n v="1965175.4409784437"/>
    <n v="2280964.3834091942"/>
    <n v="1895253.8989728126"/>
    <n v="2370797.8309981413"/>
    <n v="1633206.8742557622"/>
    <n v="2722158.3593932586"/>
  </r>
  <r>
    <x v="8"/>
    <s v="PETRÓLEO (m3 )"/>
    <s v="EXPORTAÇÃO"/>
    <s v="m3"/>
    <n v="1221416.9224434379"/>
    <n v="1251104.8688471685"/>
    <n v="678752.03044837923"/>
    <n v="307365.35161423153"/>
    <n v="3354216.2580544646"/>
    <n v="2584016.8679123502"/>
    <n v="1977527.7908231972"/>
    <n v="2688963.9805468693"/>
    <n v="1788926.6145097213"/>
    <n v="2371801.0605740235"/>
    <n v="2858233.9261270687"/>
    <n v="4055184.8014066797"/>
  </r>
  <r>
    <x v="9"/>
    <s v="PETRÓLEO (m3 )"/>
    <s v="EXPORTAÇÃO"/>
    <s v="m3"/>
    <n v="1966594.4077812526"/>
    <n v="2596698.818122128"/>
    <n v="1774363.523153455"/>
    <n v="2404857.5120000001"/>
    <n v="2606485.9788330346"/>
    <n v="2034174.6942363977"/>
    <n v="3781408.3043057309"/>
    <n v="3819313.5392902056"/>
    <n v="1781780.7738963021"/>
    <n v="3003245.8762255586"/>
    <n v="2602636.5747799282"/>
    <n v="2131495.2533478616"/>
  </r>
  <r>
    <x v="10"/>
    <s v="PETRÓLEO (m3 )"/>
    <s v="EXPORTAÇÃO"/>
    <s v="m3"/>
    <n v="2369114"/>
    <n v="2817657"/>
    <n v="3514758.0533514367"/>
    <n v="2865707.2192483619"/>
    <n v="3688684.7546657478"/>
    <n v="2787806.7229041704"/>
    <n v="1673388.4594411121"/>
    <n v="3346050.7862492627"/>
    <n v="2938267.171171973"/>
    <n v="1622016.6943031708"/>
    <n v="2928768.6724462202"/>
    <n v="6093020"/>
  </r>
  <r>
    <x v="11"/>
    <s v="PETRÓLEO (m3 )"/>
    <s v="EXPORTAÇÃO"/>
    <s v="m3"/>
    <n v="2293445.2029335499"/>
    <n v="3146518"/>
    <n v="2094252"/>
    <n v="2469083.75"/>
    <n v="3951702.9195510596"/>
    <n v="2779990.3967508152"/>
    <n v="3156814"/>
    <n v="3689321.7634686232"/>
    <n v="2399722.9726215703"/>
    <n v="2750126"/>
    <n v="2400644"/>
    <n v="3948660.25"/>
  </r>
  <r>
    <x v="12"/>
    <s v="PETRÓLEO (m3 )"/>
    <s v="EXPORTAÇÃO"/>
    <s v="m3"/>
    <n v="2438161.8338025981"/>
    <n v="2632470.6867578486"/>
    <n v="3205606.443571453"/>
    <n v="3156675.0214229273"/>
    <n v="2569591.0079348297"/>
    <n v="1667295.9758282604"/>
    <n v="2334936.8351936969"/>
    <n v="4001876.3323948057"/>
    <n v="2460466.5156860347"/>
    <n v="1283882.972945903"/>
    <n v="2456275.1816775547"/>
    <n v="3674111.8343590377"/>
  </r>
  <r>
    <x v="13"/>
    <s v="PETRÓLEO (m3 )"/>
    <s v="EXPORTAÇÃO"/>
    <s v="m3"/>
    <n v="818687.48233304033"/>
    <n v="1717736.8930634232"/>
    <n v="2043853.183391389"/>
    <n v="1133544.735524222"/>
    <n v="1943946.5806781889"/>
    <n v="1293103.0381606333"/>
    <n v="1292904.4492916523"/>
    <n v="1879212.8103542298"/>
    <n v="2570836.6426655687"/>
    <n v="1647705.0558108997"/>
    <n v="2684151.8802096671"/>
    <n v="3069962.2433421998"/>
  </r>
  <r>
    <x v="14"/>
    <s v="PETRÓLEO (m3 )"/>
    <s v="EXPORTAÇÃO"/>
    <s v="m3"/>
    <n v="1897045.2919638983"/>
    <n v="1467415.1830130096"/>
    <n v="1687991.3128637727"/>
    <n v="1811362.1175868323"/>
    <n v="2501574.2101338794"/>
    <n v="2424855.3123295903"/>
    <n v="4356290.7330536302"/>
    <n v="2581866.2218858856"/>
    <n v="2399525.3369242242"/>
    <n v="2496706.6472283746"/>
    <n v="2928139.610714803"/>
    <n v="3559645.5123140104"/>
  </r>
  <r>
    <x v="15"/>
    <s v="PETRÓLEO (m3 )"/>
    <s v="EXPORTAÇÃO"/>
    <s v="m3"/>
    <n v="3732468.3185505862"/>
    <n v="2765310.4566143979"/>
    <n v="2989342.2148524881"/>
    <n v="3866146.9835405145"/>
    <n v="3732575.9039362548"/>
    <n v="4414593.7712142635"/>
    <n v="3129111.4815762825"/>
    <n v="4032912.7836451256"/>
    <n v="3232281.2702404936"/>
    <n v="3955529.4456747943"/>
    <n v="2759678.9487741636"/>
    <n v="4143389.2351180213"/>
  </r>
  <r>
    <x v="16"/>
    <s v="PETRÓLEO (m3 )"/>
    <s v="EXPORTAÇÃO"/>
    <s v="m3"/>
    <n v="4366319.8103653593"/>
    <n v="3566611.6997006354"/>
    <n v="3365326.2940004682"/>
    <n v="3926964.7539980193"/>
    <n v="2614051.1045327573"/>
    <n v="4129295.3782120482"/>
    <n v="3634996.2073071655"/>
    <n v="4453150.1274246853"/>
    <n v="4583385.2376553863"/>
    <n v="4435660.3570116954"/>
    <n v="4322695.587433367"/>
    <n v="2923629.4835126922"/>
  </r>
  <r>
    <x v="17"/>
    <s v="PETRÓLEO (m3 )"/>
    <s v="EXPORTAÇÃO"/>
    <s v="m3"/>
    <n v="6194334.8587199664"/>
    <n v="6928600.4751994833"/>
    <n v="4454891.6177927153"/>
    <n v="3521437.7132555065"/>
    <n v="3928539.788775499"/>
    <n v="6893917.3063868154"/>
    <n v="5989820.4970119195"/>
    <n v="5093140.3808273152"/>
    <n v="4414123.5930422787"/>
    <n v="4228830.3526714677"/>
    <n v="2812291.3262183247"/>
    <n v="3371316.6965289302"/>
  </r>
  <r>
    <x v="18"/>
    <s v="PETRÓLEO (m3 )"/>
    <s v="EXPORTAÇÃO"/>
    <s v="m3"/>
    <n v="6117841.8520538183"/>
    <n v="4046335.2882913961"/>
    <n v="4612640.4965667678"/>
    <n v="5088890.7063445253"/>
    <n v="4210360.3080450045"/>
    <n v="3181470.7524177302"/>
    <n v="9012651.245868437"/>
    <n v="4704572.435091312"/>
    <n v="6333800.636566991"/>
    <n v="7530963.9649665579"/>
    <n v="5087989.4754999615"/>
    <n v="5258798.5232090978"/>
  </r>
  <r>
    <x v="19"/>
    <s v="PETRÓLEO (m3 )"/>
    <s v="EXPORTAÇÃO"/>
    <s v="m3"/>
    <n v="5543138.4366270853"/>
    <n v="4535468.1193451826"/>
    <n v="5441944.5630279221"/>
    <n v="7653496.3764648279"/>
    <n v="5376136.2320130877"/>
    <n v="4027529.3265967038"/>
    <n v="4229438.7638136148"/>
    <n v="5310990.3613519259"/>
    <n v="6157725.7475767052"/>
    <n v="5861484.0624547889"/>
    <n v="4191961.3485872"/>
    <n v="9705514.2136950959"/>
  </r>
  <r>
    <x v="20"/>
    <s v="PETRÓLEO (m3 )"/>
    <s v="EXPORTAÇÃO"/>
    <s v="m3"/>
    <n v="4797621.3670454547"/>
    <n v="6683196.8761363635"/>
    <n v="7252177.6431818176"/>
    <n v="7516539.1647727275"/>
    <n v="9382939.8011363633"/>
    <n v="6191054.2374999989"/>
    <n v="8857395.0670454558"/>
    <n v="5975566.0011363626"/>
    <n v="5710505.002272727"/>
    <n v="5193908.5477272728"/>
    <n v="5993049.7499999991"/>
    <n v="6002803.6943181828"/>
  </r>
  <r>
    <x v="21"/>
    <s v="PETRÓLEO (m3 )"/>
    <s v="EXPORTAÇÃO"/>
    <s v="m3"/>
    <n v="5527369.7397727259"/>
    <n v="5618996.1329545453"/>
    <n v="7301429.2897727275"/>
    <n v="7355438.584090909"/>
    <n v="5764589.2409090912"/>
    <n v="9243048.0681818184"/>
    <n v="4782734.6818181807"/>
    <n v="7707015.7500000009"/>
    <n v="5994072.5011363635"/>
    <n v="6647774.5056818202"/>
    <n v="4117719.6318181818"/>
    <n v="6718050.7988636363"/>
  </r>
  <r>
    <x v="22"/>
    <s v="PETRÓLEO (m3 )"/>
    <s v="EXPORTAÇÃO"/>
    <s v="m3"/>
    <n v="4764135.4874999998"/>
    <n v="7356855.2329545468"/>
    <n v="6063586.2965909103"/>
    <n v="5053338.6352272732"/>
    <n v="5037222.706818182"/>
    <n v="6446306.2022727272"/>
    <n v="5416851.6204545451"/>
    <n v="6626203.2715909099"/>
    <n v="6504997.7897727266"/>
    <n v="6008856.7386363642"/>
    <n v="9329301.165909091"/>
    <n v="9483963.8920454551"/>
  </r>
  <r>
    <x v="23"/>
    <s v="PETRÓLEO (m3 )"/>
    <s v="EXPORTAÇÃO"/>
    <s v="m3"/>
    <n v="7051840.6534090918"/>
    <n v="2702389.5761363632"/>
    <n v="12504190.447727272"/>
    <n v="5407328.877272727"/>
    <n v="8084956.8090909086"/>
    <n v="6493896.5034090895"/>
    <n v="8436470.2920454536"/>
    <n v="8657614.3329545446"/>
    <n v="8733408.4875000007"/>
    <n v="8095972.0034090905"/>
    <n v="8746421.6124999989"/>
    <n v="7596378.3852272732"/>
  </r>
  <r>
    <x v="24"/>
    <s v="PETRÓLEO (m3 )"/>
    <s v="EXPORTAÇÃO"/>
    <s v="m3"/>
    <n v="10757399.923863636"/>
    <n v="6250360.8556818189"/>
    <n v="8835298.0261363629"/>
    <n v="10329814.026136363"/>
    <n v="10177714.115909092"/>
    <n v="7838361.8181818174"/>
    <n v="8305673.4795454536"/>
    <n v="7930367.6261363626"/>
    <n v="6717346.3806818202"/>
    <n v="8582420.6170454528"/>
    <n v="10174473.376136364"/>
    <n v="5430693.060227273"/>
  </r>
  <r>
    <x v="25"/>
    <s v="PETRÓLEO (m3 )"/>
    <s v="EXPORTAÇÃO"/>
    <s v="m3"/>
    <n v="10608171.606818181"/>
    <n v="4868856.4295454537"/>
    <n v="6547835.5931818178"/>
    <n v="10385579.119318182"/>
    <n v="10771425.359090907"/>
    <n v="9030492.0681818184"/>
    <n v="9757190.2988636419"/>
    <n v="10076690.0375"/>
    <n v="9341900.2386363614"/>
    <n v="10128534.469318181"/>
    <m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x v="0"/>
    <s v="PETRÓLEO"/>
    <s v="US$ FOB"/>
    <n v="0"/>
    <n v="51"/>
    <n v="0"/>
    <n v="0"/>
    <n v="0"/>
    <n v="8830391"/>
    <n v="50862353"/>
    <n v="0"/>
    <n v="27486"/>
    <n v="0"/>
    <n v="38934539"/>
    <n v="59930153"/>
  </r>
  <r>
    <x v="1"/>
    <s v="PETRÓLEO"/>
    <s v="US$ FOB"/>
    <n v="66156287"/>
    <n v="85843872"/>
    <n v="8562194"/>
    <n v="79974562"/>
    <n v="75495898"/>
    <n v="87475491"/>
    <n v="74907022"/>
    <n v="47229478"/>
    <n v="24735018"/>
    <n v="45721755"/>
    <n v="35941686"/>
    <n v="88828204"/>
  </r>
  <r>
    <x v="2"/>
    <s v="PETRÓLEO"/>
    <s v="US$ FOB"/>
    <n v="43039514"/>
    <n v="45354146"/>
    <n v="110677852"/>
    <n v="116807682"/>
    <n v="141431989"/>
    <n v="53591019"/>
    <n v="318458938"/>
    <n v="166749234"/>
    <n v="165038539"/>
    <n v="238460316"/>
    <n v="116558589"/>
    <n v="175203918"/>
  </r>
  <r>
    <x v="3"/>
    <s v="PETRÓLEO"/>
    <s v="US$ FOB"/>
    <n v="122667487"/>
    <n v="273683107"/>
    <n v="252928793"/>
    <n v="104745062"/>
    <n v="112243387"/>
    <n v="122826413"/>
    <n v="153018416"/>
    <n v="113010231"/>
    <n v="216359485"/>
    <n v="205555410"/>
    <n v="175959350"/>
    <n v="268933182"/>
  </r>
  <r>
    <x v="4"/>
    <s v="PETRÓLEO"/>
    <s v="US$ FOB"/>
    <n v="229737858"/>
    <n v="200683383"/>
    <n v="256672821"/>
    <n v="76173983"/>
    <n v="231603147"/>
    <n v="295307681"/>
    <n v="231719816"/>
    <n v="321934004"/>
    <n v="70818158"/>
    <n v="199131186"/>
    <n v="192455031"/>
    <n v="221454284"/>
  </r>
  <r>
    <x v="5"/>
    <s v="PETRÓLEO"/>
    <s v="US$ FOB"/>
    <n v="213392000"/>
    <n v="194290086"/>
    <n v="117354610"/>
    <n v="290641403"/>
    <n v="311845917"/>
    <n v="23922092"/>
    <n v="850080347"/>
    <n v="636207175"/>
    <n v="560060719"/>
    <n v="189924472"/>
    <n v="476863854"/>
    <n v="299867060"/>
  </r>
  <r>
    <x v="6"/>
    <s v="PETRÓLEO"/>
    <s v="US$ FOB"/>
    <n v="721417096"/>
    <n v="235088202"/>
    <n v="360583552"/>
    <n v="402139078"/>
    <n v="368935921"/>
    <n v="448002825"/>
    <n v="869938847"/>
    <n v="725090370"/>
    <n v="970097246"/>
    <n v="536180576"/>
    <n v="511483460"/>
    <n v="745331539"/>
  </r>
  <r>
    <x v="7"/>
    <s v="PETRÓLEO"/>
    <s v="US$ FOB"/>
    <n v="708401020"/>
    <n v="484405508"/>
    <n v="542596040"/>
    <n v="695026639"/>
    <n v="570385642"/>
    <n v="488465839"/>
    <n v="702271728"/>
    <n v="874899327"/>
    <n v="728282955"/>
    <n v="1008655552"/>
    <n v="755651537"/>
    <n v="1346023676"/>
  </r>
  <r>
    <x v="8"/>
    <s v="PETRÓLEO"/>
    <s v="US$ FOB"/>
    <n v="615869133"/>
    <n v="607035185"/>
    <n v="367863659"/>
    <n v="147273473"/>
    <n v="1939748035"/>
    <n v="1799810490"/>
    <n v="1405623267"/>
    <n v="1950324900"/>
    <n v="1107032760"/>
    <n v="1450355341"/>
    <n v="1125021707"/>
    <n v="1166799569"/>
  </r>
  <r>
    <x v="9"/>
    <s v="PETRÓLEO"/>
    <s v="US$ FOB"/>
    <n v="343637965"/>
    <n v="504198570"/>
    <n v="305990351"/>
    <n v="487156593"/>
    <n v="602785281"/>
    <n v="557516944"/>
    <n v="1278703323"/>
    <n v="1347738894"/>
    <n v="765003495"/>
    <n v="1169958994"/>
    <n v="1064318139"/>
    <n v="943370723"/>
  </r>
  <r>
    <x v="10"/>
    <s v="PETRÓLEO"/>
    <s v="US$ FOB"/>
    <n v="1014449589"/>
    <n v="1233606769"/>
    <n v="1524449171"/>
    <n v="1313522809"/>
    <n v="1743693234"/>
    <n v="1194755082"/>
    <n v="711758481"/>
    <n v="1392656997"/>
    <n v="1299147999"/>
    <n v="716646334"/>
    <n v="1333048223"/>
    <n v="2815505352"/>
  </r>
  <r>
    <x v="11"/>
    <s v="PETRÓLEO"/>
    <s v="US$ FOB"/>
    <n v="1188396928"/>
    <n v="1677642545"/>
    <n v="1143710739"/>
    <n v="1536034093"/>
    <n v="2693183311"/>
    <n v="1866824289"/>
    <n v="2023005424"/>
    <n v="2396571771"/>
    <n v="1459662419"/>
    <n v="1750551624"/>
    <n v="1522505197"/>
    <n v="2527356605"/>
  </r>
  <r>
    <x v="12"/>
    <s v="PETRÓLEO"/>
    <s v="US$ FOB"/>
    <n v="1553983918"/>
    <n v="1682153949"/>
    <n v="2115644731"/>
    <n v="2250979426"/>
    <n v="1779810230"/>
    <n v="1065155301"/>
    <n v="1348032731"/>
    <n v="2334210463"/>
    <n v="1496664060"/>
    <n v="794288048"/>
    <n v="1573939101"/>
    <n v="2311014633"/>
  </r>
  <r>
    <x v="13"/>
    <s v="PETRÓLEO"/>
    <s v="US$ FOB"/>
    <n v="473625468"/>
    <n v="1032218102"/>
    <n v="1290209733"/>
    <n v="675674329"/>
    <n v="1096945579"/>
    <n v="728293100"/>
    <n v="692158186"/>
    <n v="1088002165"/>
    <n v="1553745089"/>
    <n v="980878038"/>
    <n v="1574214894"/>
    <n v="1770642759"/>
  </r>
  <r>
    <x v="14"/>
    <s v="PETRÓLEO"/>
    <s v="US$ FOB"/>
    <n v="1111427967"/>
    <n v="795771598"/>
    <n v="975553711"/>
    <n v="1078398533"/>
    <n v="1435617332"/>
    <n v="1417716022"/>
    <n v="2602565612"/>
    <n v="1488898574"/>
    <n v="1327190582"/>
    <n v="1301079260"/>
    <n v="1376055404"/>
    <n v="1446464989"/>
  </r>
  <r>
    <x v="15"/>
    <s v="PETRÓLEO"/>
    <s v="US$ FOB"/>
    <n v="1188709955"/>
    <n v="676721007"/>
    <n v="849856388"/>
    <n v="1088393159"/>
    <n v="1149737010"/>
    <n v="1445919594"/>
    <n v="1001821787"/>
    <n v="1132640741"/>
    <n v="788144333"/>
    <n v="911490679"/>
    <n v="671700966"/>
    <n v="876172681"/>
  </r>
  <r>
    <x v="16"/>
    <s v="PETRÓLEO"/>
    <s v="US$ FOB"/>
    <n v="811488525"/>
    <n v="512908285"/>
    <n v="510255830"/>
    <n v="700856490"/>
    <n v="532942269"/>
    <n v="966238279"/>
    <n v="906794823"/>
    <n v="1068827024"/>
    <n v="1102109822"/>
    <n v="1110381320"/>
    <n v="1161048155"/>
    <n v="689946446"/>
  </r>
  <r>
    <x v="17"/>
    <s v="PETRÓLEO"/>
    <s v="US$ FOB"/>
    <n v="1764351878"/>
    <n v="2072786736"/>
    <n v="1311569791"/>
    <n v="1000108139"/>
    <n v="1084204184"/>
    <n v="1974958222"/>
    <n v="1559444323"/>
    <n v="1346375840"/>
    <n v="1224510539"/>
    <n v="1234825486"/>
    <n v="877012428"/>
    <n v="1174849249"/>
  </r>
  <r>
    <x v="18"/>
    <s v="PETRÓLEO"/>
    <s v="US$ FOB"/>
    <n v="2097812220"/>
    <n v="1526352825"/>
    <n v="1697297641"/>
    <n v="1866533334"/>
    <n v="1659626149"/>
    <n v="1225136635"/>
    <n v="3465354755"/>
    <n v="1992925456"/>
    <n v="2620580793"/>
    <n v="3113372773"/>
    <n v="2112114191"/>
    <n v="1719666531"/>
  </r>
  <r>
    <x v="19"/>
    <s v="PETRÓLEO"/>
    <s v="US$ FOB"/>
    <n v="2028953419"/>
    <n v="1596785188"/>
    <n v="1995565620"/>
    <n v="2972157607"/>
    <n v="2161957499"/>
    <n v="1580083573"/>
    <n v="1581879483"/>
    <n v="1883137326"/>
    <n v="2093208676"/>
    <n v="2027454116"/>
    <n v="1361476162"/>
    <n v="2719673183"/>
  </r>
  <r>
    <x v="20"/>
    <s v="PETRÓLEO"/>
    <s v="US$ FOB"/>
    <n v="1707992442"/>
    <n v="2316023766"/>
    <n v="2023525034"/>
    <n v="1817132843"/>
    <n v="1386002196"/>
    <n v="1156303100"/>
    <n v="1928276220"/>
    <n v="1496515261"/>
    <n v="1471324597"/>
    <n v="1262950878"/>
    <n v="1459084689"/>
    <n v="1588726881"/>
  </r>
  <r>
    <x v="21"/>
    <s v="PETRÓLEO"/>
    <s v="US$ FOB"/>
    <n v="1591315839"/>
    <n v="1877907033"/>
    <n v="2661483504"/>
    <n v="2826701536"/>
    <n v="2230682322"/>
    <n v="3743887034"/>
    <n v="2058804985"/>
    <n v="3204026884"/>
    <n v="2486562157"/>
    <n v="2985889023"/>
    <n v="1934787403"/>
    <n v="3006933933"/>
  </r>
  <r>
    <x v="22"/>
    <s v="PETRÓLEO"/>
    <s v="US$ FOB"/>
    <n v="2151151388"/>
    <n v="3938875347"/>
    <n v="3479507047"/>
    <n v="3021133133"/>
    <n v="3097566778"/>
    <n v="3971869769"/>
    <n v="3465105228"/>
    <n v="3928197090"/>
    <n v="3464156399"/>
    <n v="2959747613"/>
    <n v="4569070822"/>
    <n v="4507383475"/>
  </r>
  <r>
    <x v="23"/>
    <s v="PETRÓLEO"/>
    <s v="US$ FOB"/>
    <n v="3129360527"/>
    <n v="1194413455"/>
    <n v="5520902205"/>
    <n v="2393081486"/>
    <n v="3519997846"/>
    <n v="2803459014"/>
    <n v="3642496319"/>
    <n v="3885415318"/>
    <n v="4304909734"/>
    <n v="4225096578"/>
    <n v="4442141375"/>
    <n v="3549804815"/>
  </r>
  <r>
    <x v="24"/>
    <s v="PETRÓLEO"/>
    <s v="US$ FOB"/>
    <n v="4877245796"/>
    <n v="2712100038"/>
    <n v="3624326216"/>
    <n v="4514763346"/>
    <n v="4850725330"/>
    <n v="3623190643"/>
    <n v="3731437490"/>
    <n v="3587288642"/>
    <n v="3020437115"/>
    <n v="3679669622"/>
    <n v="4515628424"/>
    <n v="2227065858"/>
  </r>
  <r>
    <x v="25"/>
    <s v="PETRÓLEO"/>
    <s v="US$ FOB"/>
    <n v="4665806686"/>
    <n v="2125519122"/>
    <n v="2812152213"/>
    <n v="4353084699"/>
    <n v="4246859074"/>
    <n v="3512620692"/>
    <n v="4026335490"/>
    <n v="4101772803"/>
    <n v="3690622399"/>
    <n v="4010246889"/>
    <m/>
    <m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4">
  <r>
    <x v="0"/>
    <x v="0"/>
    <s v="IMPORTAÇÃO"/>
    <s v="m3"/>
    <n v="6.2653846153846144"/>
    <n v="50.270192307692305"/>
    <n v="149.15192307692305"/>
    <n v="511.92019230769233"/>
    <n v="218.98750000000001"/>
    <n v="115.92692307692307"/>
    <n v="42.544230769230765"/>
    <n v="36.574038461538457"/>
    <n v="130.93269230769232"/>
    <n v="81.007692307692309"/>
    <n v="25.150961538461537"/>
    <n v="34.377884615384616"/>
  </r>
  <r>
    <x v="0"/>
    <x v="1"/>
    <s v="IMPORTAÇÃO"/>
    <s v="m3"/>
    <n v="877.0109756097562"/>
    <n v="766.70853658536589"/>
    <n v="695.28658536585363"/>
    <n v="737.61585365853671"/>
    <n v="946.09512195121954"/>
    <n v="1168.4280487804879"/>
    <n v="695.0341463414635"/>
    <n v="1237.8975609756098"/>
    <n v="784.31341463414628"/>
    <n v="929.25975609756097"/>
    <n v="476.83658536585369"/>
    <n v="536.83292682926833"/>
  </r>
  <r>
    <x v="0"/>
    <x v="2"/>
    <s v="IMPORTAÇÃO"/>
    <s v="m3"/>
    <n v="273872.73749999999"/>
    <n v="110648.04423076923"/>
    <n v="163613.68942307692"/>
    <n v="137029.5394230769"/>
    <n v="184776.55576923079"/>
    <n v="176898.68653846154"/>
    <n v="163600.88269230767"/>
    <n v="214005.51923076925"/>
    <n v="144843.42019230771"/>
    <n v="249985.72403846151"/>
    <n v="171955.95"/>
    <n v="231589.27211538464"/>
  </r>
  <r>
    <x v="0"/>
    <x v="3"/>
    <s v="IMPORTAÇÃO"/>
    <s v="m3"/>
    <n v="255147.39879518075"/>
    <n v="177176.28795180723"/>
    <n v="236971.22048192774"/>
    <n v="396133.18674698798"/>
    <n v="803046.88313253014"/>
    <n v="272327.74939759035"/>
    <n v="445564.54096385546"/>
    <n v="495685.49638554221"/>
    <n v="485438.53132530127"/>
    <n v="842254.85180722887"/>
    <n v="847807.77710843389"/>
    <n v="543318.95180722896"/>
  </r>
  <r>
    <x v="0"/>
    <x v="4"/>
    <s v="IMPORTAÇÃO"/>
    <s v="m3"/>
    <n v="0.6"/>
    <n v="1.6918367346938776"/>
    <n v="18459.099999999999"/>
    <n v="0.25"/>
    <n v="1.5479591836734694"/>
    <n v="8463.4887755102045"/>
    <n v="15539.85918367347"/>
    <n v="10149.678571428572"/>
    <n v="18310.76836734694"/>
    <n v="3227.8234693877553"/>
    <n v="13204.586734693878"/>
    <n v="1.020408163265306E-2"/>
  </r>
  <r>
    <x v="0"/>
    <x v="5"/>
    <s v="IMPORTAÇÃO"/>
    <s v="m3"/>
    <n v="445289.63272727269"/>
    <n v="339556.10545454541"/>
    <n v="310576.37090909085"/>
    <n v="212042.74181818179"/>
    <n v="431567.24909090908"/>
    <n v="445352.71454545454"/>
    <n v="571700.64909090905"/>
    <n v="649898.10545454535"/>
    <n v="379497.41090909089"/>
    <n v="539782.93818181823"/>
    <n v="459783.91636363632"/>
    <n v="311730.18727272726"/>
  </r>
  <r>
    <x v="0"/>
    <x v="6"/>
    <s v="IMPORTAÇÃO"/>
    <s v="m3"/>
    <n v="271168.99305555556"/>
    <n v="369483.70555555559"/>
    <n v="345032.10833333334"/>
    <n v="255665.66527777782"/>
    <n v="383788.8291666666"/>
    <n v="474233.24722222227"/>
    <n v="142680.78055555554"/>
    <n v="301221.37638888892"/>
    <n v="143110.66666666669"/>
    <n v="321819.41666666669"/>
    <n v="292063.26944444451"/>
    <n v="479234.70277777774"/>
  </r>
  <r>
    <x v="0"/>
    <x v="7"/>
    <s v="IMPORTAÇÃO"/>
    <s v="m3"/>
    <n v="4.2222222222222223"/>
    <n v="0"/>
    <n v="0"/>
    <n v="41422.466666666674"/>
    <n v="12468.85"/>
    <n v="0"/>
    <n v="6827.8736111111111"/>
    <n v="9.2208333333333332"/>
    <n v="0"/>
    <n v="4.6819444444444445"/>
    <n v="1.3888888888888889E-3"/>
    <n v="1.38888888888889E-3"/>
  </r>
  <r>
    <x v="0"/>
    <x v="8"/>
    <s v="IMPORTAÇÃO"/>
    <s v="m3"/>
    <n v="0"/>
    <n v="0"/>
    <n v="0"/>
    <n v="0"/>
    <n v="0"/>
    <n v="0"/>
    <n v="0"/>
    <n v="0"/>
    <n v="0"/>
    <n v="0"/>
    <n v="0"/>
    <n v="0"/>
  </r>
  <r>
    <x v="0"/>
    <x v="9"/>
    <s v="IMPORTAÇÃO"/>
    <s v="m3"/>
    <n v="0"/>
    <n v="0"/>
    <n v="0"/>
    <n v="0"/>
    <n v="0"/>
    <n v="0"/>
    <n v="0"/>
    <n v="0"/>
    <n v="0"/>
    <n v="0"/>
    <n v="0"/>
    <n v="0"/>
  </r>
  <r>
    <x v="0"/>
    <x v="10"/>
    <s v="IMPORTAÇÃO"/>
    <s v="m3"/>
    <n v="42274.296202531645"/>
    <n v="27120.278481012658"/>
    <n v="108794.49873417722"/>
    <n v="32357.144303797468"/>
    <n v="50954.734177215192"/>
    <n v="33538.410126582276"/>
    <n v="134513.44303797468"/>
    <n v="78073.468354430384"/>
    <n v="51737.358227848097"/>
    <n v="146714.11139240506"/>
    <n v="105032.8075949367"/>
    <n v="91683.829113924061"/>
  </r>
  <r>
    <x v="0"/>
    <x v="11"/>
    <s v="IMPORTAÇÃO"/>
    <s v="m3"/>
    <n v="11669.243835616438"/>
    <n v="15620.075342465754"/>
    <n v="5341.9520547945194"/>
    <n v="4754.4342465753416"/>
    <n v="13893.452054794519"/>
    <n v="1568.9027397260277"/>
    <n v="13737.424657534248"/>
    <n v="10251.386301369863"/>
    <n v="10079.039726027397"/>
    <n v="11607.28082191781"/>
    <n v="23353"/>
    <n v="16923.14520547945"/>
  </r>
  <r>
    <x v="0"/>
    <x v="12"/>
    <s v="IMPORTAÇÃO"/>
    <s v="m3"/>
    <n v="247.03899999999993"/>
    <n v="170.99"/>
    <n v="277.202"/>
    <n v="382.33499999999998"/>
    <n v="243.46299999999999"/>
    <n v="543.79200000000003"/>
    <n v="390.97100000000006"/>
    <n v="321.63600000000002"/>
    <n v="227.20799999999997"/>
    <n v="316.55799999999988"/>
    <n v="193.41400000000002"/>
    <n v="388.1110000000001"/>
  </r>
  <r>
    <x v="0"/>
    <x v="13"/>
    <s v="IMPORTAÇÃO"/>
    <s v="m3"/>
    <n v="11813.962500000001"/>
    <n v="10455.743181818181"/>
    <n v="5926.1761363636351"/>
    <n v="3424.1204545454548"/>
    <n v="8747.3284090909074"/>
    <n v="10832.226136363637"/>
    <n v="7735.153409090909"/>
    <n v="15627.653409090908"/>
    <n v="12586.184090909092"/>
    <n v="27764.312499999996"/>
    <n v="33680.962499999994"/>
    <n v="3312.6136363636369"/>
  </r>
  <r>
    <x v="1"/>
    <x v="0"/>
    <s v="IMPORTAÇÃO"/>
    <s v="m3"/>
    <n v="149.65"/>
    <n v="114.55576923076923"/>
    <n v="146.27692307692308"/>
    <n v="15.065384615384616"/>
    <n v="171.60192307692307"/>
    <n v="58.879807692307693"/>
    <n v="31.073076923076922"/>
    <n v="33.634615384615387"/>
    <n v="41.203846153846158"/>
    <n v="31.51442307692308"/>
    <n v="37.690384615384616"/>
    <n v="50.101923076923072"/>
  </r>
  <r>
    <x v="1"/>
    <x v="1"/>
    <s v="IMPORTAÇÃO"/>
    <s v="m3"/>
    <n v="6941.9231707317103"/>
    <n v="4139.2914634146355"/>
    <n v="1576.5719512195121"/>
    <n v="532.92317073170727"/>
    <n v="855.14390243902437"/>
    <n v="1791.1658536585369"/>
    <n v="6976.3670731707307"/>
    <n v="2764.9097560975611"/>
    <n v="7257.4682926829282"/>
    <n v="677.81219512195128"/>
    <n v="1129.6439024390245"/>
    <n v="887.45609756097565"/>
  </r>
  <r>
    <x v="1"/>
    <x v="2"/>
    <s v="IMPORTAÇÃO"/>
    <s v="m3"/>
    <n v="334025.42692307691"/>
    <n v="255821.35"/>
    <n v="276651.28269230772"/>
    <n v="297385.29615384614"/>
    <n v="329293.06730769231"/>
    <n v="61439.3"/>
    <n v="260229.6163461539"/>
    <n v="212684.20865384617"/>
    <n v="184019.93846153846"/>
    <n v="160340.92499999999"/>
    <n v="213614.40961538459"/>
    <n v="240987.79903846153"/>
  </r>
  <r>
    <x v="1"/>
    <x v="3"/>
    <s v="IMPORTAÇÃO"/>
    <s v="m3"/>
    <n v="617704.33734939771"/>
    <n v="218049.45180722894"/>
    <n v="695613.19759036147"/>
    <n v="368842.57228915661"/>
    <n v="733169.46385542175"/>
    <n v="485650.56987951807"/>
    <n v="657191.83734939771"/>
    <n v="265966.8795180723"/>
    <n v="706803.56144578313"/>
    <n v="580694.05301204824"/>
    <n v="783553.1722891567"/>
    <n v="472060.92891566263"/>
  </r>
  <r>
    <x v="1"/>
    <x v="4"/>
    <s v="IMPORTAÇÃO"/>
    <s v="m3"/>
    <n v="0"/>
    <n v="1.0204081632653062E-3"/>
    <n v="0"/>
    <n v="0"/>
    <n v="0"/>
    <n v="1.0204081632653062E-3"/>
    <n v="0.2469387755102041"/>
    <n v="4.6938775510204082E-2"/>
    <n v="0"/>
    <n v="0"/>
    <n v="13324.563265306122"/>
    <n v="5.2040816326530612E-2"/>
  </r>
  <r>
    <x v="1"/>
    <x v="5"/>
    <s v="IMPORTAÇÃO"/>
    <s v="m3"/>
    <n v="433911.45818181807"/>
    <n v="270948.85636363633"/>
    <n v="230690.08545454548"/>
    <n v="194470.83454545453"/>
    <n v="485927.36363636353"/>
    <n v="382513.89090909087"/>
    <n v="384649.07272727269"/>
    <n v="368492.93090909091"/>
    <n v="290156.57454545452"/>
    <n v="280276.59636363637"/>
    <n v="413729.74727272725"/>
    <n v="115324.30727272725"/>
  </r>
  <r>
    <x v="1"/>
    <x v="6"/>
    <s v="IMPORTAÇÃO"/>
    <s v="m3"/>
    <n v="438879.25972222222"/>
    <n v="135923.96249999999"/>
    <n v="693181.46250000014"/>
    <n v="361536.26666666666"/>
    <n v="199090.29027777776"/>
    <n v="300206.48194444447"/>
    <n v="312864.22916666669"/>
    <n v="180738.91111111111"/>
    <n v="38962.991666666669"/>
    <n v="103695.84722222223"/>
    <n v="255730.94861111112"/>
    <n v="286239.69861111109"/>
  </r>
  <r>
    <x v="1"/>
    <x v="7"/>
    <s v="IMPORTAÇÃO"/>
    <s v="m3"/>
    <n v="15.409722222222223"/>
    <n v="5.2333333333333343"/>
    <n v="0"/>
    <n v="0"/>
    <n v="0"/>
    <n v="0"/>
    <n v="5.5555555555555558E-3"/>
    <n v="0.84444444444444444"/>
    <n v="2.1361111111111115"/>
    <n v="0"/>
    <n v="6.75"/>
    <n v="3.1180555555555558"/>
  </r>
  <r>
    <x v="1"/>
    <x v="8"/>
    <s v="IMPORTAÇÃO"/>
    <s v="m3"/>
    <n v="0"/>
    <n v="0"/>
    <n v="0"/>
    <n v="0"/>
    <n v="0"/>
    <n v="0"/>
    <n v="0"/>
    <n v="0"/>
    <n v="0"/>
    <n v="0"/>
    <n v="0"/>
    <n v="0"/>
  </r>
  <r>
    <x v="1"/>
    <x v="9"/>
    <s v="IMPORTAÇÃO"/>
    <s v="m3"/>
    <n v="0"/>
    <n v="0"/>
    <n v="0"/>
    <n v="0"/>
    <n v="0"/>
    <n v="0"/>
    <n v="0"/>
    <n v="0"/>
    <n v="0"/>
    <n v="0"/>
    <n v="0"/>
    <n v="0"/>
  </r>
  <r>
    <x v="1"/>
    <x v="10"/>
    <s v="IMPORTAÇÃO"/>
    <s v="m3"/>
    <n v="113529.3253164557"/>
    <n v="113573.88860759494"/>
    <n v="130233.02278481012"/>
    <n v="119759.24050632911"/>
    <n v="71567.235443037978"/>
    <n v="85324.773417721517"/>
    <n v="108703.42658227848"/>
    <n v="31598.246835443035"/>
    <n v="26824.521518987338"/>
    <n v="120828.0316455696"/>
    <n v="182143.08734177213"/>
    <n v="78201.251898734161"/>
  </r>
  <r>
    <x v="1"/>
    <x v="11"/>
    <s v="IMPORTAÇÃO"/>
    <s v="m3"/>
    <n v="18185.436986301371"/>
    <n v="10414.910958904105"/>
    <n v="11756.831506849314"/>
    <n v="24793.493150684932"/>
    <n v="18973.479452054791"/>
    <n v="21446.724657534243"/>
    <n v="23442.691780821919"/>
    <n v="38349.654794520546"/>
    <n v="34073.536986301377"/>
    <n v="24351.743835616438"/>
    <n v="25628.219178082196"/>
    <n v="4097.5082191780821"/>
  </r>
  <r>
    <x v="1"/>
    <x v="12"/>
    <s v="IMPORTAÇÃO"/>
    <s v="m3"/>
    <n v="843.18799999999999"/>
    <n v="247.19700000000006"/>
    <n v="445.90199999999999"/>
    <n v="215.37699999999998"/>
    <n v="403.05700000000007"/>
    <n v="205.20899999999997"/>
    <n v="286.94600000000003"/>
    <n v="616.89100000000008"/>
    <n v="396.21100000000001"/>
    <n v="338.03199999999993"/>
    <n v="718.57100000000003"/>
    <n v="376.4919999999999"/>
  </r>
  <r>
    <x v="1"/>
    <x v="13"/>
    <s v="IMPORTAÇÃO"/>
    <s v="m3"/>
    <n v="11657.482954545452"/>
    <n v="14058.830681818183"/>
    <n v="26532.189772727274"/>
    <n v="41005.131818181813"/>
    <n v="20214.614772727276"/>
    <n v="13836.010227272727"/>
    <n v="16743.626136363637"/>
    <n v="9151.2284090909088"/>
    <n v="18201.867045454543"/>
    <n v="20144.098863636362"/>
    <n v="5975.7681818181818"/>
    <n v="16306.24090909091"/>
  </r>
  <r>
    <x v="2"/>
    <x v="0"/>
    <s v="IMPORTAÇÃO"/>
    <s v="m3"/>
    <n v="57.225000000000001"/>
    <n v="13.092307692307692"/>
    <n v="110.76538461538462"/>
    <n v="82.826923076923066"/>
    <n v="56.216346153846153"/>
    <n v="63.825000000000003"/>
    <n v="162.27596153846153"/>
    <n v="53.352884615384617"/>
    <n v="199.73269230769228"/>
    <n v="25.375961538461535"/>
    <n v="11.555769230769231"/>
    <n v="73.14711538461539"/>
  </r>
  <r>
    <x v="2"/>
    <x v="1"/>
    <s v="IMPORTAÇÃO"/>
    <s v="m3"/>
    <n v="1559.0402439024394"/>
    <n v="1631.4036585365855"/>
    <n v="1495.6256097560974"/>
    <n v="1020.6048780487805"/>
    <n v="1595.8256097560975"/>
    <n v="1159.8743902439023"/>
    <n v="3077.3256097560989"/>
    <n v="1513.5756097560973"/>
    <n v="2621.980487804879"/>
    <n v="1327.4121951219518"/>
    <n v="1144.5353658536587"/>
    <n v="1724.9719512195127"/>
  </r>
  <r>
    <x v="2"/>
    <x v="2"/>
    <s v="IMPORTAÇÃO"/>
    <s v="m3"/>
    <n v="260122.47596153844"/>
    <n v="256089.11346153845"/>
    <n v="93991.82788461537"/>
    <n v="193528.64326923079"/>
    <n v="183390.21730769231"/>
    <n v="144974.5625"/>
    <n v="284134.65769230772"/>
    <n v="80584.645192307697"/>
    <n v="129021.56442307692"/>
    <n v="197447.40865384616"/>
    <n v="215630.29423076918"/>
    <n v="133805.18942307692"/>
  </r>
  <r>
    <x v="2"/>
    <x v="3"/>
    <s v="IMPORTAÇÃO"/>
    <s v="m3"/>
    <n v="298604.32409638556"/>
    <n v="332997.12048192776"/>
    <n v="484673.76506024098"/>
    <n v="635941.72771084332"/>
    <n v="505669.97831325303"/>
    <n v="480354.99518072297"/>
    <n v="595155.57710843382"/>
    <n v="459575.45542168687"/>
    <n v="901346.76385542168"/>
    <n v="900926.63253012067"/>
    <n v="391404.61566265067"/>
    <n v="383251.10843373497"/>
  </r>
  <r>
    <x v="2"/>
    <x v="4"/>
    <s v="IMPORTAÇÃO"/>
    <s v="m3"/>
    <n v="25736.058163265305"/>
    <n v="11111.790816326531"/>
    <n v="0.32857142857142857"/>
    <n v="6155.2806122448983"/>
    <n v="0"/>
    <n v="0"/>
    <n v="8092.5173469387764"/>
    <n v="0.17653061224489794"/>
    <n v="8098.7795918367347"/>
    <n v="0"/>
    <n v="0"/>
    <n v="0.16600000000000001"/>
  </r>
  <r>
    <x v="2"/>
    <x v="5"/>
    <s v="IMPORTAÇÃO"/>
    <s v="m3"/>
    <n v="460189.46363636357"/>
    <n v="222832.89090909093"/>
    <n v="256356.41636363635"/>
    <n v="267911.2818181818"/>
    <n v="346406.40181818185"/>
    <n v="156031.71272727271"/>
    <n v="339089.48909090913"/>
    <n v="351593.08909090905"/>
    <n v="170214.12181818183"/>
    <n v="307549.35454545444"/>
    <n v="275342.02545454545"/>
    <n v="201880.14727272725"/>
  </r>
  <r>
    <x v="2"/>
    <x v="6"/>
    <s v="IMPORTAÇÃO"/>
    <s v="m3"/>
    <n v="126364.87222222221"/>
    <n v="301156.14861111116"/>
    <n v="367217.48333333334"/>
    <n v="273793.0388888889"/>
    <n v="252665.93194444443"/>
    <n v="193676.49722222224"/>
    <n v="230956.68333333332"/>
    <n v="137433.23611111109"/>
    <n v="126323.28333333334"/>
    <n v="246516.13055555557"/>
    <n v="511982.42500000005"/>
    <n v="484887.6319444445"/>
  </r>
  <r>
    <x v="2"/>
    <x v="7"/>
    <s v="IMPORTAÇÃO"/>
    <s v="m3"/>
    <n v="10.559722222222222"/>
    <n v="0"/>
    <n v="60.020833333333336"/>
    <n v="17437.536111111112"/>
    <n v="18507.631944444445"/>
    <n v="3020.9458333333337"/>
    <n v="24352.095833333336"/>
    <n v="18168.995833333334"/>
    <n v="11765.802777777779"/>
    <n v="26491.641666666666"/>
    <n v="19848.548611111113"/>
    <n v="24424.237500000003"/>
  </r>
  <r>
    <x v="2"/>
    <x v="8"/>
    <s v="IMPORTAÇÃO"/>
    <s v="m3"/>
    <n v="0"/>
    <n v="0"/>
    <n v="0"/>
    <n v="0"/>
    <n v="0"/>
    <n v="0"/>
    <n v="0"/>
    <n v="0"/>
    <n v="0"/>
    <n v="0"/>
    <n v="0"/>
    <n v="0"/>
  </r>
  <r>
    <x v="2"/>
    <x v="9"/>
    <s v="IMPORTAÇÃO"/>
    <s v="m3"/>
    <n v="0"/>
    <n v="0"/>
    <n v="0"/>
    <n v="0"/>
    <n v="0"/>
    <n v="0"/>
    <n v="0"/>
    <n v="0"/>
    <n v="0"/>
    <n v="0"/>
    <n v="0"/>
    <n v="0"/>
  </r>
  <r>
    <x v="2"/>
    <x v="10"/>
    <s v="IMPORTAÇÃO"/>
    <s v="m3"/>
    <n v="69177.35316455696"/>
    <n v="88250.729113924055"/>
    <n v="119286.1835443038"/>
    <n v="140786.03797468351"/>
    <n v="29781.348101265823"/>
    <n v="99771.070886075948"/>
    <n v="80162.951898734173"/>
    <n v="43329.992405063284"/>
    <n v="69425.78481012657"/>
    <n v="57904.998734177207"/>
    <n v="49079.663291139237"/>
    <n v="148671.49113924048"/>
  </r>
  <r>
    <x v="2"/>
    <x v="11"/>
    <s v="IMPORTAÇÃO"/>
    <s v="m3"/>
    <n v="22270.404109589039"/>
    <n v="21438.324657534249"/>
    <n v="12762.135616438354"/>
    <n v="7663.817808219178"/>
    <n v="19343.087671232875"/>
    <n v="17650.426027397265"/>
    <n v="21985.350684931505"/>
    <n v="13277.40684931507"/>
    <n v="9226.3780821917808"/>
    <n v="8762.3027397260266"/>
    <n v="23926.572602739729"/>
    <n v="9157.013698630135"/>
  </r>
  <r>
    <x v="2"/>
    <x v="12"/>
    <s v="IMPORTAÇÃO"/>
    <s v="m3"/>
    <n v="260.57799999999997"/>
    <n v="250.51"/>
    <n v="420.57499999999999"/>
    <n v="788.26"/>
    <n v="393.82900000000001"/>
    <n v="311.84400000000005"/>
    <n v="1046.3900000000001"/>
    <n v="272.52800000000002"/>
    <n v="198.64699999999999"/>
    <n v="432.60099999999989"/>
    <n v="417.18399999999997"/>
    <n v="627.46"/>
  </r>
  <r>
    <x v="2"/>
    <x v="13"/>
    <s v="IMPORTAÇÃO"/>
    <s v="m3"/>
    <n v="25553.32045454545"/>
    <n v="11041.46931818182"/>
    <n v="27806.454545454551"/>
    <n v="11055.4125"/>
    <n v="15899.997727272726"/>
    <n v="17838.05909090909"/>
    <n v="22036.675000000003"/>
    <n v="17266.30227272728"/>
    <n v="33341.240909090913"/>
    <n v="17433.080681818185"/>
    <n v="27913.45"/>
    <n v="17988.50454545454"/>
  </r>
  <r>
    <x v="3"/>
    <x v="0"/>
    <s v="IMPORTAÇÃO"/>
    <s v="m3"/>
    <n v="34.553170731707326"/>
    <n v="82.72975609756098"/>
    <n v="28.983414634146339"/>
    <n v="91.142439024390256"/>
    <n v="52.56"/>
    <n v="34.636097560975614"/>
    <n v="180.39317073170727"/>
    <n v="57.505365853658532"/>
    <n v="238.82341463414633"/>
    <n v="139.08585365853659"/>
    <n v="160.89365853658538"/>
    <n v="67.857560975609758"/>
  </r>
  <r>
    <x v="3"/>
    <x v="1"/>
    <s v="IMPORTAÇÃO"/>
    <s v="m3"/>
    <n v="1171.7121951219517"/>
    <n v="1130.6743902439025"/>
    <n v="552.58780487804893"/>
    <n v="1054.1195121951221"/>
    <n v="1578.1353658536586"/>
    <n v="1143.2365853658537"/>
    <n v="1334.9268292682925"/>
    <n v="2046.4414634146342"/>
    <n v="2827.546341463415"/>
    <n v="2377.0975609756097"/>
    <n v="2082.7756097560973"/>
    <n v="1458.0804878048777"/>
  </r>
  <r>
    <x v="3"/>
    <x v="2"/>
    <s v="IMPORTAÇÃO"/>
    <s v="m3"/>
    <n v="188130.03173076923"/>
    <n v="262545.79807692306"/>
    <n v="271121.70673076925"/>
    <n v="278237.05192307691"/>
    <n v="113334.80673076921"/>
    <n v="171202.2"/>
    <n v="237798.22115384613"/>
    <n v="154142.40961538459"/>
    <n v="159799.99038461538"/>
    <n v="251036.79134615383"/>
    <n v="285471.62019230763"/>
    <n v="115952.19519230768"/>
  </r>
  <r>
    <x v="3"/>
    <x v="3"/>
    <s v="IMPORTAÇÃO"/>
    <s v="m3"/>
    <n v="162400.96948356807"/>
    <n v="358433.64671361505"/>
    <n v="203704.85798122067"/>
    <n v="423903.44014084514"/>
    <n v="461156.99061032868"/>
    <n v="307969.3884976526"/>
    <n v="156149.14201877933"/>
    <n v="232777.35328638495"/>
    <n v="649111.66666666663"/>
    <n v="721957.96478873235"/>
    <n v="131246.03755868546"/>
    <n v="9550.4049295774657"/>
  </r>
  <r>
    <x v="3"/>
    <x v="4"/>
    <s v="IMPORTAÇÃO"/>
    <s v="m3"/>
    <n v="7657.3613030602173"/>
    <n v="23042.544916090821"/>
    <n v="7646.1964461994085"/>
    <n v="7572.9980256663384"/>
    <n v="1.974333662388944E-3"/>
    <n v="0"/>
    <n v="0"/>
    <n v="0"/>
    <n v="56.656465942744326"/>
    <n v="7653.8706811451138"/>
    <n v="7805.7847976308003"/>
    <n v="31521.318854886478"/>
  </r>
  <r>
    <x v="3"/>
    <x v="5"/>
    <s v="IMPORTAÇÃO"/>
    <s v="m3"/>
    <n v="261350.87862318839"/>
    <n v="218473.96557971011"/>
    <n v="109253.07065217389"/>
    <n v="230737.53079710144"/>
    <n v="123140.67028985507"/>
    <n v="219147.99818840582"/>
    <n v="117792.36956521741"/>
    <n v="68507.030797101441"/>
    <n v="178286.09057971017"/>
    <n v="226999.77173913037"/>
    <n v="114598.75181159421"/>
    <n v="171652.63224637677"/>
  </r>
  <r>
    <x v="3"/>
    <x v="6"/>
    <s v="IMPORTAÇÃO"/>
    <s v="m3"/>
    <n v="246202.19800569804"/>
    <n v="278896.01851851854"/>
    <n v="296602.24643874646"/>
    <n v="182682.09116809117"/>
    <n v="304671.22079772077"/>
    <n v="141567.22222222225"/>
    <n v="345904.65099715104"/>
    <n v="223656.41737891739"/>
    <n v="330028.27065527067"/>
    <n v="265701.61823361821"/>
    <n v="358469.78490028484"/>
    <n v="221715.96866096868"/>
  </r>
  <r>
    <x v="3"/>
    <x v="7"/>
    <s v="IMPORTAÇÃO"/>
    <s v="m3"/>
    <n v="30993.214285714286"/>
    <n v="5642.0013477088951"/>
    <n v="3939.4366576819411"/>
    <n v="5698.5094339622638"/>
    <n v="15482.834231805929"/>
    <n v="20504.811320754718"/>
    <n v="18791.466307277631"/>
    <n v="11667.928571428572"/>
    <n v="10901.676549865229"/>
    <n v="31951.242587601082"/>
    <n v="11681.955525606469"/>
    <n v="14422.094339622641"/>
  </r>
  <r>
    <x v="3"/>
    <x v="8"/>
    <s v="IMPORTAÇÃO"/>
    <s v="m3"/>
    <n v="0"/>
    <n v="814.72865013774117"/>
    <n v="0"/>
    <n v="0"/>
    <n v="0"/>
    <n v="0"/>
    <n v="1574.1597796143251"/>
    <n v="0"/>
    <n v="0"/>
    <n v="1471.5068870523417"/>
    <n v="0"/>
    <n v="0"/>
  </r>
  <r>
    <x v="3"/>
    <x v="9"/>
    <s v="IMPORTAÇÃO"/>
    <s v="m3"/>
    <n v="0"/>
    <n v="0"/>
    <n v="0"/>
    <n v="0"/>
    <n v="0"/>
    <n v="0"/>
    <n v="0"/>
    <n v="0"/>
    <n v="0"/>
    <n v="0"/>
    <n v="0"/>
    <n v="0"/>
  </r>
  <r>
    <x v="3"/>
    <x v="10"/>
    <s v="IMPORTAÇÃO"/>
    <s v="m3"/>
    <n v="50338.740926157698"/>
    <n v="19866.481852315392"/>
    <n v="0"/>
    <n v="15715.649561952439"/>
    <n v="39009.612015018771"/>
    <n v="15833.892365456819"/>
    <n v="40230.704630788488"/>
    <n v="68470.921151439295"/>
    <n v="42756.247809762208"/>
    <n v="1753.1076345431788"/>
    <n v="58025.784730913641"/>
    <n v="36.838548185231538"/>
  </r>
  <r>
    <x v="3"/>
    <x v="11"/>
    <s v="IMPORTAÇÃO"/>
    <s v="m3"/>
    <n v="29128.085020242917"/>
    <n v="24846.950337533322"/>
    <n v="86552.220738896169"/>
    <n v="21617.407643462775"/>
    <n v="79956.963150570838"/>
    <n v="51295.936546083503"/>
    <n v="69649.757400875184"/>
    <n v="69175.873377552998"/>
    <n v="54866.773812085419"/>
    <n v="64951.067574602966"/>
    <n v="71947.171395312413"/>
    <n v="88936.818561862601"/>
  </r>
  <r>
    <x v="3"/>
    <x v="12"/>
    <s v="IMPORTAÇÃO"/>
    <s v="m3"/>
    <n v="435.35416666666663"/>
    <n v="385.83912037037032"/>
    <n v="515.7337962962963"/>
    <n v="529.69212962962968"/>
    <n v="472.94560185185185"/>
    <n v="764.74305555555543"/>
    <n v="492.64930555555566"/>
    <n v="1101.6400462962961"/>
    <n v="730.11342592592575"/>
    <n v="1384.4178240740737"/>
    <n v="608.48379629629642"/>
    <n v="422.15740740740745"/>
  </r>
  <r>
    <x v="3"/>
    <x v="13"/>
    <s v="IMPORTAÇÃO"/>
    <s v="m3"/>
    <n v="16682.469714285715"/>
    <n v="26033.23657142857"/>
    <n v="16567.93485714286"/>
    <n v="26871.363428571443"/>
    <n v="18160.814857142857"/>
    <n v="15298.610285714285"/>
    <n v="20712.595428571425"/>
    <n v="19221.744000000002"/>
    <n v="26098.461714285713"/>
    <n v="13707.966857142859"/>
    <n v="14487.092571428573"/>
    <n v="11160.380571428572"/>
  </r>
  <r>
    <x v="4"/>
    <x v="0"/>
    <s v="IMPORTAÇÃO"/>
    <s v="m3"/>
    <n v="145.45170731707319"/>
    <n v="57.430243902439024"/>
    <n v="224.12780487804883"/>
    <n v="245.35707317073175"/>
    <n v="487.27121951219522"/>
    <n v="611.09951219512197"/>
    <n v="787.32292682926811"/>
    <n v="399.27024390243912"/>
    <n v="228.36292682926828"/>
    <n v="328.06634146341469"/>
    <n v="537.9112195121952"/>
    <n v="386.31414634146347"/>
  </r>
  <r>
    <x v="4"/>
    <x v="1"/>
    <s v="IMPORTAÇÃO"/>
    <s v="m3"/>
    <n v="780.66463414634154"/>
    <n v="1945.339024390244"/>
    <n v="596.24024390243903"/>
    <n v="657.07195121951213"/>
    <n v="381.15"/>
    <n v="787.91951219512202"/>
    <n v="632.6"/>
    <n v="940.94634146341457"/>
    <n v="667.83414634146334"/>
    <n v="725.22195121951233"/>
    <n v="547.84634146341466"/>
    <n v="626.94512195121968"/>
  </r>
  <r>
    <x v="4"/>
    <x v="2"/>
    <s v="IMPORTAÇÃO"/>
    <s v="m3"/>
    <n v="150488.94423076921"/>
    <n v="107666.17403846154"/>
    <n v="298798.42403846147"/>
    <n v="163227.81923076924"/>
    <n v="233063.73269230773"/>
    <n v="231087.00288461542"/>
    <n v="203986.65192307692"/>
    <n v="215101.65"/>
    <n v="214130.22692307693"/>
    <n v="258884.18653846154"/>
    <n v="149203.93269230769"/>
    <n v="240082.79615384614"/>
  </r>
  <r>
    <x v="4"/>
    <x v="3"/>
    <s v="IMPORTAÇÃO"/>
    <s v="m3"/>
    <n v="193320.28051643193"/>
    <n v="119362.70187793428"/>
    <n v="85270.609154929567"/>
    <n v="46350.050469483569"/>
    <n v="70845.866197183102"/>
    <n v="111225.12558685445"/>
    <n v="247947.18779342721"/>
    <n v="208499.3309859155"/>
    <n v="143097.4307511737"/>
    <n v="780357.76525821607"/>
    <n v="533774.67723004683"/>
    <n v="154650.87323943665"/>
  </r>
  <r>
    <x v="4"/>
    <x v="4"/>
    <s v="IMPORTAÇÃO"/>
    <s v="m3"/>
    <n v="15017.384007897335"/>
    <n v="14103.6771964462"/>
    <n v="15463.9081934847"/>
    <n v="21229.315893385981"/>
    <n v="0"/>
    <n v="0.32280355380059234"/>
    <n v="0"/>
    <n v="0.16189536031589341"/>
    <n v="33596.246791707803"/>
    <n v="0"/>
    <n v="0"/>
    <n v="31009.662388943732"/>
  </r>
  <r>
    <x v="4"/>
    <x v="5"/>
    <s v="IMPORTAÇÃO"/>
    <s v="m3"/>
    <n v="201763.34057971011"/>
    <n v="47158.733695652169"/>
    <n v="195457.3224637681"/>
    <n v="73140.025362318833"/>
    <n v="91061.110507246383"/>
    <n v="190892.68115942032"/>
    <n v="170095.54528985507"/>
    <n v="279256.2789855072"/>
    <n v="288554.43840579706"/>
    <n v="151798.40398550723"/>
    <n v="128904.81340579707"/>
    <n v="62053.918478260857"/>
  </r>
  <r>
    <x v="4"/>
    <x v="6"/>
    <s v="IMPORTAÇÃO"/>
    <s v="m3"/>
    <n v="117991.84330484331"/>
    <n v="216757.72792022792"/>
    <n v="302642.67378917383"/>
    <n v="259417.63390313392"/>
    <n v="183912.30484330485"/>
    <n v="199985.83333333337"/>
    <n v="142497.96296296298"/>
    <n v="170824.91310541308"/>
    <n v="375705.40740740742"/>
    <n v="350685.42450142454"/>
    <n v="375303.9330484331"/>
    <n v="539550.19373219379"/>
  </r>
  <r>
    <x v="4"/>
    <x v="7"/>
    <s v="IMPORTAÇÃO"/>
    <s v="m3"/>
    <n v="17064.692722371965"/>
    <n v="4049.6859838274931"/>
    <n v="26073.826145552557"/>
    <n v="2954.2048517520216"/>
    <n v="3195.7183288409706"/>
    <n v="1978.7331536388142"/>
    <n v="0"/>
    <n v="0"/>
    <n v="7.6307277628032342"/>
    <n v="0.40835579514824799"/>
    <n v="36.11725067385445"/>
    <n v="0"/>
  </r>
  <r>
    <x v="4"/>
    <x v="8"/>
    <s v="IMPORTAÇÃO"/>
    <s v="m3"/>
    <n v="0"/>
    <n v="830.26584022038571"/>
    <n v="0"/>
    <n v="824.71625344352617"/>
    <n v="0"/>
    <n v="0"/>
    <n v="0"/>
    <n v="0"/>
    <n v="0"/>
    <n v="0"/>
    <n v="0"/>
    <n v="0"/>
  </r>
  <r>
    <x v="4"/>
    <x v="9"/>
    <s v="IMPORTAÇÃO"/>
    <s v="m3"/>
    <n v="0"/>
    <n v="0"/>
    <n v="0"/>
    <n v="0"/>
    <n v="0"/>
    <n v="0"/>
    <n v="0"/>
    <n v="0"/>
    <n v="0"/>
    <n v="0"/>
    <n v="0"/>
    <n v="0"/>
  </r>
  <r>
    <x v="4"/>
    <x v="10"/>
    <s v="IMPORTAÇÃO"/>
    <s v="m3"/>
    <n v="18487.334167709636"/>
    <n v="2582.7722152690862"/>
    <n v="0"/>
    <n v="2516.4042553191489"/>
    <n v="0"/>
    <n v="0"/>
    <n v="35.052565707133915"/>
    <n v="34.947434292866077"/>
    <n v="34.912390488110134"/>
    <n v="40592.578222778466"/>
    <n v="0"/>
    <n v="44211.490613266586"/>
  </r>
  <r>
    <x v="4"/>
    <x v="11"/>
    <s v="IMPORTAÇÃO"/>
    <s v="m3"/>
    <n v="146424.37921727396"/>
    <n v="93563.941970310334"/>
    <n v="146941.99730094467"/>
    <n v="76343.584345479088"/>
    <n v="88639.180836707121"/>
    <n v="65055.085020242914"/>
    <n v="46391.145748987838"/>
    <n v="42575.060728744938"/>
    <n v="56110.912280701748"/>
    <n v="58184.426450742219"/>
    <n v="21611.356275303642"/>
    <n v="36283.591093117408"/>
  </r>
  <r>
    <x v="4"/>
    <x v="12"/>
    <s v="IMPORTAÇÃO"/>
    <s v="m3"/>
    <n v="573.76157407407413"/>
    <n v="291.11111111111109"/>
    <n v="1135.505787037037"/>
    <n v="784.46990740740716"/>
    <n v="450.01157407407402"/>
    <n v="1153.3391203703707"/>
    <n v="911.75925925925935"/>
    <n v="1249.5821759259263"/>
    <n v="1153.5671296296296"/>
    <n v="1045.6134259259256"/>
    <n v="815.4375"/>
    <n v="690.0787037037037"/>
  </r>
  <r>
    <x v="4"/>
    <x v="13"/>
    <s v="IMPORTAÇÃO"/>
    <s v="m3"/>
    <n v="26269.615999999995"/>
    <n v="9020.0319999999992"/>
    <n v="36899.043428571436"/>
    <n v="5491.8388571428559"/>
    <n v="30095.991999999995"/>
    <n v="27572.168000000012"/>
    <n v="21051.869714285713"/>
    <n v="25932.881142857146"/>
    <n v="22914.035428571438"/>
    <n v="24153.318857142858"/>
    <n v="20398.464000000004"/>
    <n v="20727.601142857144"/>
  </r>
  <r>
    <x v="5"/>
    <x v="0"/>
    <s v="IMPORTAÇÃO"/>
    <s v="m3"/>
    <n v="483.72585365853666"/>
    <n v="391.86439024390245"/>
    <n v="532.71414634146345"/>
    <n v="272.76487804878053"/>
    <n v="453.71317073170735"/>
    <n v="403.84585365853667"/>
    <n v="300.67219512195123"/>
    <n v="606.7570731707317"/>
    <n v="669.04390243902435"/>
    <n v="494.28682926829276"/>
    <n v="1175.0087804878051"/>
    <n v="717.789268292683"/>
  </r>
  <r>
    <x v="5"/>
    <x v="1"/>
    <s v="IMPORTAÇÃO"/>
    <s v="m3"/>
    <n v="340.08780487804881"/>
    <n v="434.83170731707321"/>
    <n v="344.48536585365855"/>
    <n v="151.64390243902437"/>
    <n v="273.5317073170732"/>
    <n v="329.06463414634146"/>
    <n v="268.82439024390243"/>
    <n v="668.62926829268304"/>
    <n v="425.1939024390245"/>
    <n v="722.06829268292677"/>
    <n v="566.5634146341464"/>
    <n v="781.82317073170736"/>
  </r>
  <r>
    <x v="5"/>
    <x v="2"/>
    <s v="IMPORTAÇÃO"/>
    <s v="m3"/>
    <n v="198908.31346153846"/>
    <n v="132555.29423076924"/>
    <n v="152208.46923076923"/>
    <n v="259407.59615384619"/>
    <n v="215531.03750000001"/>
    <n v="147876.32115384616"/>
    <n v="72139.457692307682"/>
    <n v="285693.09134615381"/>
    <n v="211081.31249999997"/>
    <n v="205775.09615384613"/>
    <n v="218219.37307692308"/>
    <n v="184762.65096153849"/>
  </r>
  <r>
    <x v="5"/>
    <x v="3"/>
    <s v="IMPORTAÇÃO"/>
    <s v="m3"/>
    <n v="107642.23591549296"/>
    <n v="14.48943661971831"/>
    <n v="189986.02230046949"/>
    <n v="207862.29107981222"/>
    <n v="412170.1690140845"/>
    <n v="39674.981220657282"/>
    <n v="15017.25"/>
    <n v="815113.3990610328"/>
    <n v="304065.07276995305"/>
    <n v="236521.37793427228"/>
    <n v="35195.029342722999"/>
    <n v="8043.1889671361505"/>
  </r>
  <r>
    <x v="5"/>
    <x v="4"/>
    <s v="IMPORTAÇÃO"/>
    <s v="m3"/>
    <n v="6039.3899308983227"/>
    <n v="44375.119447186582"/>
    <n v="0"/>
    <n v="0"/>
    <n v="1.974333662388944E-3"/>
    <n v="0.16090819348469892"/>
    <n v="0"/>
    <n v="2494.0750246791708"/>
    <n v="0"/>
    <n v="0"/>
    <n v="0"/>
    <n v="0"/>
  </r>
  <r>
    <x v="5"/>
    <x v="5"/>
    <s v="IMPORTAÇÃO"/>
    <s v="m3"/>
    <n v="63487.054347826088"/>
    <n v="56410.650362318833"/>
    <n v="23603.509057971012"/>
    <n v="62822.246376811578"/>
    <n v="68151.541666666642"/>
    <n v="119133.96557971013"/>
    <n v="74376.570652173919"/>
    <n v="105546.04891304346"/>
    <n v="75776.398550724625"/>
    <n v="103366.88949275363"/>
    <n v="144346.87137681161"/>
    <n v="50572.487318840569"/>
  </r>
  <r>
    <x v="5"/>
    <x v="6"/>
    <s v="IMPORTAÇÃO"/>
    <s v="m3"/>
    <n v="299671.03133903135"/>
    <n v="293901.5"/>
    <n v="330238.38888888893"/>
    <n v="159160.77635327636"/>
    <n v="350121.98433048435"/>
    <n v="990477.28490028507"/>
    <n v="297397.49430199433"/>
    <n v="448301.7621082621"/>
    <n v="271055.16666666669"/>
    <n v="136960.11680911682"/>
    <n v="332290.59686609689"/>
    <n v="365579.31339031341"/>
  </r>
  <r>
    <x v="5"/>
    <x v="7"/>
    <s v="IMPORTAÇÃO"/>
    <s v="m3"/>
    <n v="1.7304582210242587"/>
    <n v="8516.6010781671157"/>
    <n v="180.51617250673854"/>
    <n v="449.75741239892187"/>
    <n v="17923.843665768196"/>
    <n v="4625.0121293800539"/>
    <n v="4500.5700808625334"/>
    <n v="9716.2708894878706"/>
    <n v="143.12129380053909"/>
    <n v="404.78167115902966"/>
    <n v="404.78167115902966"/>
    <n v="24295.508086253369"/>
  </r>
  <r>
    <x v="5"/>
    <x v="8"/>
    <s v="IMPORTAÇÃO"/>
    <s v="m3"/>
    <n v="0"/>
    <n v="0"/>
    <n v="0"/>
    <n v="0"/>
    <n v="0"/>
    <n v="0"/>
    <n v="0"/>
    <n v="0"/>
    <n v="0"/>
    <n v="0"/>
    <n v="0"/>
    <n v="0"/>
  </r>
  <r>
    <x v="5"/>
    <x v="9"/>
    <s v="IMPORTAÇÃO"/>
    <s v="m3"/>
    <n v="0"/>
    <n v="0"/>
    <n v="0"/>
    <n v="0"/>
    <n v="0"/>
    <n v="0"/>
    <n v="0"/>
    <n v="0"/>
    <n v="0"/>
    <n v="0"/>
    <n v="0"/>
    <n v="0"/>
  </r>
  <r>
    <x v="5"/>
    <x v="10"/>
    <s v="IMPORTAÇÃO"/>
    <s v="m3"/>
    <n v="68.977471839799747"/>
    <n v="41381.226533166453"/>
    <n v="68.977471839799747"/>
    <n v="3458.1176470588234"/>
    <n v="0"/>
    <n v="24388.91489361702"/>
    <n v="2008.193992490613"/>
    <n v="150466.98873591988"/>
    <n v="38227.546933667079"/>
    <n v="31026.201501877345"/>
    <n v="0"/>
    <n v="33366.922403003751"/>
  </r>
  <r>
    <x v="5"/>
    <x v="11"/>
    <s v="IMPORTAÇÃO"/>
    <s v="m3"/>
    <n v="35785.847503373821"/>
    <n v="33980.854251012148"/>
    <n v="28630.356275303642"/>
    <n v="4859.8218623481753"/>
    <n v="11331.00809716599"/>
    <n v="4368.6869095816464"/>
    <n v="22451.807017543866"/>
    <n v="27384.798920377871"/>
    <n v="4397.8002699055323"/>
    <n v="18245.512820512813"/>
    <n v="2298.7246963562761"/>
    <n v="22708.294197031028"/>
  </r>
  <r>
    <x v="5"/>
    <x v="12"/>
    <s v="IMPORTAÇÃO"/>
    <s v="m3"/>
    <n v="2539.7511574074074"/>
    <n v="1111.4074074074074"/>
    <n v="766.72916666666674"/>
    <n v="1387.822916666667"/>
    <n v="1613.4594907407406"/>
    <n v="13299.177083333334"/>
    <n v="997.81018518518533"/>
    <n v="853.76967592592587"/>
    <n v="1133.9027777777778"/>
    <n v="885.96759259259261"/>
    <n v="1228.9328703703702"/>
    <n v="811.74768518518511"/>
  </r>
  <r>
    <x v="5"/>
    <x v="13"/>
    <s v="IMPORTAÇÃO"/>
    <s v="m3"/>
    <n v="37007.620571428568"/>
    <n v="30644.940571428571"/>
    <n v="26283.82628571428"/>
    <n v="50938.371428571409"/>
    <n v="36958.385142857151"/>
    <n v="30464.118857142857"/>
    <n v="25528.865142857132"/>
    <n v="25093.670857142857"/>
    <n v="24006.124571428569"/>
    <n v="19332.383999999995"/>
    <n v="14928.033142857139"/>
    <n v="18820.23885714286"/>
  </r>
  <r>
    <x v="6"/>
    <x v="0"/>
    <s v="IMPORTAÇÃO"/>
    <s v="m3"/>
    <n v="1073.3160975609758"/>
    <n v="532.89951219512204"/>
    <n v="837.82731707317078"/>
    <n v="681.29365853658544"/>
    <n v="482.52"/>
    <n v="1196.2126829268295"/>
    <n v="646.0926829268293"/>
    <n v="601.61170731707318"/>
    <n v="421.6243902439025"/>
    <n v="604.56585365853664"/>
    <n v="279.09853658536588"/>
    <n v="623.32292682926823"/>
  </r>
  <r>
    <x v="6"/>
    <x v="1"/>
    <s v="IMPORTAÇÃO"/>
    <s v="m3"/>
    <n v="511.45487804878047"/>
    <n v="789.1"/>
    <n v="934.51219512195144"/>
    <n v="1064.3341463414636"/>
    <n v="666.68902439024396"/>
    <n v="709.93780487804872"/>
    <n v="922.91951219512191"/>
    <n v="952.08536585365846"/>
    <n v="1528.6658536585369"/>
    <n v="1581.3841463414635"/>
    <n v="1387.4134146341464"/>
    <n v="974.2158536585365"/>
  </r>
  <r>
    <x v="6"/>
    <x v="2"/>
    <s v="IMPORTAÇÃO"/>
    <s v="m3"/>
    <n v="188080.71153846153"/>
    <n v="221813.95576923076"/>
    <n v="229788.00961538462"/>
    <n v="211563.70865384614"/>
    <n v="216935.82692307691"/>
    <n v="118509.94615384615"/>
    <n v="318030.00480769231"/>
    <n v="304350.7"/>
    <n v="217421.99903846154"/>
    <n v="159039.86923076923"/>
    <n v="226071.71442307695"/>
    <n v="165885.45192307691"/>
  </r>
  <r>
    <x v="6"/>
    <x v="3"/>
    <s v="IMPORTAÇÃO"/>
    <s v="m3"/>
    <n v="389385.25234741787"/>
    <n v="255471.87089201878"/>
    <n v="271967.59741784038"/>
    <n v="223367.30985915492"/>
    <n v="5994.8920187793437"/>
    <n v="299723.88615023473"/>
    <n v="160623.58685446013"/>
    <n v="146465.93427230048"/>
    <n v="410997.07511737093"/>
    <n v="339395.33568075119"/>
    <n v="657939.05633802828"/>
    <n v="383742.74178403756"/>
  </r>
  <r>
    <x v="6"/>
    <x v="4"/>
    <s v="IMPORTAÇÃO"/>
    <s v="m3"/>
    <n v="0"/>
    <n v="6453.8144126357365"/>
    <n v="11574.18065153011"/>
    <n v="30682.795656465947"/>
    <n v="35794.04540967424"/>
    <n v="7157.1115498519257"/>
    <n v="9259.8706811451157"/>
    <n v="4371.7413622902277"/>
    <n v="22297.547877591314"/>
    <n v="102932.55281342549"/>
    <n v="0"/>
    <n v="21151.80848963475"/>
  </r>
  <r>
    <x v="6"/>
    <x v="5"/>
    <s v="IMPORTAÇÃO"/>
    <s v="m3"/>
    <n v="72609.32789855072"/>
    <n v="48449.121376811585"/>
    <n v="34330.224637681153"/>
    <n v="178665.09420289853"/>
    <n v="142270.79347826089"/>
    <n v="145627.15398550723"/>
    <n v="221180.49456521741"/>
    <n v="91964.190217391282"/>
    <n v="122743.03985507243"/>
    <n v="234747.49637681158"/>
    <n v="155409.92028985504"/>
    <n v="137468.87862318839"/>
  </r>
  <r>
    <x v="6"/>
    <x v="6"/>
    <s v="IMPORTAÇÃO"/>
    <s v="m3"/>
    <n v="303951.67236467241"/>
    <n v="256625.50712250714"/>
    <n v="257920.08404558408"/>
    <n v="376990.12962962966"/>
    <n v="430284.43874643877"/>
    <n v="425210.34472934477"/>
    <n v="541766.88888888888"/>
    <n v="343313.19088319089"/>
    <n v="366281.70227920229"/>
    <n v="517498.51424501423"/>
    <n v="118169.55982905983"/>
    <n v="340147.55840455845"/>
  </r>
  <r>
    <x v="6"/>
    <x v="7"/>
    <s v="IMPORTAÇÃO"/>
    <s v="m3"/>
    <n v="8558.3867924528313"/>
    <n v="0"/>
    <n v="2905.2142857142858"/>
    <n v="0"/>
    <n v="0.8099730458221025"/>
    <n v="0"/>
    <n v="1.3517520215633425"/>
    <n v="11.588948787061994"/>
    <n v="4.0970350404312663"/>
    <n v="0"/>
    <n v="1.5309973045822103"/>
    <n v="16764.443396226416"/>
  </r>
  <r>
    <x v="6"/>
    <x v="8"/>
    <s v="IMPORTAÇÃO"/>
    <s v="m3"/>
    <n v="0"/>
    <n v="0"/>
    <n v="0"/>
    <n v="0"/>
    <n v="0"/>
    <n v="0"/>
    <n v="0"/>
    <n v="0"/>
    <n v="0"/>
    <n v="0"/>
    <n v="0"/>
    <n v="0"/>
  </r>
  <r>
    <x v="6"/>
    <x v="9"/>
    <s v="IMPORTAÇÃO"/>
    <s v="m3"/>
    <n v="0"/>
    <n v="0"/>
    <n v="0"/>
    <n v="0"/>
    <n v="0"/>
    <n v="0"/>
    <n v="0"/>
    <n v="0"/>
    <n v="0"/>
    <n v="0"/>
    <n v="0"/>
    <n v="0"/>
  </r>
  <r>
    <x v="6"/>
    <x v="10"/>
    <s v="IMPORTAÇÃO"/>
    <s v="m3"/>
    <n v="68323.545682102631"/>
    <n v="23326.53316645807"/>
    <n v="84006.237797246547"/>
    <n v="125813.9574468085"/>
    <n v="14627.337922403001"/>
    <n v="10377.586983729661"/>
    <n v="65690.738423028786"/>
    <n v="97749.479349186469"/>
    <n v="38186.996245306633"/>
    <n v="103105.46307884855"/>
    <n v="45748.2928660826"/>
    <n v="23868.923654568211"/>
  </r>
  <r>
    <x v="6"/>
    <x v="11"/>
    <s v="IMPORTAÇÃO"/>
    <s v="m3"/>
    <n v="13428.716599190282"/>
    <n v="10616.198380566806"/>
    <n v="15748.959514170043"/>
    <n v="11425.08771929825"/>
    <n v="22479.195681511464"/>
    <n v="22020.592442645077"/>
    <n v="20338.76923076923"/>
    <n v="11362.906882591091"/>
    <n v="27778.462887989197"/>
    <n v="20417.998650472327"/>
    <n v="15800.342780026991"/>
    <n v="17409.148448043186"/>
  </r>
  <r>
    <x v="6"/>
    <x v="12"/>
    <s v="IMPORTAÇÃO"/>
    <s v="m3"/>
    <n v="890.80555555555554"/>
    <n v="1569.2372685185187"/>
    <n v="1299.1030092592594"/>
    <n v="1088.9861111111111"/>
    <n v="1112.5486111111111"/>
    <n v="1202.7534722222222"/>
    <n v="1991.1712962962961"/>
    <n v="1364.137731481482"/>
    <n v="1912.9884259259254"/>
    <n v="1273.0787037037035"/>
    <n v="965.48495370370358"/>
    <n v="976.05324074074076"/>
  </r>
  <r>
    <x v="6"/>
    <x v="13"/>
    <s v="IMPORTAÇÃO"/>
    <s v="m3"/>
    <n v="25663.949714285722"/>
    <n v="29769.701714285711"/>
    <n v="26306.417142857135"/>
    <n v="15317.23314285714"/>
    <n v="12159.575999999994"/>
    <n v="19426.611428571432"/>
    <n v="38352.062857142846"/>
    <n v="10580.117714285718"/>
    <n v="33394.421714285694"/>
    <n v="28362.555428571421"/>
    <n v="31499.226285714289"/>
    <n v="19049.459428571437"/>
  </r>
  <r>
    <x v="7"/>
    <x v="0"/>
    <s v="IMPORTAÇÃO"/>
    <s v="m3"/>
    <n v="617.68975609756092"/>
    <n v="695.49365853658549"/>
    <n v="488.4234146341463"/>
    <n v="615.10439024390223"/>
    <n v="492.23414634146343"/>
    <n v="613.77658536585363"/>
    <n v="565.29853658536581"/>
    <n v="593.87707317073171"/>
    <n v="705.21756097560979"/>
    <n v="994.12"/>
    <n v="863.46634146341466"/>
    <n v="590.52975609756095"/>
  </r>
  <r>
    <x v="7"/>
    <x v="1"/>
    <s v="IMPORTAÇÃO"/>
    <s v="m3"/>
    <n v="1918.8682926829265"/>
    <n v="746.42317073170727"/>
    <n v="1635.9341463414635"/>
    <n v="1615.3987804878045"/>
    <n v="1062.669512195122"/>
    <n v="1516.0195121951219"/>
    <n v="4753.6646341463429"/>
    <n v="2316.2121951219519"/>
    <n v="1667.35"/>
    <n v="1575.7926829268295"/>
    <n v="1572.8646341463416"/>
    <n v="1060.969512195122"/>
  </r>
  <r>
    <x v="7"/>
    <x v="2"/>
    <s v="IMPORTAÇÃO"/>
    <s v="m3"/>
    <n v="185504.76442307694"/>
    <n v="305909.03269230772"/>
    <n v="392610.76153846155"/>
    <n v="175745.55096153848"/>
    <n v="201747.2807692308"/>
    <n v="312403.51346153847"/>
    <n v="181560.57307692312"/>
    <n v="305134.86634615384"/>
    <n v="282247.24326923076"/>
    <n v="228825.55096153845"/>
    <n v="324171.07980769227"/>
    <n v="235541.82115384616"/>
  </r>
  <r>
    <x v="7"/>
    <x v="3"/>
    <s v="IMPORTAÇÃO"/>
    <s v="m3"/>
    <n v="220888.49882629106"/>
    <n v="218036.48239436618"/>
    <n v="226416.18309859154"/>
    <n v="227593.85446009392"/>
    <n v="321972.06455399061"/>
    <n v="521907.15375586855"/>
    <n v="535428.17018779344"/>
    <n v="575726.22300469491"/>
    <n v="838082.6009389672"/>
    <n v="259161.85915492958"/>
    <n v="750335.64201877941"/>
    <n v="403857.09741784038"/>
  </r>
  <r>
    <x v="7"/>
    <x v="4"/>
    <s v="IMPORTAÇÃO"/>
    <s v="m3"/>
    <n v="32280.682132280359"/>
    <n v="3.5538005923000993E-2"/>
    <n v="14905.517275419548"/>
    <n v="15411.674234945709"/>
    <n v="0"/>
    <n v="28044.252714708789"/>
    <n v="7338.736426456072"/>
    <n v="0"/>
    <n v="0"/>
    <n v="0.13919052319842057"/>
    <n v="0"/>
    <n v="18891.288252714712"/>
  </r>
  <r>
    <x v="7"/>
    <x v="5"/>
    <s v="IMPORTAÇÃO"/>
    <s v="m3"/>
    <n v="145715.28260869559"/>
    <n v="118375.74818840581"/>
    <n v="154170.91123188406"/>
    <n v="148986.73188405795"/>
    <n v="126056.66123188406"/>
    <n v="163195.17753623187"/>
    <n v="272655.54710144922"/>
    <n v="202906.02717391305"/>
    <n v="113243.64855072465"/>
    <n v="132626.49456521741"/>
    <n v="127110.66304347826"/>
    <n v="89516.820652173905"/>
  </r>
  <r>
    <x v="7"/>
    <x v="6"/>
    <s v="IMPORTAÇÃO"/>
    <s v="m3"/>
    <n v="200699.78062678062"/>
    <n v="420939.06410256418"/>
    <n v="526942.83903133904"/>
    <n v="358129.5655270656"/>
    <n v="371369.80056980054"/>
    <n v="373097.77777777781"/>
    <n v="393889.0199430199"/>
    <n v="281509.7735042735"/>
    <n v="451145.79914529918"/>
    <n v="108907.54985754986"/>
    <n v="366122.91168091173"/>
    <n v="323994.51994301996"/>
  </r>
  <r>
    <x v="7"/>
    <x v="7"/>
    <s v="IMPORTAÇÃO"/>
    <s v="m3"/>
    <n v="6.3611859838274931"/>
    <m/>
    <n v="9912.2169811320764"/>
    <n v="0.80727762803234504"/>
    <n v="33.645552560646905"/>
    <n v="15.508086253369273"/>
    <m/>
    <n v="6.7870619946091644"/>
    <n v="22.997304582210244"/>
    <n v="2.4743935309973049"/>
    <n v="1.6388140161725069"/>
    <n v="9.8611859838274931"/>
  </r>
  <r>
    <x v="7"/>
    <x v="8"/>
    <s v="IMPORTAÇÃO"/>
    <s v="m3"/>
    <n v="0"/>
    <n v="0"/>
    <n v="0"/>
    <n v="0"/>
    <n v="0"/>
    <n v="0"/>
    <n v="0"/>
    <n v="0"/>
    <n v="22.997304582210244"/>
    <n v="0"/>
    <n v="0"/>
    <n v="0"/>
  </r>
  <r>
    <x v="7"/>
    <x v="9"/>
    <s v="IMPORTAÇÃO"/>
    <s v="m3"/>
    <n v="0"/>
    <n v="0"/>
    <n v="0"/>
    <n v="0"/>
    <n v="0"/>
    <n v="0"/>
    <n v="0"/>
    <n v="0"/>
    <n v="0"/>
    <n v="0"/>
    <n v="0"/>
    <n v="0"/>
  </r>
  <r>
    <x v="7"/>
    <x v="10"/>
    <s v="IMPORTAÇÃO"/>
    <s v="m3"/>
    <n v="88087.519399249053"/>
    <n v="76991.526908635802"/>
    <n v="55624.511889862326"/>
    <n v="44128.35544430538"/>
    <n v="69537.876095118903"/>
    <n v="42935.028785982482"/>
    <n v="49429.783479349193"/>
    <n v="140359.82102628285"/>
    <n v="132877.98498122653"/>
    <n v="51201.602002503132"/>
    <n v="42702.395494367964"/>
    <n v="97372.536921151448"/>
  </r>
  <r>
    <x v="7"/>
    <x v="11"/>
    <s v="IMPORTAÇÃO"/>
    <s v="m3"/>
    <n v="25251.283400809712"/>
    <n v="17345.905533063422"/>
    <n v="29277.929824561405"/>
    <n v="22248.581646423761"/>
    <n v="19170.62078272604"/>
    <n v="14077.665317139001"/>
    <n v="22176.885290148446"/>
    <n v="19332.707152496627"/>
    <n v="18280.133603238872"/>
    <n v="27469.909581646425"/>
    <n v="19471.882591093115"/>
    <n v="22703.829959514173"/>
  </r>
  <r>
    <x v="7"/>
    <x v="12"/>
    <s v="IMPORTAÇÃO"/>
    <s v="m3"/>
    <n v="1247.2847222222219"/>
    <n v="1588.5381944444448"/>
    <n v="2923.0381944444443"/>
    <n v="1475.2939814814811"/>
    <n v="1756.4918981481487"/>
    <n v="1184.1747685185185"/>
    <n v="1334.8391203703704"/>
    <n v="1459.2928240740744"/>
    <n v="997.5451388888888"/>
    <n v="1040.4814814814815"/>
    <n v="1503.8680555555554"/>
    <n v="1153.5162037037035"/>
  </r>
  <r>
    <x v="7"/>
    <x v="13"/>
    <s v="IMPORTAÇÃO"/>
    <s v="m3"/>
    <n v="35671.876571428562"/>
    <n v="23682.197714285714"/>
    <n v="26281.07428571429"/>
    <n v="27055.364571428574"/>
    <n v="48701.265142857141"/>
    <n v="41453.757714285719"/>
    <n v="28611.694857142862"/>
    <n v="44488.297142857155"/>
    <n v="44085.27542857144"/>
    <n v="43898.753142857146"/>
    <n v="29468.72571428572"/>
    <n v="42102.977142857148"/>
  </r>
  <r>
    <x v="8"/>
    <x v="0"/>
    <s v="IMPORTAÇÃO"/>
    <s v="m3"/>
    <n v="706.18341463414629"/>
    <n v="273.88195121951213"/>
    <n v="264.10634146341465"/>
    <n v="292.7580487804878"/>
    <n v="502.35512195121947"/>
    <n v="211.06439024390244"/>
    <n v="331.04292682926831"/>
    <n v="152.78634146341463"/>
    <n v="386.7726829268293"/>
    <n v="416.97073170731704"/>
    <n v="600.88780487804877"/>
    <n v="710.88780487804877"/>
  </r>
  <r>
    <x v="8"/>
    <x v="1"/>
    <s v="IMPORTAÇÃO"/>
    <s v="m3"/>
    <n v="2051.6195121951223"/>
    <n v="3144.2195121951218"/>
    <n v="1148.7939024390244"/>
    <n v="1080.7365853658534"/>
    <n v="952.13170731707316"/>
    <n v="1969.0536585365849"/>
    <n v="1201.110975609756"/>
    <n v="3243.315853658537"/>
    <n v="2437.25"/>
    <n v="2574.9085365853666"/>
    <n v="2330.971951219512"/>
    <n v="1144.3487804878048"/>
  </r>
  <r>
    <x v="8"/>
    <x v="2"/>
    <s v="IMPORTAÇÃO"/>
    <s v="m3"/>
    <n v="272791.60480769229"/>
    <n v="283810.36826923076"/>
    <n v="212146.3355769231"/>
    <n v="386977.9067307692"/>
    <n v="397294.04134615383"/>
    <n v="311816.41442307696"/>
    <n v="261829.39807692313"/>
    <n v="279715.49807692313"/>
    <n v="383354.17788461543"/>
    <n v="258025.39615384617"/>
    <n v="326961.02692307695"/>
    <n v="161243.09903846154"/>
  </r>
  <r>
    <x v="8"/>
    <x v="3"/>
    <s v="IMPORTAÇÃO"/>
    <s v="m3"/>
    <n v="105860.57981220659"/>
    <n v="402590.6115023474"/>
    <n v="767017.81807511731"/>
    <n v="488598.54342722998"/>
    <n v="708905.89671361505"/>
    <n v="427347.44366197183"/>
    <n v="353557.3192488263"/>
    <n v="639270.68309859151"/>
    <n v="777827.36150234751"/>
    <n v="623976.82629107987"/>
    <n v="359118.15258215962"/>
    <n v="175237.74765258213"/>
  </r>
  <r>
    <x v="8"/>
    <x v="4"/>
    <s v="IMPORTAÇÃO"/>
    <s v="m3"/>
    <n v="12814.90720631787"/>
    <n v="38827.575518262594"/>
    <n v="0"/>
    <n v="3422.854886475815"/>
    <n v="0"/>
    <n v="5566.037512339587"/>
    <n v="0.64067127344521235"/>
    <n v="0"/>
    <n v="0"/>
    <n v="70843.070088845023"/>
    <n v="66823.483711747293"/>
    <n v="0"/>
  </r>
  <r>
    <x v="8"/>
    <x v="5"/>
    <s v="IMPORTAÇÃO"/>
    <s v="m3"/>
    <n v="69162.797608695604"/>
    <n v="27998.52173913044"/>
    <n v="192400.0960144928"/>
    <n v="149244.05797101452"/>
    <n v="201932.95833333337"/>
    <n v="206125.375"/>
    <n v="241269.09963768115"/>
    <n v="241852.02536231885"/>
    <n v="230894.81159420288"/>
    <n v="292941.9347826087"/>
    <n v="139797.49094202893"/>
    <n v="195206.07427536236"/>
  </r>
  <r>
    <x v="8"/>
    <x v="6"/>
    <s v="IMPORTAÇÃO"/>
    <s v="m3"/>
    <n v="409262.78347578348"/>
    <n v="350607.70085470087"/>
    <n v="475929.51424501429"/>
    <n v="254764.49857549858"/>
    <n v="236302.65384615387"/>
    <n v="104256.47435897436"/>
    <n v="15203.595441595442"/>
    <n v="311423.8475783476"/>
    <n v="298196.75783475785"/>
    <n v="486783.37179487187"/>
    <n v="447414.62535612541"/>
    <n v="203581.48148148152"/>
  </r>
  <r>
    <x v="8"/>
    <x v="7"/>
    <s v="IMPORTAÇÃO"/>
    <s v="m3"/>
    <n v="33.148247978436657"/>
    <n v="28.345013477088951"/>
    <n v="39.309973045822105"/>
    <n v="3.0997304582210243"/>
    <n v="6.4851752021563343"/>
    <n v="0.21832884097035041"/>
    <n v="0.20485175202156336"/>
    <n v="22.564690026954178"/>
    <n v="5.6738544474393535"/>
    <n v="0"/>
    <n v="11.235849056603774"/>
    <n v="0"/>
  </r>
  <r>
    <x v="8"/>
    <x v="8"/>
    <s v="IMPORTAÇÃO"/>
    <s v="m3"/>
    <n v="0"/>
    <n v="0"/>
    <n v="0"/>
    <n v="0"/>
    <n v="0"/>
    <n v="0"/>
    <n v="0"/>
    <n v="0"/>
    <n v="0"/>
    <n v="0"/>
    <n v="0"/>
    <n v="0"/>
  </r>
  <r>
    <x v="8"/>
    <x v="9"/>
    <s v="IMPORTAÇÃO"/>
    <s v="m3"/>
    <n v="0"/>
    <n v="0"/>
    <n v="0"/>
    <n v="0"/>
    <n v="0"/>
    <n v="0"/>
    <n v="0"/>
    <n v="0"/>
    <n v="0"/>
    <n v="0"/>
    <n v="0"/>
    <n v="0"/>
  </r>
  <r>
    <x v="8"/>
    <x v="10"/>
    <s v="IMPORTAÇÃO"/>
    <s v="m3"/>
    <n v="82804.734668335412"/>
    <n v="227671.6395494368"/>
    <n v="114328.02753441804"/>
    <n v="4141.3917396745937"/>
    <n v="143871.92615769713"/>
    <n v="110767.05757196496"/>
    <n v="99609.245306633296"/>
    <n v="81453.643304130164"/>
    <n v="102254.51314142678"/>
    <n v="306771.62077596999"/>
    <n v="183212.67209011264"/>
    <n v="40024.488110137674"/>
  </r>
  <r>
    <x v="8"/>
    <x v="11"/>
    <s v="IMPORTAÇÃO"/>
    <s v="m3"/>
    <n v="12929.015774390617"/>
    <n v="35086.302294197027"/>
    <n v="71898.36707152499"/>
    <n v="28557.28340080972"/>
    <n v="52167.383265856944"/>
    <n v="25493.263157894737"/>
    <n v="12101.070175438595"/>
    <n v="14243.171390013495"/>
    <n v="51212.012145748966"/>
    <n v="75493.597840755756"/>
    <n v="10068.825910931169"/>
    <n v="61980.678812415637"/>
  </r>
  <r>
    <x v="8"/>
    <x v="12"/>
    <s v="IMPORTAÇÃO"/>
    <s v="m3"/>
    <n v="1078.8831018518517"/>
    <n v="2405.3136574074083"/>
    <n v="1166.4004629629626"/>
    <n v="622.5787037037037"/>
    <n v="1792.4004629629626"/>
    <n v="2687.0775462962961"/>
    <n v="1170.6527777777781"/>
    <n v="3341.0752314814804"/>
    <n v="4291.1319444444453"/>
    <n v="2758.4085648148148"/>
    <n v="2725.6851851851852"/>
    <n v="1873.1944444444439"/>
  </r>
  <r>
    <x v="8"/>
    <x v="13"/>
    <s v="IMPORTAÇÃO"/>
    <s v="m3"/>
    <n v="29245.406857142862"/>
    <n v="53778.461714285717"/>
    <n v="15996.290285714285"/>
    <n v="55779.222857142857"/>
    <n v="34607.258285714277"/>
    <n v="48062.221714285704"/>
    <n v="57380.705142857143"/>
    <n v="33599.125714285707"/>
    <n v="56465.796571428604"/>
    <n v="65225.685714285697"/>
    <n v="64641.883428571426"/>
    <n v="50500.09828571431"/>
  </r>
  <r>
    <x v="9"/>
    <x v="0"/>
    <s v="IMPORTAÇÃO"/>
    <s v="m3"/>
    <n v="742.06341463414628"/>
    <n v="142.19512195121951"/>
    <n v="105.15902440000001"/>
    <n v="134.489"/>
    <n v="57.8"/>
    <n v="189.85463414634145"/>
    <n v="154.73463414634148"/>
    <n v="106.61658536585367"/>
    <n v="136.66926829268294"/>
    <n v="105.34536585365855"/>
    <n v="12518.511219512196"/>
    <n v="15125.443902439027"/>
  </r>
  <r>
    <x v="9"/>
    <x v="1"/>
    <s v="IMPORTAÇÃO"/>
    <s v="m3"/>
    <n v="1519.9280487804874"/>
    <n v="1517.1999999999998"/>
    <n v="3021.8109760000002"/>
    <n v="3406.8980000000001"/>
    <n v="3032.4134146341466"/>
    <n v="2712.4902439024386"/>
    <n v="2480.6390243902438"/>
    <n v="3450.6036585365864"/>
    <n v="1921.231707317073"/>
    <n v="5335.901219512195"/>
    <n v="3660.4756097560985"/>
    <n v="2898.9670731707315"/>
  </r>
  <r>
    <x v="9"/>
    <x v="2"/>
    <s v="IMPORTAÇÃO"/>
    <s v="m3"/>
    <n v="381199.00096153852"/>
    <n v="159474.67403846153"/>
    <n v="359253.17019999999"/>
    <n v="184668.95"/>
    <n v="306098.32980769232"/>
    <n v="166487.73846153848"/>
    <n v="313990.97596153844"/>
    <n v="340341.75384615385"/>
    <n v="220700.74903846154"/>
    <n v="306522.49807692313"/>
    <n v="202651.44134615385"/>
    <n v="344998.5538461539"/>
  </r>
  <r>
    <x v="9"/>
    <x v="3"/>
    <s v="IMPORTAÇÃO"/>
    <s v="m3"/>
    <n v="131609.06455399061"/>
    <n v="168104.14906103286"/>
    <n v="309716.8075"/>
    <n v="174622.58100000001"/>
    <n v="127470.23122065728"/>
    <n v="260742.21596244129"/>
    <n v="291802.0316901409"/>
    <n v="386393.35446009389"/>
    <n v="318425.10915492958"/>
    <n v="570221.24882629118"/>
    <n v="336855.19014084508"/>
    <n v="439080.25234741787"/>
  </r>
  <r>
    <x v="9"/>
    <x v="4"/>
    <s v="IMPORTAÇÃO"/>
    <s v="m3"/>
    <n v="0"/>
    <n v="0"/>
    <n v="0"/>
    <n v="0.17369999999999999"/>
    <n v="0"/>
    <n v="9.6100691016781852"/>
    <n v="7.1776900296150066"/>
    <n v="6.0493583415597243"/>
    <n v="9.9358341559723602"/>
    <n v="3.4501480750246798"/>
    <n v="10.098716683119449"/>
    <n v="10187.23000987167"/>
  </r>
  <r>
    <x v="9"/>
    <x v="5"/>
    <s v="IMPORTAÇÃO"/>
    <s v="m3"/>
    <n v="137202.65760869565"/>
    <n v="84298.864130434784"/>
    <n v="166597.96195652173"/>
    <n v="166692.84601449274"/>
    <n v="259997.81702898553"/>
    <n v="242696.17934782608"/>
    <n v="235522.53985507245"/>
    <n v="222487.36050724637"/>
    <n v="256965.20108695654"/>
    <n v="346707.34420289856"/>
    <n v="201489.52355072464"/>
    <n v="236015.91666666669"/>
  </r>
  <r>
    <x v="9"/>
    <x v="6"/>
    <s v="IMPORTAÇÃO"/>
    <s v="m3"/>
    <n v="220448.77635327636"/>
    <n v="154204.31481481483"/>
    <n v="422472.32621082617"/>
    <n v="340339.41168091167"/>
    <n v="507362.57122507127"/>
    <n v="244067.19515669518"/>
    <n v="468548.53133903135"/>
    <n v="543519.70797720796"/>
    <n v="385075.82336182339"/>
    <n v="223626.28774928776"/>
    <n v="344417.65384615387"/>
    <n v="265509.05413105414"/>
  </r>
  <r>
    <x v="9"/>
    <x v="7"/>
    <s v="IMPORTAÇÃO"/>
    <s v="m3"/>
    <n v="0.37870619946091644"/>
    <n v="2.0485175202156336"/>
    <n v="4.7681940699999998"/>
    <n v="0.40160000000000001"/>
    <n v="0.41239892183288412"/>
    <n v="12.478436657681943"/>
    <n v="0"/>
    <n v="0"/>
    <n v="1.0107816711590296"/>
    <n v="0"/>
    <n v="0"/>
    <n v="0.20485175202156336"/>
  </r>
  <r>
    <x v="9"/>
    <x v="8"/>
    <s v="IMPORTAÇÃO"/>
    <s v="m3"/>
    <n v="0"/>
    <n v="3052.0798898071625"/>
    <n v="0"/>
    <n v="0"/>
    <n v="0"/>
    <n v="0"/>
    <n v="0"/>
    <n v="0"/>
    <n v="0"/>
    <n v="0"/>
    <n v="0"/>
    <n v="0"/>
  </r>
  <r>
    <x v="9"/>
    <x v="9"/>
    <s v="IMPORTAÇÃO"/>
    <s v="m3"/>
    <n v="0"/>
    <n v="0"/>
    <n v="0"/>
    <n v="0"/>
    <n v="0"/>
    <n v="0"/>
    <n v="0"/>
    <n v="0"/>
    <n v="0"/>
    <n v="0"/>
    <n v="0"/>
    <n v="0"/>
  </r>
  <r>
    <x v="9"/>
    <x v="10"/>
    <s v="IMPORTAÇÃO"/>
    <s v="m3"/>
    <n v="104679.49561952442"/>
    <n v="81030.554443053814"/>
    <n v="108241.9362"/>
    <n v="32658.041300000001"/>
    <n v="162489.72090112639"/>
    <n v="40400.66583229036"/>
    <n v="126046.21526908636"/>
    <n v="94754.608260325418"/>
    <n v="132122.423028786"/>
    <n v="140128.45932415518"/>
    <n v="96086.817271589476"/>
    <n v="150986.89737171464"/>
  </r>
  <r>
    <x v="9"/>
    <x v="11"/>
    <s v="IMPORTAÇÃO"/>
    <s v="m3"/>
    <n v="11730.938350877193"/>
    <n v="29055.943319838054"/>
    <n v="22261.695006747635"/>
    <n v="49481.846153846156"/>
    <n v="36496.418353576242"/>
    <n v="85660.484480431842"/>
    <n v="38216.431848852902"/>
    <n v="33043.053981106612"/>
    <n v="79163.626180836683"/>
    <n v="77467.782726045887"/>
    <n v="83003.488529014823"/>
    <n v="71934.735492577587"/>
  </r>
  <r>
    <x v="9"/>
    <x v="12"/>
    <s v="IMPORTAÇÃO"/>
    <s v="m3"/>
    <n v="1528.9652777777776"/>
    <n v="2240.0081018518517"/>
    <n v="3051.9861111111099"/>
    <n v="1285.7465277777776"/>
    <n v="3536.7094907407413"/>
    <n v="3174.6412037037035"/>
    <n v="2706.6307870370374"/>
    <n v="1814.6550925925919"/>
    <n v="4660.6655092592609"/>
    <n v="4711.5925925925922"/>
    <n v="2097.0289351851852"/>
    <n v="4016.8194444444443"/>
  </r>
  <r>
    <x v="9"/>
    <x v="13"/>
    <s v="IMPORTAÇÃO"/>
    <s v="m3"/>
    <n v="58706.168000000005"/>
    <n v="31342.813714285716"/>
    <n v="27815.637714285716"/>
    <n v="36047"/>
    <n v="21665.398857142864"/>
    <n v="29338.398857142849"/>
    <n v="30495.77714285714"/>
    <n v="27211.012571428571"/>
    <n v="67252.36"/>
    <n v="46531.598857142868"/>
    <n v="45699.337142857112"/>
    <n v="37170.539428571421"/>
  </r>
  <r>
    <x v="10"/>
    <x v="0"/>
    <s v="IMPORTAÇÃO"/>
    <s v="m3"/>
    <n v="14213"/>
    <n v="16337.30048780488"/>
    <n v="20548.615609756092"/>
    <n v="13010.489756097559"/>
    <n v="17155.78829268293"/>
    <n v="14303.187317073171"/>
    <n v="26354.019512195122"/>
    <n v="48128.264390243916"/>
    <n v="26503.520975609757"/>
    <n v="21989.248780487807"/>
    <n v="20945.108292682926"/>
    <n v="10362"/>
  </r>
  <r>
    <x v="10"/>
    <x v="1"/>
    <s v="IMPORTAÇÃO"/>
    <s v="m3"/>
    <n v="2025"/>
    <n v="1863.1121951219516"/>
    <n v="1259.3987804878047"/>
    <n v="2132.6341463414633"/>
    <n v="3039.5914634146343"/>
    <n v="3208.5621951219523"/>
    <n v="4187.3756097560981"/>
    <n v="4648.6695121951225"/>
    <n v="3954.2817073170736"/>
    <n v="5631.8634146341465"/>
    <n v="6206.7317073170734"/>
    <n v="8504"/>
  </r>
  <r>
    <x v="10"/>
    <x v="2"/>
    <s v="IMPORTAÇÃO"/>
    <s v="m3"/>
    <n v="214050"/>
    <n v="313554.07019230776"/>
    <n v="247392.12788461542"/>
    <n v="252065.62884615385"/>
    <n v="405317.16634615388"/>
    <n v="323484.93173076923"/>
    <n v="370288.21634615387"/>
    <n v="416021.85865384614"/>
    <n v="357986.62692307687"/>
    <n v="344525.63653846161"/>
    <n v="267814.56153846154"/>
    <n v="364188"/>
  </r>
  <r>
    <x v="10"/>
    <x v="3"/>
    <s v="IMPORTAÇÃO"/>
    <s v="m3"/>
    <n v="328703"/>
    <n v="330565"/>
    <n v="670115.71713615023"/>
    <n v="1011938.7711267606"/>
    <n v="789900.39671361505"/>
    <n v="667010.79107981222"/>
    <n v="588735.84154929582"/>
    <n v="1130899.4906103287"/>
    <n v="1142396.6971830984"/>
    <n v="976177.60680751177"/>
    <n v="1107731.9330985914"/>
    <n v="262821"/>
  </r>
  <r>
    <x v="10"/>
    <x v="4"/>
    <s v="IMPORTAÇÃO"/>
    <s v="m3"/>
    <n v="1"/>
    <n v="20164.587364264564"/>
    <n v="0.18163869693978285"/>
    <n v="0.35439289239881544"/>
    <n v="0"/>
    <n v="0.51727541954590328"/>
    <n v="0"/>
    <n v="0"/>
    <n v="140545.58045409675"/>
    <n v="1.1846001974333664E-2"/>
    <n v="0.37512339585389937"/>
    <n v="0"/>
  </r>
  <r>
    <x v="10"/>
    <x v="5"/>
    <s v="IMPORTAÇÃO"/>
    <s v="m3"/>
    <n v="115654"/>
    <n v="162661.00905797101"/>
    <n v="283987.31702898548"/>
    <n v="286949.27173913043"/>
    <n v="243513.61231884055"/>
    <n v="265565.26268115942"/>
    <n v="379611.18297101447"/>
    <n v="327016.12862318836"/>
    <n v="270711.05615942029"/>
    <n v="331413.70833333331"/>
    <n v="229883.39673913049"/>
    <n v="225609"/>
  </r>
  <r>
    <x v="10"/>
    <x v="6"/>
    <s v="IMPORTAÇÃO"/>
    <s v="m3"/>
    <n v="512335"/>
    <n v="735518.50427350437"/>
    <n v="664700.23931623937"/>
    <n v="596812.63817663828"/>
    <n v="412063.03276353277"/>
    <n v="542708.52564102563"/>
    <n v="564773.98575498583"/>
    <n v="589964.95868945878"/>
    <n v="812623.0555555555"/>
    <n v="389308.69088319089"/>
    <n v="392920.81339031341"/>
    <n v="500290.54558404558"/>
  </r>
  <r>
    <x v="10"/>
    <x v="7"/>
    <s v="IMPORTAÇÃO"/>
    <s v="m3"/>
    <n v="0"/>
    <n v="187355.05390835583"/>
    <n v="189154.96495956875"/>
    <n v="123039.30997304583"/>
    <n v="0.57412398921832886"/>
    <n v="5559.6172506738549"/>
    <n v="5.3261455525606474"/>
    <n v="1.6388140161725069"/>
    <n v="1.3773584905660379"/>
    <n v="5.2277628032345014"/>
    <n v="0"/>
    <n v="2"/>
  </r>
  <r>
    <x v="10"/>
    <x v="8"/>
    <s v="IMPORTAÇÃO"/>
    <s v="m3"/>
    <n v="3587"/>
    <n v="0"/>
    <n v="0"/>
    <n v="0"/>
    <n v="0"/>
    <n v="0"/>
    <n v="2603.0619834710742"/>
    <n v="0"/>
    <n v="0"/>
    <n v="0"/>
    <n v="0"/>
    <n v="0"/>
  </r>
  <r>
    <x v="10"/>
    <x v="9"/>
    <s v="IMPORTAÇÃO"/>
    <s v="m3"/>
    <n v="0"/>
    <n v="0"/>
    <n v="0"/>
    <n v="0"/>
    <n v="0"/>
    <n v="0"/>
    <n v="0"/>
    <n v="0"/>
    <n v="0"/>
    <n v="0"/>
    <n v="0"/>
    <n v="0"/>
  </r>
  <r>
    <x v="10"/>
    <x v="10"/>
    <s v="IMPORTAÇÃO"/>
    <s v="m3"/>
    <n v="137962"/>
    <n v="131287"/>
    <n v="139583.27409261576"/>
    <n v="181415.51939924905"/>
    <n v="151122.44055068836"/>
    <n v="166509.51188986233"/>
    <n v="171470.78473091364"/>
    <n v="163031.32165206509"/>
    <n v="150992.70337922405"/>
    <n v="202444.9411764706"/>
    <n v="188214.98247809763"/>
    <n v="138763"/>
  </r>
  <r>
    <x v="10"/>
    <x v="11"/>
    <s v="IMPORTAÇÃO"/>
    <s v="m3"/>
    <n v="98483"/>
    <n v="96269"/>
    <n v="112796.87314439943"/>
    <n v="82280.033738191647"/>
    <n v="66731.690958164647"/>
    <n v="82294.215924426448"/>
    <n v="63281.246963562728"/>
    <n v="69929.377867746283"/>
    <n v="66000.79082321185"/>
    <n v="84651.291497975719"/>
    <n v="52694.632928475025"/>
    <n v="54706.858412639303"/>
  </r>
  <r>
    <x v="10"/>
    <x v="12"/>
    <s v="IMPORTAÇÃO"/>
    <s v="m3"/>
    <n v="3604"/>
    <n v="5087.5162037037016"/>
    <n v="5366.7199074074088"/>
    <n v="3586.2812500000005"/>
    <n v="2888.8460648148139"/>
    <n v="4488.1608796296305"/>
    <n v="4261.9907407407463"/>
    <n v="3300.8148148148139"/>
    <n v="3123.1990740740725"/>
    <n v="2943.4016203703695"/>
    <n v="4041.8252314814799"/>
    <n v="3997"/>
  </r>
  <r>
    <x v="10"/>
    <x v="13"/>
    <s v="IMPORTAÇÃO"/>
    <s v="m3"/>
    <n v="66174"/>
    <n v="26367.89371428571"/>
    <n v="59194.234285714272"/>
    <n v="49826.304000000011"/>
    <n v="66200.515428571423"/>
    <n v="82217.944000000047"/>
    <n v="53707.438857142828"/>
    <n v="70454.356571428594"/>
    <n v="71945.682285714269"/>
    <n v="84930.921142857202"/>
    <n v="86855.272000000026"/>
    <n v="69080"/>
  </r>
  <r>
    <x v="11"/>
    <x v="0"/>
    <s v="IMPORTAÇÃO"/>
    <s v="m3"/>
    <n v="82.778536585365856"/>
    <n v="5305"/>
    <n v="7035"/>
    <n v="10244"/>
    <n v="5458"/>
    <n v="5128"/>
    <n v="80"/>
    <n v="12136.269268292685"/>
    <n v="10436"/>
    <n v="16650"/>
    <n v="6922"/>
    <n v="11557.52"/>
  </r>
  <r>
    <x v="11"/>
    <x v="1"/>
    <s v="IMPORTAÇÃO"/>
    <s v="m3"/>
    <n v="14769.539024390244"/>
    <n v="8514"/>
    <n v="6300"/>
    <n v="2665"/>
    <n v="3459"/>
    <n v="2826"/>
    <n v="3143"/>
    <n v="4406.7475609756102"/>
    <n v="2186"/>
    <n v="2841"/>
    <n v="2533"/>
    <n v="1643.81"/>
  </r>
  <r>
    <x v="11"/>
    <x v="2"/>
    <s v="IMPORTAÇÃO"/>
    <s v="m3"/>
    <n v="376322.95384615386"/>
    <n v="305236"/>
    <n v="484918"/>
    <n v="313563"/>
    <n v="326439"/>
    <n v="388220"/>
    <n v="324437"/>
    <n v="489833.04423076927"/>
    <n v="449314"/>
    <n v="319107"/>
    <n v="372853"/>
    <n v="298250.26"/>
  </r>
  <r>
    <x v="11"/>
    <x v="3"/>
    <s v="IMPORTAÇÃO"/>
    <s v="m3"/>
    <n v="164852.43192488264"/>
    <n v="460127"/>
    <n v="670290"/>
    <n v="684633"/>
    <n v="574909"/>
    <n v="957358"/>
    <n v="929668"/>
    <n v="1184862.5"/>
    <n v="1061562"/>
    <n v="990726"/>
    <n v="1055643"/>
    <n v="598157.9"/>
  </r>
  <r>
    <x v="11"/>
    <x v="4"/>
    <s v="IMPORTAÇÃO"/>
    <s v="m3"/>
    <n v="0"/>
    <n v="0"/>
    <n v="0"/>
    <n v="58408"/>
    <n v="0"/>
    <n v="45398.98"/>
    <n v="113710"/>
    <n v="126686.72359328729"/>
    <n v="109952"/>
    <n v="133200"/>
    <n v="122012"/>
    <n v="1E-3"/>
  </r>
  <r>
    <x v="11"/>
    <x v="5"/>
    <s v="IMPORTAÇÃO"/>
    <s v="m3"/>
    <n v="193959.20471014493"/>
    <n v="238390"/>
    <n v="348520"/>
    <n v="285704"/>
    <n v="250671"/>
    <n v="326040"/>
    <n v="288767"/>
    <n v="354254.97644927539"/>
    <n v="332441"/>
    <n v="322975"/>
    <n v="188475"/>
    <n v="259513.15"/>
  </r>
  <r>
    <x v="11"/>
    <x v="6"/>
    <s v="IMPORTAÇÃO"/>
    <s v="m3"/>
    <n v="599604.79344729357"/>
    <n v="314229.51709401712"/>
    <n v="522145"/>
    <n v="648868"/>
    <n v="717028"/>
    <n v="490406"/>
    <n v="652127"/>
    <n v="733741.14245014242"/>
    <n v="729777"/>
    <n v="731648"/>
    <n v="522573"/>
    <n v="467453.28"/>
  </r>
  <r>
    <x v="11"/>
    <x v="7"/>
    <s v="IMPORTAÇÃO"/>
    <s v="m3"/>
    <n v="0.87735849056603776"/>
    <n v="4"/>
    <n v="0"/>
    <n v="171461"/>
    <n v="241751"/>
    <n v="0"/>
    <n v="0"/>
    <n v="95366.266846361177"/>
    <n v="332865"/>
    <n v="508549"/>
    <n v="289270"/>
    <n v="547512.46"/>
  </r>
  <r>
    <x v="11"/>
    <x v="8"/>
    <s v="IMPORTAÇÃO"/>
    <s v="m3"/>
    <n v="0"/>
    <n v="0"/>
    <n v="0"/>
    <n v="3068.4462809917359"/>
    <n v="0"/>
    <n v="0"/>
    <n v="0"/>
    <n v="0"/>
    <n v="0"/>
    <n v="0"/>
    <n v="0"/>
    <n v="3055.1501377410468"/>
  </r>
  <r>
    <x v="11"/>
    <x v="9"/>
    <s v="IMPORTAÇÃO"/>
    <s v="m3"/>
    <n v="0"/>
    <n v="0"/>
    <n v="0"/>
    <n v="0"/>
    <n v="0"/>
    <n v="0"/>
    <n v="0"/>
    <n v="0"/>
    <n v="0"/>
    <n v="0"/>
    <n v="0"/>
    <n v="0"/>
  </r>
  <r>
    <x v="11"/>
    <x v="10"/>
    <s v="IMPORTAÇÃO"/>
    <s v="m3"/>
    <n v="114770.67209011264"/>
    <n v="177410"/>
    <n v="77341.679999999993"/>
    <n v="167228"/>
    <n v="170656"/>
    <n v="201266"/>
    <n v="124277"/>
    <n v="138597.37171464332"/>
    <n v="192271"/>
    <n v="139192"/>
    <n v="173808"/>
    <n v="125836.42"/>
  </r>
  <r>
    <x v="11"/>
    <x v="11"/>
    <s v="IMPORTAÇÃO"/>
    <s v="m3"/>
    <n v="20444.072874493919"/>
    <n v="29710"/>
    <n v="39761.049932523616"/>
    <n v="42749"/>
    <n v="26450"/>
    <n v="41268"/>
    <n v="23709"/>
    <n v="38953.230769230766"/>
    <n v="33745"/>
    <n v="29601"/>
    <n v="40817"/>
    <n v="18095.2"/>
  </r>
  <r>
    <x v="11"/>
    <x v="12"/>
    <s v="IMPORTAÇÃO"/>
    <s v="m3"/>
    <n v="2638.5937499999995"/>
    <n v="4196"/>
    <n v="4381"/>
    <n v="2809"/>
    <n v="4185"/>
    <n v="2509"/>
    <n v="3425"/>
    <n v="4323.9224537037071"/>
    <n v="5440"/>
    <n v="2208"/>
    <n v="6663"/>
    <n v="3912.63"/>
  </r>
  <r>
    <x v="11"/>
    <x v="13"/>
    <s v="IMPORTAÇÃO"/>
    <s v="m3"/>
    <n v="43986.170285714274"/>
    <n v="52512"/>
    <n v="66062"/>
    <n v="73316"/>
    <n v="42315"/>
    <n v="59874"/>
    <n v="51063"/>
    <n v="73628.946285714264"/>
    <n v="66608"/>
    <n v="65671"/>
    <n v="74673"/>
    <n v="61359.8"/>
  </r>
  <r>
    <x v="12"/>
    <x v="0"/>
    <s v="IMPORTAÇÃO"/>
    <s v="m3"/>
    <n v="5599"/>
    <n v="5227"/>
    <n v="12550.116097560976"/>
    <n v="10393.29756097561"/>
    <n v="17687.055609756098"/>
    <n v="22430.256585365856"/>
    <n v="10154.916097560976"/>
    <n v="7141.7902439024383"/>
    <n v="6990.8448780487797"/>
    <n v="117.25756097560975"/>
    <n v="5256.3551219512192"/>
    <n v="132.34146341463415"/>
  </r>
  <r>
    <x v="12"/>
    <x v="1"/>
    <s v="IMPORTAÇÃO"/>
    <s v="m3"/>
    <n v="2632.6487804878052"/>
    <n v="1831.790243902439"/>
    <n v="2842.4256097560969"/>
    <n v="3118.6853658536584"/>
    <n v="2896.0743902439035"/>
    <n v="3834.3768292682926"/>
    <n v="2972.0146341463424"/>
    <n v="4632.5999999999995"/>
    <n v="4187.5036585365851"/>
    <n v="2427.3219512195124"/>
    <n v="2291.2304878048776"/>
    <n v="1602.5195121951215"/>
  </r>
  <r>
    <x v="12"/>
    <x v="2"/>
    <s v="IMPORTAÇÃO"/>
    <s v="m3"/>
    <n v="261995"/>
    <n v="426240"/>
    <n v="273040.8509615385"/>
    <n v="212072.67692307691"/>
    <n v="246067.43173076923"/>
    <n v="298423.50961538462"/>
    <n v="375767.91923076927"/>
    <n v="343930.48942307691"/>
    <n v="335084.17307692312"/>
    <n v="309948.29903846158"/>
    <n v="379017.6326923077"/>
    <n v="251594.41634615383"/>
  </r>
  <r>
    <x v="12"/>
    <x v="3"/>
    <s v="IMPORTAÇÃO"/>
    <s v="m3"/>
    <n v="299398"/>
    <n v="672473"/>
    <n v="691899.96244131459"/>
    <n v="986391.2089201879"/>
    <n v="863811.87676056335"/>
    <n v="836761.84859154932"/>
    <n v="500137.15727699531"/>
    <n v="365967.59741784033"/>
    <n v="627562.57394366199"/>
    <n v="359785.66079812206"/>
    <n v="1496656.426056338"/>
    <n v="269359.15845070418"/>
  </r>
  <r>
    <x v="12"/>
    <x v="4"/>
    <s v="IMPORTAÇÃO"/>
    <s v="m3"/>
    <n v="58919"/>
    <n v="31095"/>
    <n v="2.961500493583416E-2"/>
    <n v="1.35538005923001"/>
    <n v="0"/>
    <n v="20.523198420533074"/>
    <n v="0"/>
    <n v="62872.80552813426"/>
    <n v="7.0217176702862796"/>
    <n v="1.974333662388944E-2"/>
    <n v="7.8973346495557761E-3"/>
    <n v="59341.44323790721"/>
  </r>
  <r>
    <x v="12"/>
    <x v="5"/>
    <s v="IMPORTAÇÃO"/>
    <s v="m3"/>
    <n v="299929"/>
    <n v="152795"/>
    <n v="203298.35144927536"/>
    <n v="221122.40398550726"/>
    <n v="277341.08876811585"/>
    <n v="199583.40760869568"/>
    <n v="198925.26086956525"/>
    <n v="135091.6557971015"/>
    <n v="93062.963768115937"/>
    <n v="405880.25724637671"/>
    <n v="185865.0597826087"/>
    <n v="147360.34239130435"/>
  </r>
  <r>
    <x v="12"/>
    <x v="6"/>
    <s v="IMPORTAÇÃO"/>
    <s v="m3"/>
    <n v="299843.16096866102"/>
    <n v="380721.68376068375"/>
    <n v="509426.84615384613"/>
    <n v="991762.70370370371"/>
    <n v="875389.1951566952"/>
    <n v="564113.17521367525"/>
    <n v="247392.47720797721"/>
    <n v="295436.99430199433"/>
    <n v="359002.8504273505"/>
    <n v="511353.31623931625"/>
    <n v="260129.87179487181"/>
    <n v="803770.96866096871"/>
  </r>
  <r>
    <x v="12"/>
    <x v="7"/>
    <s v="IMPORTAÇÃO"/>
    <s v="m3"/>
    <n v="314591.80727762805"/>
    <n v="429403.82210242591"/>
    <n v="482543.44339622644"/>
    <n v="292553.07547169813"/>
    <n v="196298.53908355796"/>
    <n v="227592.01212938008"/>
    <n v="194729.31401617252"/>
    <n v="168803.7061994609"/>
    <n v="96580.938005390839"/>
    <n v="539257.79649595695"/>
    <n v="639823.33962264156"/>
    <n v="198020.59973045823"/>
  </r>
  <r>
    <x v="12"/>
    <x v="8"/>
    <s v="IMPORTAÇÃO"/>
    <s v="m3"/>
    <n v="0"/>
    <n v="6197.924242424242"/>
    <n v="0"/>
    <n v="0"/>
    <n v="0"/>
    <n v="0"/>
    <n v="0"/>
    <n v="0"/>
    <n v="0"/>
    <n v="0"/>
    <n v="0"/>
    <n v="0"/>
  </r>
  <r>
    <x v="12"/>
    <x v="9"/>
    <s v="IMPORTAÇÃO"/>
    <s v="m3"/>
    <n v="0"/>
    <n v="0"/>
    <n v="0"/>
    <n v="0"/>
    <n v="0"/>
    <n v="0"/>
    <n v="0"/>
    <n v="0"/>
    <n v="0"/>
    <n v="0"/>
    <n v="0"/>
    <n v="0"/>
  </r>
  <r>
    <x v="12"/>
    <x v="10"/>
    <s v="IMPORTAÇÃO"/>
    <s v="m3"/>
    <n v="183070"/>
    <n v="169569"/>
    <n v="200399.98748435546"/>
    <n v="140774.22152690863"/>
    <n v="138403.6983729662"/>
    <n v="304805.34668335423"/>
    <n v="988.41426783479346"/>
    <n v="0"/>
    <n v="51143.93742177722"/>
    <n v="90418.076345431793"/>
    <n v="383670.00500625791"/>
    <n v="0"/>
  </r>
  <r>
    <x v="12"/>
    <x v="11"/>
    <s v="IMPORTAÇÃO"/>
    <s v="m3"/>
    <n v="16259.122807017544"/>
    <n v="21657.520917678816"/>
    <n v="29059.604588394061"/>
    <n v="16327.252361673416"/>
    <n v="23534.676113360329"/>
    <n v="20373.689608636982"/>
    <n v="17075.520917678812"/>
    <n v="24180.592442645077"/>
    <n v="19861.753036437247"/>
    <n v="23491.844804318484"/>
    <n v="28385.13765182186"/>
    <n v="23632.071319472459"/>
  </r>
  <r>
    <x v="12"/>
    <x v="12"/>
    <s v="IMPORTAÇÃO"/>
    <s v="m3"/>
    <n v="799.89467592592598"/>
    <n v="679.75925925925924"/>
    <n v="685.9525462962963"/>
    <n v="174.72106481481481"/>
    <n v="1659.8368055555557"/>
    <n v="673.10416666666663"/>
    <n v="738.29050925925924"/>
    <n v="1438.820601851852"/>
    <n v="1015.8796296296296"/>
    <n v="825.60763888888891"/>
    <n v="879.17245370370358"/>
    <n v="388.78935185185185"/>
  </r>
  <r>
    <x v="12"/>
    <x v="13"/>
    <s v="IMPORTAÇÃO"/>
    <s v="m3"/>
    <n v="37092.547428571408"/>
    <n v="58273.429714285739"/>
    <n v="60253.132571428578"/>
    <n v="63423.067428571449"/>
    <n v="62558.368000000002"/>
    <n v="81229.757714285661"/>
    <n v="45927.283428571391"/>
    <n v="93405.349714285752"/>
    <n v="102160.54857142858"/>
    <n v="64065.720000000008"/>
    <n v="68085.842285714301"/>
    <n v="64516.570285714304"/>
  </r>
  <r>
    <x v="13"/>
    <x v="0"/>
    <s v="IMPORTAÇÃO"/>
    <s v="m3"/>
    <n v="133.6078048780488"/>
    <n v="134.79707317073172"/>
    <n v="7126.2487804878047"/>
    <n v="151.8868292682927"/>
    <n v="24613.242926829269"/>
    <n v="14091.215609756096"/>
    <n v="171.97756097560975"/>
    <n v="173.80780487804878"/>
    <n v="7106.2146341463413"/>
    <n v="5607.6390243902442"/>
    <n v="12891.527804878049"/>
    <n v="12576.581463414635"/>
  </r>
  <r>
    <x v="13"/>
    <x v="1"/>
    <s v="IMPORTAÇÃO"/>
    <s v="m3"/>
    <n v="2433.5390243902443"/>
    <n v="2431.028048780488"/>
    <n v="2404.49512195122"/>
    <n v="3654.0414634146359"/>
    <n v="3258.0000000000009"/>
    <n v="2969.9402439024389"/>
    <n v="2101.415853658536"/>
    <n v="3745.3365853658534"/>
    <n v="1797.1524390243901"/>
    <n v="2742.3036585365858"/>
    <n v="1831.2695121951226"/>
    <n v="2535.9158536585373"/>
  </r>
  <r>
    <x v="13"/>
    <x v="2"/>
    <s v="IMPORTAÇÃO"/>
    <s v="m3"/>
    <n v="186333.08846153849"/>
    <n v="169405.93942307692"/>
    <n v="435048.11153846153"/>
    <n v="312431.79423076921"/>
    <n v="350535.60288461542"/>
    <n v="152522.19807692306"/>
    <n v="375216.90673076926"/>
    <n v="439076.31923076924"/>
    <n v="283194.24326923076"/>
    <n v="427658.36153846153"/>
    <n v="374425.59134615381"/>
    <n v="270873.7894230769"/>
  </r>
  <r>
    <x v="13"/>
    <x v="3"/>
    <s v="IMPORTAÇÃO"/>
    <s v="m3"/>
    <n v="1311150.1913145543"/>
    <n v="472217.31690140843"/>
    <n v="732793.30985915498"/>
    <n v="1437765.161971831"/>
    <n v="1118505.8356807514"/>
    <n v="428439.17723004695"/>
    <n v="769743.77464788733"/>
    <n v="807199.46830985905"/>
    <n v="595239.42370892025"/>
    <n v="923776.05868544604"/>
    <n v="750036.07042253518"/>
    <n v="936178.56572769955"/>
  </r>
  <r>
    <x v="13"/>
    <x v="4"/>
    <s v="IMPORTAÇÃO"/>
    <s v="m3"/>
    <n v="9.772951628825273E-2"/>
    <n v="0"/>
    <n v="0"/>
    <n v="1.6317867719644621"/>
    <n v="0"/>
    <n v="0"/>
    <n v="1.3583415597235935"/>
    <n v="0.31490621915103656"/>
    <n v="34934.716683119448"/>
    <n v="42665.199407699904"/>
    <n v="0"/>
    <n v="18646.353405725571"/>
  </r>
  <r>
    <x v="13"/>
    <x v="5"/>
    <s v="IMPORTAÇÃO"/>
    <s v="m3"/>
    <n v="477165.88224637683"/>
    <n v="128960.18840579709"/>
    <n v="226930.09239130435"/>
    <n v="174493.51449275363"/>
    <n v="281477.76630434772"/>
    <n v="150953.8097826087"/>
    <n v="410313.82065217389"/>
    <n v="459390.1449275362"/>
    <n v="207470.22282608695"/>
    <n v="264477.5797101449"/>
    <n v="263657.46014492755"/>
    <n v="279139.45833333337"/>
  </r>
  <r>
    <x v="13"/>
    <x v="6"/>
    <s v="IMPORTAÇÃO"/>
    <s v="m3"/>
    <n v="411510.5384615385"/>
    <n v="498200.43732193729"/>
    <n v="475001.94586894591"/>
    <n v="579965.38888888888"/>
    <n v="823303.14529914525"/>
    <n v="426154.47578347585"/>
    <n v="595810.38603988604"/>
    <n v="929527.77777777787"/>
    <n v="658070.47435897437"/>
    <n v="706234.45014245017"/>
    <n v="450930.83333333331"/>
    <n v="453599.49430199421"/>
  </r>
  <r>
    <x v="13"/>
    <x v="7"/>
    <s v="IMPORTAÇÃO"/>
    <s v="m3"/>
    <n v="689211.31401617243"/>
    <n v="587084.81401617255"/>
    <n v="350610.69946091645"/>
    <n v="294157.64959568734"/>
    <n v="388333.4299191375"/>
    <n v="98781.704851752016"/>
    <n v="90608.8409703504"/>
    <n v="0"/>
    <n v="142156.28301886789"/>
    <n v="48207.715633423184"/>
    <n v="141635.9690026954"/>
    <n v="47253.432614555255"/>
  </r>
  <r>
    <x v="13"/>
    <x v="8"/>
    <s v="IMPORTAÇÃO"/>
    <s v="m3"/>
    <n v="0"/>
    <n v="0"/>
    <n v="0"/>
    <n v="0"/>
    <n v="0"/>
    <n v="0"/>
    <n v="0"/>
    <n v="0"/>
    <n v="0"/>
    <n v="0"/>
    <n v="0"/>
    <n v="0"/>
  </r>
  <r>
    <x v="13"/>
    <x v="9"/>
    <s v="IMPORTAÇÃO"/>
    <s v="m3"/>
    <n v="0"/>
    <n v="0"/>
    <n v="0"/>
    <n v="0"/>
    <n v="0"/>
    <n v="0"/>
    <n v="0"/>
    <n v="0"/>
    <n v="0"/>
    <n v="0"/>
    <n v="0"/>
    <n v="0"/>
  </r>
  <r>
    <x v="13"/>
    <x v="10"/>
    <s v="IMPORTAÇÃO"/>
    <s v="m3"/>
    <n v="169161.59824780974"/>
    <n v="113505.82728410512"/>
    <n v="66370.87484355444"/>
    <n v="346795.99499374221"/>
    <n v="211553.96245306631"/>
    <n v="139948.45932415518"/>
    <n v="133852.87359198998"/>
    <n v="95602.540675844808"/>
    <n v="53485.120150187737"/>
    <n v="296448.66207759699"/>
    <n v="108082.9211514393"/>
    <n v="226839.84981226534"/>
  </r>
  <r>
    <x v="13"/>
    <x v="11"/>
    <s v="IMPORTAÇÃO"/>
    <s v="m3"/>
    <n v="17676.102564102566"/>
    <n v="12727.929266242531"/>
    <n v="48117.369770580284"/>
    <n v="19359.039136302294"/>
    <n v="20902.655870445345"/>
    <n v="16914.877192982458"/>
    <n v="25359.219973009447"/>
    <n v="16897.481781376518"/>
    <n v="26192.168690958155"/>
    <n v="11806.797570850202"/>
    <n v="67211.882591093119"/>
    <n v="20125.914979757094"/>
  </r>
  <r>
    <x v="13"/>
    <x v="12"/>
    <s v="IMPORTAÇÃO"/>
    <s v="m3"/>
    <n v="1320.2673611111111"/>
    <n v="286.60069444444446"/>
    <n v="434.88773148148147"/>
    <n v="934.07407407407413"/>
    <n v="730.30555555555554"/>
    <n v="256.56712962962962"/>
    <n v="1261.5891203703704"/>
    <n v="1202.15625"/>
    <n v="308.20930232558135"/>
    <n v="924.34606481481478"/>
    <n v="477.0162037037037"/>
    <n v="279.83912037037038"/>
  </r>
  <r>
    <x v="13"/>
    <x v="13"/>
    <s v="IMPORTAÇÃO"/>
    <s v="m3"/>
    <n v="70426.568604651184"/>
    <n v="65085.69767441861"/>
    <n v="54980.77906976745"/>
    <n v="78369.569767441877"/>
    <n v="53980.429069767422"/>
    <n v="71502.965116279083"/>
    <n v="77130.029069767421"/>
    <n v="77088.282558139545"/>
    <n v="84144.868604651143"/>
    <n v="60310.401162790717"/>
    <n v="85331.543023255814"/>
    <n v="84192.276744186049"/>
  </r>
  <r>
    <x v="14"/>
    <x v="0"/>
    <s v="IMPORTAÇÃO"/>
    <s v="m3"/>
    <n v="88.074146341463418"/>
    <n v="77.993170731707323"/>
    <n v="222.28390243902442"/>
    <n v="265.37951219512195"/>
    <n v="124.20682926829268"/>
    <n v="91.344390243902438"/>
    <n v="13210.738536585364"/>
    <n v="110.82926829268293"/>
    <n v="189.96682926829268"/>
    <n v="5250.730731707321"/>
    <n v="129.21170731707318"/>
    <n v="6993.2468292682934"/>
  </r>
  <r>
    <x v="14"/>
    <x v="1"/>
    <s v="IMPORTAÇÃO"/>
    <s v="m3"/>
    <n v="3242.5439024390248"/>
    <n v="2336.0804878048775"/>
    <n v="2423.3865853658535"/>
    <n v="2566.9060975609764"/>
    <n v="1644.9182926829269"/>
    <n v="1802.1219512195121"/>
    <n v="3305.1048780487808"/>
    <n v="1746.5768292682926"/>
    <n v="1687.8792682926833"/>
    <n v="1822.068292682927"/>
    <n v="1401.7036585365854"/>
    <n v="1599.1182926829267"/>
  </r>
  <r>
    <x v="14"/>
    <x v="2"/>
    <s v="IMPORTAÇÃO"/>
    <s v="m3"/>
    <n v="366888.00192307692"/>
    <n v="238093.23846153845"/>
    <n v="243570.48461538463"/>
    <n v="198513.89903846153"/>
    <n v="491546.34230769234"/>
    <n v="377744.1798076923"/>
    <n v="269901.23365384614"/>
    <n v="283503.64615384617"/>
    <n v="342878.9605769231"/>
    <n v="425328.36346153845"/>
    <n v="244432.43942307692"/>
    <n v="360433.9384615384"/>
  </r>
  <r>
    <x v="14"/>
    <x v="3"/>
    <s v="IMPORTAÇÃO"/>
    <s v="m3"/>
    <n v="1310822.7840375591"/>
    <n v="954081.85915492952"/>
    <n v="579791.28286384977"/>
    <n v="619644.11267605633"/>
    <n v="781211.90375586844"/>
    <n v="1025334.3427230048"/>
    <n v="1030252.220657277"/>
    <n v="567203.66666666663"/>
    <n v="1273578.6326291079"/>
    <n v="651091.75938967138"/>
    <n v="895334.0199530517"/>
    <n v="1586762.4835680751"/>
  </r>
  <r>
    <x v="14"/>
    <x v="4"/>
    <s v="IMPORTAÇÃO"/>
    <s v="m3"/>
    <n v="18495.906219151038"/>
    <n v="27854.627838104643"/>
    <n v="28021.955577492601"/>
    <n v="1.974333662388944E-3"/>
    <n v="48208.305034550845"/>
    <n v="9555.1737413622905"/>
    <n v="19086.108588351435"/>
    <n v="65505.732477788755"/>
    <n v="59278.40868706812"/>
    <n v="28640.971372161897"/>
    <n v="59745.009871668313"/>
    <n v="34440.709772951632"/>
  </r>
  <r>
    <x v="14"/>
    <x v="5"/>
    <s v="IMPORTAÇÃO"/>
    <s v="m3"/>
    <n v="467875.32065217389"/>
    <n v="269658.62137681158"/>
    <n v="290845.43840579712"/>
    <n v="226170.3224637681"/>
    <n v="235262.52355072464"/>
    <n v="183104.46195652173"/>
    <n v="836612.1594202898"/>
    <n v="362370.93297101452"/>
    <n v="141782.5525362319"/>
    <n v="183152.42028985507"/>
    <n v="409808.82065217389"/>
    <n v="256277.81159420288"/>
  </r>
  <r>
    <x v="14"/>
    <x v="6"/>
    <s v="IMPORTAÇÃO"/>
    <s v="m3"/>
    <n v="375222.51994301996"/>
    <n v="655365.77920227905"/>
    <n v="552040.51566951571"/>
    <n v="394773.71225071239"/>
    <n v="781433.16524216533"/>
    <n v="637336.48717948725"/>
    <n v="367841.72649572644"/>
    <n v="812682.46296296292"/>
    <n v="479086.2535612536"/>
    <n v="520077.86752136756"/>
    <n v="539997.235042735"/>
    <n v="730975.88319088321"/>
  </r>
  <r>
    <x v="14"/>
    <x v="7"/>
    <s v="IMPORTAÇÃO"/>
    <s v="m3"/>
    <n v="45675.262803234502"/>
    <n v="375347.77628032345"/>
    <n v="203574.30727762805"/>
    <n v="238108.08086253371"/>
    <n v="285723.9932614555"/>
    <n v="166009.46900269543"/>
    <n v="262151.51482479787"/>
    <n v="118664.07412398922"/>
    <n v="73026.797843665772"/>
    <n v="73289.867924528298"/>
    <n v="168057.41509433964"/>
    <n v="167364.49999999997"/>
  </r>
  <r>
    <x v="14"/>
    <x v="8"/>
    <s v="IMPORTAÇÃO"/>
    <s v="m3"/>
    <n v="0"/>
    <n v="0"/>
    <n v="0"/>
    <n v="0"/>
    <n v="0"/>
    <n v="0"/>
    <n v="0"/>
    <n v="0"/>
    <n v="0"/>
    <m/>
    <n v="0"/>
    <n v="0"/>
  </r>
  <r>
    <x v="14"/>
    <x v="9"/>
    <s v="IMPORTAÇÃO"/>
    <s v="m3"/>
    <n v="0"/>
    <n v="0"/>
    <n v="0"/>
    <n v="0"/>
    <n v="0"/>
    <n v="0"/>
    <n v="0"/>
    <n v="0"/>
    <n v="0"/>
    <m/>
    <n v="0"/>
    <n v="0"/>
  </r>
  <r>
    <x v="14"/>
    <x v="10"/>
    <s v="IMPORTAÇÃO"/>
    <s v="m3"/>
    <n v="160393.1239048811"/>
    <n v="54177.90738423029"/>
    <n v="128557.89361702127"/>
    <n v="229763.24030037547"/>
    <n v="36833.511889862326"/>
    <n v="238790.67834793491"/>
    <n v="156973.2277847309"/>
    <n v="0"/>
    <n v="161821.39424280351"/>
    <n v="76098.082603254064"/>
    <n v="81359.093867334173"/>
    <n v="178821.2277847309"/>
  </r>
  <r>
    <x v="14"/>
    <x v="11"/>
    <s v="IMPORTAÇÃO"/>
    <s v="m3"/>
    <n v="10831.106612685566"/>
    <n v="51275.599190283348"/>
    <n v="37746.28475033737"/>
    <n v="34549.008097166006"/>
    <n v="50828.581646423358"/>
    <n v="23595.161943319861"/>
    <n v="22978.588394062088"/>
    <n v="39922.566801619425"/>
    <n v="124538.42645074255"/>
    <n v="53819.797570850205"/>
    <n v="64055.058029689593"/>
    <n v="85835.056680161942"/>
  </r>
  <r>
    <x v="14"/>
    <x v="12"/>
    <s v="IMPORTAÇÃO"/>
    <s v="m3"/>
    <n v="439.66319444444446"/>
    <n v="168.8900462962963"/>
    <n v="747.60763888888891"/>
    <n v="497.90856481481484"/>
    <n v="503.04166666666674"/>
    <n v="388.95601851851848"/>
    <n v="538.36458333333326"/>
    <n v="479.00694444444451"/>
    <n v="334.62615740740739"/>
    <n v="828.18865740740739"/>
    <n v="302.2349537037037"/>
    <n v="488.31018518518522"/>
  </r>
  <r>
    <x v="14"/>
    <x v="13"/>
    <s v="IMPORTAÇÃO"/>
    <s v="m3"/>
    <n v="59134.645348837243"/>
    <n v="69415.33720930235"/>
    <n v="25971.905813953494"/>
    <n v="65008.080232558103"/>
    <n v="75000.995348836776"/>
    <n v="63054.24534883719"/>
    <n v="63397.859302325574"/>
    <n v="82782.719767441769"/>
    <n v="55503.560465116287"/>
    <n v="47988.379069767434"/>
    <n v="45267.145348837199"/>
    <n v="60658.584883720927"/>
  </r>
  <r>
    <x v="15"/>
    <x v="0"/>
    <s v="IMPORTAÇÃO"/>
    <s v="m3"/>
    <n v="7067.1453658536584"/>
    <n v="83.246829268292686"/>
    <n v="83.042926829268282"/>
    <n v="84.697560975609747"/>
    <n v="106.07902439024392"/>
    <n v="64.126829268292681"/>
    <n v="75.403902439024392"/>
    <n v="92.149268292682933"/>
    <n v="48.308292682926833"/>
    <n v="144.44097560975609"/>
    <n v="109.20682926829268"/>
    <n v="99.065365853658534"/>
  </r>
  <r>
    <x v="15"/>
    <x v="1"/>
    <s v="IMPORTAÇÃO"/>
    <s v="m3"/>
    <n v="1776.2817073170731"/>
    <n v="1608.9512195121945"/>
    <n v="2450.2341463414632"/>
    <n v="1943.1951219512193"/>
    <n v="2315.9926829268293"/>
    <n v="2407.1621951219508"/>
    <n v="3013.0756097560979"/>
    <n v="2575.1878048780491"/>
    <n v="2256.5817073170729"/>
    <n v="2351.8780487804879"/>
    <n v="1629.1292682926828"/>
    <n v="1159.1170731707316"/>
  </r>
  <r>
    <x v="15"/>
    <x v="2"/>
    <s v="IMPORTAÇÃO"/>
    <s v="m3"/>
    <n v="234526.0932692308"/>
    <n v="237425.09230769228"/>
    <n v="392695.44326923077"/>
    <n v="171902.20480769229"/>
    <n v="325016.37980769231"/>
    <n v="242140.22211538462"/>
    <n v="405813.22403846151"/>
    <n v="212288.51442307691"/>
    <n v="147486.97500000001"/>
    <n v="120789.90769230769"/>
    <n v="197605.2807692308"/>
    <n v="284906.92403846153"/>
  </r>
  <r>
    <x v="15"/>
    <x v="3"/>
    <s v="IMPORTAÇÃO"/>
    <s v="m3"/>
    <n v="755432.84037558688"/>
    <n v="776384.43661971833"/>
    <n v="860924.12441314547"/>
    <n v="486567.17136150232"/>
    <n v="666227.83685446007"/>
    <n v="630065.49765258213"/>
    <n v="895188.63849765249"/>
    <n v="28618.884976525824"/>
    <n v="522876.3110328638"/>
    <n v="343844.57511737087"/>
    <n v="773618.28403755859"/>
    <n v="200351.0633802817"/>
  </r>
  <r>
    <x v="15"/>
    <x v="4"/>
    <s v="IMPORTAÇÃO"/>
    <s v="m3"/>
    <n v="56979.21618953604"/>
    <n v="81044.384007897344"/>
    <n v="16832.736426456075"/>
    <n v="49766.831194471873"/>
    <n v="25341.667324777893"/>
    <n v="32895.140177690031"/>
    <n v="37579.62981243831"/>
    <n v="11497.294175715697"/>
    <n v="3.1786771964461997"/>
    <n v="23780.03751233959"/>
    <n v="9482.186574531097"/>
    <n v="9518.8736426456089"/>
  </r>
  <r>
    <x v="15"/>
    <x v="5"/>
    <s v="IMPORTAÇÃO"/>
    <s v="m3"/>
    <n v="258366.02173913043"/>
    <n v="184303.05797101441"/>
    <n v="271594.55615942023"/>
    <n v="360833.16666666663"/>
    <n v="97438.237318840576"/>
    <n v="238092.10688405801"/>
    <n v="194313.87318840588"/>
    <n v="159146.75724637683"/>
    <n v="247350.46557971014"/>
    <n v="226845.48369565216"/>
    <n v="653776.48913043481"/>
    <n v="299110.60869565222"/>
  </r>
  <r>
    <x v="15"/>
    <x v="6"/>
    <s v="IMPORTAÇÃO"/>
    <s v="m3"/>
    <n v="511696.63817663823"/>
    <n v="664156.47578347567"/>
    <n v="1004236.8162393162"/>
    <n v="593236.89316239313"/>
    <n v="491961.18091168092"/>
    <n v="671294.33190883184"/>
    <n v="355803.01851851854"/>
    <n v="197297.10968660968"/>
    <n v="476193.85470085463"/>
    <n v="715482.04700854712"/>
    <n v="836371.23931623925"/>
    <n v="486263.33333333326"/>
  </r>
  <r>
    <x v="15"/>
    <x v="7"/>
    <s v="IMPORTAÇÃO"/>
    <s v="m3"/>
    <n v="360137.40835579514"/>
    <n v="350989.35444743937"/>
    <n v="307369.47574123985"/>
    <n v="411488.10646900273"/>
    <n v="320041.37196765497"/>
    <n v="224028.97843665766"/>
    <n v="113660.5525606469"/>
    <n v="46889.991913746628"/>
    <n v="7071.5754716981137"/>
    <n v="44693.886792452831"/>
    <n v="164656.40566037735"/>
    <n v="118548.95687331536"/>
  </r>
  <r>
    <x v="15"/>
    <x v="8"/>
    <s v="IMPORTAÇÃO"/>
    <s v="m3"/>
    <n v="0"/>
    <n v="0"/>
    <m/>
    <n v="0"/>
    <n v="0"/>
    <n v="0"/>
    <n v="0"/>
    <n v="0"/>
    <n v="0"/>
    <m/>
    <n v="0"/>
    <n v="0"/>
  </r>
  <r>
    <x v="15"/>
    <x v="9"/>
    <s v="IMPORTAÇÃO"/>
    <s v="m3"/>
    <n v="0"/>
    <n v="0"/>
    <m/>
    <n v="0"/>
    <n v="0"/>
    <n v="0"/>
    <n v="0"/>
    <n v="0"/>
    <n v="0"/>
    <m/>
    <n v="0"/>
    <n v="0"/>
  </r>
  <r>
    <x v="15"/>
    <x v="10"/>
    <s v="IMPORTAÇÃO"/>
    <s v="m3"/>
    <n v="51443.65331664581"/>
    <n v="241932.97747183981"/>
    <n v="51558.245306633296"/>
    <n v="116949.11013767209"/>
    <n v="211952.49561952442"/>
    <n v="160934.225281602"/>
    <n v="122507.67459324154"/>
    <n v="0"/>
    <n v="2615.2740926157699"/>
    <n v="171099.93617021275"/>
    <n v="201670.29411764705"/>
    <n v="41288.256570713391"/>
  </r>
  <r>
    <x v="15"/>
    <x v="11"/>
    <s v="IMPORTAÇÃO"/>
    <s v="m3"/>
    <n v="62507.365721997296"/>
    <n v="143035.7948717949"/>
    <n v="25852.242914979754"/>
    <n v="66226.263157894704"/>
    <n v="13625.767881241563"/>
    <n v="80619.361673414242"/>
    <n v="62585.137651821868"/>
    <n v="25679.246963562746"/>
    <n v="67915.645074224012"/>
    <n v="50759.180836707164"/>
    <n v="83075.721997300934"/>
    <n v="47430.678812415652"/>
  </r>
  <r>
    <x v="15"/>
    <x v="12"/>
    <s v="IMPORTAÇÃO"/>
    <s v="m3"/>
    <n v="393.69791666666669"/>
    <n v="381.08564814814815"/>
    <n v="594.33796296296305"/>
    <n v="57.079861111111114"/>
    <n v="501.08796296296299"/>
    <n v="730.56828703703695"/>
    <n v="581.98842592592598"/>
    <n v="455.90740740740739"/>
    <n v="363.85763888888891"/>
    <n v="349.85648148148147"/>
    <n v="709.83796296296305"/>
    <n v="473.06944444444446"/>
  </r>
  <r>
    <x v="15"/>
    <x v="13"/>
    <s v="IMPORTAÇÃO"/>
    <s v="m3"/>
    <n v="40781.941860465115"/>
    <n v="35721.196511627903"/>
    <n v="48597.190697674414"/>
    <n v="24625.496511627905"/>
    <n v="49617.436046511648"/>
    <n v="103479.62906976746"/>
    <n v="35950.693023255801"/>
    <n v="24342.830232558135"/>
    <n v="61253.98023255817"/>
    <n v="43989.837209302335"/>
    <n v="80203.731395348805"/>
    <n v="101338.56162790697"/>
  </r>
  <r>
    <x v="16"/>
    <x v="0"/>
    <s v="IMPORTAÇÃO"/>
    <s v="m3"/>
    <n v="71.258536585365846"/>
    <n v="100.24682926829269"/>
    <n v="142.9609756097561"/>
    <n v="52.702439024390245"/>
    <n v="9.7356097560975616"/>
    <n v="52.731707317073173"/>
    <n v="42.292682926829272"/>
    <n v="108.16"/>
    <n v="54.984390243902439"/>
    <n v="51.932682926829266"/>
    <n v="131.15414634146342"/>
    <n v="49.231219512195125"/>
  </r>
  <r>
    <x v="16"/>
    <x v="1"/>
    <s v="IMPORTAÇÃO"/>
    <s v="m3"/>
    <n v="2542.4634146341464"/>
    <n v="1832.7365853658532"/>
    <n v="2352.3817073170735"/>
    <n v="1574.6804878048779"/>
    <n v="2200.3170731707314"/>
    <n v="2136.7792682926829"/>
    <n v="1597.3756097560977"/>
    <n v="1685.7817073170731"/>
    <n v="1638.6524390243906"/>
    <n v="1699.2951219512195"/>
    <n v="3540.9195121951225"/>
    <n v="1494.0451219512197"/>
  </r>
  <r>
    <x v="16"/>
    <x v="2"/>
    <s v="IMPORTAÇÃO"/>
    <s v="m3"/>
    <n v="231167.5538461539"/>
    <n v="114137.84423076923"/>
    <n v="343743.30961538467"/>
    <n v="157646.72019230769"/>
    <n v="110278.77980769231"/>
    <n v="179279.11249999999"/>
    <n v="47614.980769230773"/>
    <n v="282383.51730769232"/>
    <n v="238163.2596153846"/>
    <n v="65681.881730769237"/>
    <n v="127263.25576923076"/>
    <n v="160261.26249999998"/>
  </r>
  <r>
    <x v="16"/>
    <x v="3"/>
    <s v="IMPORTAÇÃO"/>
    <s v="m3"/>
    <n v="159878.91431924881"/>
    <n v="414868.60563380283"/>
    <n v="943642.98356807511"/>
    <n v="591295.79812206572"/>
    <n v="665351.35211267613"/>
    <n v="614669.31220657285"/>
    <n v="861562.17136150226"/>
    <n v="780326.3274647888"/>
    <n v="769797.4800469483"/>
    <n v="659023.83685446007"/>
    <n v="727003.10093896708"/>
    <n v="730903.83568075113"/>
  </r>
  <r>
    <x v="16"/>
    <x v="4"/>
    <s v="IMPORTAÇÃO"/>
    <s v="m3"/>
    <n v="19038.054294175719"/>
    <n v="0.91806515301085889"/>
    <n v="4669.2339585389936"/>
    <n v="4705.3030602171766"/>
    <n v="933.8390918065154"/>
    <n v="1958.7423494570585"/>
    <n v="16215.885488647584"/>
    <n v="979.37117472852924"/>
    <n v="934.8114511352419"/>
    <n v="8396.3257650542946"/>
    <n v="6100.5794669299121"/>
    <n v="1156.6307996051335"/>
  </r>
  <r>
    <x v="16"/>
    <x v="5"/>
    <s v="IMPORTAÇÃO"/>
    <s v="m3"/>
    <n v="78870.626811594193"/>
    <n v="670225.65036231896"/>
    <n v="194664.84420289856"/>
    <n v="517139.68297101458"/>
    <n v="431045.87500000006"/>
    <n v="447145.40760869574"/>
    <n v="370570.15579710144"/>
    <n v="437876.75362318836"/>
    <n v="371830.75181159418"/>
    <n v="240066.98007246378"/>
    <n v="223032.55978260873"/>
    <n v="167099.93659420285"/>
  </r>
  <r>
    <x v="16"/>
    <x v="6"/>
    <s v="IMPORTAÇÃO"/>
    <s v="m3"/>
    <n v="26931.319088319087"/>
    <n v="1047204.8119658119"/>
    <n v="718701.95726495725"/>
    <n v="1018415.9131054129"/>
    <n v="631392.68518518517"/>
    <n v="525446.59971509967"/>
    <n v="1315560.2364672364"/>
    <n v="1276579.2621082619"/>
    <n v="576329.52421652433"/>
    <n v="603157.12678062683"/>
    <n v="336181.11396011396"/>
    <n v="591263.34757834766"/>
  </r>
  <r>
    <x v="16"/>
    <x v="7"/>
    <s v="IMPORTAÇÃO"/>
    <s v="m3"/>
    <n v="4.0431266846361188E-3"/>
    <n v="257266.5458221024"/>
    <n v="330169.4083557952"/>
    <n v="202381.58490566036"/>
    <n v="231057.00943396229"/>
    <n v="377069.52156334231"/>
    <n v="333101.69676549861"/>
    <n v="297724.93800539081"/>
    <n v="299852.23719676549"/>
    <n v="193212.29514824797"/>
    <n v="159107.12803234503"/>
    <n v="245239.90026954177"/>
  </r>
  <r>
    <x v="16"/>
    <x v="8"/>
    <s v="IMPORTAÇÃO"/>
    <s v="m3"/>
    <n v="0"/>
    <n v="0"/>
    <n v="0"/>
    <n v="0"/>
    <n v="0"/>
    <n v="0"/>
    <n v="0"/>
    <n v="0"/>
    <n v="0"/>
    <n v="0"/>
    <n v="0"/>
    <n v="0"/>
  </r>
  <r>
    <x v="16"/>
    <x v="9"/>
    <s v="IMPORTAÇÃO"/>
    <s v="m3"/>
    <n v="0"/>
    <n v="0"/>
    <n v="0"/>
    <n v="0"/>
    <n v="0"/>
    <n v="0"/>
    <n v="0"/>
    <n v="0"/>
    <n v="0"/>
    <n v="0"/>
    <n v="0"/>
    <n v="0"/>
  </r>
  <r>
    <x v="16"/>
    <x v="10"/>
    <s v="IMPORTAÇÃO"/>
    <s v="m3"/>
    <n v="40095.274092615771"/>
    <n v="160764.13266583229"/>
    <n v="120815.90237797247"/>
    <n v="227802.95994993742"/>
    <n v="306077.62578222778"/>
    <n v="24987.553191489362"/>
    <n v="54882.315394242803"/>
    <n v="41145.622027534417"/>
    <n v="106181.58197747184"/>
    <n v="148477.57321652066"/>
    <n v="0"/>
    <n v="43054.803504380478"/>
  </r>
  <r>
    <x v="16"/>
    <x v="11"/>
    <s v="IMPORTAÇÃO"/>
    <s v="m3"/>
    <n v="8761.2807017543892"/>
    <n v="56966.43049932523"/>
    <n v="14327.079622132258"/>
    <n v="19862.052631578947"/>
    <n v="22774.23886639675"/>
    <n v="91564.971659919014"/>
    <n v="30154.136302294188"/>
    <n v="50604.014844804304"/>
    <n v="67414.723346828599"/>
    <n v="117981.25775978404"/>
    <n v="70312.437246963556"/>
    <n v="37876.605937921733"/>
  </r>
  <r>
    <x v="16"/>
    <x v="12"/>
    <s v="IMPORTAÇÃO"/>
    <s v="m3"/>
    <n v="574.73032407407413"/>
    <n v="291.87037037037038"/>
    <n v="429.57986111111114"/>
    <n v="411.6180555555556"/>
    <n v="515.09143518518522"/>
    <n v="521.01851851851859"/>
    <n v="685.25"/>
    <n v="605.60300925925935"/>
    <n v="544.71527777777783"/>
    <n v="328.64814814814815"/>
    <n v="463.75"/>
    <n v="245.1087962962963"/>
  </r>
  <r>
    <x v="16"/>
    <x v="13"/>
    <s v="IMPORTAÇÃO"/>
    <s v="m3"/>
    <n v="29742.054651162791"/>
    <n v="82745.781395348837"/>
    <n v="30591.56279069767"/>
    <n v="44414.195348837202"/>
    <n v="40754.308139534878"/>
    <n v="45174.994186046511"/>
    <n v="62442.153488372118"/>
    <n v="39442.437209302356"/>
    <n v="63627.4872093023"/>
    <n v="90079.256976744175"/>
    <n v="41547.26627906975"/>
    <n v="77680.358139534917"/>
  </r>
  <r>
    <x v="17"/>
    <x v="0"/>
    <s v="IMPORTAÇÃO"/>
    <s v="m3"/>
    <n v="94.642926829268291"/>
    <n v="61.237073170731705"/>
    <n v="215.59609756097564"/>
    <n v="144.66048780487802"/>
    <n v="62.171707317073171"/>
    <n v="194.53951219512197"/>
    <n v="102.3551219512195"/>
    <n v="45.669268292682922"/>
    <n v="56.295609756097562"/>
    <n v="153.43414634146342"/>
    <n v="117.19999999999999"/>
    <n v="240.84780487804878"/>
  </r>
  <r>
    <x v="17"/>
    <x v="1"/>
    <s v="IMPORTAÇÃO"/>
    <s v="m3"/>
    <n v="1771.931707317073"/>
    <n v="860.82073170731724"/>
    <n v="2757.1012195121953"/>
    <n v="4060.5658536585361"/>
    <n v="1927.5743902439024"/>
    <n v="2116.0865853658538"/>
    <n v="2541.9914634146339"/>
    <n v="3406.3402439024389"/>
    <n v="3312.5597560975621"/>
    <n v="3670.8109756097565"/>
    <n v="2906.8439024390245"/>
    <n v="2074.6329268292679"/>
  </r>
  <r>
    <x v="17"/>
    <x v="2"/>
    <s v="IMPORTAÇÃO"/>
    <s v="m3"/>
    <n v="208615.39999999997"/>
    <n v="186655.2990384615"/>
    <n v="170178.8201923077"/>
    <n v="252365.6173076923"/>
    <n v="343942.98076923075"/>
    <n v="85628.819230769222"/>
    <n v="139687.79038461539"/>
    <n v="134733.56057692308"/>
    <n v="220468.55288461535"/>
    <n v="213179.41730769232"/>
    <n v="154472.69711538462"/>
    <n v="118748.88365384615"/>
  </r>
  <r>
    <x v="17"/>
    <x v="3"/>
    <s v="IMPORTAÇÃO"/>
    <s v="m3"/>
    <n v="832683.38145539921"/>
    <n v="1164008.0446009389"/>
    <n v="834017.04460093903"/>
    <n v="802637.96478873224"/>
    <n v="803462.24647887331"/>
    <n v="1226452.33685446"/>
    <n v="1170132.9295774649"/>
    <n v="1257353.1913145538"/>
    <n v="986908.0915492957"/>
    <n v="1345544.9401408453"/>
    <n v="1275430.0305164321"/>
    <n v="1256599.8415492955"/>
  </r>
  <r>
    <x v="17"/>
    <x v="4"/>
    <s v="IMPORTAÇÃO"/>
    <s v="m3"/>
    <n v="3.3563672260612045"/>
    <n v="0"/>
    <n v="7861.2902270483719"/>
    <n v="11.880552813425471"/>
    <n v="4.1954590325765055"/>
    <n v="0"/>
    <n v="18.17374136229023"/>
    <n v="11.846001974333664"/>
    <n v="0"/>
    <n v="0"/>
    <n v="23.692003948667328"/>
    <n v="67182.731490621925"/>
  </r>
  <r>
    <x v="17"/>
    <x v="5"/>
    <s v="IMPORTAÇÃO"/>
    <s v="m3"/>
    <n v="206081.63768115942"/>
    <n v="538886.59420289844"/>
    <n v="161846.95108695654"/>
    <n v="101288.59782608696"/>
    <n v="151226.41666666666"/>
    <n v="462271.09963768109"/>
    <n v="400209.9692028985"/>
    <n v="478119.47101449274"/>
    <n v="451946.92753623187"/>
    <n v="203754.25543478262"/>
    <n v="112756.52717391305"/>
    <n v="24365.244565217392"/>
  </r>
  <r>
    <x v="17"/>
    <x v="6"/>
    <s v="IMPORTAÇÃO"/>
    <s v="m3"/>
    <n v="1295477.9957264957"/>
    <n v="1144201.5726495727"/>
    <n v="955878.69800569804"/>
    <n v="875077.86039886053"/>
    <n v="428200.27635327639"/>
    <n v="856326.1951566952"/>
    <n v="913112.92022792017"/>
    <n v="895338.75071225071"/>
    <n v="750877.70797720784"/>
    <n v="1097971.3603988602"/>
    <n v="360846.45156695158"/>
    <n v="839546.51282051275"/>
  </r>
  <r>
    <x v="17"/>
    <x v="7"/>
    <s v="IMPORTAÇÃO"/>
    <s v="m3"/>
    <n v="324023.33018867928"/>
    <n v="717988.98113207554"/>
    <n v="511149.40161725064"/>
    <n v="415758.66037735849"/>
    <n v="283795.45417789754"/>
    <n v="489953.2412398922"/>
    <n v="322560.48921832885"/>
    <n v="314179.37870619947"/>
    <n v="236505.99865229108"/>
    <n v="319643.68328840972"/>
    <n v="187174.40970350403"/>
    <n v="365771.64150943398"/>
  </r>
  <r>
    <x v="17"/>
    <x v="8"/>
    <s v="IMPORTAÇÃO"/>
    <s v="m3"/>
    <n v="0"/>
    <n v="0"/>
    <n v="0"/>
    <n v="0"/>
    <n v="0"/>
    <n v="237.24722222222221"/>
    <n v="0"/>
    <n v="0"/>
    <n v="0"/>
    <n v="0"/>
    <n v="0"/>
    <n v="0"/>
  </r>
  <r>
    <x v="17"/>
    <x v="9"/>
    <s v="IMPORTAÇÃO"/>
    <s v="m3"/>
    <n v="0"/>
    <n v="0"/>
    <n v="0"/>
    <n v="0"/>
    <n v="0"/>
    <n v="0"/>
    <n v="0"/>
    <n v="0"/>
    <n v="0"/>
    <n v="0"/>
    <n v="0"/>
    <n v="0"/>
  </r>
  <r>
    <x v="17"/>
    <x v="10"/>
    <s v="IMPORTAÇÃO"/>
    <s v="m3"/>
    <n v="121492.82102628285"/>
    <n v="26488.110137672091"/>
    <n v="78043.033792240298"/>
    <n v="0"/>
    <n v="50682.061326658324"/>
    <n v="97900.884856070086"/>
    <n v="0"/>
    <n v="50177.337922403007"/>
    <n v="48152.307884856069"/>
    <n v="101853.52065081353"/>
    <n v="0"/>
    <n v="1004.5832290362954"/>
  </r>
  <r>
    <x v="17"/>
    <x v="11"/>
    <s v="IMPORTAÇÃO"/>
    <s v="m3"/>
    <n v="48749.55735492579"/>
    <n v="107974.74224021587"/>
    <n v="140566.96761133612"/>
    <n v="183170.62348178154"/>
    <n v="12873.028340080973"/>
    <n v="88518.256410256377"/>
    <n v="89020.249662618065"/>
    <n v="100427.03913630228"/>
    <n v="67685.060728744909"/>
    <n v="81067.738191632918"/>
    <n v="35410.916329284737"/>
    <n v="127672.13630229417"/>
  </r>
  <r>
    <x v="17"/>
    <x v="12"/>
    <s v="IMPORTAÇÃO"/>
    <s v="m3"/>
    <n v="410.66435185185185"/>
    <n v="492.65277777777777"/>
    <n v="593.15162037037044"/>
    <n v="719.28125"/>
    <n v="458.42708333333337"/>
    <n v="456.80671296296293"/>
    <n v="657.21412037037032"/>
    <n v="581.88425925925935"/>
    <n v="442.79861111111114"/>
    <n v="452.52893518518522"/>
    <n v="651.74652777777771"/>
    <n v="520.87731481481478"/>
  </r>
  <r>
    <x v="17"/>
    <x v="13"/>
    <s v="IMPORTAÇÃO"/>
    <s v="m3"/>
    <n v="30107.151162790677"/>
    <n v="32555.894186046524"/>
    <n v="45932.736046511665"/>
    <n v="48030.715116279076"/>
    <n v="91628.140697674404"/>
    <n v="41987.282558139545"/>
    <n v="67311.139534883798"/>
    <n v="50335.784883720931"/>
    <n v="45433.852325581407"/>
    <n v="41071.674418604642"/>
    <n v="51103.146511627892"/>
    <n v="30420.958139534872"/>
  </r>
  <r>
    <x v="18"/>
    <x v="0"/>
    <s v="IMPORTAÇÃO"/>
    <s v="m3"/>
    <n v="29.4"/>
    <n v="131.99121951219513"/>
    <n v="169.49463414634147"/>
    <n v="38.390243902439025"/>
    <n v="76.807804878048785"/>
    <n v="189.74829268292683"/>
    <n v="74.178536585365848"/>
    <n v="111.76585365853657"/>
    <n v="84.467317073170733"/>
    <n v="79.851707317073163"/>
    <n v="110.37170731707317"/>
    <n v="114.95902439024391"/>
  </r>
  <r>
    <x v="18"/>
    <x v="1"/>
    <s v="IMPORTAÇÃO"/>
    <s v="m3"/>
    <n v="2839.7634146341461"/>
    <n v="2610.3121951219518"/>
    <n v="3303.7378048780483"/>
    <n v="3678.3487804878046"/>
    <n v="2542.1951219512193"/>
    <n v="3490.8670731707325"/>
    <n v="2711.086585365852"/>
    <n v="3587.8134146341467"/>
    <n v="2858.2670731707317"/>
    <n v="1880.8402439024385"/>
    <n v="1427.2280487804876"/>
    <n v="1010.3121951219512"/>
  </r>
  <r>
    <x v="18"/>
    <x v="2"/>
    <s v="IMPORTAÇÃO"/>
    <s v="m3"/>
    <n v="125589.58749999999"/>
    <n v="326755.23076923081"/>
    <n v="245728.88846153847"/>
    <n v="311123.73365384614"/>
    <n v="158171.22115384616"/>
    <n v="244230.43557692308"/>
    <n v="280158.39519230765"/>
    <n v="219221.45576923079"/>
    <n v="185011.22884615383"/>
    <n v="299814.16923076921"/>
    <n v="193481.24038461538"/>
    <n v="191811.40769230769"/>
  </r>
  <r>
    <x v="18"/>
    <x v="3"/>
    <s v="IMPORTAÇÃO"/>
    <s v="m3"/>
    <n v="1637905.7265258217"/>
    <n v="968888.34976525826"/>
    <n v="1064485.2629107982"/>
    <n v="1158592.7206572772"/>
    <n v="736600.70892018778"/>
    <n v="670082.68427230057"/>
    <n v="714475.95539906097"/>
    <n v="737135.26525821595"/>
    <n v="473050.1502347418"/>
    <n v="1116641.4624413147"/>
    <n v="913154.62793427228"/>
    <n v="1458943.7981220658"/>
  </r>
  <r>
    <x v="18"/>
    <x v="4"/>
    <s v="IMPORTAÇÃO"/>
    <s v="m3"/>
    <n v="11.846001974333664"/>
    <n v="39355.515301085892"/>
    <n v="42929.636722606127"/>
    <n v="9.275419545903258"/>
    <n v="43225.505429417579"/>
    <n v="11.847976307996053"/>
    <n v="32489.400789733467"/>
    <n v="42213.047384007899"/>
    <n v="0"/>
    <n v="0.15399802566633763"/>
    <n v="74494.179664363284"/>
    <n v="44434.811451135247"/>
  </r>
  <r>
    <x v="18"/>
    <x v="5"/>
    <s v="IMPORTAÇÃO"/>
    <s v="m3"/>
    <n v="498526.59782608692"/>
    <n v="524368.2952898551"/>
    <n v="372576.38586956519"/>
    <n v="297225.75905797101"/>
    <n v="171541.34601449277"/>
    <n v="247515.16304347827"/>
    <n v="348820.71920289862"/>
    <n v="698371.46557971009"/>
    <n v="214403.45471014496"/>
    <n v="219766.17210144928"/>
    <n v="476520.54166666669"/>
    <n v="321626.27536231879"/>
  </r>
  <r>
    <x v="18"/>
    <x v="6"/>
    <s v="IMPORTAÇÃO"/>
    <s v="m3"/>
    <n v="472396.56410256407"/>
    <n v="632299.95584045595"/>
    <n v="594043.15242165246"/>
    <n v="429284.40028490027"/>
    <n v="315402.61680911685"/>
    <n v="655667.60968660959"/>
    <n v="1183073.4729344728"/>
    <n v="912439.76780626783"/>
    <n v="633973.62535612541"/>
    <n v="631507.27065527067"/>
    <n v="588880.73646723642"/>
    <n v="927038.73789173784"/>
  </r>
  <r>
    <x v="18"/>
    <x v="7"/>
    <s v="IMPORTAÇÃO"/>
    <s v="m3"/>
    <n v="400435.81940700812"/>
    <n v="449307.97169811319"/>
    <n v="385878.97978436662"/>
    <n v="256547.22776280326"/>
    <n v="210260.29919137468"/>
    <n v="211512.62398921832"/>
    <n v="184958.90431266846"/>
    <n v="142156.32884097032"/>
    <n v="95124.807277628031"/>
    <n v="86906.091644204862"/>
    <n v="195489.42318059297"/>
    <n v="348280.0835579515"/>
  </r>
  <r>
    <x v="18"/>
    <x v="8"/>
    <s v="IMPORTAÇÃO"/>
    <s v="m3"/>
    <n v="0"/>
    <n v="0"/>
    <n v="0"/>
    <n v="0"/>
    <n v="0"/>
    <n v="0"/>
    <n v="0"/>
    <n v="0"/>
    <n v="0"/>
    <n v="0"/>
    <n v="0"/>
    <n v="4683.2819444444449"/>
  </r>
  <r>
    <x v="18"/>
    <x v="9"/>
    <s v="IMPORTAÇÃO"/>
    <s v="m3"/>
    <n v="0"/>
    <n v="0"/>
    <n v="0"/>
    <n v="0"/>
    <n v="0"/>
    <n v="0"/>
    <n v="0"/>
    <n v="0"/>
    <n v="0"/>
    <n v="0"/>
    <n v="0"/>
    <n v="0"/>
  </r>
  <r>
    <x v="18"/>
    <x v="10"/>
    <s v="IMPORTAÇÃO"/>
    <s v="m3"/>
    <n v="159652.52816020025"/>
    <n v="47321.979974968708"/>
    <n v="24322.619524405505"/>
    <n v="410.25907384230288"/>
    <n v="0"/>
    <n v="55920.245306633296"/>
    <n v="50425.453066332913"/>
    <n v="4.5056320400500623E-2"/>
    <n v="100632.9098873592"/>
    <n v="194177.41802252817"/>
    <n v="130705.01001251565"/>
    <n v="94253.480600750947"/>
  </r>
  <r>
    <x v="18"/>
    <x v="11"/>
    <s v="IMPORTAÇÃO"/>
    <s v="m3"/>
    <n v="41639.306342780008"/>
    <n v="26779.113360323892"/>
    <n v="21662.914979757075"/>
    <n v="49387.86099865046"/>
    <n v="140484.66531713901"/>
    <n v="37723.889338731431"/>
    <n v="131810.13225371123"/>
    <n v="91986.871794871768"/>
    <n v="57526.373819163295"/>
    <n v="104188.4844804318"/>
    <n v="181944.87854251018"/>
    <n v="91335.910931174076"/>
  </r>
  <r>
    <x v="18"/>
    <x v="12"/>
    <s v="IMPORTAÇÃO"/>
    <s v="m3"/>
    <n v="2059.6527777777778"/>
    <n v="505.25231481481489"/>
    <n v="1287.2094907407406"/>
    <n v="775.17939814814815"/>
    <n v="1007.9699074074075"/>
    <n v="1317.0335648148148"/>
    <n v="1058.310185185185"/>
    <n v="987.03009259259261"/>
    <n v="386.30439814814821"/>
    <n v="1174.4259259259259"/>
    <n v="1224.8333333333335"/>
    <n v="1074.2141203703702"/>
  </r>
  <r>
    <x v="18"/>
    <x v="13"/>
    <s v="IMPORTAÇÃO"/>
    <s v="m3"/>
    <n v="56110.970930232586"/>
    <n v="34164.95813953485"/>
    <n v="87304.888372093017"/>
    <n v="100450.2720930233"/>
    <n v="40979.193023255808"/>
    <n v="35053.029069767472"/>
    <n v="67757.237209302199"/>
    <n v="118016.06279069757"/>
    <n v="92183.918604651146"/>
    <n v="56569.248837209314"/>
    <n v="47297.0581395349"/>
    <n v="51434.806976744228"/>
  </r>
  <r>
    <x v="19"/>
    <x v="0"/>
    <s v="IMPORTAÇÃO"/>
    <s v="m3"/>
    <n v="106.45463414634146"/>
    <n v="166.73853658536586"/>
    <n v="118.58731707317074"/>
    <n v="241.54048780487804"/>
    <n v="253.83024390243904"/>
    <n v="185.93756097560976"/>
    <n v="1594.2019512195122"/>
    <n v="238.26439024390245"/>
    <n v="660.09756097560978"/>
    <n v="1260.8165853658538"/>
    <n v="626.17170731707324"/>
    <n v="906.70829268292675"/>
  </r>
  <r>
    <x v="19"/>
    <x v="1"/>
    <s v="IMPORTAÇÃO"/>
    <s v="m3"/>
    <n v="1477.3329268292682"/>
    <n v="1286.0060975609756"/>
    <n v="1449.1146341463414"/>
    <n v="1914.929268292683"/>
    <n v="1639.910975609756"/>
    <n v="1789.780487804878"/>
    <n v="1859.2573170731707"/>
    <n v="1138.6658536585367"/>
    <n v="1645.2951219512195"/>
    <n v="2202.7926829268295"/>
    <n v="1207.2987804878048"/>
    <n v="1211.8817073170733"/>
  </r>
  <r>
    <x v="19"/>
    <x v="2"/>
    <s v="IMPORTAÇÃO"/>
    <s v="m3"/>
    <n v="198712.89903846153"/>
    <n v="290393.21538461535"/>
    <n v="238046.90288461538"/>
    <n v="200927.69230769228"/>
    <n v="297699.09519230766"/>
    <n v="111619.35576923077"/>
    <n v="274088.59134615381"/>
    <n v="191852.53076923077"/>
    <n v="147656.12980769231"/>
    <n v="300901.40769230766"/>
    <n v="170364.76634615386"/>
    <n v="209349.29807692306"/>
  </r>
  <r>
    <x v="19"/>
    <x v="3"/>
    <s v="IMPORTAÇÃO"/>
    <s v="m3"/>
    <n v="861789.39319248823"/>
    <n v="647576.00469483563"/>
    <n v="786397.35563380283"/>
    <n v="1027489.8063380282"/>
    <n v="1097551.0058685446"/>
    <n v="877461.82159624412"/>
    <n v="1098369.3227699529"/>
    <n v="1021350.4154929577"/>
    <n v="1242542.0176056337"/>
    <n v="1551588.6326291079"/>
    <n v="1910372.134976526"/>
    <n v="885277.56455399049"/>
  </r>
  <r>
    <x v="19"/>
    <x v="4"/>
    <s v="IMPORTAÇÃO"/>
    <s v="m3"/>
    <n v="10.840078973346497"/>
    <n v="0"/>
    <n v="0"/>
    <n v="0"/>
    <n v="0"/>
    <n v="0"/>
    <n v="56176.495557749266"/>
    <n v="0"/>
    <n v="10.823297137216191"/>
    <n v="0"/>
    <n v="0"/>
    <n v="0"/>
  </r>
  <r>
    <x v="19"/>
    <x v="5"/>
    <s v="IMPORTAÇÃO"/>
    <s v="m3"/>
    <n v="465331.55615942029"/>
    <n v="151682.90217391305"/>
    <n v="262884.5652173913"/>
    <n v="312767.98188405792"/>
    <n v="436874.82789855072"/>
    <n v="241758.85507246375"/>
    <n v="277568.98188405804"/>
    <n v="253943.3097826087"/>
    <n v="101197.26992753624"/>
    <n v="472684.25181159418"/>
    <n v="174155.75724637683"/>
    <n v="404490.28985507245"/>
  </r>
  <r>
    <x v="19"/>
    <x v="6"/>
    <s v="IMPORTAÇÃO"/>
    <s v="m3"/>
    <n v="377400.55413105414"/>
    <n v="1040123.4928774929"/>
    <n v="746821.5384615385"/>
    <n v="403162.20227920229"/>
    <n v="406305.35185185185"/>
    <n v="304522.27635327633"/>
    <n v="1594347.0370370371"/>
    <n v="691561.47720797721"/>
    <n v="765352.69800569804"/>
    <n v="631672.27065527067"/>
    <n v="575391.65527065529"/>
    <n v="94156.927350427344"/>
  </r>
  <r>
    <x v="19"/>
    <x v="7"/>
    <s v="IMPORTAÇÃO"/>
    <s v="m3"/>
    <n v="427123.79245283018"/>
    <n v="330593.00404312671"/>
    <n v="308371.32479784364"/>
    <n v="444656.58894878707"/>
    <n v="518387.82210242585"/>
    <n v="233959.45822102425"/>
    <n v="570547.52425876015"/>
    <n v="320310.94878706202"/>
    <n v="324062.96226415096"/>
    <n v="410553.75471698114"/>
    <n v="599854.24393530993"/>
    <n v="339990.10242587602"/>
  </r>
  <r>
    <x v="19"/>
    <x v="8"/>
    <s v="IMPORTAÇÃO"/>
    <s v="m3"/>
    <n v="5758.9861111111113"/>
    <n v="4695.6902777777777"/>
    <n v="0"/>
    <n v="296.46249999999998"/>
    <n v="19670.5625"/>
    <n v="0"/>
    <n v="8855.6388888888887"/>
    <n v="4.1666666666666666E-3"/>
    <n v="196.91805555555555"/>
    <n v="499.13333333333333"/>
    <n v="10023.341666666667"/>
    <n v="9639.7722222222219"/>
  </r>
  <r>
    <x v="19"/>
    <x v="9"/>
    <s v="IMPORTAÇÃO"/>
    <s v="m3"/>
    <n v="0"/>
    <n v="0"/>
    <n v="0"/>
    <n v="0"/>
    <n v="0"/>
    <n v="0"/>
    <n v="0"/>
    <n v="0"/>
    <n v="0"/>
    <n v="0"/>
    <n v="0"/>
    <n v="0"/>
  </r>
  <r>
    <x v="19"/>
    <x v="10"/>
    <s v="IMPORTAÇÃO"/>
    <s v="m3"/>
    <n v="197301.07259073842"/>
    <n v="103960.71589486858"/>
    <n v="0"/>
    <n v="160491.18272841052"/>
    <n v="51614.356695869836"/>
    <n v="697.11764705882354"/>
    <n v="11635.922403003755"/>
    <n v="143055.75594493115"/>
    <n v="157693.51314142678"/>
    <n v="108129.70212765958"/>
    <n v="52276.304130162702"/>
    <n v="50898.896120150188"/>
  </r>
  <r>
    <x v="19"/>
    <x v="11"/>
    <s v="IMPORTAÇÃO"/>
    <s v="m3"/>
    <n v="72214.411605937901"/>
    <n v="19805.192982456138"/>
    <n v="110780.11740890687"/>
    <n v="36958.443994601897"/>
    <n v="71456.91363022945"/>
    <n v="16611.367071524965"/>
    <n v="65630.740890688263"/>
    <n v="75205.858299595158"/>
    <n v="26825.314439946018"/>
    <n v="29255.641025641027"/>
    <n v="40185.927125506074"/>
    <n v="14619.645074224027"/>
  </r>
  <r>
    <x v="19"/>
    <x v="12"/>
    <s v="IMPORTAÇÃO"/>
    <s v="m3"/>
    <n v="458.60763888888891"/>
    <n v="1867.9247685185185"/>
    <n v="375.28472222222223"/>
    <n v="2048.431712962963"/>
    <n v="1407.133101851852"/>
    <n v="563.88773148148152"/>
    <n v="1346.4328703703704"/>
    <n v="391.32060185185185"/>
    <n v="565.93981481481478"/>
    <n v="1199.8969907407406"/>
    <n v="839.16087962962968"/>
    <n v="881.97106481481478"/>
  </r>
  <r>
    <x v="19"/>
    <x v="13"/>
    <s v="IMPORTAÇÃO"/>
    <s v="m3"/>
    <n v="49547.293023255806"/>
    <n v="48786.766279069772"/>
    <n v="50908.316279069761"/>
    <n v="52758.1034883721"/>
    <n v="57691.922093023248"/>
    <n v="85363.984883720928"/>
    <n v="60264.761627906977"/>
    <n v="58579.8523255814"/>
    <n v="71145.072093023235"/>
    <n v="79538.867441860435"/>
    <n v="73313.913953488372"/>
    <n v="76202.069767441877"/>
  </r>
  <r>
    <x v="20"/>
    <x v="0"/>
    <s v="IMPORTAÇÃO"/>
    <s v="m3"/>
    <n v="1214.1131707317072"/>
    <n v="2179.8029268292685"/>
    <n v="2103.69756097561"/>
    <n v="4189.2039024390251"/>
    <n v="5998.4468292682932"/>
    <n v="1710.4478048780488"/>
    <n v="3280.3004878048778"/>
    <n v="957.29853658536581"/>
    <n v="2014.0663414634146"/>
    <n v="2924.0965853658536"/>
    <n v="2960.0360975609756"/>
    <n v="2702.1736585365852"/>
  </r>
  <r>
    <x v="20"/>
    <x v="1"/>
    <s v="IMPORTAÇÃO"/>
    <s v="m3"/>
    <n v="2330.5682926829263"/>
    <n v="2267.7585365853656"/>
    <n v="5126.3475609756097"/>
    <n v="3508.9158536585373"/>
    <n v="2001.6829268292681"/>
    <n v="2033.9878048780486"/>
    <n v="4412.7341463414623"/>
    <n v="4408.3268292682933"/>
    <n v="11966.532926829273"/>
    <n v="15491.431707317075"/>
    <n v="15774.320731707319"/>
    <n v="12099.034146341466"/>
  </r>
  <r>
    <x v="20"/>
    <x v="2"/>
    <s v="IMPORTAÇÃO"/>
    <s v="m3"/>
    <n v="305753.60384615383"/>
    <n v="207410.41730769229"/>
    <n v="125669.68653846152"/>
    <n v="139882.34038461538"/>
    <n v="144096.8673076923"/>
    <n v="211204.81057692308"/>
    <n v="232246.58076923076"/>
    <n v="193814.6798076923"/>
    <n v="287098.87403846154"/>
    <n v="173436.8519230769"/>
    <n v="409382.48557692301"/>
    <n v="105984.81442307692"/>
  </r>
  <r>
    <x v="20"/>
    <x v="3"/>
    <s v="IMPORTAÇÃO"/>
    <s v="m3"/>
    <n v="1188065.4797619048"/>
    <n v="1122885.2416666667"/>
    <n v="945817.37619047624"/>
    <n v="997146.27738095226"/>
    <n v="705174.92619047617"/>
    <n v="834461.34047619067"/>
    <n v="1131518.9988095236"/>
    <n v="1127926.175"/>
    <n v="985362.0523809524"/>
    <n v="1175976.1833333333"/>
    <n v="852120.92142857134"/>
    <n v="928103.88452380942"/>
  </r>
  <r>
    <x v="20"/>
    <x v="4"/>
    <s v="IMPORTAÇÃO"/>
    <s v="m3"/>
    <n v="0"/>
    <n v="0"/>
    <n v="13.990721649484536"/>
    <n v="0"/>
    <n v="0"/>
    <n v="0"/>
    <n v="0"/>
    <n v="40144.973195876286"/>
    <n v="0"/>
    <n v="0"/>
    <n v="0"/>
    <n v="41293.205154639174"/>
  </r>
  <r>
    <x v="20"/>
    <x v="5"/>
    <s v="IMPORTAÇÃO"/>
    <s v="m3"/>
    <n v="202797.24637681161"/>
    <n v="162248.21014492758"/>
    <n v="226218.84963768115"/>
    <n v="381947.46739130432"/>
    <n v="482315.94565217389"/>
    <n v="448729.02898550726"/>
    <n v="247821.09963768118"/>
    <n v="131494.43659420291"/>
    <n v="222210.46376811594"/>
    <n v="212663.56884057968"/>
    <n v="537803.68840579712"/>
    <n v="361052.26268115942"/>
  </r>
  <r>
    <x v="20"/>
    <x v="6"/>
    <s v="IMPORTAÇÃO"/>
    <s v="m3"/>
    <n v="436038.25428571424"/>
    <n v="376358.17714285722"/>
    <n v="327895.91285714286"/>
    <n v="357090.14857142855"/>
    <n v="140669.66999999998"/>
    <n v="294569.91285714286"/>
    <n v="123948.13142857142"/>
    <n v="383817.77285714285"/>
    <n v="592359.84428571432"/>
    <n v="311714.77999999997"/>
    <n v="422645.03857142857"/>
    <n v="65611.100000000006"/>
  </r>
  <r>
    <x v="20"/>
    <x v="7"/>
    <s v="IMPORTAÇÃO"/>
    <s v="m3"/>
    <n v="592988.23648648639"/>
    <n v="377252.5891891892"/>
    <n v="552388.81891891896"/>
    <n v="446509.99864864862"/>
    <n v="366424.88513513515"/>
    <n v="197805.46891891892"/>
    <n v="162671.00675675675"/>
    <n v="217361.48513513515"/>
    <n v="191775.55675675676"/>
    <n v="309281.84189189191"/>
    <n v="241911.7054054054"/>
    <n v="287642.36891891895"/>
  </r>
  <r>
    <x v="20"/>
    <x v="8"/>
    <s v="IMPORTAÇÃO"/>
    <s v="m3"/>
    <n v="0"/>
    <n v="9959.2875000000004"/>
    <n v="9183.9874999999993"/>
    <n v="4.1666666666666666E-3"/>
    <n v="4.1666666666666666E-3"/>
    <n v="6925.9250000000002"/>
    <n v="8877.0430555555558"/>
    <n v="0"/>
    <n v="0"/>
    <n v="0"/>
    <n v="8.3333333333333332E-3"/>
    <n v="0"/>
  </r>
  <r>
    <x v="20"/>
    <x v="9"/>
    <s v="IMPORTAÇÃO"/>
    <s v="m3"/>
    <n v="0"/>
    <n v="0"/>
    <n v="0"/>
    <n v="0"/>
    <n v="0"/>
    <n v="0"/>
    <n v="0"/>
    <n v="0"/>
    <n v="0"/>
    <n v="0"/>
    <n v="0"/>
    <n v="0"/>
  </r>
  <r>
    <x v="20"/>
    <x v="10"/>
    <s v="IMPORTAÇÃO"/>
    <s v="m3"/>
    <n v="152003.10691823901"/>
    <n v="92820.899371069187"/>
    <n v="0"/>
    <n v="0"/>
    <n v="0"/>
    <n v="0"/>
    <n v="0"/>
    <n v="0"/>
    <n v="0"/>
    <n v="0"/>
    <n v="0"/>
    <n v="81861.65660377359"/>
  </r>
  <r>
    <x v="20"/>
    <x v="11"/>
    <s v="IMPORTAÇÃO"/>
    <s v="m3"/>
    <n v="36216.222672064767"/>
    <n v="80825.762483130864"/>
    <n v="52888.037786774607"/>
    <n v="42449.059379217266"/>
    <n v="61422.51956815114"/>
    <n v="27802.118758434532"/>
    <n v="28196.607287449391"/>
    <n v="63531.545209176787"/>
    <n v="79737.591093117371"/>
    <n v="144391.02024291494"/>
    <n v="104246.2672064777"/>
    <n v="197618.53171390021"/>
  </r>
  <r>
    <x v="20"/>
    <x v="12"/>
    <s v="IMPORTAÇÃO"/>
    <s v="m3"/>
    <n v="1082.9166666666665"/>
    <n v="1250.8611111111113"/>
    <n v="1208.0358796296298"/>
    <n v="825.31944444444434"/>
    <n v="364.8912037037037"/>
    <n v="34.768518518518519"/>
    <n v="555.47685185185185"/>
    <n v="1070.0034722222222"/>
    <n v="1038.3900462962963"/>
    <n v="882.98263888888891"/>
    <n v="1292.091435185185"/>
    <n v="2003.408564814815"/>
  </r>
  <r>
    <x v="20"/>
    <x v="13"/>
    <s v="IMPORTAÇÃO"/>
    <s v="m3"/>
    <n v="43698.74186046511"/>
    <n v="51167.423255813977"/>
    <n v="50380.554651162791"/>
    <n v="92932.712790697697"/>
    <n v="73193.412790697665"/>
    <n v="62090.317441860425"/>
    <n v="40534.665116279059"/>
    <n v="55649.537209302332"/>
    <n v="78287.712790697653"/>
    <n v="79001.786046511639"/>
    <n v="143337.88953488355"/>
    <n v="81717.847674418575"/>
  </r>
  <r>
    <x v="21"/>
    <x v="0"/>
    <s v="IMPORTAÇÃO"/>
    <s v="m3"/>
    <n v="1727.4078048780489"/>
    <n v="4348.121951219513"/>
    <n v="4170.1443902439023"/>
    <n v="5876.5560975609751"/>
    <n v="6865.152195121952"/>
    <n v="7054.423414634146"/>
    <n v="3609.0643902439028"/>
    <n v="9036.930731707318"/>
    <n v="8746.5004878048785"/>
    <n v="5402.484878048781"/>
    <n v="5851.4634146341459"/>
    <n v="1484.3434146341465"/>
  </r>
  <r>
    <x v="21"/>
    <x v="2"/>
    <s v="IMPORTAÇÃO"/>
    <s v="m3"/>
    <n v="210443.1173076923"/>
    <n v="418706.82019230764"/>
    <n v="275936.70673076919"/>
    <n v="233064.20096153844"/>
    <n v="321458.02788461535"/>
    <n v="303572.93557692308"/>
    <n v="304660.06346153846"/>
    <n v="326790.86249999999"/>
    <n v="432504.08750000002"/>
    <n v="247137.97884615386"/>
    <n v="304736.40192307689"/>
    <n v="193998.35673076921"/>
  </r>
  <r>
    <x v="21"/>
    <x v="7"/>
    <s v="IMPORTAÇÃO"/>
    <s v="m3"/>
    <n v="262200.91756756755"/>
    <n v="146756.64324324325"/>
    <n v="126403.97837837838"/>
    <n v="87917.947297297302"/>
    <n v="119217.21216216216"/>
    <n v="142284.05135135134"/>
    <n v="134945.69189189188"/>
    <n v="369570.71216216218"/>
    <n v="273616.55000000005"/>
    <n v="401071.37432432431"/>
    <n v="216256.50540540539"/>
    <n v="139722.13108108108"/>
  </r>
  <r>
    <x v="21"/>
    <x v="8"/>
    <s v="IMPORTAÇÃO"/>
    <s v="m3"/>
    <n v="0"/>
    <n v="0"/>
    <n v="0"/>
    <n v="0"/>
    <n v="0"/>
    <n v="0"/>
    <n v="0"/>
    <n v="0"/>
    <n v="0"/>
    <n v="0"/>
    <n v="0"/>
    <n v="0"/>
  </r>
  <r>
    <x v="21"/>
    <x v="5"/>
    <s v="IMPORTAÇÃO"/>
    <s v="m3"/>
    <n v="270915.30253623187"/>
    <n v="262598.19384057971"/>
    <n v="388591.58876811591"/>
    <n v="293939.26086956519"/>
    <n v="338508.36231884058"/>
    <n v="359545.3460144928"/>
    <n v="535795.80434782605"/>
    <n v="611199.28623188392"/>
    <n v="221069.6775362319"/>
    <n v="355537.42028985516"/>
    <n v="113216.16666666669"/>
    <n v="266220.07246376807"/>
  </r>
  <r>
    <x v="21"/>
    <x v="13"/>
    <s v="IMPORTAÇÃO"/>
    <s v="m3"/>
    <n v="91256.496511627891"/>
    <n v="153848.0337209299"/>
    <n v="150075.51395348826"/>
    <n v="75495.161627907"/>
    <n v="71605.372093023252"/>
    <n v="60739.227906976703"/>
    <n v="102763.42325581398"/>
    <n v="64318.839534883708"/>
    <n v="103953.29069767422"/>
    <n v="100552.44651162796"/>
    <n v="102258.25000000006"/>
    <n v="32780.870930232559"/>
  </r>
  <r>
    <x v="21"/>
    <x v="6"/>
    <s v="IMPORTAÇÃO"/>
    <s v="m3"/>
    <n v="1225313.6057142857"/>
    <n v="0"/>
    <n v="463794.97428571439"/>
    <n v="918651.6114285714"/>
    <n v="533715.59857142856"/>
    <n v="835060.71857142856"/>
    <n v="270331.77571428567"/>
    <n v="760399.49571428564"/>
    <n v="549654.39285714296"/>
    <n v="928067.44"/>
    <n v="757856.04142857157"/>
    <n v="748610.01571428578"/>
  </r>
  <r>
    <x v="21"/>
    <x v="4"/>
    <s v="IMPORTAÇÃO"/>
    <s v="m3"/>
    <n v="38918.250515463922"/>
    <n v="0"/>
    <n v="0"/>
    <n v="0"/>
    <n v="0"/>
    <n v="10.076288659793814"/>
    <n v="2.9690721649484537"/>
    <n v="107610.84536082474"/>
    <n v="151945.83195876289"/>
    <n v="83613.462886597932"/>
    <n v="38717.308247422683"/>
    <n v="201006.92371134021"/>
  </r>
  <r>
    <x v="21"/>
    <x v="3"/>
    <s v="IMPORTAÇÃO"/>
    <s v="m3"/>
    <n v="790919.126190476"/>
    <n v="712838.96190476185"/>
    <n v="892303.27380952379"/>
    <n v="1402444.4166666665"/>
    <n v="1365762.7833333332"/>
    <n v="1249469.638095238"/>
    <n v="1237257.971428571"/>
    <n v="1672299.4821428566"/>
    <n v="974656.50476190494"/>
    <n v="1853078.0238095236"/>
    <n v="1135320.5559523809"/>
    <n v="1150302.8833333333"/>
  </r>
  <r>
    <x v="21"/>
    <x v="12"/>
    <s v="IMPORTAÇÃO"/>
    <s v="m3"/>
    <n v="1292.6030092592594"/>
    <n v="467.8032407407407"/>
    <n v="1107.6701388888889"/>
    <n v="876.42013888888903"/>
    <n v="1857.8981481481478"/>
    <n v="967.12962962962945"/>
    <n v="1122.528935185185"/>
    <n v="404.21296296296293"/>
    <n v="1822.8680555555557"/>
    <n v="1416.6793981481478"/>
    <n v="1572.695601851852"/>
    <n v="424.11458333333337"/>
  </r>
  <r>
    <x v="21"/>
    <x v="1"/>
    <s v="IMPORTAÇÃO"/>
    <s v="m3"/>
    <n v="15704.142682926831"/>
    <n v="10848.532926829268"/>
    <n v="9316.3670731707316"/>
    <n v="10269.46829268293"/>
    <n v="9762.6365853658554"/>
    <n v="6641.1317073170731"/>
    <n v="6624.1231707317065"/>
    <n v="7639.300000000002"/>
    <n v="8078.7121951219533"/>
    <n v="9610.9487804878027"/>
    <n v="10591.737804878048"/>
    <n v="7681.7329268292706"/>
  </r>
  <r>
    <x v="21"/>
    <x v="10"/>
    <s v="IMPORTAÇÃO"/>
    <s v="m3"/>
    <n v="0"/>
    <n v="103104.86163522012"/>
    <n v="51567.361006289306"/>
    <n v="68226.344654088054"/>
    <n v="0"/>
    <n v="0"/>
    <n v="49290.036477987422"/>
    <n v="49604.988679245282"/>
    <n v="0"/>
    <n v="0"/>
    <n v="52051.109433962265"/>
    <n v="0"/>
  </r>
  <r>
    <x v="21"/>
    <x v="9"/>
    <s v="IMPORTAÇÃO"/>
    <s v="m3"/>
    <n v="0"/>
    <n v="0"/>
    <n v="0"/>
    <n v="0"/>
    <n v="0"/>
    <n v="0"/>
    <n v="0"/>
    <n v="0"/>
    <n v="0"/>
    <n v="0"/>
    <n v="0"/>
    <n v="0"/>
  </r>
  <r>
    <x v="21"/>
    <x v="11"/>
    <s v="IMPORTAÇÃO"/>
    <s v="m3"/>
    <n v="190634.38731444001"/>
    <n v="178500.86504723344"/>
    <n v="99964.54251012142"/>
    <n v="88211.593792172731"/>
    <n v="129079.21187584345"/>
    <n v="55541.008097165999"/>
    <n v="112949.36032388665"/>
    <n v="104648.18353576241"/>
    <n v="64057.014844804304"/>
    <n v="72360.443994601854"/>
    <n v="114132.59649122805"/>
    <n v="90300.813765182174"/>
  </r>
  <r>
    <x v="22"/>
    <x v="0"/>
    <s v="IMPORTAÇÃO"/>
    <s v="m3"/>
    <n v="3038.7443902439022"/>
    <n v="5369.88"/>
    <n v="6320.2497560975607"/>
    <n v="6419.9063414634147"/>
    <n v="5378.1190243902447"/>
    <n v="1403.4751219512195"/>
    <n v="3466.1297560975604"/>
    <n v="3051.5951219512194"/>
    <n v="5471.0917073170749"/>
    <n v="1447.5443902439024"/>
    <n v="9050.6087804878043"/>
    <n v="2778.26243902439"/>
  </r>
  <r>
    <x v="22"/>
    <x v="2"/>
    <s v="IMPORTAÇÃO"/>
    <s v="m3"/>
    <n v="119423.71826923077"/>
    <n v="241690.79038461539"/>
    <n v="254279.41826923078"/>
    <n v="375645.53653846157"/>
    <n v="556005.31057692308"/>
    <n v="166915.17307692306"/>
    <n v="351653.89423076925"/>
    <n v="337381.94519230764"/>
    <n v="350427.23269230773"/>
    <n v="163703.97788461536"/>
    <n v="326862.04903846153"/>
    <n v="381855.19038461539"/>
  </r>
  <r>
    <x v="22"/>
    <x v="7"/>
    <s v="IMPORTAÇÃO"/>
    <s v="m3"/>
    <n v="348908.31486486486"/>
    <n v="161036.2216216216"/>
    <n v="162004.22702702702"/>
    <n v="136166.05675675676"/>
    <n v="152203.56756756757"/>
    <n v="140597.13378378382"/>
    <n v="236957.9837837838"/>
    <n v="307950.64864864864"/>
    <n v="470817.39054054063"/>
    <n v="724200.35540540551"/>
    <n v="486816.4378378379"/>
    <n v="990774.24729729723"/>
  </r>
  <r>
    <x v="22"/>
    <x v="8"/>
    <s v="IMPORTAÇÃO"/>
    <s v="m3"/>
    <n v="0"/>
    <n v="0"/>
    <n v="0"/>
    <n v="4.1666666666666666E-3"/>
    <n v="0"/>
    <n v="0"/>
    <n v="0"/>
    <n v="4.1666666666666666E-3"/>
    <n v="0"/>
    <n v="0"/>
    <n v="0"/>
    <n v="0"/>
  </r>
  <r>
    <x v="22"/>
    <x v="5"/>
    <s v="IMPORTAÇÃO"/>
    <s v="m3"/>
    <n v="224525.03442028986"/>
    <n v="114665.32608695653"/>
    <n v="371158.27717391314"/>
    <n v="153062.23913043481"/>
    <n v="393830.65217391303"/>
    <n v="420685.59057971009"/>
    <n v="542573.30253623181"/>
    <n v="235875.80797101447"/>
    <n v="228370.46557971014"/>
    <n v="263980.0199275362"/>
    <n v="179519.59239130435"/>
    <n v="380418.59782608692"/>
  </r>
  <r>
    <x v="22"/>
    <x v="13"/>
    <s v="IMPORTAÇÃO"/>
    <s v="m3"/>
    <n v="51560.819767441819"/>
    <n v="48972.794186046522"/>
    <n v="74129.545348837215"/>
    <n v="55604.815116279089"/>
    <n v="75348.161627906957"/>
    <n v="96746.082558139446"/>
    <n v="71113.812790697717"/>
    <n v="64307.70813953485"/>
    <n v="71450.331395348883"/>
    <n v="108104.14999999998"/>
    <n v="67032.689534883728"/>
    <n v="64782.087209302306"/>
  </r>
  <r>
    <x v="22"/>
    <x v="6"/>
    <s v="IMPORTAÇÃO"/>
    <s v="m3"/>
    <n v="511500.12571428571"/>
    <n v="55350.645714285711"/>
    <n v="399574.56571428571"/>
    <n v="861821.63571428566"/>
    <n v="1174295.1299999999"/>
    <n v="272928.95428571431"/>
    <n v="783930.25"/>
    <n v="846955.46"/>
    <n v="551572.5271428572"/>
    <n v="169416.40857142856"/>
    <n v="249864.0814285714"/>
    <n v="894518.5642857143"/>
  </r>
  <r>
    <x v="22"/>
    <x v="4"/>
    <s v="IMPORTAÇÃO"/>
    <s v="m3"/>
    <n v="0"/>
    <n v="9.6865979381443292"/>
    <n v="0"/>
    <n v="20726.707216494848"/>
    <n v="76861.231958762888"/>
    <n v="0"/>
    <n v="56704.196907216494"/>
    <n v="10.556701030927835"/>
    <n v="2.0618556701030928E-3"/>
    <n v="41178.792783505152"/>
    <n v="0"/>
    <n v="15510.714432989691"/>
  </r>
  <r>
    <x v="22"/>
    <x v="3"/>
    <s v="IMPORTAÇÃO"/>
    <s v="m3"/>
    <n v="1395098.6642857145"/>
    <n v="562034.97142857139"/>
    <n v="1192333.4833333334"/>
    <n v="1557596.2357142856"/>
    <n v="1448173.2452380951"/>
    <n v="959834.97976190469"/>
    <n v="1337153.0285714285"/>
    <n v="1846801.6107142863"/>
    <n v="1998498.5845238094"/>
    <n v="1459230.9285714284"/>
    <n v="679370.35595238092"/>
    <n v="1495727.1392857144"/>
  </r>
  <r>
    <x v="22"/>
    <x v="12"/>
    <s v="IMPORTAÇÃO"/>
    <s v="m3"/>
    <n v="781.4375"/>
    <n v="1161.8032407407406"/>
    <n v="1196.6249999999998"/>
    <n v="1482.5659722222222"/>
    <n v="1517.1192129629628"/>
    <n v="1495.4340277777778"/>
    <n v="901.08449074074065"/>
    <n v="810.11226851851848"/>
    <n v="1280.4328703703704"/>
    <n v="1193.4988425925926"/>
    <n v="820.82870370370358"/>
    <n v="622.78587962962968"/>
  </r>
  <r>
    <x v="22"/>
    <x v="1"/>
    <s v="IMPORTAÇÃO"/>
    <s v="m3"/>
    <n v="7139.8890243902442"/>
    <n v="3850.7195121951218"/>
    <n v="4810.3756097560981"/>
    <n v="2931.8707317073172"/>
    <n v="3112.8036585365871"/>
    <n v="2478.5207317073173"/>
    <n v="4003.9158536585373"/>
    <n v="6206.1329268292693"/>
    <n v="5284.2"/>
    <n v="4060.1036585365841"/>
    <n v="6793.4524390243914"/>
    <n v="4453.7670731707303"/>
  </r>
  <r>
    <x v="22"/>
    <x v="10"/>
    <s v="IMPORTAÇÃO"/>
    <s v="m3"/>
    <n v="107668.8"/>
    <n v="50290.485534591193"/>
    <n v="0"/>
    <n v="52777.922012578616"/>
    <n v="51548.740880503145"/>
    <n v="104620.39622641509"/>
    <n v="184633.24779874214"/>
    <n v="129618.51446540881"/>
    <n v="158799.86289308176"/>
    <n v="83191.950943396223"/>
    <n v="162409.20125786163"/>
    <n v="208776.22767295598"/>
  </r>
  <r>
    <x v="22"/>
    <x v="11"/>
    <s v="IMPORTAÇÃO"/>
    <s v="m3"/>
    <n v="127075.91632928478"/>
    <n v="79544.825910931162"/>
    <n v="81779.747638326589"/>
    <n v="82424.089068825953"/>
    <n v="160994.82456140354"/>
    <n v="71335.670715249653"/>
    <n v="87804.676113360314"/>
    <n v="102291.89338731443"/>
    <n v="98566.519568151183"/>
    <n v="96524.923076923093"/>
    <n v="100331.01079622126"/>
    <n v="210596.53036437253"/>
  </r>
  <r>
    <x v="22"/>
    <x v="9"/>
    <s v="IMPORTAÇÃO"/>
    <s v="m3"/>
    <n v="0"/>
    <n v="0"/>
    <n v="0"/>
    <n v="0"/>
    <n v="0"/>
    <n v="0"/>
    <n v="0"/>
    <n v="0"/>
    <n v="0"/>
    <n v="0"/>
    <n v="0"/>
    <m/>
  </r>
  <r>
    <x v="23"/>
    <x v="0"/>
    <s v="IMPORTAÇÃO"/>
    <s v="m3"/>
    <n v="13461.580487804878"/>
    <n v="5053.3112195121948"/>
    <n v="19765.105365853662"/>
    <n v="2413.2312195121949"/>
    <n v="14875.851707317075"/>
    <n v="5707.0897560975618"/>
    <n v="7586.2585365853665"/>
    <n v="16891.964878048781"/>
    <n v="8606.221463414633"/>
    <n v="10823.401951219512"/>
    <n v="9575.9336585365854"/>
    <n v="32776.816585365857"/>
  </r>
  <r>
    <x v="23"/>
    <x v="2"/>
    <s v="IMPORTAÇÃO"/>
    <s v="m3"/>
    <n v="279829.47403846157"/>
    <n v="278230.70769230771"/>
    <n v="276075.8201923077"/>
    <n v="412729.04615384626"/>
    <n v="325061.84230769234"/>
    <n v="220695.71442307692"/>
    <n v="422042.06538461539"/>
    <n v="368525.78461538459"/>
    <n v="328338.11346153845"/>
    <n v="215067.94038461536"/>
    <n v="268703.07403846155"/>
    <n v="194373.94807692309"/>
  </r>
  <r>
    <x v="23"/>
    <x v="7"/>
    <s v="IMPORTAÇÃO"/>
    <s v="m3"/>
    <n v="176815.97567567567"/>
    <n v="603670.56351351342"/>
    <n v="275657.54729729728"/>
    <n v="267004.7662162162"/>
    <n v="570633.36351351358"/>
    <n v="420579.61216216214"/>
    <n v="212194.01216216211"/>
    <n v="423240.70945945947"/>
    <n v="360805.65540540544"/>
    <n v="258886.49459459458"/>
    <n v="190234.82567567565"/>
    <n v="191868.90810810812"/>
  </r>
  <r>
    <x v="23"/>
    <x v="8"/>
    <s v="IMPORTAÇÃO"/>
    <s v="m3"/>
    <n v="0"/>
    <n v="0"/>
    <n v="0"/>
    <n v="0"/>
    <n v="0"/>
    <n v="0"/>
    <n v="0"/>
    <n v="0"/>
    <n v="0"/>
    <n v="0"/>
    <n v="0"/>
    <n v="0"/>
  </r>
  <r>
    <x v="23"/>
    <x v="5"/>
    <s v="IMPORTAÇÃO"/>
    <s v="m3"/>
    <n v="251492.5942028985"/>
    <n v="147159.34057971014"/>
    <n v="192622.61594202896"/>
    <n v="439799.41666666663"/>
    <n v="331578.86413043481"/>
    <n v="236526.39130434778"/>
    <n v="310901.05434782611"/>
    <n v="231084.7807971015"/>
    <n v="199194.80434782605"/>
    <n v="173995.17753623184"/>
    <n v="230869.27173913046"/>
    <n v="146868.96739130432"/>
  </r>
  <r>
    <x v="23"/>
    <x v="13"/>
    <s v="IMPORTAÇÃO"/>
    <s v="m3"/>
    <n v="64349.815116279118"/>
    <n v="56364.744186046526"/>
    <n v="64252.776744186165"/>
    <n v="63485.231395348892"/>
    <n v="57462.840697674423"/>
    <n v="80334.288372093011"/>
    <n v="81088.024418604589"/>
    <n v="99641.860465116246"/>
    <n v="55021.223255813915"/>
    <n v="127201.16279069764"/>
    <n v="84690.025581395283"/>
    <n v="95622.936046511517"/>
  </r>
  <r>
    <x v="23"/>
    <x v="6"/>
    <s v="IMPORTAÇÃO"/>
    <s v="m3"/>
    <n v="772333.78857142851"/>
    <n v="452136.69714285713"/>
    <n v="748014.58142857149"/>
    <n v="404817.05"/>
    <n v="304488.05142857146"/>
    <n v="372042.90571428573"/>
    <n v="482958.80428571429"/>
    <n v="346043.50714285718"/>
    <n v="442461.04142857139"/>
    <n v="300000.54571428575"/>
    <n v="292911.1385714286"/>
    <n v="337096.48142857139"/>
  </r>
  <r>
    <x v="23"/>
    <x v="4"/>
    <s v="IMPORTAÇÃO"/>
    <s v="m3"/>
    <n v="25782.182474226804"/>
    <n v="10318.964948453608"/>
    <n v="30865.617525773196"/>
    <n v="0"/>
    <n v="4.1030927835051543"/>
    <n v="0"/>
    <n v="1601.4164948453608"/>
    <n v="0"/>
    <n v="18.523711340206187"/>
    <n v="0.65979381443298968"/>
    <n v="3092.783505154639"/>
    <n v="3104.5896907216493"/>
  </r>
  <r>
    <x v="23"/>
    <x v="3"/>
    <s v="IMPORTAÇÃO"/>
    <s v="m3"/>
    <n v="741788.40833333321"/>
    <n v="1030126.6059523807"/>
    <n v="1718406.7392857142"/>
    <n v="932394.8511904761"/>
    <n v="1363112.7619047619"/>
    <n v="1080040.357142857"/>
    <n v="1060942.5035714286"/>
    <n v="1312905.9726190476"/>
    <n v="1135329.4642857143"/>
    <n v="1216559.0404761904"/>
    <n v="1025935.3642857141"/>
    <n v="1878366.3654761906"/>
  </r>
  <r>
    <x v="23"/>
    <x v="12"/>
    <s v="IMPORTAÇÃO"/>
    <s v="m3"/>
    <n v="745.84027777777771"/>
    <n v="1991.4050925925924"/>
    <n v="1614.3680555555552"/>
    <n v="754.4027777777776"/>
    <n v="1442.2962962962961"/>
    <n v="635.62037037037021"/>
    <n v="1856.9525462962961"/>
    <n v="1877.5370370370372"/>
    <n v="1390.7303240740739"/>
    <n v="2202.3668981481483"/>
    <n v="1316.7222222222224"/>
    <n v="1916.849537037037"/>
  </r>
  <r>
    <x v="23"/>
    <x v="1"/>
    <s v="IMPORTAÇÃO"/>
    <s v="m3"/>
    <n v="5121.3012195121964"/>
    <n v="4196.4634146341477"/>
    <n v="7298.7597560975628"/>
    <n v="13334.039024390244"/>
    <n v="11557.898780487802"/>
    <n v="11787.076829268291"/>
    <n v="8223.9829268292724"/>
    <n v="14718.174390243898"/>
    <n v="10764.279268292685"/>
    <n v="8128.0634146341472"/>
    <n v="8044.1487804878052"/>
    <n v="5208.5500000000029"/>
  </r>
  <r>
    <x v="23"/>
    <x v="10"/>
    <s v="IMPORTAÇÃO"/>
    <s v="m3"/>
    <n v="150718.67044025159"/>
    <n v="49452.704402515723"/>
    <n v="80282.550943396229"/>
    <n v="0"/>
    <n v="82248.171069182383"/>
    <n v="157127.79999999999"/>
    <n v="75519.554716981133"/>
    <n v="153987.84150943396"/>
    <n v="0"/>
    <n v="80776.100628930813"/>
    <n v="78308.435220125786"/>
    <n v="83703.210062893078"/>
  </r>
  <r>
    <x v="23"/>
    <x v="11"/>
    <s v="IMPORTAÇÃO"/>
    <s v="m3"/>
    <n v="32209.543859649108"/>
    <n v="289297.2132253712"/>
    <n v="69842.110661268569"/>
    <n v="110420.55465587044"/>
    <n v="141768.08097165998"/>
    <n v="92974.730094466882"/>
    <n v="184796.53306342795"/>
    <n v="202929.63697705805"/>
    <n v="162707.49527665321"/>
    <n v="94389.029689608564"/>
    <n v="111707.7354925776"/>
    <n v="349692.01619433204"/>
  </r>
  <r>
    <x v="23"/>
    <x v="9"/>
    <s v="IMPORTAÇÃO"/>
    <s v="m3"/>
    <n v="0"/>
    <n v="0"/>
    <n v="0"/>
    <n v="0"/>
    <n v="0"/>
    <n v="0"/>
    <n v="0"/>
    <n v="0"/>
    <n v="0"/>
    <n v="0"/>
    <n v="0"/>
    <n v="0"/>
  </r>
  <r>
    <x v="24"/>
    <x v="0"/>
    <s v="IMPORTAÇÃO"/>
    <s v="m3"/>
    <n v="21099.87512195122"/>
    <n v="16064.680000000002"/>
    <n v="18626.277073170731"/>
    <n v="2289.2692682926831"/>
    <n v="19075.279024390242"/>
    <n v="10478.006829268292"/>
    <n v="46543.770731707315"/>
    <n v="48817.28292682927"/>
    <n v="32332.738536585366"/>
    <n v="38494.4556097561"/>
    <n v="40718.873170731713"/>
    <n v="13235.64780487805"/>
  </r>
  <r>
    <x v="24"/>
    <x v="2"/>
    <s v="IMPORTAÇÃO"/>
    <s v="m3"/>
    <n v="363995.54326923087"/>
    <n v="414555.59711538459"/>
    <n v="342819.54038461542"/>
    <n v="436910.13653846161"/>
    <n v="441619.82788461534"/>
    <n v="284341.04903846153"/>
    <n v="531914.52596153843"/>
    <n v="246424.59134615379"/>
    <n v="377940.34807692311"/>
    <n v="379530.43173076917"/>
    <n v="158971.92980769233"/>
    <n v="346440.14230769232"/>
  </r>
  <r>
    <x v="24"/>
    <x v="7"/>
    <s v="IMPORTAÇÃO"/>
    <s v="m3"/>
    <n v="410556.97162162157"/>
    <n v="161806.84459459459"/>
    <n v="276452.54459459457"/>
    <n v="121580.96891891891"/>
    <n v="293040.81351351354"/>
    <n v="80506.850000000006"/>
    <n v="255547.66756756761"/>
    <n v="275379.94189189188"/>
    <n v="175498.59729729727"/>
    <n v="256181.36756756759"/>
    <n v="118712.36081081082"/>
    <n v="314503.12972972973"/>
  </r>
  <r>
    <x v="24"/>
    <x v="8"/>
    <s v="IMPORTAÇÃO"/>
    <s v="m3"/>
    <n v="0"/>
    <n v="0"/>
    <n v="0"/>
    <n v="0"/>
    <n v="0"/>
    <n v="0"/>
    <n v="0"/>
    <n v="0"/>
    <n v="0"/>
    <n v="0"/>
    <n v="0"/>
    <n v="0"/>
  </r>
  <r>
    <x v="24"/>
    <x v="5"/>
    <s v="IMPORTAÇÃO"/>
    <s v="m3"/>
    <n v="301384.10507246375"/>
    <n v="174609.25"/>
    <n v="272173.84963768115"/>
    <n v="320997.57971014496"/>
    <n v="364475.23731884058"/>
    <n v="421401.54710144922"/>
    <n v="171348.44565217392"/>
    <n v="345625.24094202905"/>
    <n v="351689.77355072467"/>
    <n v="91592.762681159424"/>
    <n v="338671.68840579706"/>
    <n v="222066.46739130432"/>
  </r>
  <r>
    <x v="24"/>
    <x v="13"/>
    <s v="IMPORTAÇÃO"/>
    <s v="m3"/>
    <n v="122775.71046511621"/>
    <n v="67899.296511627937"/>
    <n v="104360.24883720938"/>
    <n v="80225.505813953481"/>
    <n v="92693.256976744015"/>
    <n v="55345.983720930235"/>
    <n v="86242.980232558126"/>
    <n v="80876.982558139527"/>
    <n v="116642.00348837205"/>
    <n v="50034.829069767467"/>
    <n v="89074.280232558085"/>
    <n v="33472.351162790706"/>
  </r>
  <r>
    <x v="24"/>
    <x v="6"/>
    <s v="IMPORTAÇÃO"/>
    <s v="m3"/>
    <n v="500968.70857142855"/>
    <n v="361383.1942857143"/>
    <n v="513548.58857142855"/>
    <n v="450673.82999999996"/>
    <n v="473786.42714285711"/>
    <n v="468292.2457142857"/>
    <n v="437262.68999999994"/>
    <n v="596306.65142857132"/>
    <n v="323312.28571428568"/>
    <n v="299160.1157142857"/>
    <n v="227899.35142857145"/>
    <n v="446398.01714285713"/>
  </r>
  <r>
    <x v="24"/>
    <x v="4"/>
    <s v="IMPORTAÇÃO"/>
    <s v="m3"/>
    <n v="0"/>
    <n v="0"/>
    <n v="0"/>
    <n v="12.358762886597939"/>
    <n v="3092.783505154639"/>
    <n v="62.289690721649485"/>
    <n v="17067.534020618557"/>
    <n v="8247.4226804123718"/>
    <n v="2063.8350515463922"/>
    <n v="3105.1422680412375"/>
    <n v="18556.857731958764"/>
    <n v="9050.1443298969079"/>
  </r>
  <r>
    <x v="24"/>
    <x v="3"/>
    <s v="IMPORTAÇÃO"/>
    <s v="m3"/>
    <n v="1046796.2738095239"/>
    <n v="857226.45238095231"/>
    <n v="1239115.2523809522"/>
    <n v="1184004.5321428571"/>
    <n v="1068973.2380952381"/>
    <n v="1514223.8535714285"/>
    <n v="1248015.3083333331"/>
    <n v="1266190.1345238094"/>
    <n v="1595688.713095238"/>
    <n v="1489463.1107142856"/>
    <n v="834446.44642857148"/>
    <n v="975055.75357142859"/>
  </r>
  <r>
    <x v="24"/>
    <x v="12"/>
    <s v="IMPORTAÇÃO"/>
    <s v="m3"/>
    <n v="1875.0300925925926"/>
    <n v="2501.1365740740739"/>
    <n v="2175.33912037037"/>
    <n v="2451.4363425925926"/>
    <n v="1329.9768518518522"/>
    <n v="2882.7638888888887"/>
    <n v="2646.9166666666661"/>
    <n v="1458.8055555555554"/>
    <n v="4851.0254629629635"/>
    <n v="3380.3009259259261"/>
    <n v="1522.1122685185187"/>
    <n v="1553.3506944444443"/>
  </r>
  <r>
    <x v="24"/>
    <x v="1"/>
    <s v="IMPORTAÇÃO"/>
    <s v="m3"/>
    <n v="7099.0853658536598"/>
    <n v="5641.4841463414677"/>
    <n v="8073.6670731707345"/>
    <n v="5322.3609756097567"/>
    <n v="6111.3695121951223"/>
    <n v="6104.0268292682913"/>
    <n v="5950.7743902439024"/>
    <n v="5880.2817073170745"/>
    <n v="5214.2353658536613"/>
    <n v="5883.1451219512228"/>
    <n v="5406.1060975609753"/>
    <n v="5080.7085365853673"/>
  </r>
  <r>
    <x v="24"/>
    <x v="10"/>
    <s v="IMPORTAÇÃO"/>
    <s v="m3"/>
    <n v="77952.549685534585"/>
    <n v="81940.842767295602"/>
    <n v="131499.85157232705"/>
    <n v="74258.452830188675"/>
    <n v="50961.016352201259"/>
    <n v="0"/>
    <n v="121222.82264150943"/>
    <n v="157271.17358490566"/>
    <n v="52973.383647798742"/>
    <n v="165738.41006289309"/>
    <n v="155952.01886792455"/>
    <n v="50859.574842767295"/>
  </r>
  <r>
    <x v="24"/>
    <x v="11"/>
    <s v="IMPORTAÇÃO"/>
    <s v="m3"/>
    <n v="99672.344129554564"/>
    <n v="115571.03913630222"/>
    <n v="215158.39406207841"/>
    <n v="152136.01214574909"/>
    <n v="230949.30499325244"/>
    <n v="259150.64507422413"/>
    <n v="134838.99190283389"/>
    <n v="206686.2712550608"/>
    <n v="149879.42510121461"/>
    <n v="191340.41835357627"/>
    <n v="96288.001349527651"/>
    <n v="83370.291497975719"/>
  </r>
  <r>
    <x v="24"/>
    <x v="9"/>
    <s v="IMPORTAÇÃO"/>
    <s v="m3"/>
    <n v="0"/>
    <n v="0"/>
    <n v="0"/>
    <n v="0"/>
    <n v="0"/>
    <n v="0"/>
    <n v="0"/>
    <n v="0"/>
    <n v="0"/>
    <n v="0"/>
    <n v="0"/>
    <n v="0"/>
  </r>
  <r>
    <x v="25"/>
    <x v="0"/>
    <s v="IMPORTAÇÃO"/>
    <s v="m3"/>
    <n v="23621.56585365854"/>
    <n v="18839.438048780488"/>
    <n v="8735.2351219512202"/>
    <n v="17356.147317073173"/>
    <n v="42739.977560975611"/>
    <n v="23815.366829268292"/>
    <n v="32038.653658536583"/>
    <n v="19131.156097560972"/>
    <n v="46592.697560975597"/>
    <n v="33625.702439024382"/>
    <m/>
    <m/>
  </r>
  <r>
    <x v="25"/>
    <x v="2"/>
    <s v="IMPORTAÇÃO"/>
    <s v="m3"/>
    <n v="321927.11923076923"/>
    <n v="376923.61538461543"/>
    <n v="504531.19903846161"/>
    <n v="286290.99903846154"/>
    <n v="427759.70576923079"/>
    <n v="303979.51442307694"/>
    <n v="242135.36250000002"/>
    <n v="285176.66826923075"/>
    <n v="658773.49615384615"/>
    <n v="278228.41826923075"/>
    <m/>
    <m/>
  </r>
  <r>
    <x v="25"/>
    <x v="7"/>
    <s v="IMPORTAÇÃO"/>
    <s v="m3"/>
    <n v="380546.65405405412"/>
    <n v="117638.13648648649"/>
    <n v="115023.0027027027"/>
    <n v="114235.65945945946"/>
    <n v="270943.76081081084"/>
    <n v="184301.18918918917"/>
    <n v="227768.60945945946"/>
    <n v="149812.24864864867"/>
    <n v="158427.65810810809"/>
    <n v="338354.56351351354"/>
    <m/>
    <m/>
  </r>
  <r>
    <x v="25"/>
    <x v="8"/>
    <s v="IMPORTAÇÃO"/>
    <s v="m3"/>
    <n v="0"/>
    <n v="0"/>
    <n v="0"/>
    <n v="0"/>
    <n v="0"/>
    <n v="0"/>
    <n v="1.3888888888888889E-3"/>
    <n v="0"/>
    <n v="0"/>
    <n v="0"/>
    <m/>
    <m/>
  </r>
  <r>
    <x v="25"/>
    <x v="5"/>
    <s v="IMPORTAÇÃO"/>
    <s v="m3"/>
    <n v="279972.83514492749"/>
    <n v="219873.25362318842"/>
    <n v="287854.30615942023"/>
    <n v="187938.03623188401"/>
    <n v="358182.73007246375"/>
    <n v="327534.41666666674"/>
    <n v="294531.1902173913"/>
    <n v="186180.08514492752"/>
    <n v="140584.69746376807"/>
    <n v="181225.92210144934"/>
    <m/>
    <m/>
  </r>
  <r>
    <x v="25"/>
    <x v="13"/>
    <s v="IMPORTAÇÃO"/>
    <s v="m3"/>
    <n v="88103.129069767296"/>
    <n v="46417.963953488339"/>
    <n v="59072.697674418581"/>
    <n v="88974.203488372077"/>
    <n v="87871.656976744154"/>
    <n v="84235.616279069727"/>
    <n v="84265.129069767543"/>
    <n v="49608.527906976786"/>
    <n v="88765.523255813867"/>
    <n v="65069.074418604694"/>
    <m/>
    <m/>
  </r>
  <r>
    <x v="25"/>
    <x v="6"/>
    <s v="IMPORTAÇÃO"/>
    <s v="m3"/>
    <n v="635492.55000000005"/>
    <n v="360751.23571428575"/>
    <n v="344584.98428571428"/>
    <n v="456233.0228571429"/>
    <n v="300691.96571428573"/>
    <n v="245040.95285714287"/>
    <n v="459649.71571428567"/>
    <n v="224174.49999999997"/>
    <n v="432124.34428571427"/>
    <n v="446878.45571428572"/>
    <m/>
    <m/>
  </r>
  <r>
    <x v="25"/>
    <x v="4"/>
    <s v="IMPORTAÇÃO"/>
    <s v="m3"/>
    <n v="4141.2041237113408"/>
    <n v="22452.840206185567"/>
    <n v="12452.00618556701"/>
    <n v="8260.4391752577321"/>
    <n v="23363.807216494846"/>
    <n v="12686.664948453608"/>
    <n v="49526.006185567006"/>
    <n v="26346.730927835051"/>
    <n v="25254.842268041237"/>
    <n v="4123.7113402061859"/>
    <m/>
    <m/>
  </r>
  <r>
    <x v="25"/>
    <x v="3"/>
    <s v="IMPORTAÇÃO"/>
    <s v="m3"/>
    <n v="1244998.0702380952"/>
    <n v="1073476.8999999999"/>
    <n v="1296733.979761905"/>
    <n v="1456546.7154761907"/>
    <n v="1459037.8809523808"/>
    <n v="1292931.0250000001"/>
    <n v="1727937.1440476184"/>
    <n v="1293143.2059523808"/>
    <n v="1747416.638095238"/>
    <n v="1596081.5142857146"/>
    <m/>
    <m/>
  </r>
  <r>
    <x v="25"/>
    <x v="12"/>
    <s v="IMPORTAÇÃO"/>
    <s v="m3"/>
    <n v="2310.9085648148148"/>
    <n v="2058.0844907407409"/>
    <n v="1114.0636574074074"/>
    <n v="1206.8368055555554"/>
    <n v="2060.0347222222217"/>
    <n v="1941.5046296296296"/>
    <n v="2256.1481481481483"/>
    <n v="1119.25"/>
    <n v="2708.15625"/>
    <n v="2860.7268518518531"/>
    <m/>
    <m/>
  </r>
  <r>
    <x v="25"/>
    <x v="1"/>
    <s v="IMPORTAÇÃO"/>
    <s v="m3"/>
    <n v="3867.3524390243906"/>
    <n v="4426.2634146341461"/>
    <n v="7581.8256097560989"/>
    <n v="6065.0939024390254"/>
    <n v="6054.6707317073196"/>
    <n v="4279.9682926829273"/>
    <n v="7170.4426829268305"/>
    <n v="4601.7756097560987"/>
    <n v="5895.5170731707349"/>
    <n v="5088.6963414634147"/>
    <m/>
    <m/>
  </r>
  <r>
    <x v="25"/>
    <x v="10"/>
    <s v="IMPORTAÇÃO"/>
    <s v="m3"/>
    <n v="127209.55220125787"/>
    <n v="127770.26163522013"/>
    <n v="125651.5031446541"/>
    <n v="5.0314465408805029E-3"/>
    <n v="125210.70566037735"/>
    <n v="50843.377358490565"/>
    <n v="175266.42893081761"/>
    <n v="148978.83522012579"/>
    <n v="120699.12955974843"/>
    <n v="200734.81006289308"/>
    <m/>
    <m/>
  </r>
  <r>
    <x v="25"/>
    <x v="11"/>
    <s v="IMPORTAÇÃO"/>
    <s v="m3"/>
    <n v="63465.562753036429"/>
    <n v="131201.43454790823"/>
    <n v="148990.81916329297"/>
    <n v="88112.342780026956"/>
    <n v="175332.04318488535"/>
    <n v="92400.839406207771"/>
    <n v="159072.00000000015"/>
    <n v="140972.71120107954"/>
    <n v="103282.03373819157"/>
    <n v="97190.170040485798"/>
    <m/>
    <m/>
  </r>
  <r>
    <x v="25"/>
    <x v="9"/>
    <s v="IMPORTAÇÃO"/>
    <s v="m3"/>
    <n v="0"/>
    <n v="0"/>
    <n v="0"/>
    <n v="0"/>
    <n v="0"/>
    <n v="0"/>
    <n v="0"/>
    <n v="0"/>
    <n v="0"/>
    <n v="0"/>
    <m/>
    <m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4">
  <r>
    <x v="0"/>
    <x v="0"/>
    <s v="US$ FOB"/>
    <n v="2250"/>
    <n v="40334"/>
    <n v="22737"/>
    <n v="111153"/>
    <n v="63576"/>
    <n v="17715"/>
    <n v="20955"/>
    <n v="30588"/>
    <n v="36752"/>
    <n v="55193"/>
    <n v="14551"/>
    <n v="19653"/>
  </r>
  <r>
    <x v="0"/>
    <x v="1"/>
    <s v="US$ FOB"/>
    <n v="719978"/>
    <n v="580677"/>
    <n v="404257"/>
    <n v="511119"/>
    <n v="563615"/>
    <n v="848088"/>
    <n v="486333"/>
    <n v="778961"/>
    <n v="564835"/>
    <n v="729330"/>
    <n v="349109"/>
    <n v="358946"/>
  </r>
  <r>
    <x v="0"/>
    <x v="2"/>
    <s v="US$ FOB"/>
    <n v="7182477"/>
    <n v="4224441"/>
    <n v="5152688"/>
    <n v="3830258"/>
    <n v="8518670"/>
    <n v="8140494"/>
    <n v="6484577"/>
    <n v="8539352"/>
    <n v="9200665"/>
    <n v="10402909"/>
    <n v="8286199"/>
    <n v="8648046"/>
  </r>
  <r>
    <x v="0"/>
    <x v="3"/>
    <s v="US$ FOB"/>
    <n v="55735007"/>
    <n v="51210392"/>
    <n v="54124002"/>
    <n v="33380757"/>
    <n v="65679133"/>
    <n v="66000276"/>
    <n v="82398504"/>
    <n v="98975790"/>
    <n v="62221632"/>
    <n v="91370007"/>
    <n v="81091813"/>
    <n v="56549496"/>
  </r>
  <r>
    <x v="0"/>
    <x v="4"/>
    <s v="US$ FOB"/>
    <n v="7418"/>
    <n v="0"/>
    <n v="1293"/>
    <n v="9291315"/>
    <n v="2127249"/>
    <n v="0"/>
    <n v="1174856"/>
    <n v="11071"/>
    <n v="0"/>
    <n v="5206"/>
    <n v="0"/>
    <n v="621"/>
  </r>
  <r>
    <x v="0"/>
    <x v="5"/>
    <s v="US$ FOB"/>
    <n v="0"/>
    <n v="0"/>
    <n v="0"/>
    <n v="0"/>
    <n v="0"/>
    <n v="0"/>
    <n v="0"/>
    <n v="0"/>
    <n v="0"/>
    <n v="0"/>
    <n v="0"/>
    <n v="0"/>
  </r>
  <r>
    <x v="0"/>
    <x v="6"/>
    <s v="US$ FOB"/>
    <n v="43072325"/>
    <n v="29749261"/>
    <n v="43431152"/>
    <n v="75336436"/>
    <n v="152385694"/>
    <n v="51109864"/>
    <n v="83973613"/>
    <n v="97921208"/>
    <n v="112863416"/>
    <n v="214378502"/>
    <n v="212635153"/>
    <n v="135215806"/>
  </r>
  <r>
    <x v="0"/>
    <x v="7"/>
    <s v="US$ FOB"/>
    <n v="4475"/>
    <n v="7703"/>
    <n v="2824179"/>
    <n v="1429"/>
    <n v="6814"/>
    <n v="1248736"/>
    <n v="2411292"/>
    <n v="1415232"/>
    <n v="2951990"/>
    <n v="764898"/>
    <n v="3120674"/>
    <n v="6498"/>
  </r>
  <r>
    <x v="0"/>
    <x v="8"/>
    <s v="US$ FOB"/>
    <n v="44295327"/>
    <n v="63861511"/>
    <n v="66095536"/>
    <n v="54749416"/>
    <n v="67238240"/>
    <n v="88530161"/>
    <n v="27577971"/>
    <n v="56833588"/>
    <n v="27918504"/>
    <n v="68014997"/>
    <n v="64909618"/>
    <n v="97194583"/>
  </r>
  <r>
    <x v="0"/>
    <x v="9"/>
    <s v="US$ FOB"/>
    <n v="0"/>
    <n v="0"/>
    <n v="0"/>
    <n v="0"/>
    <n v="0"/>
    <n v="0"/>
    <n v="0"/>
    <n v="0"/>
    <n v="0"/>
    <n v="0"/>
    <n v="0"/>
    <n v="0"/>
  </r>
  <r>
    <x v="0"/>
    <x v="10"/>
    <s v="US$ FOB"/>
    <n v="8152130"/>
    <n v="5822144"/>
    <n v="22852301"/>
    <n v="6415084"/>
    <n v="10259539"/>
    <n v="6804482"/>
    <n v="28325266"/>
    <n v="16843205"/>
    <n v="13153166"/>
    <n v="39507552"/>
    <n v="28065044"/>
    <n v="25860102"/>
  </r>
  <r>
    <x v="0"/>
    <x v="11"/>
    <s v="US$ FOB"/>
    <n v="3898136"/>
    <n v="5660559"/>
    <n v="1501295"/>
    <n v="1823264"/>
    <n v="4826992"/>
    <n v="804875"/>
    <n v="4932879"/>
    <n v="3978274"/>
    <n v="2538534"/>
    <n v="4250565"/>
    <n v="8009733"/>
    <n v="5541939"/>
  </r>
  <r>
    <x v="0"/>
    <x v="12"/>
    <s v="US$ FOB"/>
    <n v="703723"/>
    <n v="540778"/>
    <n v="866456"/>
    <n v="946940"/>
    <n v="785811"/>
    <n v="724107"/>
    <n v="1179267"/>
    <n v="926512"/>
    <n v="674458"/>
    <n v="755239"/>
    <n v="520874"/>
    <n v="890329"/>
  </r>
  <r>
    <x v="0"/>
    <x v="13"/>
    <s v="US$ FOB"/>
    <n v="3670287"/>
    <n v="3138331"/>
    <n v="2531937"/>
    <n v="1726069"/>
    <n v="3509442"/>
    <n v="4202980"/>
    <n v="3556554"/>
    <n v="5594446"/>
    <n v="5346149"/>
    <n v="9639475"/>
    <n v="11767768"/>
    <n v="2091679"/>
  </r>
  <r>
    <x v="1"/>
    <x v="0"/>
    <s v="US$ FOB"/>
    <n v="38103"/>
    <n v="32034"/>
    <n v="61419"/>
    <n v="12090"/>
    <n v="32510"/>
    <n v="36501"/>
    <n v="12314"/>
    <n v="20502"/>
    <n v="15604"/>
    <n v="20740"/>
    <n v="89811"/>
    <n v="18983"/>
  </r>
  <r>
    <x v="1"/>
    <x v="1"/>
    <s v="US$ FOB"/>
    <n v="3866678"/>
    <n v="1846136"/>
    <n v="1399474"/>
    <n v="378118"/>
    <n v="626794"/>
    <n v="1058394"/>
    <n v="3943305"/>
    <n v="1538905"/>
    <n v="3740879"/>
    <n v="437757"/>
    <n v="774769"/>
    <n v="633262"/>
  </r>
  <r>
    <x v="1"/>
    <x v="2"/>
    <s v="US$ FOB"/>
    <n v="11041427"/>
    <n v="9071346"/>
    <n v="11177638"/>
    <n v="12280219"/>
    <n v="9847550"/>
    <n v="7898684"/>
    <n v="10414119"/>
    <n v="6654527"/>
    <n v="12224257"/>
    <n v="8700356"/>
    <n v="6084880"/>
    <n v="7802389"/>
  </r>
  <r>
    <x v="1"/>
    <x v="3"/>
    <s v="US$ FOB"/>
    <n v="88534685"/>
    <n v="51139268"/>
    <n v="40558410"/>
    <n v="30106867"/>
    <n v="73950350"/>
    <n v="51789063"/>
    <n v="48500246"/>
    <n v="43165597"/>
    <n v="32695477"/>
    <n v="33171343"/>
    <n v="45998179"/>
    <n v="10937482"/>
  </r>
  <r>
    <x v="1"/>
    <x v="4"/>
    <s v="US$ FOB"/>
    <n v="4857"/>
    <n v="11482"/>
    <n v="0"/>
    <n v="0"/>
    <n v="0"/>
    <n v="0"/>
    <n v="1153"/>
    <n v="1252"/>
    <n v="765"/>
    <n v="0"/>
    <n v="11235"/>
    <n v="4205"/>
  </r>
  <r>
    <x v="1"/>
    <x v="5"/>
    <s v="US$ FOB"/>
    <n v="0"/>
    <n v="0"/>
    <n v="0"/>
    <n v="0"/>
    <n v="0"/>
    <n v="0"/>
    <n v="0"/>
    <n v="0"/>
    <n v="0"/>
    <n v="0"/>
    <n v="0"/>
    <n v="0"/>
  </r>
  <r>
    <x v="1"/>
    <x v="6"/>
    <s v="US$ FOB"/>
    <n v="133568109"/>
    <n v="39387706"/>
    <n v="123089756"/>
    <n v="66101957"/>
    <n v="128958071"/>
    <n v="87065061"/>
    <n v="130080125"/>
    <n v="48505719"/>
    <n v="131338712"/>
    <n v="108354127"/>
    <n v="139325664"/>
    <n v="78262224"/>
  </r>
  <r>
    <x v="1"/>
    <x v="7"/>
    <s v="US$ FOB"/>
    <n v="0"/>
    <n v="809"/>
    <n v="0"/>
    <n v="0"/>
    <n v="0"/>
    <n v="521"/>
    <n v="1880"/>
    <n v="1752"/>
    <n v="0"/>
    <n v="1911"/>
    <n v="1846936"/>
    <n v="1310"/>
  </r>
  <r>
    <x v="1"/>
    <x v="8"/>
    <s v="US$ FOB"/>
    <n v="72805792"/>
    <n v="22842958"/>
    <n v="124655813"/>
    <n v="61226023"/>
    <n v="36271348"/>
    <n v="56166729"/>
    <n v="55397534"/>
    <n v="26998962"/>
    <n v="5601964"/>
    <n v="13423962"/>
    <n v="30864527"/>
    <n v="28627664"/>
  </r>
  <r>
    <x v="1"/>
    <x v="9"/>
    <s v="US$ FOB"/>
    <n v="0"/>
    <n v="0"/>
    <n v="0"/>
    <n v="0"/>
    <n v="0"/>
    <n v="0"/>
    <n v="0"/>
    <n v="0"/>
    <n v="0"/>
    <n v="0"/>
    <n v="0"/>
    <n v="0"/>
  </r>
  <r>
    <x v="1"/>
    <x v="10"/>
    <s v="US$ FOB"/>
    <n v="28955845"/>
    <n v="26462649"/>
    <n v="24445332"/>
    <n v="23443830"/>
    <n v="14620824"/>
    <n v="18546779"/>
    <n v="22624601"/>
    <n v="5856449"/>
    <n v="5507797"/>
    <n v="24415245"/>
    <n v="34313327"/>
    <n v="13589421"/>
  </r>
  <r>
    <x v="1"/>
    <x v="11"/>
    <s v="US$ FOB"/>
    <n v="6165351"/>
    <n v="3053747"/>
    <n v="5003274"/>
    <n v="7230136"/>
    <n v="5644623"/>
    <n v="7163862"/>
    <n v="7806772"/>
    <n v="8616672"/>
    <n v="9370664"/>
    <n v="5741751"/>
    <n v="5393846"/>
    <n v="1297093"/>
  </r>
  <r>
    <x v="1"/>
    <x v="12"/>
    <s v="US$ FOB"/>
    <n v="804050"/>
    <n v="698009"/>
    <n v="936892"/>
    <n v="737748"/>
    <n v="1058672"/>
    <n v="620808"/>
    <n v="647543"/>
    <n v="1078807"/>
    <n v="931379"/>
    <n v="932104"/>
    <n v="770286"/>
    <n v="766503"/>
  </r>
  <r>
    <x v="1"/>
    <x v="13"/>
    <s v="US$ FOB"/>
    <n v="4729236"/>
    <n v="5568326"/>
    <n v="9900829"/>
    <n v="13750187"/>
    <n v="7482120"/>
    <n v="5324223"/>
    <n v="5885598"/>
    <n v="3808837"/>
    <n v="6326918"/>
    <n v="6649881"/>
    <n v="3481233"/>
    <n v="5055600"/>
  </r>
  <r>
    <x v="2"/>
    <x v="0"/>
    <s v="US$ FOB"/>
    <n v="23903"/>
    <n v="5679"/>
    <n v="44934"/>
    <n v="46430"/>
    <n v="34697"/>
    <n v="26148"/>
    <n v="82595"/>
    <n v="33398"/>
    <n v="136670"/>
    <n v="32162"/>
    <n v="17955"/>
    <n v="66910"/>
  </r>
  <r>
    <x v="2"/>
    <x v="1"/>
    <s v="US$ FOB"/>
    <n v="944523"/>
    <n v="940005"/>
    <n v="820742"/>
    <n v="691658"/>
    <n v="860043"/>
    <n v="659146"/>
    <n v="1417130"/>
    <n v="877878"/>
    <n v="1202267"/>
    <n v="705384"/>
    <n v="572730"/>
    <n v="1002921"/>
  </r>
  <r>
    <x v="2"/>
    <x v="2"/>
    <s v="US$ FOB"/>
    <n v="10596052"/>
    <n v="6749766"/>
    <n v="6041956"/>
    <n v="9356049"/>
    <n v="7493668"/>
    <n v="4838464"/>
    <n v="11583129"/>
    <n v="5036060"/>
    <n v="6082570"/>
    <n v="7738014"/>
    <n v="5674206"/>
    <n v="7906254"/>
  </r>
  <r>
    <x v="2"/>
    <x v="3"/>
    <s v="US$ FOB"/>
    <n v="38014261"/>
    <n v="18595644"/>
    <n v="22665239"/>
    <n v="29291587"/>
    <n v="39170570"/>
    <n v="18498168"/>
    <n v="38399034"/>
    <n v="40632243"/>
    <n v="20228830"/>
    <n v="40369959"/>
    <n v="38355302"/>
    <n v="27396528"/>
  </r>
  <r>
    <x v="2"/>
    <x v="4"/>
    <s v="US$ FOB"/>
    <n v="8534"/>
    <n v="0"/>
    <n v="8977"/>
    <n v="2677185"/>
    <n v="3193471"/>
    <n v="543516"/>
    <n v="4295891"/>
    <n v="3195356"/>
    <n v="2189926"/>
    <n v="5151134"/>
    <n v="3774068"/>
    <n v="4924279"/>
  </r>
  <r>
    <x v="2"/>
    <x v="5"/>
    <s v="US$ FOB"/>
    <n v="0"/>
    <n v="0"/>
    <n v="0"/>
    <n v="0"/>
    <n v="0"/>
    <n v="0"/>
    <n v="0"/>
    <n v="0"/>
    <n v="0"/>
    <n v="0"/>
    <n v="0"/>
    <n v="0"/>
  </r>
  <r>
    <x v="2"/>
    <x v="6"/>
    <s v="US$ FOB"/>
    <n v="48355285"/>
    <n v="44383170"/>
    <n v="66251466"/>
    <n v="96086480"/>
    <n v="85878425"/>
    <n v="82376251"/>
    <n v="102628881"/>
    <n v="79923951"/>
    <n v="160096327"/>
    <n v="167550180"/>
    <n v="74262585"/>
    <n v="76382950"/>
  </r>
  <r>
    <x v="2"/>
    <x v="7"/>
    <s v="US$ FOB"/>
    <n v="3201509"/>
    <n v="622707"/>
    <n v="2889"/>
    <n v="622739"/>
    <n v="0"/>
    <n v="0"/>
    <n v="864093"/>
    <n v="1621"/>
    <n v="1113059"/>
    <n v="0"/>
    <n v="0"/>
    <n v="1533"/>
  </r>
  <r>
    <x v="2"/>
    <x v="8"/>
    <s v="US$ FOB"/>
    <n v="15288514"/>
    <n v="35057230"/>
    <n v="43913504"/>
    <n v="40140121"/>
    <n v="38108879"/>
    <n v="29531682"/>
    <n v="35469060"/>
    <n v="22136264"/>
    <n v="19900763"/>
    <n v="43229078"/>
    <n v="81951607"/>
    <n v="79050331"/>
  </r>
  <r>
    <x v="2"/>
    <x v="9"/>
    <s v="US$ FOB"/>
    <n v="0"/>
    <n v="0"/>
    <n v="0"/>
    <n v="0"/>
    <n v="0"/>
    <n v="0"/>
    <n v="0"/>
    <n v="0"/>
    <n v="0"/>
    <n v="0"/>
    <n v="0"/>
    <n v="0"/>
  </r>
  <r>
    <x v="2"/>
    <x v="10"/>
    <s v="US$ FOB"/>
    <n v="9435157"/>
    <n v="12254881"/>
    <n v="17375495"/>
    <n v="24706013"/>
    <n v="5447969"/>
    <n v="17745015"/>
    <n v="14833804"/>
    <n v="8314263"/>
    <n v="14437966"/>
    <n v="12762376"/>
    <n v="10010786"/>
    <n v="29963569"/>
  </r>
  <r>
    <x v="2"/>
    <x v="11"/>
    <s v="US$ FOB"/>
    <n v="6379080"/>
    <n v="5822051"/>
    <n v="4030547"/>
    <n v="1877246"/>
    <n v="6602734"/>
    <n v="5329540"/>
    <n v="6104335"/>
    <n v="3998307"/>
    <n v="3061575"/>
    <n v="3034802"/>
    <n v="6301039"/>
    <n v="2044423"/>
  </r>
  <r>
    <x v="2"/>
    <x v="12"/>
    <s v="US$ FOB"/>
    <n v="671093"/>
    <n v="600375"/>
    <n v="1325444"/>
    <n v="896481"/>
    <n v="721322"/>
    <n v="829355"/>
    <n v="1249218"/>
    <n v="728612"/>
    <n v="611750"/>
    <n v="812908"/>
    <n v="884071"/>
    <n v="896156"/>
  </r>
  <r>
    <x v="2"/>
    <x v="13"/>
    <s v="US$ FOB"/>
    <n v="7609346"/>
    <n v="3279018"/>
    <n v="7393216"/>
    <n v="4511130"/>
    <n v="5368956"/>
    <n v="5495153"/>
    <n v="6665764"/>
    <n v="5649924"/>
    <n v="9652829"/>
    <n v="5894695"/>
    <n v="8481189"/>
    <n v="5998978"/>
  </r>
  <r>
    <x v="3"/>
    <x v="0"/>
    <s v="US$ FOB"/>
    <n v="119648"/>
    <n v="44160"/>
    <n v="29716"/>
    <n v="45962"/>
    <n v="39818"/>
    <n v="33964"/>
    <n v="63225"/>
    <n v="38884"/>
    <n v="79327"/>
    <n v="39220"/>
    <n v="65369"/>
    <n v="44833"/>
  </r>
  <r>
    <x v="3"/>
    <x v="1"/>
    <s v="US$ FOB"/>
    <n v="659635"/>
    <n v="549674"/>
    <n v="443173"/>
    <n v="664989"/>
    <n v="823854"/>
    <n v="569304"/>
    <n v="716025"/>
    <n v="1010418"/>
    <n v="1427889"/>
    <n v="1179016"/>
    <n v="1146870"/>
    <n v="779551"/>
  </r>
  <r>
    <x v="3"/>
    <x v="2"/>
    <s v="US$ FOB"/>
    <n v="7812196"/>
    <n v="10013260"/>
    <n v="10809598"/>
    <n v="10654240"/>
    <n v="8456580"/>
    <n v="8452989"/>
    <n v="6490389"/>
    <n v="9533731"/>
    <n v="4290402"/>
    <n v="12672797"/>
    <n v="9606457"/>
    <n v="9508058"/>
  </r>
  <r>
    <x v="3"/>
    <x v="3"/>
    <s v="US$ FOB"/>
    <n v="37721894"/>
    <n v="36436588"/>
    <n v="20608925"/>
    <n v="37525757"/>
    <n v="16920206"/>
    <n v="32205822"/>
    <n v="17573319"/>
    <n v="10154975"/>
    <n v="26176163"/>
    <n v="33784856"/>
    <n v="18545671"/>
    <n v="29453390"/>
  </r>
  <r>
    <x v="3"/>
    <x v="4"/>
    <s v="US$ FOB"/>
    <n v="6432338"/>
    <n v="1249663"/>
    <n v="829717"/>
    <n v="1329932"/>
    <n v="3619204"/>
    <n v="4183518"/>
    <n v="4216236"/>
    <n v="2528198"/>
    <n v="2340523"/>
    <n v="6107957"/>
    <n v="2449083"/>
    <n v="2741527"/>
  </r>
  <r>
    <x v="3"/>
    <x v="5"/>
    <s v="US$ FOB"/>
    <n v="0"/>
    <n v="254632"/>
    <n v="0"/>
    <n v="0"/>
    <n v="0"/>
    <n v="0"/>
    <n v="451195"/>
    <n v="0"/>
    <n v="0"/>
    <n v="540884"/>
    <n v="0"/>
    <n v="0"/>
  </r>
  <r>
    <x v="3"/>
    <x v="6"/>
    <s v="US$ FOB"/>
    <n v="34029963"/>
    <n v="71371037"/>
    <n v="47054834"/>
    <n v="98221800"/>
    <n v="96553630"/>
    <n v="57896575"/>
    <n v="29804328"/>
    <n v="48477436"/>
    <n v="133904675"/>
    <n v="143662129"/>
    <n v="28870180"/>
    <n v="1965504"/>
  </r>
  <r>
    <x v="3"/>
    <x v="7"/>
    <s v="US$ FOB"/>
    <n v="1217639"/>
    <n v="4089757"/>
    <n v="1701724"/>
    <n v="983481"/>
    <n v="1329"/>
    <n v="260"/>
    <n v="0"/>
    <n v="0"/>
    <n v="38012"/>
    <n v="1152662"/>
    <n v="1122270"/>
    <n v="7012308"/>
  </r>
  <r>
    <x v="3"/>
    <x v="8"/>
    <s v="US$ FOB"/>
    <n v="42554152"/>
    <n v="51162900"/>
    <n v="56143078"/>
    <n v="35889205"/>
    <n v="61335157"/>
    <n v="24860362"/>
    <n v="55632063"/>
    <n v="37883650"/>
    <n v="60362248"/>
    <n v="48092221"/>
    <n v="66350546"/>
    <n v="44143724"/>
  </r>
  <r>
    <x v="3"/>
    <x v="9"/>
    <s v="US$ FOB"/>
    <n v="0"/>
    <n v="0"/>
    <n v="0"/>
    <n v="0"/>
    <n v="0"/>
    <n v="0"/>
    <n v="0"/>
    <n v="0"/>
    <n v="0"/>
    <n v="0"/>
    <n v="0"/>
    <n v="0"/>
  </r>
  <r>
    <x v="3"/>
    <x v="10"/>
    <s v="US$ FOB"/>
    <n v="11130467"/>
    <n v="4222328"/>
    <n v="0"/>
    <n v="3291773"/>
    <n v="8028267"/>
    <n v="3141279"/>
    <n v="7947735"/>
    <n v="14606839"/>
    <n v="8744790"/>
    <n v="368531"/>
    <n v="12719802"/>
    <n v="10175"/>
  </r>
  <r>
    <x v="3"/>
    <x v="11"/>
    <s v="US$ FOB"/>
    <n v="8837067"/>
    <n v="6257476"/>
    <n v="25729180"/>
    <n v="7647092"/>
    <n v="16750040"/>
    <n v="11250787"/>
    <n v="16291000"/>
    <n v="16725252"/>
    <n v="13551763"/>
    <n v="16855808"/>
    <n v="18050597"/>
    <n v="21448038"/>
  </r>
  <r>
    <x v="3"/>
    <x v="12"/>
    <s v="US$ FOB"/>
    <n v="881702"/>
    <n v="615846"/>
    <n v="948003"/>
    <n v="1043913"/>
    <n v="941542"/>
    <n v="1187250"/>
    <n v="929800"/>
    <n v="1496077"/>
    <n v="1085645"/>
    <n v="1581146"/>
    <n v="828821"/>
    <n v="816865"/>
  </r>
  <r>
    <x v="3"/>
    <x v="13"/>
    <s v="US$ FOB"/>
    <n v="6373319"/>
    <n v="9499417"/>
    <n v="6533822"/>
    <n v="9749458"/>
    <n v="7444324"/>
    <n v="6440217"/>
    <n v="8184964"/>
    <n v="7864408"/>
    <n v="10510307"/>
    <n v="6316285"/>
    <n v="6777493"/>
    <n v="5446640"/>
  </r>
  <r>
    <x v="4"/>
    <x v="0"/>
    <s v="US$ FOB"/>
    <n v="57712"/>
    <n v="56778"/>
    <n v="77879"/>
    <n v="71578"/>
    <n v="199289"/>
    <n v="164268"/>
    <n v="251673"/>
    <n v="113701"/>
    <n v="76367"/>
    <n v="112247"/>
    <n v="154424"/>
    <n v="117689"/>
  </r>
  <r>
    <x v="4"/>
    <x v="1"/>
    <s v="US$ FOB"/>
    <n v="666971"/>
    <n v="994032"/>
    <n v="535710"/>
    <n v="577057"/>
    <n v="315729"/>
    <n v="633366"/>
    <n v="465266"/>
    <n v="684000"/>
    <n v="603838"/>
    <n v="528274"/>
    <n v="484290"/>
    <n v="550679"/>
  </r>
  <r>
    <x v="4"/>
    <x v="2"/>
    <s v="US$ FOB"/>
    <n v="7526373"/>
    <n v="2312139"/>
    <n v="12769416"/>
    <n v="5618103"/>
    <n v="7998997"/>
    <n v="11324528"/>
    <n v="11141188"/>
    <n v="10317609"/>
    <n v="7623599"/>
    <n v="12408818"/>
    <n v="5772562"/>
    <n v="11583357"/>
  </r>
  <r>
    <x v="4"/>
    <x v="3"/>
    <s v="US$ FOB"/>
    <n v="39567904"/>
    <n v="9030187"/>
    <n v="33857561"/>
    <n v="12551534"/>
    <n v="17040995"/>
    <n v="36333220"/>
    <n v="33545612"/>
    <n v="63797848"/>
    <n v="66922356"/>
    <n v="37745475"/>
    <n v="31530842"/>
    <n v="15797270"/>
  </r>
  <r>
    <x v="4"/>
    <x v="4"/>
    <s v="US$ FOB"/>
    <n v="3813821"/>
    <n v="852771"/>
    <n v="6119126"/>
    <n v="623946"/>
    <n v="688241"/>
    <n v="417073"/>
    <n v="0"/>
    <n v="0"/>
    <n v="14829"/>
    <n v="615"/>
    <n v="41312"/>
    <n v="0"/>
  </r>
  <r>
    <x v="4"/>
    <x v="5"/>
    <s v="US$ FOB"/>
    <n v="0"/>
    <n v="243935"/>
    <n v="0"/>
    <n v="303655"/>
    <n v="0"/>
    <n v="0"/>
    <n v="0"/>
    <n v="0"/>
    <n v="0"/>
    <n v="0"/>
    <n v="0"/>
    <n v="0"/>
  </r>
  <r>
    <x v="4"/>
    <x v="6"/>
    <s v="US$ FOB"/>
    <n v="42221711"/>
    <n v="26267599"/>
    <n v="21585374"/>
    <n v="10454818"/>
    <n v="18039356"/>
    <n v="28769885"/>
    <n v="68716917"/>
    <n v="57240830"/>
    <n v="44229105"/>
    <n v="275552855"/>
    <n v="178383671"/>
    <n v="55302525"/>
  </r>
  <r>
    <x v="4"/>
    <x v="7"/>
    <s v="US$ FOB"/>
    <n v="2550417"/>
    <n v="2930518"/>
    <n v="4062166"/>
    <n v="5534500"/>
    <n v="0"/>
    <n v="1500"/>
    <n v="0"/>
    <n v="899"/>
    <n v="4938399"/>
    <n v="0"/>
    <n v="0"/>
    <n v="5392987"/>
  </r>
  <r>
    <x v="4"/>
    <x v="8"/>
    <s v="US$ FOB"/>
    <n v="23973495"/>
    <n v="47571884"/>
    <n v="66592937"/>
    <n v="60028797"/>
    <n v="41487814"/>
    <n v="47745192"/>
    <n v="34500135"/>
    <n v="43585181"/>
    <n v="99251652"/>
    <n v="96954712"/>
    <n v="112448375"/>
    <n v="164585420"/>
  </r>
  <r>
    <x v="4"/>
    <x v="9"/>
    <s v="US$ FOB"/>
    <n v="0"/>
    <n v="0"/>
    <n v="0"/>
    <n v="0"/>
    <n v="0"/>
    <n v="0"/>
    <n v="0"/>
    <n v="0"/>
    <n v="0"/>
    <n v="0"/>
    <n v="0"/>
    <n v="0"/>
  </r>
  <r>
    <x v="4"/>
    <x v="10"/>
    <s v="US$ FOB"/>
    <n v="4400448"/>
    <n v="525929"/>
    <n v="0"/>
    <n v="638189"/>
    <n v="0"/>
    <n v="0"/>
    <n v="12250"/>
    <n v="12250"/>
    <n v="13475"/>
    <n v="16097620"/>
    <n v="0"/>
    <n v="17314690"/>
  </r>
  <r>
    <x v="4"/>
    <x v="11"/>
    <s v="US$ FOB"/>
    <n v="33983154"/>
    <n v="24792217"/>
    <n v="38317216"/>
    <n v="20610590"/>
    <n v="23120128"/>
    <n v="19327864"/>
    <n v="13040944"/>
    <n v="14805489"/>
    <n v="17178747"/>
    <n v="19482464"/>
    <n v="8754647"/>
    <n v="11669783"/>
  </r>
  <r>
    <x v="4"/>
    <x v="12"/>
    <s v="US$ FOB"/>
    <n v="1098690"/>
    <n v="648831"/>
    <n v="1649942"/>
    <n v="1219148"/>
    <n v="898258"/>
    <n v="1362556"/>
    <n v="1562285"/>
    <n v="1837553"/>
    <n v="1730503"/>
    <n v="1578000"/>
    <n v="1112620"/>
    <n v="1483314"/>
  </r>
  <r>
    <x v="4"/>
    <x v="13"/>
    <s v="US$ FOB"/>
    <n v="11201867"/>
    <n v="5322794"/>
    <n v="15133748"/>
    <n v="4485866"/>
    <n v="13168948"/>
    <n v="12277742"/>
    <n v="10194117"/>
    <n v="12379826"/>
    <n v="10926857"/>
    <n v="12063669"/>
    <n v="10309397"/>
    <n v="10469961"/>
  </r>
  <r>
    <x v="5"/>
    <x v="0"/>
    <s v="US$ FOB"/>
    <n v="139813"/>
    <n v="119271"/>
    <n v="141764"/>
    <n v="102612"/>
    <n v="119074"/>
    <n v="141806"/>
    <n v="92828"/>
    <n v="204842"/>
    <n v="226623"/>
    <n v="188916"/>
    <n v="367563"/>
    <n v="219438"/>
  </r>
  <r>
    <x v="5"/>
    <x v="1"/>
    <s v="US$ FOB"/>
    <n v="386946"/>
    <n v="448187"/>
    <n v="354339"/>
    <n v="209667"/>
    <n v="389781"/>
    <n v="333170"/>
    <n v="272983"/>
    <n v="616497"/>
    <n v="336461"/>
    <n v="715212"/>
    <n v="545748"/>
    <n v="829555"/>
  </r>
  <r>
    <x v="5"/>
    <x v="2"/>
    <s v="US$ FOB"/>
    <n v="11309422"/>
    <n v="10526131"/>
    <n v="11426537"/>
    <n v="13903471"/>
    <n v="10930879"/>
    <n v="11935963"/>
    <n v="8811461"/>
    <n v="17552217"/>
    <n v="11893235"/>
    <n v="8203210"/>
    <n v="16873093"/>
    <n v="12792308"/>
  </r>
  <r>
    <x v="5"/>
    <x v="3"/>
    <s v="US$ FOB"/>
    <n v="14539718"/>
    <n v="11859568"/>
    <n v="5200250"/>
    <n v="16030741"/>
    <n v="17653229"/>
    <n v="27927371"/>
    <n v="18677422"/>
    <n v="24431407"/>
    <n v="24720300"/>
    <n v="34862252"/>
    <n v="42532453"/>
    <n v="13839940"/>
  </r>
  <r>
    <x v="5"/>
    <x v="4"/>
    <s v="US$ FOB"/>
    <n v="6617"/>
    <n v="2193734"/>
    <n v="49758"/>
    <n v="136190"/>
    <n v="6059719"/>
    <n v="1552679"/>
    <n v="1844685"/>
    <n v="3716704"/>
    <n v="69939"/>
    <n v="122467"/>
    <n v="177880"/>
    <n v="8308591"/>
  </r>
  <r>
    <x v="5"/>
    <x v="5"/>
    <s v="US$ FOB"/>
    <n v="0"/>
    <n v="0"/>
    <n v="0"/>
    <n v="0"/>
    <n v="0"/>
    <n v="0"/>
    <n v="0"/>
    <n v="0"/>
    <n v="0"/>
    <n v="0"/>
    <n v="0"/>
    <n v="0"/>
  </r>
  <r>
    <x v="5"/>
    <x v="6"/>
    <s v="US$ FOB"/>
    <n v="45546577"/>
    <n v="32037"/>
    <n v="65629262"/>
    <n v="73750126"/>
    <n v="171541434"/>
    <n v="15453600"/>
    <n v="6022588"/>
    <n v="357513828"/>
    <n v="140200843"/>
    <n v="122197792"/>
    <n v="17812598"/>
    <n v="3935331"/>
  </r>
  <r>
    <x v="5"/>
    <x v="7"/>
    <s v="US$ FOB"/>
    <n v="849096"/>
    <n v="12243900"/>
    <n v="0"/>
    <n v="0"/>
    <n v="1024"/>
    <n v="1000"/>
    <n v="0"/>
    <n v="559912"/>
    <n v="0"/>
    <n v="0"/>
    <n v="141"/>
    <n v="0"/>
  </r>
  <r>
    <x v="5"/>
    <x v="8"/>
    <s v="US$ FOB"/>
    <n v="88331778"/>
    <n v="82981987"/>
    <n v="90611651"/>
    <n v="51451266"/>
    <n v="111098476"/>
    <n v="310256173"/>
    <n v="92915091"/>
    <n v="143918623"/>
    <n v="100322339"/>
    <n v="48698759"/>
    <n v="129093060"/>
    <n v="137954950"/>
  </r>
  <r>
    <x v="5"/>
    <x v="9"/>
    <s v="US$ FOB"/>
    <n v="0"/>
    <n v="0"/>
    <n v="0"/>
    <n v="0"/>
    <n v="0"/>
    <n v="0"/>
    <n v="0"/>
    <n v="0"/>
    <n v="0"/>
    <n v="0"/>
    <n v="0"/>
    <n v="0"/>
  </r>
  <r>
    <x v="5"/>
    <x v="10"/>
    <s v="US$ FOB"/>
    <n v="25611"/>
    <n v="14362953"/>
    <n v="26950"/>
    <n v="1140944"/>
    <n v="0"/>
    <n v="10307078"/>
    <n v="808664"/>
    <n v="72603971"/>
    <n v="25752920"/>
    <n v="23391225"/>
    <n v="0"/>
    <n v="16147998"/>
  </r>
  <r>
    <x v="5"/>
    <x v="11"/>
    <s v="US$ FOB"/>
    <n v="12089134"/>
    <n v="11775138"/>
    <n v="12302012"/>
    <n v="2302819"/>
    <n v="6351167"/>
    <n v="2493243"/>
    <n v="14639335"/>
    <n v="15047423"/>
    <n v="2718444"/>
    <n v="9161082"/>
    <n v="1616870"/>
    <n v="13892008"/>
  </r>
  <r>
    <x v="5"/>
    <x v="12"/>
    <s v="US$ FOB"/>
    <n v="2353177"/>
    <n v="1534336"/>
    <n v="1649302"/>
    <n v="1831310"/>
    <n v="2405866"/>
    <n v="4450738"/>
    <n v="1469194"/>
    <n v="1777002"/>
    <n v="1939031"/>
    <n v="1348808"/>
    <n v="1979599"/>
    <n v="1398052"/>
  </r>
  <r>
    <x v="5"/>
    <x v="13"/>
    <s v="US$ FOB"/>
    <n v="18196440"/>
    <n v="15767604"/>
    <n v="14263886"/>
    <n v="24504830"/>
    <n v="18779893"/>
    <n v="17441543"/>
    <n v="14384226"/>
    <n v="15173229"/>
    <n v="14452557"/>
    <n v="13214000"/>
    <n v="11480052"/>
    <n v="14020574"/>
  </r>
  <r>
    <x v="6"/>
    <x v="0"/>
    <s v="US$ FOB"/>
    <n v="309476"/>
    <n v="135436"/>
    <n v="373854"/>
    <n v="242042"/>
    <n v="177486"/>
    <n v="458132"/>
    <n v="346109"/>
    <n v="201402"/>
    <n v="102360"/>
    <n v="199981"/>
    <n v="121993"/>
    <n v="271866"/>
  </r>
  <r>
    <x v="6"/>
    <x v="1"/>
    <s v="US$ FOB"/>
    <n v="600334"/>
    <n v="800852"/>
    <n v="953954"/>
    <n v="1049875"/>
    <n v="782356"/>
    <n v="728533"/>
    <n v="924578"/>
    <n v="983649"/>
    <n v="1532895"/>
    <n v="1362590"/>
    <n v="1357953"/>
    <n v="963073"/>
  </r>
  <r>
    <x v="6"/>
    <x v="2"/>
    <s v="US$ FOB"/>
    <n v="12519696"/>
    <n v="12093497"/>
    <n v="12667321"/>
    <n v="15710311"/>
    <n v="14313219"/>
    <n v="9551948"/>
    <n v="24565422"/>
    <n v="23461369"/>
    <n v="16690072"/>
    <n v="13050487"/>
    <n v="18893996"/>
    <n v="16106175"/>
  </r>
  <r>
    <x v="6"/>
    <x v="3"/>
    <s v="US$ FOB"/>
    <n v="21087268"/>
    <n v="13728205"/>
    <n v="9322437"/>
    <n v="47774634"/>
    <n v="38139453"/>
    <n v="40444192"/>
    <n v="59009981"/>
    <n v="28934420"/>
    <n v="36941674"/>
    <n v="67229795"/>
    <n v="42351221"/>
    <n v="37158883"/>
  </r>
  <r>
    <x v="6"/>
    <x v="4"/>
    <s v="US$ FOB"/>
    <n v="3346003"/>
    <n v="0"/>
    <n v="1075992"/>
    <n v="0"/>
    <n v="2099"/>
    <n v="0"/>
    <n v="7104"/>
    <n v="4373"/>
    <n v="12503"/>
    <n v="0"/>
    <n v="6963"/>
    <n v="6845353"/>
  </r>
  <r>
    <x v="6"/>
    <x v="5"/>
    <s v="US$ FOB"/>
    <n v="0"/>
    <n v="0"/>
    <n v="0"/>
    <n v="0"/>
    <n v="0"/>
    <n v="0"/>
    <n v="0"/>
    <n v="0"/>
    <n v="0"/>
    <n v="0"/>
    <n v="0"/>
    <n v="0"/>
  </r>
  <r>
    <x v="6"/>
    <x v="6"/>
    <s v="US$ FOB"/>
    <n v="173793146"/>
    <n v="117470232"/>
    <n v="110618979"/>
    <n v="106195386"/>
    <n v="2778679"/>
    <n v="155811003"/>
    <n v="87492304"/>
    <n v="85627240"/>
    <n v="235767149"/>
    <n v="169523752"/>
    <n v="320240653"/>
    <n v="181390857"/>
  </r>
  <r>
    <x v="6"/>
    <x v="7"/>
    <s v="US$ FOB"/>
    <n v="0"/>
    <n v="1833605"/>
    <n v="3180937"/>
    <n v="10892656"/>
    <n v="13556745"/>
    <n v="1978048"/>
    <n v="4222661"/>
    <n v="1011119"/>
    <n v="7288443"/>
    <n v="28417041"/>
    <n v="0"/>
    <n v="6914147"/>
  </r>
  <r>
    <x v="6"/>
    <x v="8"/>
    <s v="US$ FOB"/>
    <n v="107677433"/>
    <n v="93999358"/>
    <n v="96636257"/>
    <n v="140825345"/>
    <n v="169431073"/>
    <n v="173731678"/>
    <n v="232927683"/>
    <n v="156735715"/>
    <n v="157189164"/>
    <n v="212005988"/>
    <n v="43273009"/>
    <n v="129621950"/>
  </r>
  <r>
    <x v="6"/>
    <x v="9"/>
    <s v="US$ FOB"/>
    <n v="0"/>
    <n v="0"/>
    <n v="0"/>
    <n v="0"/>
    <n v="0"/>
    <n v="0"/>
    <n v="0"/>
    <n v="0"/>
    <n v="0"/>
    <n v="0"/>
    <n v="0"/>
    <n v="0"/>
  </r>
  <r>
    <x v="6"/>
    <x v="10"/>
    <s v="US$ FOB"/>
    <n v="34125008"/>
    <n v="11331301"/>
    <n v="43048431"/>
    <n v="64103344"/>
    <n v="7532576"/>
    <n v="5386177"/>
    <n v="36980401"/>
    <n v="58246223"/>
    <n v="22279843"/>
    <n v="53126171"/>
    <n v="22054299"/>
    <n v="11955934"/>
  </r>
  <r>
    <x v="6"/>
    <x v="11"/>
    <s v="US$ FOB"/>
    <n v="6082870"/>
    <n v="5081796"/>
    <n v="8281909"/>
    <n v="5223179"/>
    <n v="10355884"/>
    <n v="14282843"/>
    <n v="10912058"/>
    <n v="6397771"/>
    <n v="16575488"/>
    <n v="11199023"/>
    <n v="9937670"/>
    <n v="10108005"/>
  </r>
  <r>
    <x v="6"/>
    <x v="12"/>
    <s v="US$ FOB"/>
    <n v="1764477"/>
    <n v="2015593"/>
    <n v="2196048"/>
    <n v="1758092"/>
    <n v="2173795"/>
    <n v="2649078"/>
    <n v="2811829"/>
    <n v="3093535"/>
    <n v="2411069"/>
    <n v="2661109"/>
    <n v="1526219"/>
    <n v="2410710"/>
  </r>
  <r>
    <x v="6"/>
    <x v="13"/>
    <s v="US$ FOB"/>
    <n v="20381350"/>
    <n v="21129749"/>
    <n v="20383825"/>
    <n v="14263233"/>
    <n v="11349822"/>
    <n v="16622339"/>
    <n v="31812179"/>
    <n v="10259494"/>
    <n v="29906728"/>
    <n v="25824854"/>
    <n v="28239319"/>
    <n v="18185801"/>
  </r>
  <r>
    <x v="7"/>
    <x v="0"/>
    <s v="US$ FOB"/>
    <n v="285148"/>
    <n v="311791"/>
    <n v="190374"/>
    <n v="298983"/>
    <n v="230622"/>
    <n v="264749"/>
    <n v="285717"/>
    <n v="327106"/>
    <n v="350367"/>
    <n v="538936"/>
    <n v="458762"/>
    <n v="455755"/>
  </r>
  <r>
    <x v="7"/>
    <x v="1"/>
    <s v="US$ FOB"/>
    <n v="1850319"/>
    <n v="1021840"/>
    <n v="1563960"/>
    <n v="1551892"/>
    <n v="1206650"/>
    <n v="1423180"/>
    <n v="4497931"/>
    <n v="2273545"/>
    <n v="1672117"/>
    <n v="1713441"/>
    <n v="1826248"/>
    <n v="1151936"/>
  </r>
  <r>
    <x v="7"/>
    <x v="2"/>
    <s v="US$ FOB"/>
    <n v="21863248"/>
    <n v="22742897"/>
    <n v="29206045"/>
    <n v="10005738"/>
    <n v="28156574"/>
    <n v="24164916"/>
    <n v="18412300"/>
    <n v="26555454"/>
    <n v="24166390"/>
    <n v="24208554"/>
    <n v="24161572"/>
    <n v="17478591"/>
  </r>
  <r>
    <x v="7"/>
    <x v="3"/>
    <s v="US$ FOB"/>
    <n v="37763088"/>
    <n v="34645523"/>
    <n v="43345137"/>
    <n v="46017112"/>
    <n v="41122002"/>
    <n v="56337295"/>
    <n v="95826306"/>
    <n v="71065024"/>
    <n v="39838374"/>
    <n v="52160220"/>
    <n v="53138643"/>
    <n v="39182391"/>
  </r>
  <r>
    <x v="7"/>
    <x v="4"/>
    <s v="US$ FOB"/>
    <n v="19863"/>
    <m/>
    <n v="3606125"/>
    <n v="1319"/>
    <n v="62467"/>
    <n v="46646"/>
    <m/>
    <n v="18085"/>
    <n v="71140"/>
    <n v="7069"/>
    <n v="9584"/>
    <n v="31579"/>
  </r>
  <r>
    <x v="7"/>
    <x v="5"/>
    <s v="US$ FOB"/>
    <n v="0"/>
    <n v="0"/>
    <n v="0"/>
    <n v="0"/>
    <n v="0"/>
    <n v="0"/>
    <n v="0"/>
    <n v="0"/>
    <n v="71140"/>
    <n v="0"/>
    <n v="0"/>
    <n v="0"/>
  </r>
  <r>
    <x v="7"/>
    <x v="6"/>
    <s v="US$ FOB"/>
    <n v="104321273"/>
    <n v="103810871"/>
    <n v="106680821"/>
    <n v="115717997"/>
    <n v="180217540"/>
    <n v="294417511"/>
    <n v="309723447"/>
    <n v="340375128"/>
    <n v="498610841"/>
    <n v="160072069"/>
    <n v="515298975"/>
    <n v="290269307"/>
  </r>
  <r>
    <x v="7"/>
    <x v="7"/>
    <s v="US$ FOB"/>
    <n v="9514185"/>
    <n v="975"/>
    <n v="3227347"/>
    <n v="3871947"/>
    <n v="298"/>
    <n v="12443979"/>
    <n v="1794654"/>
    <n v="0"/>
    <n v="0"/>
    <n v="974"/>
    <n v="0"/>
    <n v="7991314"/>
  </r>
  <r>
    <x v="7"/>
    <x v="8"/>
    <s v="US$ FOB"/>
    <n v="76751378"/>
    <n v="153665195"/>
    <n v="210038234"/>
    <n v="146705965"/>
    <n v="166789171"/>
    <n v="169203955"/>
    <n v="190360881"/>
    <n v="133119052"/>
    <n v="211851169"/>
    <n v="57153260"/>
    <n v="190096576"/>
    <n v="179166010"/>
  </r>
  <r>
    <x v="7"/>
    <x v="9"/>
    <s v="US$ FOB"/>
    <n v="0"/>
    <n v="0"/>
    <n v="0"/>
    <n v="0"/>
    <n v="0"/>
    <n v="0"/>
    <n v="0"/>
    <n v="0"/>
    <n v="0"/>
    <n v="0"/>
    <n v="0"/>
    <n v="0"/>
  </r>
  <r>
    <x v="7"/>
    <x v="10"/>
    <s v="US$ FOB"/>
    <n v="41856725"/>
    <n v="36958272"/>
    <n v="28838685"/>
    <n v="23510550"/>
    <n v="40054677"/>
    <n v="25297318"/>
    <n v="29248715"/>
    <n v="83706082"/>
    <n v="80303592"/>
    <n v="33752876"/>
    <n v="31661839"/>
    <n v="75654946"/>
  </r>
  <r>
    <x v="7"/>
    <x v="11"/>
    <s v="US$ FOB"/>
    <n v="13374386"/>
    <n v="9299034"/>
    <n v="14888206"/>
    <n v="10711271"/>
    <n v="10439525"/>
    <n v="8474144"/>
    <n v="12378533"/>
    <n v="11550621"/>
    <n v="11623294"/>
    <n v="17151185"/>
    <n v="11983907"/>
    <n v="14556913"/>
  </r>
  <r>
    <x v="7"/>
    <x v="12"/>
    <s v="US$ FOB"/>
    <n v="2540658"/>
    <n v="2796718"/>
    <n v="3845502"/>
    <n v="2461497"/>
    <n v="3353118"/>
    <n v="2413985"/>
    <n v="3318656"/>
    <n v="2907066"/>
    <n v="2429401"/>
    <n v="2916630"/>
    <n v="2983370"/>
    <n v="2249473"/>
  </r>
  <r>
    <x v="7"/>
    <x v="13"/>
    <s v="US$ FOB"/>
    <n v="33527269"/>
    <n v="22105396"/>
    <n v="23671571"/>
    <n v="22407233"/>
    <n v="38982033"/>
    <n v="32778231"/>
    <n v="25192697"/>
    <n v="37518114"/>
    <n v="35354433"/>
    <n v="37792956"/>
    <n v="26488725"/>
    <n v="35971283"/>
  </r>
  <r>
    <x v="8"/>
    <x v="0"/>
    <s v="US$ FOB"/>
    <n v="496500"/>
    <n v="218340"/>
    <n v="245984"/>
    <n v="267633"/>
    <n v="469889"/>
    <n v="232270"/>
    <n v="363902"/>
    <n v="167986"/>
    <n v="426467"/>
    <n v="424305"/>
    <n v="536248"/>
    <n v="528743"/>
  </r>
  <r>
    <x v="8"/>
    <x v="1"/>
    <s v="US$ FOB"/>
    <n v="2237938"/>
    <n v="3273140"/>
    <n v="1355913"/>
    <n v="1363381"/>
    <n v="1273764"/>
    <n v="2600249"/>
    <n v="1771055"/>
    <n v="4376870"/>
    <n v="3455451"/>
    <n v="4180459"/>
    <n v="3855800"/>
    <n v="1959097"/>
  </r>
  <r>
    <x v="8"/>
    <x v="2"/>
    <s v="US$ FOB"/>
    <n v="26563030"/>
    <n v="26592731"/>
    <n v="23738077"/>
    <n v="43866410"/>
    <n v="35665607"/>
    <n v="45237522"/>
    <n v="32513012"/>
    <n v="46327479"/>
    <n v="47431503"/>
    <n v="42769895"/>
    <n v="52961201"/>
    <n v="30088468"/>
  </r>
  <r>
    <x v="8"/>
    <x v="3"/>
    <s v="US$ FOB"/>
    <n v="30807483"/>
    <n v="10855819"/>
    <n v="85708491"/>
    <n v="69390932"/>
    <n v="97291401"/>
    <n v="103563180"/>
    <n v="124912661"/>
    <n v="129401254"/>
    <n v="113869043"/>
    <n v="112842462"/>
    <n v="37387925"/>
    <n v="42986965"/>
  </r>
  <r>
    <x v="8"/>
    <x v="4"/>
    <s v="US$ FOB"/>
    <n v="88711"/>
    <n v="230590"/>
    <n v="137477"/>
    <n v="1921"/>
    <n v="24792"/>
    <n v="1268"/>
    <n v="2164"/>
    <n v="23323"/>
    <n v="16629"/>
    <n v="0"/>
    <n v="45852"/>
    <n v="0"/>
  </r>
  <r>
    <x v="8"/>
    <x v="5"/>
    <s v="US$ FOB"/>
    <n v="0"/>
    <n v="0"/>
    <n v="0"/>
    <n v="0"/>
    <n v="0"/>
    <n v="0"/>
    <n v="0"/>
    <n v="0"/>
    <n v="0"/>
    <n v="0"/>
    <n v="0"/>
    <n v="0"/>
  </r>
  <r>
    <x v="8"/>
    <x v="6"/>
    <s v="US$ FOB"/>
    <n v="75634403"/>
    <n v="292972685"/>
    <n v="591319949"/>
    <n v="392580120"/>
    <n v="669087512"/>
    <n v="449539567"/>
    <n v="396852922"/>
    <n v="682940771"/>
    <n v="768068495"/>
    <n v="506567988"/>
    <n v="233314644"/>
    <n v="82061811"/>
  </r>
  <r>
    <x v="8"/>
    <x v="7"/>
    <s v="US$ FOB"/>
    <n v="5985253"/>
    <n v="17586530"/>
    <n v="0"/>
    <n v="1422796"/>
    <n v="0"/>
    <n v="2886388"/>
    <n v="1400"/>
    <n v="0"/>
    <n v="0"/>
    <n v="38753797"/>
    <n v="27458258"/>
    <n v="0"/>
  </r>
  <r>
    <x v="8"/>
    <x v="8"/>
    <s v="US$ FOB"/>
    <n v="240071600"/>
    <n v="206919944"/>
    <n v="288388408"/>
    <n v="154093213"/>
    <n v="148649611"/>
    <n v="66701333"/>
    <n v="11111301"/>
    <n v="224625696"/>
    <n v="218145506"/>
    <n v="296564054"/>
    <n v="205653775"/>
    <n v="105245629"/>
  </r>
  <r>
    <x v="8"/>
    <x v="9"/>
    <s v="US$ FOB"/>
    <n v="0"/>
    <n v="0"/>
    <n v="0"/>
    <n v="0"/>
    <n v="0"/>
    <n v="0"/>
    <n v="0"/>
    <n v="0"/>
    <n v="0"/>
    <n v="0"/>
    <n v="0"/>
    <n v="0"/>
  </r>
  <r>
    <x v="8"/>
    <x v="10"/>
    <s v="US$ FOB"/>
    <n v="64753800"/>
    <n v="166111729"/>
    <n v="86085359"/>
    <n v="2910678"/>
    <n v="132206159"/>
    <n v="110645108"/>
    <n v="111198172"/>
    <n v="91387594"/>
    <n v="95077747"/>
    <n v="255503466"/>
    <n v="115645581"/>
    <n v="23149782"/>
  </r>
  <r>
    <x v="8"/>
    <x v="11"/>
    <s v="US$ FOB"/>
    <n v="9448200"/>
    <n v="22934099"/>
    <n v="48148058"/>
    <n v="20797719"/>
    <n v="36358503"/>
    <n v="19891126"/>
    <n v="12033146"/>
    <n v="13687755"/>
    <n v="45644180"/>
    <n v="55042565"/>
    <n v="8747012"/>
    <n v="33459494"/>
  </r>
  <r>
    <x v="8"/>
    <x v="12"/>
    <s v="US$ FOB"/>
    <n v="2784833"/>
    <n v="5598994"/>
    <n v="3055869"/>
    <n v="1064542"/>
    <n v="4397655"/>
    <n v="4978347"/>
    <n v="3297120"/>
    <n v="6599570"/>
    <n v="7281489"/>
    <n v="6292145"/>
    <n v="5510407"/>
    <n v="5147877"/>
  </r>
  <r>
    <x v="8"/>
    <x v="13"/>
    <s v="US$ FOB"/>
    <n v="28083170"/>
    <n v="49019783"/>
    <n v="18248475"/>
    <n v="51355617"/>
    <n v="36712021"/>
    <n v="56327253"/>
    <n v="72520589"/>
    <n v="45693505"/>
    <n v="81698819"/>
    <n v="94174064"/>
    <n v="87210556"/>
    <n v="65196182"/>
  </r>
  <r>
    <x v="9"/>
    <x v="0"/>
    <s v="US$ FOB"/>
    <n v="575908"/>
    <n v="96866"/>
    <n v="120907"/>
    <n v="64977"/>
    <n v="111475"/>
    <n v="114548"/>
    <n v="93947"/>
    <n v="140079"/>
    <n v="176589"/>
    <n v="104898"/>
    <n v="6055600"/>
    <n v="7125343"/>
  </r>
  <r>
    <x v="9"/>
    <x v="1"/>
    <s v="US$ FOB"/>
    <n v="2181165"/>
    <n v="2090124"/>
    <n v="3331809"/>
    <n v="3070992"/>
    <n v="3208245"/>
    <n v="2664707"/>
    <n v="3016693"/>
    <n v="3378301"/>
    <n v="2283232"/>
    <n v="5829060"/>
    <n v="4252805"/>
    <n v="3389998"/>
  </r>
  <r>
    <x v="9"/>
    <x v="2"/>
    <s v="US$ FOB"/>
    <n v="56382704"/>
    <n v="9452890"/>
    <n v="34442013"/>
    <n v="15422108"/>
    <n v="19952674"/>
    <n v="12536201"/>
    <n v="22585820"/>
    <n v="23237091"/>
    <n v="17985146"/>
    <n v="21807233"/>
    <n v="15743395"/>
    <n v="27493580"/>
  </r>
  <r>
    <x v="9"/>
    <x v="3"/>
    <s v="US$ FOB"/>
    <n v="26455718"/>
    <n v="17051354"/>
    <n v="31974154"/>
    <n v="32551852"/>
    <n v="51910751"/>
    <n v="58325978"/>
    <n v="55733719"/>
    <n v="56889770"/>
    <n v="75216771"/>
    <n v="104104200"/>
    <n v="73875452"/>
    <n v="89685779"/>
  </r>
  <r>
    <x v="9"/>
    <x v="4"/>
    <s v="US$ FOB"/>
    <n v="3417"/>
    <n v="8977"/>
    <n v="23085"/>
    <n v="1538"/>
    <n v="3555"/>
    <n v="24547"/>
    <n v="0"/>
    <n v="0"/>
    <n v="3493"/>
    <n v="0"/>
    <n v="0"/>
    <n v="2018"/>
  </r>
  <r>
    <x v="9"/>
    <x v="5"/>
    <s v="US$ FOB"/>
    <n v="0"/>
    <n v="1337248"/>
    <n v="0"/>
    <n v="0"/>
    <n v="0"/>
    <n v="0"/>
    <n v="0"/>
    <n v="0"/>
    <n v="0"/>
    <n v="0"/>
    <n v="0"/>
    <n v="0"/>
  </r>
  <r>
    <x v="9"/>
    <x v="6"/>
    <s v="US$ FOB"/>
    <n v="51580880"/>
    <n v="75208064"/>
    <n v="121487515"/>
    <n v="59951254"/>
    <n v="48823021"/>
    <n v="115162570"/>
    <n v="141733227"/>
    <n v="187540676"/>
    <n v="165995475"/>
    <n v="287959006"/>
    <n v="177864507"/>
    <n v="239192275"/>
  </r>
  <r>
    <x v="9"/>
    <x v="7"/>
    <s v="US$ FOB"/>
    <n v="0"/>
    <n v="0"/>
    <n v="0"/>
    <n v="1029"/>
    <n v="0"/>
    <n v="21932"/>
    <n v="15970"/>
    <n v="14472"/>
    <n v="23367"/>
    <n v="9946"/>
    <n v="24484"/>
    <n v="4451313"/>
  </r>
  <r>
    <x v="9"/>
    <x v="8"/>
    <s v="US$ FOB"/>
    <n v="51803450"/>
    <n v="51098233"/>
    <n v="121727442"/>
    <n v="94187394"/>
    <n v="186466956"/>
    <n v="81250902"/>
    <n v="191522735"/>
    <n v="224269051"/>
    <n v="166510954"/>
    <n v="91109171"/>
    <n v="149415655"/>
    <n v="122988406"/>
  </r>
  <r>
    <x v="9"/>
    <x v="9"/>
    <s v="US$ FOB"/>
    <n v="0"/>
    <n v="0"/>
    <n v="0"/>
    <n v="0"/>
    <n v="0"/>
    <n v="0"/>
    <n v="0"/>
    <n v="0"/>
    <n v="0"/>
    <n v="0"/>
    <n v="0"/>
    <n v="0"/>
  </r>
  <r>
    <x v="9"/>
    <x v="10"/>
    <s v="US$ FOB"/>
    <n v="65356742"/>
    <n v="32085956"/>
    <n v="37298439"/>
    <n v="12928458"/>
    <n v="65831972"/>
    <n v="20913318"/>
    <n v="61594260"/>
    <n v="48507117"/>
    <n v="70256617"/>
    <n v="72023950"/>
    <n v="53696353"/>
    <n v="85061653"/>
  </r>
  <r>
    <x v="9"/>
    <x v="11"/>
    <s v="US$ FOB"/>
    <n v="4478787"/>
    <n v="9779833"/>
    <n v="14189336"/>
    <n v="22313716"/>
    <n v="15358306"/>
    <n v="36367223"/>
    <n v="19202679"/>
    <n v="15749485"/>
    <n v="40616078"/>
    <n v="37157561"/>
    <n v="43481923"/>
    <n v="37592340"/>
  </r>
  <r>
    <x v="9"/>
    <x v="12"/>
    <s v="US$ FOB"/>
    <n v="3166975"/>
    <n v="4770987"/>
    <n v="5866723"/>
    <n v="2868137"/>
    <n v="3915505"/>
    <n v="6115117"/>
    <n v="4944719"/>
    <n v="3526981"/>
    <n v="6224812"/>
    <n v="6174660"/>
    <n v="3806805"/>
    <n v="6690467"/>
  </r>
  <r>
    <x v="9"/>
    <x v="13"/>
    <s v="US$ FOB"/>
    <n v="59957313"/>
    <n v="29596455"/>
    <n v="24110982"/>
    <n v="22820657"/>
    <n v="18745647"/>
    <n v="19299743"/>
    <n v="20218244"/>
    <n v="23036905"/>
    <n v="51072566"/>
    <n v="38965105"/>
    <n v="36978635"/>
    <n v="31643870"/>
  </r>
  <r>
    <x v="10"/>
    <x v="0"/>
    <s v="US$ FOB"/>
    <n v="6581521"/>
    <n v="8374479"/>
    <n v="10286895"/>
    <n v="6486509"/>
    <n v="8824406"/>
    <n v="7588861"/>
    <n v="13138845"/>
    <n v="23024808"/>
    <n v="12038196"/>
    <n v="10474293"/>
    <n v="9843831"/>
    <n v="4852920"/>
  </r>
  <r>
    <x v="10"/>
    <x v="1"/>
    <s v="US$ FOB"/>
    <n v="2412459"/>
    <n v="2609924"/>
    <n v="1850229"/>
    <n v="2861610"/>
    <n v="3706257"/>
    <n v="3977808"/>
    <n v="5138903"/>
    <n v="6171244"/>
    <n v="5924199"/>
    <n v="7270165"/>
    <n v="8630632"/>
    <n v="12082636"/>
  </r>
  <r>
    <x v="10"/>
    <x v="2"/>
    <s v="US$ FOB"/>
    <n v="18769130"/>
    <n v="31159934"/>
    <n v="34938242"/>
    <n v="28112640"/>
    <n v="46165149"/>
    <n v="49337375"/>
    <n v="54746594"/>
    <n v="53860517"/>
    <n v="41237787"/>
    <n v="49672991"/>
    <n v="35935881"/>
    <n v="57475217"/>
  </r>
  <r>
    <x v="10"/>
    <x v="3"/>
    <s v="US$ FOB"/>
    <n v="45445759"/>
    <n v="61588982"/>
    <n v="108559848"/>
    <n v="102623860"/>
    <n v="89402592"/>
    <n v="91761644"/>
    <n v="121532985"/>
    <n v="104049699"/>
    <n v="90787498"/>
    <n v="123502104"/>
    <n v="90226100"/>
    <n v="98657571"/>
  </r>
  <r>
    <x v="10"/>
    <x v="4"/>
    <s v="US$ FOB"/>
    <n v="0"/>
    <n v="101161412"/>
    <n v="111634448"/>
    <n v="68618678"/>
    <n v="3724"/>
    <n v="3279915"/>
    <n v="22590"/>
    <n v="5650"/>
    <n v="535"/>
    <n v="27470"/>
    <n v="0"/>
    <n v="3843"/>
  </r>
  <r>
    <x v="10"/>
    <x v="5"/>
    <s v="US$ FOB"/>
    <n v="2350829"/>
    <n v="0"/>
    <n v="0"/>
    <n v="0"/>
    <n v="0"/>
    <n v="0"/>
    <n v="1832321"/>
    <n v="0"/>
    <n v="0"/>
    <n v="0"/>
    <n v="0"/>
    <n v="0"/>
  </r>
  <r>
    <x v="10"/>
    <x v="6"/>
    <s v="US$ FOB"/>
    <n v="180072903"/>
    <n v="184117552"/>
    <n v="374709156"/>
    <n v="596225840"/>
    <n v="467138356"/>
    <n v="396207629"/>
    <n v="322920295"/>
    <n v="626186329"/>
    <n v="625645021"/>
    <n v="558833261"/>
    <n v="639301744"/>
    <n v="159721274"/>
  </r>
  <r>
    <x v="10"/>
    <x v="7"/>
    <s v="US$ FOB"/>
    <n v="4109"/>
    <n v="8876107"/>
    <n v="1468"/>
    <n v="2656"/>
    <n v="0"/>
    <n v="3021"/>
    <n v="176"/>
    <n v="0"/>
    <n v="61892459"/>
    <n v="467"/>
    <n v="4379"/>
    <n v="0"/>
  </r>
  <r>
    <x v="10"/>
    <x v="8"/>
    <s v="US$ FOB"/>
    <n v="240141389"/>
    <n v="344293420"/>
    <n v="325702551"/>
    <n v="302873340"/>
    <n v="208998631"/>
    <n v="273593642"/>
    <n v="268310893"/>
    <n v="272867855"/>
    <n v="367678667"/>
    <n v="188463598"/>
    <n v="191957671"/>
    <n v="258856479"/>
  </r>
  <r>
    <x v="10"/>
    <x v="9"/>
    <s v="US$ FOB"/>
    <n v="0"/>
    <n v="0"/>
    <n v="0"/>
    <n v="0"/>
    <n v="0"/>
    <n v="0"/>
    <n v="0"/>
    <n v="0"/>
    <n v="0"/>
    <n v="0"/>
    <n v="0"/>
    <n v="0"/>
  </r>
  <r>
    <x v="10"/>
    <x v="10"/>
    <s v="US$ FOB"/>
    <n v="77486957"/>
    <n v="61101892"/>
    <n v="77464180"/>
    <n v="103602773"/>
    <n v="87471705"/>
    <n v="91337694"/>
    <n v="92940521"/>
    <n v="88929815"/>
    <n v="82126112"/>
    <n v="110220198"/>
    <n v="112052153"/>
    <n v="86488346"/>
  </r>
  <r>
    <x v="10"/>
    <x v="11"/>
    <s v="US$ FOB"/>
    <n v="52886162"/>
    <n v="56614004"/>
    <n v="63227812"/>
    <n v="49031457"/>
    <n v="40410300"/>
    <n v="49906164"/>
    <n v="35872226"/>
    <n v="42128247"/>
    <n v="41045174"/>
    <n v="48733339"/>
    <n v="35013338"/>
    <n v="37200513"/>
  </r>
  <r>
    <x v="10"/>
    <x v="12"/>
    <s v="US$ FOB"/>
    <n v="4827609"/>
    <n v="7242839"/>
    <n v="10062746"/>
    <n v="5128354"/>
    <n v="6568864"/>
    <n v="8310686"/>
    <n v="8760228"/>
    <n v="5743024"/>
    <n v="6320378"/>
    <n v="6333482"/>
    <n v="7362523"/>
    <n v="6524247"/>
  </r>
  <r>
    <x v="10"/>
    <x v="13"/>
    <s v="US$ FOB"/>
    <n v="51340760"/>
    <n v="24554765"/>
    <n v="49377794"/>
    <n v="43212822"/>
    <n v="56548472"/>
    <n v="70009733"/>
    <n v="49645461"/>
    <n v="66415207"/>
    <n v="70792518"/>
    <n v="85383253"/>
    <n v="87522950"/>
    <n v="70612412"/>
  </r>
  <r>
    <x v="11"/>
    <x v="0"/>
    <s v="US$ FOB"/>
    <n v="107762"/>
    <n v="2560888"/>
    <n v="3537871"/>
    <n v="5918182"/>
    <n v="3452379"/>
    <n v="3454830"/>
    <n v="135822"/>
    <n v="7144632"/>
    <n v="6134631"/>
    <n v="10124598"/>
    <n v="3840701"/>
    <n v="6656966"/>
  </r>
  <r>
    <x v="11"/>
    <x v="1"/>
    <s v="US$ FOB"/>
    <n v="21068144"/>
    <n v="12003743"/>
    <n v="8989271"/>
    <n v="3910251"/>
    <n v="4989444"/>
    <n v="4464336"/>
    <n v="4276689"/>
    <n v="6413844"/>
    <n v="3154955"/>
    <n v="4112671"/>
    <n v="3868839"/>
    <n v="2378745"/>
  </r>
  <r>
    <x v="11"/>
    <x v="2"/>
    <s v="US$ FOB"/>
    <n v="62886160"/>
    <n v="41496363"/>
    <n v="80993819"/>
    <n v="69629342"/>
    <n v="65497917"/>
    <n v="81374851"/>
    <n v="58324911"/>
    <n v="91915136"/>
    <n v="86482888"/>
    <n v="55346326"/>
    <n v="54301035"/>
    <n v="52008804"/>
  </r>
  <r>
    <x v="11"/>
    <x v="3"/>
    <s v="US$ FOB"/>
    <n v="89669096"/>
    <n v="100507793"/>
    <n v="153431123"/>
    <n v="132590411"/>
    <n v="121334361"/>
    <n v="160786035"/>
    <n v="139452734"/>
    <n v="168549588"/>
    <n v="156563370"/>
    <n v="149446672"/>
    <n v="84565519"/>
    <n v="111085079"/>
  </r>
  <r>
    <x v="11"/>
    <x v="4"/>
    <s v="US$ FOB"/>
    <n v="1796"/>
    <n v="10623"/>
    <n v="0"/>
    <n v="134353513"/>
    <n v="195963458"/>
    <n v="0"/>
    <n v="0"/>
    <n v="74259759"/>
    <n v="253543814"/>
    <n v="387667795"/>
    <n v="214004866"/>
    <n v="384480579"/>
  </r>
  <r>
    <x v="11"/>
    <x v="5"/>
    <s v="US$ FOB"/>
    <n v="0"/>
    <n v="0"/>
    <n v="0"/>
    <n v="2516797"/>
    <n v="0"/>
    <n v="0"/>
    <n v="0"/>
    <n v="0"/>
    <n v="0"/>
    <n v="0"/>
    <n v="0"/>
    <n v="2755555"/>
  </r>
  <r>
    <x v="11"/>
    <x v="6"/>
    <s v="US$ FOB"/>
    <n v="110053088"/>
    <n v="320207704"/>
    <n v="494171855"/>
    <n v="561107052"/>
    <n v="500883269"/>
    <n v="779528504"/>
    <n v="745260095"/>
    <n v="968300374"/>
    <n v="849739832"/>
    <n v="773495225"/>
    <n v="836240273"/>
    <n v="482954577"/>
  </r>
  <r>
    <x v="11"/>
    <x v="7"/>
    <s v="US$ FOB"/>
    <n v="0"/>
    <n v="233"/>
    <n v="0"/>
    <n v="35505321"/>
    <n v="0"/>
    <n v="28235854"/>
    <n v="74215665"/>
    <n v="84943438"/>
    <n v="71249847"/>
    <n v="86095965"/>
    <n v="79994193"/>
    <n v="18"/>
  </r>
  <r>
    <x v="11"/>
    <x v="8"/>
    <s v="US$ FOB"/>
    <n v="338412000"/>
    <n v="187091602"/>
    <n v="319261893"/>
    <n v="408477655"/>
    <n v="506748397"/>
    <n v="337849637"/>
    <n v="450439263"/>
    <n v="493556916"/>
    <n v="481703183"/>
    <n v="476052012"/>
    <n v="327283693"/>
    <n v="285554510"/>
  </r>
  <r>
    <x v="11"/>
    <x v="9"/>
    <s v="US$ FOB"/>
    <n v="0"/>
    <n v="0"/>
    <n v="0"/>
    <n v="0"/>
    <n v="0"/>
    <n v="0"/>
    <n v="0"/>
    <n v="0"/>
    <n v="0"/>
    <n v="0"/>
    <n v="0"/>
    <n v="0"/>
  </r>
  <r>
    <x v="11"/>
    <x v="10"/>
    <s v="US$ FOB"/>
    <n v="78214316"/>
    <n v="115915039"/>
    <n v="56860555"/>
    <n v="141121545"/>
    <n v="147729110"/>
    <n v="166829049"/>
    <n v="99518541"/>
    <n v="112785895"/>
    <n v="154414422"/>
    <n v="109032569"/>
    <n v="135213553"/>
    <n v="102182879"/>
  </r>
  <r>
    <x v="11"/>
    <x v="11"/>
    <s v="US$ FOB"/>
    <n v="17341537"/>
    <n v="23678334"/>
    <n v="36802267"/>
    <n v="35305154"/>
    <n v="25345920"/>
    <n v="43315776"/>
    <n v="23383966"/>
    <n v="37000513"/>
    <n v="32434963"/>
    <n v="26624455"/>
    <n v="38686758"/>
    <n v="18074204"/>
  </r>
  <r>
    <x v="11"/>
    <x v="12"/>
    <s v="US$ FOB"/>
    <n v="5344049"/>
    <n v="6928537"/>
    <n v="7951556"/>
    <n v="6584546"/>
    <n v="8807744"/>
    <n v="6318811"/>
    <n v="8268690"/>
    <n v="10148544"/>
    <n v="9154256"/>
    <n v="5598955"/>
    <n v="10111844"/>
    <n v="7116770"/>
  </r>
  <r>
    <x v="11"/>
    <x v="13"/>
    <s v="US$ FOB"/>
    <n v="48299637"/>
    <n v="54586902"/>
    <n v="68655078"/>
    <n v="77425015"/>
    <n v="52491539"/>
    <n v="79820241"/>
    <n v="71276572"/>
    <n v="100504945"/>
    <n v="89223363"/>
    <n v="87689469"/>
    <n v="86764436"/>
    <n v="71253119"/>
  </r>
  <r>
    <x v="12"/>
    <x v="0"/>
    <s v="US$ FOB"/>
    <n v="3600118"/>
    <n v="3323294"/>
    <n v="8065886"/>
    <n v="7086751"/>
    <n v="12089842"/>
    <n v="14619739"/>
    <n v="6280489"/>
    <n v="4284230"/>
    <n v="4102657"/>
    <n v="193117"/>
    <n v="3262570"/>
    <n v="204511"/>
  </r>
  <r>
    <x v="12"/>
    <x v="1"/>
    <s v="US$ FOB"/>
    <n v="4077118"/>
    <n v="2869138"/>
    <n v="4654272"/>
    <n v="5045538"/>
    <n v="4776667"/>
    <n v="6010496"/>
    <n v="5093743"/>
    <n v="6884172"/>
    <n v="6221825"/>
    <n v="3565988"/>
    <n v="3747306"/>
    <n v="2723277"/>
  </r>
  <r>
    <x v="12"/>
    <x v="2"/>
    <s v="US$ FOB"/>
    <n v="43199837"/>
    <n v="60959982"/>
    <n v="42893069"/>
    <n v="27667913"/>
    <n v="31899215"/>
    <n v="43061346"/>
    <n v="41822356"/>
    <n v="54952055"/>
    <n v="45054352"/>
    <n v="35103439"/>
    <n v="45854930"/>
    <n v="34553845"/>
  </r>
  <r>
    <x v="12"/>
    <x v="3"/>
    <s v="US$ FOB"/>
    <n v="128686691"/>
    <n v="68600417"/>
    <n v="101076601"/>
    <n v="102614151"/>
    <n v="121441985"/>
    <n v="79950060"/>
    <n v="68863851"/>
    <n v="47903206"/>
    <n v="36561710"/>
    <n v="182972835"/>
    <n v="62257192"/>
    <n v="74147023"/>
  </r>
  <r>
    <x v="12"/>
    <x v="4"/>
    <s v="US$ FOB"/>
    <n v="229826929"/>
    <n v="330743882"/>
    <n v="397665624"/>
    <n v="251978486"/>
    <n v="170256792"/>
    <n v="188389609"/>
    <n v="140240444"/>
    <n v="125355764"/>
    <n v="70209791"/>
    <n v="417245709"/>
    <n v="523416748"/>
    <n v="156888128"/>
  </r>
  <r>
    <x v="12"/>
    <x v="5"/>
    <s v="US$ FOB"/>
    <n v="0"/>
    <n v="6159043"/>
    <n v="0"/>
    <n v="0"/>
    <n v="0"/>
    <n v="0"/>
    <n v="0"/>
    <n v="0"/>
    <n v="0"/>
    <n v="0"/>
    <n v="0"/>
    <n v="0"/>
  </r>
  <r>
    <x v="12"/>
    <x v="6"/>
    <s v="US$ FOB"/>
    <n v="243451929"/>
    <n v="547549087"/>
    <n v="601000045"/>
    <n v="864484972"/>
    <n v="744227654"/>
    <n v="685110392"/>
    <n v="384968077"/>
    <n v="267862531"/>
    <n v="469384152"/>
    <n v="295702703"/>
    <n v="1246241786"/>
    <n v="223736590"/>
  </r>
  <r>
    <x v="12"/>
    <x v="7"/>
    <s v="US$ FOB"/>
    <n v="39789027"/>
    <n v="21261650"/>
    <n v="1176"/>
    <n v="17309"/>
    <n v="0"/>
    <n v="60032"/>
    <n v="0"/>
    <n v="36911474"/>
    <n v="22497"/>
    <n v="238"/>
    <n v="416"/>
    <n v="39915247"/>
  </r>
  <r>
    <x v="12"/>
    <x v="8"/>
    <s v="US$ FOB"/>
    <n v="184589232"/>
    <n v="251016275"/>
    <n v="361015083"/>
    <n v="743338046"/>
    <n v="634112486"/>
    <n v="365983284"/>
    <n v="140313106"/>
    <n v="168762827"/>
    <n v="213846134"/>
    <n v="341237815"/>
    <n v="175680214"/>
    <n v="535229689"/>
  </r>
  <r>
    <x v="12"/>
    <x v="9"/>
    <s v="US$ FOB"/>
    <n v="0"/>
    <n v="0"/>
    <n v="0"/>
    <n v="0"/>
    <n v="0"/>
    <n v="0"/>
    <n v="0"/>
    <n v="0"/>
    <n v="0"/>
    <n v="0"/>
    <n v="0"/>
    <n v="0"/>
  </r>
  <r>
    <x v="12"/>
    <x v="10"/>
    <s v="US$ FOB"/>
    <n v="141462717"/>
    <n v="135352903"/>
    <n v="165684857"/>
    <n v="121716768"/>
    <n v="118520563"/>
    <n v="242267935"/>
    <n v="752707"/>
    <n v="0"/>
    <n v="35567785"/>
    <n v="67233383"/>
    <n v="312404540"/>
    <n v="0"/>
  </r>
  <r>
    <x v="12"/>
    <x v="11"/>
    <s v="US$ FOB"/>
    <n v="13760538"/>
    <n v="19277748"/>
    <n v="26661841"/>
    <n v="17438101"/>
    <n v="21932669"/>
    <n v="20123712"/>
    <n v="16960162"/>
    <n v="16311616"/>
    <n v="18694290"/>
    <n v="24694506"/>
    <n v="27723763"/>
    <n v="24396631"/>
  </r>
  <r>
    <x v="12"/>
    <x v="12"/>
    <s v="US$ FOB"/>
    <n v="1055623"/>
    <n v="802410"/>
    <n v="856419"/>
    <n v="360078"/>
    <n v="1779246"/>
    <n v="735658"/>
    <n v="914660"/>
    <n v="1576736"/>
    <n v="1143799"/>
    <n v="1035580"/>
    <n v="1148384"/>
    <n v="526974"/>
  </r>
  <r>
    <x v="12"/>
    <x v="13"/>
    <s v="US$ FOB"/>
    <n v="52325358"/>
    <n v="66777930"/>
    <n v="75965902"/>
    <n v="80774912"/>
    <n v="84640100"/>
    <n v="104464969"/>
    <n v="67557566"/>
    <n v="123540056"/>
    <n v="115961635"/>
    <n v="79565625"/>
    <n v="84403906"/>
    <n v="74219633"/>
  </r>
  <r>
    <x v="13"/>
    <x v="0"/>
    <s v="US$ FOB"/>
    <n v="217350"/>
    <n v="163696"/>
    <n v="4129715"/>
    <n v="298651"/>
    <n v="14378541"/>
    <n v="8435859"/>
    <n v="303326"/>
    <n v="253920"/>
    <n v="4137039"/>
    <n v="3438847"/>
    <n v="7584774"/>
    <n v="7079525"/>
  </r>
  <r>
    <x v="13"/>
    <x v="1"/>
    <s v="US$ FOB"/>
    <n v="4192770"/>
    <n v="3691596"/>
    <n v="3945194"/>
    <n v="5142744"/>
    <n v="4670040"/>
    <n v="4319980"/>
    <n v="3270678"/>
    <n v="5147049"/>
    <n v="3194602"/>
    <n v="4355134"/>
    <n v="3361998"/>
    <n v="3894124"/>
  </r>
  <r>
    <x v="13"/>
    <x v="2"/>
    <s v="US$ FOB"/>
    <n v="29877097"/>
    <n v="18671410"/>
    <n v="50178255"/>
    <n v="41358092"/>
    <n v="43514615"/>
    <n v="29412759"/>
    <n v="0"/>
    <n v="55532010"/>
    <n v="35158628"/>
    <n v="43788406"/>
    <n v="47290473"/>
    <n v="34739733"/>
  </r>
  <r>
    <x v="13"/>
    <x v="3"/>
    <s v="US$ FOB"/>
    <n v="209695282"/>
    <n v="43371204"/>
    <n v="89315480"/>
    <n v="60536708"/>
    <n v="105248711"/>
    <n v="52805206"/>
    <n v="143977315"/>
    <n v="161245330"/>
    <n v="84211308"/>
    <n v="104022867"/>
    <n v="103995977"/>
    <n v="126883095"/>
  </r>
  <r>
    <x v="13"/>
    <x v="4"/>
    <s v="US$ FOB"/>
    <n v="509164278"/>
    <n v="428207716"/>
    <n v="263224163"/>
    <n v="228244981"/>
    <n v="298736562"/>
    <n v="73340393"/>
    <n v="64438005"/>
    <n v="0"/>
    <n v="106383314"/>
    <n v="33121880"/>
    <n v="106262922"/>
    <n v="32760209"/>
  </r>
  <r>
    <x v="13"/>
    <x v="5"/>
    <s v="US$ FOB"/>
    <n v="0"/>
    <n v="0"/>
    <n v="0"/>
    <n v="0"/>
    <n v="0"/>
    <n v="0"/>
    <n v="0"/>
    <n v="0"/>
    <n v="0"/>
    <n v="0"/>
    <n v="0"/>
    <n v="0"/>
  </r>
  <r>
    <x v="13"/>
    <x v="6"/>
    <s v="US$ FOB"/>
    <n v="1075508570"/>
    <n v="377912020"/>
    <n v="610020884"/>
    <n v="1167412168"/>
    <n v="932578245"/>
    <n v="354487484"/>
    <n v="594086608"/>
    <n v="634231013"/>
    <n v="466907846"/>
    <n v="735398292"/>
    <n v="600695205"/>
    <n v="735547149"/>
  </r>
  <r>
    <x v="13"/>
    <x v="7"/>
    <s v="US$ FOB"/>
    <n v="1477"/>
    <n v="0"/>
    <n v="397"/>
    <n v="8646"/>
    <n v="118"/>
    <n v="0"/>
    <n v="6384"/>
    <n v="2337"/>
    <n v="20468214"/>
    <n v="27598364"/>
    <n v="0"/>
    <n v="13102770"/>
  </r>
  <r>
    <x v="13"/>
    <x v="8"/>
    <s v="US$ FOB"/>
    <n v="267458758"/>
    <n v="329015209"/>
    <n v="316849017"/>
    <n v="390546293"/>
    <n v="516810058"/>
    <n v="259588768"/>
    <n v="350901869"/>
    <n v="558035603"/>
    <n v="421359021"/>
    <n v="461528413"/>
    <n v="293379088"/>
    <n v="293327610"/>
  </r>
  <r>
    <x v="13"/>
    <x v="9"/>
    <s v="US$ FOB"/>
    <n v="0"/>
    <n v="0"/>
    <n v="0"/>
    <n v="0"/>
    <n v="0"/>
    <n v="0"/>
    <n v="0"/>
    <n v="0"/>
    <n v="0"/>
    <n v="0"/>
    <n v="0"/>
    <n v="0"/>
  </r>
  <r>
    <x v="13"/>
    <x v="10"/>
    <s v="US$ FOB"/>
    <n v="142003806"/>
    <n v="89384361"/>
    <n v="52518340"/>
    <n v="281103119"/>
    <n v="173403854"/>
    <n v="110159355"/>
    <n v="98632763"/>
    <n v="72191942"/>
    <n v="41450315"/>
    <n v="231854785"/>
    <n v="85688115"/>
    <n v="242117882"/>
  </r>
  <r>
    <x v="13"/>
    <x v="11"/>
    <s v="US$ FOB"/>
    <n v="18968445"/>
    <n v="13728695"/>
    <n v="33576801"/>
    <n v="20595658"/>
    <n v="22343831"/>
    <n v="16757222"/>
    <n v="26743511"/>
    <n v="16906104"/>
    <n v="25665264"/>
    <n v="12838042"/>
    <n v="50017373"/>
    <n v="18431759"/>
  </r>
  <r>
    <x v="13"/>
    <x v="12"/>
    <s v="US$ FOB"/>
    <n v="1609591"/>
    <n v="390786"/>
    <n v="609841"/>
    <n v="1581802"/>
    <n v="883733"/>
    <n v="422188"/>
    <n v="1573830"/>
    <n v="1316882"/>
    <n v="1239743"/>
    <n v="1156955"/>
    <n v="746455"/>
    <n v="538584"/>
  </r>
  <r>
    <x v="13"/>
    <x v="13"/>
    <s v="US$ FOB"/>
    <n v="57533493"/>
    <n v="68266441"/>
    <n v="64725226"/>
    <n v="91034946"/>
    <n v="67256823"/>
    <n v="81760239"/>
    <n v="85645299"/>
    <n v="84286472"/>
    <n v="87647892"/>
    <n v="68074476"/>
    <n v="90443646"/>
    <n v="81463263"/>
  </r>
  <r>
    <x v="14"/>
    <x v="0"/>
    <s v="US$ FOB"/>
    <n v="216541"/>
    <n v="195220"/>
    <n v="292810"/>
    <n v="356278"/>
    <n v="251547"/>
    <n v="194438"/>
    <n v="7691444"/>
    <n v="224929"/>
    <n v="247622"/>
    <n v="3449419"/>
    <n v="326257"/>
    <n v="4379792"/>
  </r>
  <r>
    <x v="14"/>
    <x v="1"/>
    <s v="US$ FOB"/>
    <n v="4843602"/>
    <n v="3412895"/>
    <n v="3950313"/>
    <n v="3914468"/>
    <n v="2778089"/>
    <n v="3067895"/>
    <n v="5058976"/>
    <n v="2844713"/>
    <n v="2847981"/>
    <n v="2921549"/>
    <n v="2297231"/>
    <n v="2769520"/>
  </r>
  <r>
    <x v="14"/>
    <x v="2"/>
    <s v="US$ FOB"/>
    <n v="35594337"/>
    <n v="27016828"/>
    <n v="33522756"/>
    <n v="24207895"/>
    <n v="50236620"/>
    <n v="44539621"/>
    <n v="32210414"/>
    <n v="26797610"/>
    <n v="34700471"/>
    <n v="42058017"/>
    <n v="30466739"/>
    <n v="33700484"/>
  </r>
  <r>
    <x v="14"/>
    <x v="3"/>
    <s v="US$ FOB"/>
    <n v="203331854"/>
    <n v="125826236"/>
    <n v="124721958"/>
    <n v="91977052"/>
    <n v="97239976"/>
    <n v="65590563"/>
    <n v="313721075"/>
    <n v="134452638"/>
    <n v="53844642"/>
    <n v="66688453"/>
    <n v="144505023"/>
    <n v="85906344"/>
  </r>
  <r>
    <x v="14"/>
    <x v="4"/>
    <s v="US$ FOB"/>
    <n v="33333258"/>
    <n v="273640893"/>
    <n v="148918310"/>
    <n v="171378412"/>
    <n v="206196258"/>
    <n v="119858192"/>
    <n v="192160402"/>
    <n v="89275002"/>
    <n v="55304064"/>
    <n v="58648203"/>
    <n v="123013585"/>
    <n v="110612052"/>
  </r>
  <r>
    <x v="14"/>
    <x v="5"/>
    <s v="US$ FOB"/>
    <n v="0"/>
    <n v="0"/>
    <n v="0"/>
    <n v="0"/>
    <n v="0"/>
    <n v="0"/>
    <n v="0"/>
    <n v="0"/>
    <n v="0"/>
    <m/>
    <n v="0"/>
    <n v="0"/>
  </r>
  <r>
    <x v="14"/>
    <x v="6"/>
    <s v="US$ FOB"/>
    <n v="1036978743"/>
    <n v="758666009"/>
    <n v="466543691"/>
    <n v="502823423"/>
    <n v="628179406"/>
    <n v="801130473"/>
    <n v="815297159"/>
    <n v="449336107"/>
    <n v="987650137"/>
    <n v="496939373"/>
    <n v="668071844"/>
    <n v="1113204987"/>
  </r>
  <r>
    <x v="14"/>
    <x v="7"/>
    <s v="US$ FOB"/>
    <n v="13900581"/>
    <n v="20278081"/>
    <n v="21117846"/>
    <n v="100"/>
    <n v="47083986"/>
    <n v="7232443"/>
    <n v="12619499"/>
    <n v="55441663"/>
    <n v="51133547"/>
    <n v="18454355"/>
    <n v="45573964"/>
    <n v="18478396"/>
  </r>
  <r>
    <x v="14"/>
    <x v="8"/>
    <s v="US$ FOB"/>
    <n v="241055114"/>
    <n v="440558468"/>
    <n v="364173140"/>
    <n v="260111898"/>
    <n v="513628677"/>
    <n v="418678270"/>
    <n v="243739292"/>
    <n v="554804937"/>
    <n v="319564039"/>
    <n v="340622343"/>
    <n v="324789556"/>
    <n v="400769144"/>
  </r>
  <r>
    <x v="14"/>
    <x v="9"/>
    <s v="US$ FOB"/>
    <n v="0"/>
    <n v="0"/>
    <n v="0"/>
    <n v="0"/>
    <n v="0"/>
    <n v="0"/>
    <n v="0"/>
    <n v="0"/>
    <n v="0"/>
    <n v="0"/>
    <n v="0"/>
    <n v="0"/>
  </r>
  <r>
    <x v="14"/>
    <x v="10"/>
    <s v="US$ FOB"/>
    <n v="125516730"/>
    <n v="42363203"/>
    <n v="102364023"/>
    <n v="178580584"/>
    <n v="27587958"/>
    <n v="185209678"/>
    <n v="119187632"/>
    <n v="0"/>
    <n v="123961807"/>
    <n v="57382995"/>
    <n v="59950422"/>
    <n v="120497442"/>
  </r>
  <r>
    <x v="14"/>
    <x v="11"/>
    <s v="US$ FOB"/>
    <n v="11134241"/>
    <n v="42952604"/>
    <n v="35511851"/>
    <n v="18617175"/>
    <n v="35537326"/>
    <n v="22587937"/>
    <n v="22367606"/>
    <n v="35232319"/>
    <n v="95433244"/>
    <n v="46008481"/>
    <n v="47866721"/>
    <n v="64036926"/>
  </r>
  <r>
    <x v="14"/>
    <x v="12"/>
    <s v="US$ FOB"/>
    <n v="767523"/>
    <n v="276117"/>
    <n v="1135551"/>
    <n v="717391"/>
    <n v="750776"/>
    <n v="557897"/>
    <n v="866714"/>
    <n v="954656"/>
    <n v="498996"/>
    <n v="1250061"/>
    <n v="432577"/>
    <n v="665579"/>
  </r>
  <r>
    <x v="14"/>
    <x v="13"/>
    <s v="US$ FOB"/>
    <n v="67051235"/>
    <n v="71193440"/>
    <n v="32638617"/>
    <n v="73746221"/>
    <n v="87440586"/>
    <n v="72166988"/>
    <n v="76341680"/>
    <n v="92930035"/>
    <n v="65853502"/>
    <n v="62833128"/>
    <n v="58164594"/>
    <n v="64194189"/>
  </r>
  <r>
    <x v="15"/>
    <x v="0"/>
    <s v="US$ FOB"/>
    <n v="4067649"/>
    <n v="144552"/>
    <n v="157250"/>
    <n v="141767"/>
    <n v="178222"/>
    <n v="117196"/>
    <n v="148067"/>
    <n v="223565"/>
    <n v="136076"/>
    <n v="202120"/>
    <n v="167201"/>
    <n v="197511"/>
  </r>
  <r>
    <x v="15"/>
    <x v="1"/>
    <s v="US$ FOB"/>
    <n v="2514987"/>
    <n v="2578547"/>
    <n v="3580521"/>
    <n v="3088817"/>
    <n v="3370593"/>
    <n v="3442305"/>
    <n v="3930275"/>
    <n v="3215605"/>
    <n v="3020044"/>
    <n v="3523083"/>
    <n v="2307014"/>
    <n v="1752772"/>
  </r>
  <r>
    <x v="15"/>
    <x v="2"/>
    <s v="US$ FOB"/>
    <n v="28384202"/>
    <n v="19248570"/>
    <n v="46117870"/>
    <n v="14718658"/>
    <n v="32641755"/>
    <n v="24197716"/>
    <n v="34022316"/>
    <n v="19613245"/>
    <n v="15216545"/>
    <n v="8252430"/>
    <n v="18129000"/>
    <n v="18755382"/>
  </r>
  <r>
    <x v="15"/>
    <x v="3"/>
    <s v="US$ FOB"/>
    <n v="67011285"/>
    <n v="42291751"/>
    <n v="52731866"/>
    <n v="68716670"/>
    <n v="19114577"/>
    <n v="45418737"/>
    <n v="38387355"/>
    <n v="24878610"/>
    <n v="41975512"/>
    <n v="33928814"/>
    <n v="115143473"/>
    <n v="46942949"/>
  </r>
  <r>
    <x v="15"/>
    <x v="4"/>
    <s v="US$ FOB"/>
    <n v="192198148"/>
    <n v="163801084"/>
    <n v="103821707"/>
    <n v="152115408"/>
    <n v="131950007"/>
    <n v="94875996"/>
    <n v="53240666"/>
    <n v="22130037"/>
    <n v="2440712"/>
    <n v="18411441"/>
    <n v="67737919"/>
    <n v="44946305"/>
  </r>
  <r>
    <x v="15"/>
    <x v="5"/>
    <s v="US$ FOB"/>
    <n v="0"/>
    <n v="0"/>
    <m/>
    <n v="0"/>
    <n v="0"/>
    <m/>
    <n v="0"/>
    <n v="0"/>
    <n v="0"/>
    <m/>
    <n v="0"/>
    <n v="0"/>
  </r>
  <r>
    <x v="15"/>
    <x v="6"/>
    <s v="US$ FOB"/>
    <n v="481060475"/>
    <n v="472130125"/>
    <n v="389998734"/>
    <n v="208451361"/>
    <n v="309510334"/>
    <n v="310183480"/>
    <n v="423852704"/>
    <n v="12322797"/>
    <n v="240001587"/>
    <n v="150245441"/>
    <n v="339782482"/>
    <n v="77607685"/>
  </r>
  <r>
    <x v="15"/>
    <x v="7"/>
    <s v="US$ FOB"/>
    <n v="28400917"/>
    <n v="33362808"/>
    <n v="6305492"/>
    <n v="17852733"/>
    <n v="9058728"/>
    <n v="12503903"/>
    <n v="16560134"/>
    <n v="6644837"/>
    <n v="14637"/>
    <n v="6092394"/>
    <n v="2558474"/>
    <n v="2436156"/>
  </r>
  <r>
    <x v="15"/>
    <x v="8"/>
    <s v="US$ FOB"/>
    <n v="276566453"/>
    <n v="253522469"/>
    <n v="376049481"/>
    <n v="220209010"/>
    <n v="183936803"/>
    <n v="249564587"/>
    <n v="141250949"/>
    <n v="71279491"/>
    <n v="156007908"/>
    <n v="222189382"/>
    <n v="277666497"/>
    <n v="152034903"/>
  </r>
  <r>
    <x v="15"/>
    <x v="9"/>
    <s v="US$ FOB"/>
    <n v="0"/>
    <n v="0"/>
    <m/>
    <n v="0"/>
    <n v="0"/>
    <m/>
    <n v="0"/>
    <n v="0"/>
    <n v="0"/>
    <m/>
    <n v="0"/>
    <n v="0"/>
  </r>
  <r>
    <x v="15"/>
    <x v="10"/>
    <s v="US$ FOB"/>
    <n v="31441884"/>
    <n v="141693277"/>
    <n v="20468060"/>
    <n v="47902302"/>
    <n v="92228529"/>
    <n v="75431456"/>
    <n v="54713045"/>
    <n v="0"/>
    <n v="1396736"/>
    <n v="81149413"/>
    <n v="86865773"/>
    <n v="15030559"/>
  </r>
  <r>
    <x v="15"/>
    <x v="11"/>
    <s v="US$ FOB"/>
    <n v="49126100"/>
    <n v="76380979"/>
    <n v="12615105"/>
    <n v="33907219"/>
    <n v="10683087"/>
    <n v="44955333"/>
    <n v="30522632"/>
    <n v="13827500"/>
    <n v="30492443"/>
    <n v="23493064"/>
    <n v="34167150"/>
    <n v="18746053"/>
  </r>
  <r>
    <x v="15"/>
    <x v="12"/>
    <s v="US$ FOB"/>
    <n v="1006376"/>
    <n v="611339"/>
    <n v="491867"/>
    <n v="68964"/>
    <n v="563424"/>
    <n v="710292"/>
    <n v="840401"/>
    <n v="404672"/>
    <n v="544314"/>
    <n v="373948"/>
    <n v="713205"/>
    <n v="437955"/>
  </r>
  <r>
    <x v="15"/>
    <x v="13"/>
    <s v="US$ FOB"/>
    <n v="47278184"/>
    <n v="37179632"/>
    <n v="46359339"/>
    <n v="30797471"/>
    <n v="44444908"/>
    <n v="81860504"/>
    <n v="37906818"/>
    <n v="28069565"/>
    <n v="50996745"/>
    <n v="38151320"/>
    <n v="59578916"/>
    <n v="70719016"/>
  </r>
  <r>
    <x v="16"/>
    <x v="0"/>
    <s v="US$ FOB"/>
    <n v="98478"/>
    <n v="146159"/>
    <n v="201427"/>
    <n v="63003"/>
    <n v="25349"/>
    <n v="69245"/>
    <n v="51762"/>
    <n v="145432"/>
    <n v="68618"/>
    <n v="69003"/>
    <n v="121407"/>
    <n v="63867"/>
  </r>
  <r>
    <x v="16"/>
    <x v="1"/>
    <s v="US$ FOB"/>
    <n v="3615760"/>
    <n v="2508884"/>
    <n v="3257325"/>
    <n v="1955324"/>
    <n v="2766046"/>
    <n v="2791601"/>
    <n v="2534540"/>
    <n v="2368991"/>
    <n v="2428830"/>
    <n v="2348201"/>
    <n v="4088070"/>
    <n v="2173519"/>
  </r>
  <r>
    <x v="16"/>
    <x v="2"/>
    <s v="US$ FOB"/>
    <n v="16112956"/>
    <n v="5286736"/>
    <n v="25328759"/>
    <n v="11897416"/>
    <n v="5171760"/>
    <n v="10969299"/>
    <n v="2355339"/>
    <n v="16739350"/>
    <n v="19620358"/>
    <n v="5282505"/>
    <n v="11411150"/>
    <n v="16798995"/>
  </r>
  <r>
    <x v="16"/>
    <x v="3"/>
    <s v="US$ FOB"/>
    <n v="10502633"/>
    <n v="97194767"/>
    <n v="26324031"/>
    <n v="81645630"/>
    <n v="61457452"/>
    <n v="69911608"/>
    <n v="59403676"/>
    <n v="72612015"/>
    <n v="50940056"/>
    <n v="40513400"/>
    <n v="39279503"/>
    <n v="31841666"/>
  </r>
  <r>
    <x v="16"/>
    <x v="4"/>
    <s v="US$ FOB"/>
    <n v="262"/>
    <n v="83193707"/>
    <n v="96699329"/>
    <n v="55313051"/>
    <n v="59264532"/>
    <n v="109759554"/>
    <n v="105000092"/>
    <n v="102306692"/>
    <n v="96649326"/>
    <n v="63002485"/>
    <n v="55226259"/>
    <n v="88663529"/>
  </r>
  <r>
    <x v="16"/>
    <x v="5"/>
    <s v="US$ FOB"/>
    <n v="0"/>
    <n v="0"/>
    <n v="0"/>
    <n v="0"/>
    <n v="0"/>
    <n v="0"/>
    <n v="0"/>
    <n v="0"/>
    <n v="0"/>
    <n v="0"/>
    <n v="0"/>
    <m/>
  </r>
  <r>
    <x v="16"/>
    <x v="6"/>
    <s v="US$ FOB"/>
    <n v="58075521"/>
    <n v="158641123"/>
    <n v="315949542"/>
    <n v="181131255"/>
    <n v="209223922"/>
    <n v="228087966"/>
    <n v="309155065"/>
    <n v="292954014"/>
    <n v="293039586"/>
    <n v="265856228"/>
    <n v="292184466"/>
    <n v="292517525"/>
  </r>
  <r>
    <x v="16"/>
    <x v="7"/>
    <s v="US$ FOB"/>
    <n v="4947233"/>
    <n v="11683"/>
    <n v="778604"/>
    <n v="786513"/>
    <n v="163346"/>
    <n v="326250"/>
    <n v="4331349"/>
    <n v="163125"/>
    <n v="164085"/>
    <n v="2263169"/>
    <n v="1409508"/>
    <n v="258116"/>
  </r>
  <r>
    <x v="16"/>
    <x v="8"/>
    <s v="US$ FOB"/>
    <n v="7769770"/>
    <n v="310560216"/>
    <n v="200222462"/>
    <n v="260459043"/>
    <n v="151736083"/>
    <n v="134564288"/>
    <n v="372227152"/>
    <n v="372133454"/>
    <n v="154309915"/>
    <n v="169561333"/>
    <n v="98017492"/>
    <n v="174274388"/>
  </r>
  <r>
    <x v="16"/>
    <x v="9"/>
    <s v="US$ FOB"/>
    <n v="0"/>
    <n v="0"/>
    <n v="0"/>
    <n v="0"/>
    <n v="0"/>
    <n v="0"/>
    <n v="0"/>
    <n v="0"/>
    <n v="0"/>
    <n v="0"/>
    <n v="0"/>
    <n v="0"/>
  </r>
  <r>
    <x v="16"/>
    <x v="10"/>
    <s v="US$ FOB"/>
    <n v="14547913"/>
    <n v="59528150"/>
    <n v="37637143"/>
    <n v="77588525"/>
    <n v="84605061"/>
    <n v="7497807"/>
    <n v="17241319"/>
    <n v="14608898"/>
    <n v="35345172"/>
    <n v="56645033"/>
    <n v="0"/>
    <n v="39449900"/>
  </r>
  <r>
    <x v="16"/>
    <x v="11"/>
    <s v="US$ FOB"/>
    <n v="5046118"/>
    <n v="34298032"/>
    <n v="8157521"/>
    <n v="10199651"/>
    <n v="11973269"/>
    <n v="30774080"/>
    <n v="14940071"/>
    <n v="24307219"/>
    <n v="21941575"/>
    <n v="41926276"/>
    <n v="26945423"/>
    <n v="14559629"/>
  </r>
  <r>
    <x v="16"/>
    <x v="12"/>
    <s v="US$ FOB"/>
    <n v="674795"/>
    <n v="233767"/>
    <n v="340267"/>
    <n v="335527"/>
    <n v="471408"/>
    <n v="584888"/>
    <n v="647171"/>
    <n v="3664335"/>
    <n v="522679"/>
    <n v="1391982"/>
    <n v="403792"/>
    <n v="225996"/>
  </r>
  <r>
    <x v="16"/>
    <x v="13"/>
    <s v="US$ FOB"/>
    <n v="30165570"/>
    <n v="56798262"/>
    <n v="29073804"/>
    <n v="35932710"/>
    <n v="32757177"/>
    <n v="35056649"/>
    <n v="42274834"/>
    <n v="33510287"/>
    <n v="44187187"/>
    <n v="57550706"/>
    <n v="32109369"/>
    <n v="48865742"/>
  </r>
  <r>
    <x v="17"/>
    <x v="0"/>
    <s v="US$ FOB"/>
    <n v="134186"/>
    <n v="100337"/>
    <n v="290898"/>
    <n v="223044"/>
    <n v="103135"/>
    <n v="232263"/>
    <n v="149106"/>
    <n v="81564"/>
    <n v="98469"/>
    <n v="251087"/>
    <n v="190449"/>
    <n v="431747"/>
  </r>
  <r>
    <x v="17"/>
    <x v="1"/>
    <s v="US$ FOB"/>
    <n v="2572245"/>
    <n v="1159447"/>
    <n v="3374506"/>
    <n v="4498235"/>
    <n v="2386879"/>
    <n v="2889901"/>
    <n v="3375992"/>
    <n v="4455418"/>
    <n v="4071560"/>
    <n v="4120665"/>
    <n v="3933958"/>
    <n v="2867877"/>
  </r>
  <r>
    <x v="17"/>
    <x v="2"/>
    <s v="US$ FOB"/>
    <n v="18377954"/>
    <n v="18591365"/>
    <n v="18852371"/>
    <n v="21956526"/>
    <n v="26578133"/>
    <n v="7972952"/>
    <n v="18384679"/>
    <n v="10666463"/>
    <n v="20983365"/>
    <n v="16377136"/>
    <n v="30170609"/>
    <n v="11034920"/>
  </r>
  <r>
    <x v="17"/>
    <x v="3"/>
    <s v="US$ FOB"/>
    <n v="40581273"/>
    <n v="107332782"/>
    <n v="28068765"/>
    <n v="20758259"/>
    <n v="31281884"/>
    <n v="101796898"/>
    <n v="88576291"/>
    <n v="101706807"/>
    <n v="99765464"/>
    <n v="48770363"/>
    <n v="31861774"/>
    <n v="7679310"/>
  </r>
  <r>
    <x v="17"/>
    <x v="4"/>
    <s v="US$ FOB"/>
    <n v="115274214"/>
    <n v="263418318"/>
    <n v="201064455"/>
    <n v="159032884"/>
    <n v="112776335"/>
    <n v="182891215"/>
    <n v="114815784"/>
    <n v="116509775"/>
    <n v="97498361"/>
    <n v="129176940"/>
    <n v="81161851"/>
    <n v="158008714"/>
  </r>
  <r>
    <x v="17"/>
    <x v="5"/>
    <s v="US$ FOB"/>
    <n v="0"/>
    <n v="0"/>
    <n v="0"/>
    <n v="0"/>
    <s v="-"/>
    <n v="203241"/>
    <n v="0"/>
    <n v="0"/>
    <n v="0"/>
    <n v="0"/>
    <n v="0"/>
    <n v="0"/>
  </r>
  <r>
    <x v="17"/>
    <x v="6"/>
    <s v="US$ FOB"/>
    <n v="329705864"/>
    <n v="482049409"/>
    <n v="356665390"/>
    <n v="346923659"/>
    <n v="341106131"/>
    <n v="492780485"/>
    <n v="457784510"/>
    <n v="518082834"/>
    <n v="442086564"/>
    <n v="632835389"/>
    <n v="611416300"/>
    <n v="611012298"/>
  </r>
  <r>
    <x v="17"/>
    <x v="7"/>
    <s v="US$ FOB"/>
    <n v="4979"/>
    <n v="0"/>
    <n v="1760300"/>
    <n v="42822"/>
    <n v="6690"/>
    <n v="0"/>
    <n v="55711"/>
    <n v="46254"/>
    <n v="0"/>
    <n v="0"/>
    <n v="91552"/>
    <n v="23133044"/>
  </r>
  <r>
    <x v="17"/>
    <x v="8"/>
    <s v="US$ FOB"/>
    <n v="396984348"/>
    <n v="364429847"/>
    <n v="331956768"/>
    <n v="298673233"/>
    <n v="145405735"/>
    <n v="280879780"/>
    <n v="281789035"/>
    <n v="274728640"/>
    <n v="233735191"/>
    <n v="360524178"/>
    <n v="132749095"/>
    <n v="329683000"/>
  </r>
  <r>
    <x v="17"/>
    <x v="9"/>
    <s v="US$ FOB"/>
    <n v="0"/>
    <n v="0"/>
    <n v="0"/>
    <n v="0"/>
    <s v="-"/>
    <n v="0"/>
    <n v="0"/>
    <n v="0"/>
    <n v="0"/>
    <n v="0"/>
    <n v="0"/>
    <n v="0"/>
  </r>
  <r>
    <x v="17"/>
    <x v="10"/>
    <s v="US$ FOB"/>
    <n v="46016903"/>
    <n v="8332727"/>
    <n v="32109877"/>
    <n v="168"/>
    <n v="19497916"/>
    <n v="41144893"/>
    <n v="0"/>
    <n v="17673469"/>
    <n v="16554974"/>
    <n v="40897537"/>
    <n v="0"/>
    <n v="469103"/>
  </r>
  <r>
    <x v="17"/>
    <x v="11"/>
    <s v="US$ FOB"/>
    <n v="23129330"/>
    <n v="54960580"/>
    <n v="54785456"/>
    <n v="69653878"/>
    <n v="6825650"/>
    <n v="35660145"/>
    <n v="41989103"/>
    <n v="43734293"/>
    <n v="27121030"/>
    <n v="38868365"/>
    <n v="16299663"/>
    <n v="56123226"/>
  </r>
  <r>
    <x v="17"/>
    <x v="12"/>
    <s v="US$ FOB"/>
    <n v="398923"/>
    <n v="504463"/>
    <n v="621224"/>
    <n v="734002"/>
    <n v="394346"/>
    <n v="488109"/>
    <n v="914120"/>
    <n v="709199"/>
    <n v="588200"/>
    <n v="580926"/>
    <n v="614321"/>
    <n v="470153"/>
  </r>
  <r>
    <x v="17"/>
    <x v="13"/>
    <s v="US$ FOB"/>
    <n v="29063458"/>
    <n v="24632309"/>
    <n v="39902503"/>
    <n v="37873197"/>
    <n v="60701031"/>
    <n v="39829170"/>
    <n v="51155596"/>
    <n v="45135329"/>
    <n v="41249772"/>
    <n v="39260540"/>
    <n v="46022190"/>
    <n v="33528376"/>
  </r>
  <r>
    <x v="18"/>
    <x v="0"/>
    <s v="US$ FOB"/>
    <n v="45621"/>
    <n v="200348"/>
    <n v="280346"/>
    <n v="65784"/>
    <n v="110737"/>
    <n v="324695"/>
    <n v="119090"/>
    <n v="192392"/>
    <n v="152745"/>
    <n v="137138"/>
    <n v="160254"/>
    <n v="276322"/>
  </r>
  <r>
    <x v="18"/>
    <x v="1"/>
    <s v="US$ FOB"/>
    <n v="3570987"/>
    <n v="3198627"/>
    <n v="4357011"/>
    <n v="4691285"/>
    <n v="3143567"/>
    <n v="4609918"/>
    <n v="3506086"/>
    <n v="4144117"/>
    <n v="3438423"/>
    <n v="2630922"/>
    <n v="1952750"/>
    <n v="1503381"/>
  </r>
  <r>
    <x v="18"/>
    <x v="2"/>
    <s v="US$ FOB"/>
    <n v="11353715"/>
    <n v="37735602"/>
    <n v="20512006"/>
    <n v="43098406"/>
    <n v="14265174"/>
    <n v="30175903"/>
    <n v="26325423"/>
    <n v="26895216"/>
    <n v="17348663"/>
    <n v="35742648"/>
    <n v="17671277"/>
    <n v="19448753"/>
  </r>
  <r>
    <x v="18"/>
    <x v="3"/>
    <s v="US$ FOB"/>
    <n v="140558144"/>
    <n v="138343683"/>
    <n v="100087559"/>
    <n v="70402531"/>
    <n v="46159438"/>
    <n v="62861327"/>
    <n v="96434416"/>
    <n v="198426816"/>
    <n v="67709129"/>
    <n v="67921274"/>
    <n v="150438819"/>
    <n v="93278851"/>
  </r>
  <r>
    <x v="18"/>
    <x v="4"/>
    <s v="US$ FOB"/>
    <n v="179457789"/>
    <n v="209788037"/>
    <n v="182250611"/>
    <n v="121623726"/>
    <n v="104260234"/>
    <n v="112485014"/>
    <n v="91421957"/>
    <n v="74639844"/>
    <n v="48399140"/>
    <n v="44765689"/>
    <n v="103067169"/>
    <n v="161236322"/>
  </r>
  <r>
    <x v="18"/>
    <x v="5"/>
    <s v="US$ FOB"/>
    <n v="0"/>
    <n v="0"/>
    <n v="0"/>
    <n v="0"/>
    <n v="0"/>
    <n v="0"/>
    <n v="0"/>
    <n v="0"/>
    <n v="0"/>
    <n v="0"/>
    <n v="0"/>
    <n v="3782813"/>
  </r>
  <r>
    <x v="18"/>
    <x v="6"/>
    <s v="US$ FOB"/>
    <n v="797492005"/>
    <n v="482270621"/>
    <n v="530279263"/>
    <n v="582503613"/>
    <n v="397968566"/>
    <n v="374957548"/>
    <n v="392857692"/>
    <n v="418898343"/>
    <n v="277594965"/>
    <n v="660464457"/>
    <n v="544111231"/>
    <n v="834624906"/>
  </r>
  <r>
    <x v="18"/>
    <x v="7"/>
    <s v="US$ FOB"/>
    <n v="46923"/>
    <n v="12998435"/>
    <n v="16305472"/>
    <n v="27656"/>
    <n v="15977857"/>
    <n v="46297"/>
    <n v="11907692"/>
    <n v="19350713"/>
    <n v="0"/>
    <n v="337"/>
    <n v="33540442"/>
    <n v="20184629"/>
  </r>
  <r>
    <x v="18"/>
    <x v="8"/>
    <s v="US$ FOB"/>
    <n v="173872930"/>
    <n v="274799351"/>
    <n v="257125554"/>
    <n v="180875812"/>
    <n v="137920944"/>
    <n v="288833722"/>
    <n v="550380398"/>
    <n v="435285539"/>
    <n v="300848412"/>
    <n v="298669404"/>
    <n v="281783477"/>
    <n v="428134732"/>
  </r>
  <r>
    <x v="18"/>
    <x v="9"/>
    <s v="US$ FOB"/>
    <n v="0"/>
    <n v="0"/>
    <n v="0"/>
    <n v="0"/>
    <n v="0"/>
    <n v="0"/>
    <n v="0"/>
    <n v="0"/>
    <n v="0"/>
    <n v="0"/>
    <n v="0"/>
    <n v="0"/>
  </r>
  <r>
    <x v="18"/>
    <x v="10"/>
    <s v="US$ FOB"/>
    <n v="63758335"/>
    <n v="22953199"/>
    <n v="12030759"/>
    <n v="225250"/>
    <n v="0"/>
    <n v="31498334"/>
    <n v="26040256"/>
    <n v="988"/>
    <n v="56066562"/>
    <n v="109100217"/>
    <n v="76806487"/>
    <n v="55017942"/>
  </r>
  <r>
    <x v="18"/>
    <x v="11"/>
    <s v="US$ FOB"/>
    <n v="24074552"/>
    <n v="13099718"/>
    <n v="10670908"/>
    <n v="25551784"/>
    <n v="69332603"/>
    <n v="21273013"/>
    <n v="60061147"/>
    <n v="43990630"/>
    <n v="27949833"/>
    <n v="49794186"/>
    <n v="89747388"/>
    <n v="43765573"/>
  </r>
  <r>
    <x v="18"/>
    <x v="12"/>
    <s v="US$ FOB"/>
    <n v="1756713"/>
    <n v="608109"/>
    <n v="1166213"/>
    <n v="814982"/>
    <n v="888714"/>
    <n v="1258479"/>
    <n v="1096467"/>
    <n v="990642"/>
    <n v="439971"/>
    <n v="1271703"/>
    <n v="1248309"/>
    <n v="1194868"/>
  </r>
  <r>
    <x v="18"/>
    <x v="13"/>
    <s v="US$ FOB"/>
    <n v="49635676"/>
    <n v="31918497"/>
    <n v="69763380"/>
    <n v="79948939"/>
    <n v="42480953"/>
    <n v="38766771"/>
    <n v="65249164"/>
    <n v="99560965"/>
    <n v="81115495"/>
    <n v="56690307"/>
    <n v="47247312"/>
    <n v="43179260"/>
  </r>
  <r>
    <x v="19"/>
    <x v="0"/>
    <s v="US$ FOB"/>
    <n v="115030"/>
    <n v="240506"/>
    <n v="165686"/>
    <n v="260411"/>
    <n v="375200"/>
    <n v="215381"/>
    <n v="932762"/>
    <n v="328497"/>
    <n v="390125"/>
    <n v="968951"/>
    <n v="463769"/>
    <n v="629269"/>
  </r>
  <r>
    <x v="19"/>
    <x v="1"/>
    <s v="US$ FOB"/>
    <n v="2258689"/>
    <n v="1664107"/>
    <n v="2092852"/>
    <n v="2596015"/>
    <n v="2252347"/>
    <n v="2149609"/>
    <n v="2496561"/>
    <n v="1396119"/>
    <n v="2248127"/>
    <n v="2903723"/>
    <n v="2003997"/>
    <n v="1444015"/>
  </r>
  <r>
    <x v="19"/>
    <x v="2"/>
    <s v="US$ FOB"/>
    <n v="14373683"/>
    <n v="28990097"/>
    <n v="17105380"/>
    <n v="18214965"/>
    <n v="27263778"/>
    <n v="7439666"/>
    <n v="19931090"/>
    <n v="15693985"/>
    <n v="13596665"/>
    <n v="17603010"/>
    <n v="14499430"/>
    <n v="14030151"/>
  </r>
  <r>
    <x v="19"/>
    <x v="3"/>
    <s v="US$ FOB"/>
    <n v="106793850"/>
    <n v="31860953"/>
    <n v="55890779"/>
    <n v="65768594"/>
    <n v="95836918"/>
    <n v="46392408"/>
    <n v="50551891"/>
    <n v="42146768"/>
    <n v="14764911"/>
    <n v="72750746"/>
    <n v="28842496"/>
    <n v="78239046"/>
  </r>
  <r>
    <x v="19"/>
    <x v="4"/>
    <s v="US$ FOB"/>
    <n v="165301056"/>
    <n v="115713666"/>
    <n v="127780200"/>
    <n v="196416004"/>
    <n v="245263808"/>
    <n v="112335749"/>
    <n v="253339300"/>
    <n v="135899611"/>
    <n v="128057505"/>
    <n v="166920369"/>
    <n v="247135856"/>
    <n v="145228291"/>
  </r>
  <r>
    <x v="19"/>
    <x v="5"/>
    <s v="US$ FOB"/>
    <n v="3474162"/>
    <n v="2835236"/>
    <n v="0"/>
    <n v="216001"/>
    <n v="13644489"/>
    <n v="0"/>
    <n v="6018918"/>
    <n v="10"/>
    <n v="167375"/>
    <n v="424203"/>
    <n v="7217551"/>
    <n v="6465117"/>
  </r>
  <r>
    <x v="19"/>
    <x v="6"/>
    <s v="US$ FOB"/>
    <n v="462885063"/>
    <n v="322058985"/>
    <n v="404714452"/>
    <n v="547288654"/>
    <n v="588743972"/>
    <n v="467029152"/>
    <n v="558514835"/>
    <n v="508841749"/>
    <n v="605189772"/>
    <n v="798813266"/>
    <n v="973941107"/>
    <n v="448858430"/>
  </r>
  <r>
    <x v="19"/>
    <x v="7"/>
    <s v="US$ FOB"/>
    <n v="31135"/>
    <n v="0"/>
    <n v="0"/>
    <n v="0"/>
    <n v="0"/>
    <n v="0"/>
    <n v="20320333"/>
    <n v="0"/>
    <n v="30416"/>
    <n v="0"/>
    <n v="0"/>
    <n v="0"/>
  </r>
  <r>
    <x v="19"/>
    <x v="8"/>
    <s v="US$ FOB"/>
    <n v="156760372"/>
    <n v="362761198"/>
    <n v="274620369"/>
    <n v="149511911"/>
    <n v="162592960"/>
    <n v="125041119"/>
    <n v="648220501"/>
    <n v="268066325"/>
    <n v="285240516"/>
    <n v="234722042"/>
    <n v="212259240"/>
    <n v="32665128"/>
  </r>
  <r>
    <x v="19"/>
    <x v="9"/>
    <s v="US$ FOB"/>
    <n v="0"/>
    <n v="0"/>
    <n v="0"/>
    <n v="0"/>
    <n v="0"/>
    <n v="0"/>
    <n v="0"/>
    <n v="0"/>
    <n v="0"/>
    <n v="0"/>
    <n v="0"/>
    <n v="0"/>
  </r>
  <r>
    <x v="19"/>
    <x v="10"/>
    <s v="US$ FOB"/>
    <n v="106941405"/>
    <n v="51998993"/>
    <n v="0"/>
    <n v="82945852"/>
    <n v="27587125"/>
    <n v="393645"/>
    <n v="5833200"/>
    <n v="68019748"/>
    <n v="78155136"/>
    <n v="53656527"/>
    <n v="25960621"/>
    <n v="24623877"/>
  </r>
  <r>
    <x v="19"/>
    <x v="11"/>
    <s v="US$ FOB"/>
    <n v="28833370"/>
    <n v="10048987"/>
    <n v="46547123"/>
    <n v="21438523"/>
    <n v="41305380"/>
    <n v="7971104"/>
    <n v="30190033"/>
    <n v="31253067"/>
    <n v="9576559"/>
    <n v="15401239"/>
    <n v="17637893"/>
    <n v="7014607"/>
  </r>
  <r>
    <x v="19"/>
    <x v="12"/>
    <s v="US$ FOB"/>
    <n v="663051"/>
    <n v="1842354"/>
    <n v="356453"/>
    <n v="1999097"/>
    <n v="1549320"/>
    <n v="700735"/>
    <n v="1268861"/>
    <n v="538983"/>
    <n v="653725"/>
    <n v="1202739"/>
    <n v="760151"/>
    <n v="891385"/>
  </r>
  <r>
    <x v="19"/>
    <x v="13"/>
    <s v="US$ FOB"/>
    <n v="48192968"/>
    <n v="45023069"/>
    <n v="46313825"/>
    <n v="49193684"/>
    <n v="48900348"/>
    <n v="63392396"/>
    <n v="51646971"/>
    <n v="50561617"/>
    <n v="57337167"/>
    <n v="65232636"/>
    <n v="58653055"/>
    <n v="57483969"/>
  </r>
  <r>
    <x v="20"/>
    <x v="0"/>
    <s v="US$ FOB"/>
    <n v="671203"/>
    <n v="1183571"/>
    <n v="1000179"/>
    <n v="1789264"/>
    <n v="2358165"/>
    <n v="635765"/>
    <n v="1178926"/>
    <n v="514400"/>
    <n v="848004"/>
    <n v="1153706"/>
    <n v="1251177"/>
    <n v="1180615"/>
  </r>
  <r>
    <x v="20"/>
    <x v="1"/>
    <s v="US$ FOB"/>
    <n v="2721523"/>
    <n v="2662898"/>
    <n v="4834043"/>
    <n v="3656514"/>
    <n v="2063200"/>
    <n v="2321469"/>
    <n v="4032793"/>
    <n v="3773212"/>
    <n v="9435577"/>
    <n v="11351487"/>
    <n v="12364192"/>
    <n v="10291042"/>
  </r>
  <r>
    <x v="20"/>
    <x v="2"/>
    <s v="US$ FOB"/>
    <n v="17063310"/>
    <n v="7933338"/>
    <n v="8159455"/>
    <n v="10431014"/>
    <n v="9631307"/>
    <n v="13269486"/>
    <n v="14225317"/>
    <n v="9091791"/>
    <n v="17304090"/>
    <n v="12408611"/>
    <n v="28094244"/>
    <n v="10737988"/>
  </r>
  <r>
    <x v="20"/>
    <x v="3"/>
    <s v="US$ FOB"/>
    <n v="35585179"/>
    <n v="24550902"/>
    <n v="35463851"/>
    <n v="45967604"/>
    <n v="57478441"/>
    <n v="62972935"/>
    <n v="36914036"/>
    <n v="21773491"/>
    <n v="36072156"/>
    <n v="36113711"/>
    <n v="95131164"/>
    <n v="72760549"/>
  </r>
  <r>
    <x v="20"/>
    <x v="4"/>
    <s v="US$ FOB"/>
    <n v="253631137"/>
    <n v="156309154"/>
    <n v="180508967"/>
    <n v="88087471"/>
    <n v="52656292"/>
    <n v="34184780"/>
    <n v="48376940"/>
    <n v="64182674"/>
    <n v="58014080"/>
    <n v="92657819"/>
    <n v="75286546"/>
    <n v="111546152"/>
  </r>
  <r>
    <x v="20"/>
    <x v="5"/>
    <s v="US$ FOB"/>
    <n v="0"/>
    <n v="6722109"/>
    <n v="6466152"/>
    <n v="10"/>
    <n v="10"/>
    <n v="2857618"/>
    <n v="4536370"/>
    <n v="0"/>
    <n v="0"/>
    <n v="0"/>
    <n v="20"/>
    <n v="0"/>
  </r>
  <r>
    <x v="20"/>
    <x v="6"/>
    <s v="US$ FOB"/>
    <n v="596249420"/>
    <n v="532926221"/>
    <n v="376359647"/>
    <n v="279945942"/>
    <n v="169208021"/>
    <n v="191578337"/>
    <n v="331316749"/>
    <n v="349310675"/>
    <n v="300786957"/>
    <n v="342126843"/>
    <n v="252555239"/>
    <n v="304843216"/>
  </r>
  <r>
    <x v="20"/>
    <x v="7"/>
    <s v="US$ FOB"/>
    <n v="0"/>
    <n v="0"/>
    <n v="39514"/>
    <n v="0"/>
    <n v="0"/>
    <n v="0"/>
    <n v="0"/>
    <n v="15507260"/>
    <n v="0"/>
    <n v="0"/>
    <n v="0"/>
    <n v="13124929"/>
  </r>
  <r>
    <x v="20"/>
    <x v="8"/>
    <s v="US$ FOB"/>
    <n v="176973517"/>
    <n v="143944677"/>
    <n v="119590876"/>
    <n v="106969270"/>
    <n v="21610896"/>
    <n v="53822007"/>
    <n v="35975604"/>
    <n v="88546386"/>
    <n v="165213242"/>
    <n v="88810211"/>
    <n v="122159639"/>
    <n v="18260908"/>
  </r>
  <r>
    <x v="20"/>
    <x v="9"/>
    <s v="US$ FOB"/>
    <n v="0"/>
    <n v="0"/>
    <n v="0"/>
    <n v="0"/>
    <n v="0"/>
    <n v="0"/>
    <n v="0"/>
    <n v="0"/>
    <n v="0"/>
    <n v="0"/>
    <n v="0"/>
    <n v="0"/>
  </r>
  <r>
    <x v="20"/>
    <x v="10"/>
    <s v="US$ FOB"/>
    <n v="78953444"/>
    <n v="45326397"/>
    <n v="0"/>
    <n v="0"/>
    <n v="0"/>
    <n v="0"/>
    <n v="0"/>
    <n v="0"/>
    <n v="0"/>
    <n v="0"/>
    <n v="0"/>
    <n v="28725951"/>
  </r>
  <r>
    <x v="20"/>
    <x v="11"/>
    <s v="US$ FOB"/>
    <n v="20868672"/>
    <n v="34615190"/>
    <n v="25918989"/>
    <n v="17718598"/>
    <n v="14259345"/>
    <n v="14693412"/>
    <n v="7153252"/>
    <n v="19800036"/>
    <n v="27240214"/>
    <n v="42619023"/>
    <n v="32227579"/>
    <n v="67196229"/>
  </r>
  <r>
    <x v="20"/>
    <x v="12"/>
    <s v="US$ FOB"/>
    <n v="1266296"/>
    <n v="1218400"/>
    <n v="1332655"/>
    <n v="742846"/>
    <n v="439521"/>
    <n v="34386"/>
    <n v="524910"/>
    <n v="1036404"/>
    <n v="976983"/>
    <n v="886904"/>
    <n v="1028898"/>
    <n v="1594927"/>
  </r>
  <r>
    <x v="20"/>
    <x v="13"/>
    <s v="US$ FOB"/>
    <n v="39862333"/>
    <n v="43177607"/>
    <n v="45213786"/>
    <n v="63266379"/>
    <n v="52382525"/>
    <n v="42111173"/>
    <n v="29594900"/>
    <n v="32020741"/>
    <n v="47911432"/>
    <n v="51293439"/>
    <n v="88422082"/>
    <n v="59577192"/>
  </r>
  <r>
    <x v="21"/>
    <x v="0"/>
    <s v="US$ FOB"/>
    <n v="764601"/>
    <n v="1416636"/>
    <n v="1593133"/>
    <n v="2452457"/>
    <n v="2955981"/>
    <n v="3181663"/>
    <n v="1939365"/>
    <n v="4574174"/>
    <n v="4469191"/>
    <n v="2806277"/>
    <n v="2951148"/>
    <n v="1024782"/>
  </r>
  <r>
    <x v="21"/>
    <x v="2"/>
    <s v="US$ FOB"/>
    <n v="13954348"/>
    <n v="36827721"/>
    <n v="30103323"/>
    <n v="23747186"/>
    <n v="36460751"/>
    <n v="44900678"/>
    <n v="31186266"/>
    <n v="38118004"/>
    <n v="69203389"/>
    <n v="34979269"/>
    <n v="55260420"/>
    <n v="33026653"/>
  </r>
  <r>
    <x v="21"/>
    <x v="4"/>
    <s v="US$ FOB"/>
    <n v="82748934"/>
    <n v="52545477"/>
    <n v="52878819"/>
    <n v="38815856"/>
    <n v="56987045"/>
    <n v="67034989"/>
    <n v="61357524"/>
    <n v="181883723"/>
    <n v="137465887"/>
    <n v="223795646"/>
    <n v="127166385"/>
    <n v="78241047"/>
  </r>
  <r>
    <x v="21"/>
    <x v="5"/>
    <s v="US$ FOB"/>
    <n v="0"/>
    <n v="0"/>
    <n v="0"/>
    <n v="0"/>
    <n v="0"/>
    <n v="0"/>
    <n v="0"/>
    <n v="0"/>
    <n v="0"/>
    <n v="0"/>
    <n v="0"/>
    <n v="0"/>
  </r>
  <r>
    <x v="21"/>
    <x v="3"/>
    <s v="US$ FOB"/>
    <n v="57515342"/>
    <n v="64971335"/>
    <n v="105107484"/>
    <n v="80703388"/>
    <n v="87614172"/>
    <n v="92043205"/>
    <n v="152714787"/>
    <n v="197819019"/>
    <n v="76342770"/>
    <n v="147855905"/>
    <n v="47152712"/>
    <n v="90984403"/>
  </r>
  <r>
    <x v="21"/>
    <x v="13"/>
    <s v="US$ FOB"/>
    <n v="64850877"/>
    <n v="104078525"/>
    <n v="108236376"/>
    <n v="73772030"/>
    <n v="73393353"/>
    <n v="69920599"/>
    <n v="112957798"/>
    <n v="81866709"/>
    <n v="130777122"/>
    <n v="123669262"/>
    <n v="125127043"/>
    <n v="46010529"/>
  </r>
  <r>
    <x v="21"/>
    <x v="8"/>
    <s v="US$ FOB"/>
    <n v="360951734"/>
    <n v="0"/>
    <n v="144772420"/>
    <n v="319518680"/>
    <n v="181627057"/>
    <n v="312540446"/>
    <n v="104829424"/>
    <n v="307057854"/>
    <n v="250344851"/>
    <n v="416409458"/>
    <n v="358226945"/>
    <n v="362549737"/>
  </r>
  <r>
    <x v="21"/>
    <x v="7"/>
    <s v="US$ FOB"/>
    <n v="15229535"/>
    <n v="0"/>
    <n v="0"/>
    <n v="0"/>
    <n v="0"/>
    <n v="35591"/>
    <n v="12410"/>
    <n v="50718929"/>
    <n v="74029192"/>
    <n v="41258664"/>
    <n v="19018118"/>
    <n v="101827367"/>
  </r>
  <r>
    <x v="21"/>
    <x v="6"/>
    <s v="US$ FOB"/>
    <n v="284198203"/>
    <n v="274917970"/>
    <n v="394418285"/>
    <n v="619012653"/>
    <n v="621711277"/>
    <n v="590533200"/>
    <n v="619022221"/>
    <n v="847173699"/>
    <n v="488336906"/>
    <n v="994665640"/>
    <n v="667324247"/>
    <n v="669483911"/>
  </r>
  <r>
    <x v="21"/>
    <x v="12"/>
    <s v="US$ FOB"/>
    <n v="1122180"/>
    <n v="601042"/>
    <n v="1099512"/>
    <n v="873919"/>
    <n v="1712425"/>
    <n v="1195819"/>
    <n v="1214419"/>
    <n v="559809"/>
    <n v="1871717"/>
    <n v="1405238"/>
    <n v="1824131"/>
    <n v="639674"/>
  </r>
  <r>
    <x v="21"/>
    <x v="1"/>
    <s v="US$ FOB"/>
    <n v="12858801"/>
    <n v="9481382"/>
    <n v="8226611"/>
    <n v="9652485"/>
    <n v="9475770"/>
    <n v="7275070"/>
    <n v="7486480"/>
    <n v="8631237"/>
    <n v="9256941"/>
    <n v="10916841"/>
    <n v="12196283"/>
    <n v="8797143"/>
  </r>
  <r>
    <x v="21"/>
    <x v="10"/>
    <s v="US$ FOB"/>
    <n v="0"/>
    <n v="39754322"/>
    <n v="23691889"/>
    <n v="29689388"/>
    <n v="0"/>
    <n v="0"/>
    <n v="24167479"/>
    <n v="23556486"/>
    <n v="0"/>
    <n v="0"/>
    <n v="30216915"/>
    <n v="0"/>
  </r>
  <r>
    <x v="21"/>
    <x v="9"/>
    <s v="US$ FOB"/>
    <n v="0"/>
    <n v="0"/>
    <n v="0"/>
    <n v="0"/>
    <n v="0"/>
    <n v="0"/>
    <n v="0"/>
    <n v="0"/>
    <n v="0"/>
    <n v="0"/>
    <n v="0"/>
    <n v="0"/>
  </r>
  <r>
    <x v="21"/>
    <x v="11"/>
    <s v="US$ FOB"/>
    <n v="73976077"/>
    <n v="75748124"/>
    <n v="50110120"/>
    <n v="39405792"/>
    <n v="66221162"/>
    <n v="27101740"/>
    <n v="59948955"/>
    <n v="67590617"/>
    <n v="31739259"/>
    <n v="40779325"/>
    <n v="72742811"/>
    <n v="50157702"/>
  </r>
  <r>
    <x v="22"/>
    <x v="0"/>
    <s v="US$ FOB"/>
    <n v="1851448"/>
    <n v="3311499"/>
    <n v="3987326"/>
    <n v="4130851"/>
    <n v="3300600"/>
    <n v="866168"/>
    <n v="2125825"/>
    <n v="2043398"/>
    <n v="3562902"/>
    <n v="982700"/>
    <n v="4074143"/>
    <n v="1235246"/>
  </r>
  <r>
    <x v="22"/>
    <x v="2"/>
    <s v="US$ FOB"/>
    <n v="25738964"/>
    <n v="45662516"/>
    <n v="41777167"/>
    <n v="94843208"/>
    <n v="126286436"/>
    <n v="38444822"/>
    <n v="89545278"/>
    <n v="74626713"/>
    <n v="70801699"/>
    <n v="27611906"/>
    <n v="79590143"/>
    <n v="75697918"/>
  </r>
  <r>
    <x v="22"/>
    <x v="4"/>
    <s v="US$ FOB"/>
    <n v="191543405"/>
    <n v="103038266"/>
    <n v="108449938"/>
    <n v="98741531"/>
    <n v="116061773"/>
    <n v="103157112"/>
    <n v="171070658"/>
    <n v="208159453"/>
    <n v="275638622"/>
    <n v="435870354"/>
    <n v="307544472"/>
    <n v="521461900"/>
  </r>
  <r>
    <x v="22"/>
    <x v="5"/>
    <s v="US$ FOB"/>
    <n v="0"/>
    <n v="0"/>
    <n v="0"/>
    <n v="1050"/>
    <n v="0"/>
    <n v="0"/>
    <n v="0"/>
    <n v="10"/>
    <n v="0"/>
    <n v="0"/>
    <n v="0"/>
    <n v="0"/>
  </r>
  <r>
    <x v="22"/>
    <x v="3"/>
    <s v="US$ FOB"/>
    <n v="79535722"/>
    <n v="43320554"/>
    <n v="155832006"/>
    <n v="65235386"/>
    <n v="150654204"/>
    <n v="161401877"/>
    <n v="195138728"/>
    <n v="81076293"/>
    <n v="73927983"/>
    <n v="72053024"/>
    <n v="48803046"/>
    <n v="91985750"/>
  </r>
  <r>
    <x v="22"/>
    <x v="13"/>
    <s v="US$ FOB"/>
    <n v="71141423"/>
    <n v="68379647"/>
    <n v="93880786"/>
    <n v="77425327"/>
    <n v="93416886"/>
    <n v="119899316"/>
    <n v="108535058"/>
    <n v="103141752"/>
    <n v="114835797"/>
    <n v="168356834"/>
    <n v="105916140"/>
    <n v="96077219"/>
  </r>
  <r>
    <x v="22"/>
    <x v="8"/>
    <s v="US$ FOB"/>
    <n v="253081154"/>
    <n v="19417334"/>
    <n v="208601592"/>
    <n v="523608895"/>
    <n v="724248472"/>
    <n v="140094447"/>
    <n v="443994337"/>
    <n v="466825980"/>
    <n v="290223731"/>
    <n v="95916714"/>
    <n v="144532530"/>
    <n v="479809053"/>
  </r>
  <r>
    <x v="22"/>
    <x v="7"/>
    <s v="US$ FOB"/>
    <n v="0"/>
    <n v="26401"/>
    <n v="0"/>
    <n v="10758722"/>
    <n v="66791418"/>
    <n v="0"/>
    <n v="31593280"/>
    <n v="52033"/>
    <n v="37"/>
    <n v="21665628"/>
    <n v="0"/>
    <n v="7435087"/>
  </r>
  <r>
    <x v="22"/>
    <x v="6"/>
    <s v="US$ FOB"/>
    <n v="806804759"/>
    <n v="342948252"/>
    <n v="866756379"/>
    <n v="1438433406"/>
    <n v="1381759387"/>
    <n v="1009214055"/>
    <n v="1365707457"/>
    <n v="1748231212"/>
    <n v="1799455665"/>
    <n v="1402017922"/>
    <n v="614038871"/>
    <n v="1181537428"/>
  </r>
  <r>
    <x v="22"/>
    <x v="12"/>
    <s v="US$ FOB"/>
    <n v="1221512"/>
    <n v="1446877"/>
    <n v="1695859"/>
    <n v="2035028"/>
    <n v="2052074"/>
    <n v="2151159"/>
    <n v="1411801"/>
    <n v="1461529"/>
    <n v="2283719"/>
    <n v="2138939"/>
    <n v="1535917"/>
    <n v="1193903"/>
  </r>
  <r>
    <x v="22"/>
    <x v="1"/>
    <s v="US$ FOB"/>
    <n v="8332174"/>
    <n v="5124070"/>
    <n v="6619784"/>
    <n v="4207004"/>
    <n v="4670876"/>
    <n v="4935534"/>
    <n v="5963034"/>
    <n v="9074901"/>
    <n v="8131172"/>
    <n v="6178343"/>
    <n v="9693722"/>
    <n v="6117353"/>
  </r>
  <r>
    <x v="22"/>
    <x v="10"/>
    <s v="US$ FOB"/>
    <n v="67217112"/>
    <n v="36243813"/>
    <n v="0"/>
    <n v="53523639"/>
    <n v="56773868"/>
    <n v="106945691"/>
    <n v="170864601"/>
    <n v="114414075"/>
    <n v="132077839"/>
    <n v="67966140"/>
    <n v="139775609"/>
    <n v="155581641"/>
  </r>
  <r>
    <x v="22"/>
    <x v="11"/>
    <s v="US$ FOB"/>
    <n v="75348260"/>
    <n v="55471598"/>
    <n v="62384279"/>
    <n v="70215607"/>
    <n v="122496283"/>
    <n v="61567078"/>
    <n v="82595209"/>
    <n v="75235800"/>
    <n v="56222829"/>
    <n v="64600037"/>
    <n v="51222868"/>
    <n v="108839663"/>
  </r>
  <r>
    <x v="22"/>
    <x v="9"/>
    <s v="US$ FOB"/>
    <n v="0"/>
    <n v="0"/>
    <n v="0"/>
    <n v="0"/>
    <n v="0"/>
    <n v="0"/>
    <n v="0"/>
    <n v="0"/>
    <n v="0"/>
    <n v="0"/>
    <n v="0"/>
    <m/>
  </r>
  <r>
    <x v="23"/>
    <x v="0"/>
    <s v="US$ FOB"/>
    <n v="6933951"/>
    <n v="2925387"/>
    <n v="10630213"/>
    <n v="1340629"/>
    <n v="6934110"/>
    <n v="3540174"/>
    <n v="3779357"/>
    <n v="7804192"/>
    <n v="4603227"/>
    <n v="5261051"/>
    <n v="4695906"/>
    <n v="15369619"/>
  </r>
  <r>
    <x v="23"/>
    <x v="2"/>
    <s v="US$ FOB"/>
    <n v="53583913"/>
    <n v="56783775"/>
    <n v="61475777"/>
    <n v="89130250"/>
    <n v="53855233"/>
    <n v="48154903"/>
    <n v="48905570"/>
    <n v="48154268"/>
    <n v="48343588"/>
    <n v="22790604"/>
    <n v="43869055"/>
    <n v="26214886"/>
  </r>
  <r>
    <x v="23"/>
    <x v="4"/>
    <s v="US$ FOB"/>
    <n v="105123127"/>
    <n v="347900087"/>
    <n v="157803811"/>
    <n v="153567821"/>
    <n v="299531489"/>
    <n v="225857691"/>
    <n v="121088973"/>
    <n v="245801550"/>
    <n v="195277610"/>
    <n v="141526505"/>
    <n v="97992292"/>
    <n v="96095301"/>
  </r>
  <r>
    <x v="23"/>
    <x v="5"/>
    <s v="US$ FOB"/>
    <n v="0"/>
    <n v="0"/>
    <n v="0"/>
    <n v="0"/>
    <n v="0"/>
    <n v="0"/>
    <n v="0"/>
    <n v="0"/>
    <n v="0"/>
    <n v="0"/>
    <n v="0"/>
    <n v="0"/>
  </r>
  <r>
    <x v="23"/>
    <x v="3"/>
    <s v="US$ FOB"/>
    <n v="62491823"/>
    <n v="41403169"/>
    <n v="55542862"/>
    <n v="112666031"/>
    <n v="75305613"/>
    <n v="45207364"/>
    <n v="59371996"/>
    <n v="52392887"/>
    <n v="50161172"/>
    <n v="41890882"/>
    <n v="52636822"/>
    <n v="32788544"/>
  </r>
  <r>
    <x v="23"/>
    <x v="13"/>
    <s v="US$ FOB"/>
    <n v="99358389"/>
    <n v="78943633"/>
    <n v="84597349"/>
    <n v="93814869"/>
    <n v="79288789"/>
    <n v="105815570"/>
    <n v="101194564"/>
    <n v="112251683"/>
    <n v="70110089"/>
    <n v="130225183"/>
    <n v="100883902"/>
    <n v="105140283"/>
  </r>
  <r>
    <x v="23"/>
    <x v="8"/>
    <s v="US$ FOB"/>
    <n v="404542376"/>
    <n v="232610917"/>
    <n v="387781387"/>
    <n v="212628638"/>
    <n v="158405477"/>
    <n v="173684538"/>
    <n v="222423341"/>
    <n v="158405763"/>
    <n v="228773032"/>
    <n v="160317208"/>
    <n v="144105349"/>
    <n v="166604145"/>
  </r>
  <r>
    <x v="23"/>
    <x v="7"/>
    <s v="US$ FOB"/>
    <n v="12383531"/>
    <n v="4549564"/>
    <n v="13539775"/>
    <n v="0"/>
    <n v="22244"/>
    <n v="0"/>
    <n v="4186486"/>
    <n v="0"/>
    <n v="46525"/>
    <n v="3316"/>
    <n v="1681988"/>
    <n v="1680518"/>
  </r>
  <r>
    <x v="23"/>
    <x v="6"/>
    <s v="US$ FOB"/>
    <n v="585100572"/>
    <n v="768434415"/>
    <n v="1160416791"/>
    <n v="567880350"/>
    <n v="752551636"/>
    <n v="580802433"/>
    <n v="681163753"/>
    <n v="879229255"/>
    <n v="848716145"/>
    <n v="947359884"/>
    <n v="720748026"/>
    <n v="1198239390"/>
  </r>
  <r>
    <x v="23"/>
    <x v="12"/>
    <s v="US$ FOB"/>
    <n v="1141114"/>
    <n v="3253592"/>
    <n v="2901831"/>
    <n v="1296180"/>
    <n v="2116168"/>
    <n v="1111401"/>
    <n v="2680222"/>
    <n v="2808918"/>
    <n v="2479345"/>
    <n v="2516852"/>
    <n v="1666183"/>
    <n v="2430156"/>
  </r>
  <r>
    <x v="23"/>
    <x v="1"/>
    <s v="US$ FOB"/>
    <n v="6726760"/>
    <n v="4830826"/>
    <n v="8244485"/>
    <n v="13799655"/>
    <n v="12507407"/>
    <n v="13717296"/>
    <n v="9807449"/>
    <n v="17070636"/>
    <n v="12215372"/>
    <n v="9627604"/>
    <n v="9118765"/>
    <n v="6485386"/>
  </r>
  <r>
    <x v="23"/>
    <x v="10"/>
    <s v="US$ FOB"/>
    <n v="139843839"/>
    <n v="42998063"/>
    <n v="57500268"/>
    <n v="0"/>
    <n v="47301275"/>
    <n v="96935504"/>
    <n v="48391045"/>
    <n v="121404119"/>
    <n v="0"/>
    <n v="60016619"/>
    <n v="56781586"/>
    <n v="54088030"/>
  </r>
  <r>
    <x v="23"/>
    <x v="11"/>
    <s v="US$ FOB"/>
    <n v="28240944"/>
    <n v="155654661"/>
    <n v="54079640"/>
    <n v="72305557"/>
    <n v="80261997"/>
    <n v="47845654"/>
    <n v="100559422"/>
    <n v="109989450"/>
    <n v="93975146"/>
    <n v="60572984"/>
    <n v="62501733"/>
    <n v="180906888"/>
  </r>
  <r>
    <x v="23"/>
    <x v="9"/>
    <s v="US$ FOB"/>
    <n v="0"/>
    <n v="0"/>
    <n v="0"/>
    <n v="0"/>
    <n v="0"/>
    <n v="0"/>
    <n v="0"/>
    <n v="0"/>
    <n v="0"/>
    <n v="0"/>
    <n v="0"/>
    <n v="0"/>
  </r>
  <r>
    <x v="24"/>
    <x v="0"/>
    <s v="US$ FOB"/>
    <n v="9935828"/>
    <n v="7540291"/>
    <n v="8766484"/>
    <n v="1198060"/>
    <n v="9469974"/>
    <n v="5419766"/>
    <n v="23202511"/>
    <n v="23156250"/>
    <n v="14059984"/>
    <n v="16779903"/>
    <n v="17121693"/>
    <n v="5901366"/>
  </r>
  <r>
    <x v="24"/>
    <x v="2"/>
    <s v="US$ FOB"/>
    <n v="42882036"/>
    <n v="47050411"/>
    <n v="38679832"/>
    <n v="48806533"/>
    <n v="44113311"/>
    <n v="29880662"/>
    <n v="54473832"/>
    <n v="27098784"/>
    <n v="40443068"/>
    <n v="36397061"/>
    <n v="17967407"/>
    <n v="24997079"/>
  </r>
  <r>
    <x v="24"/>
    <x v="4"/>
    <s v="US$ FOB"/>
    <n v="219173849"/>
    <n v="91596528"/>
    <n v="168289758"/>
    <n v="67882272"/>
    <n v="152938984"/>
    <n v="40950116"/>
    <n v="137050004"/>
    <n v="142008424"/>
    <n v="88504371"/>
    <n v="132974305"/>
    <n v="58720408"/>
    <n v="148416412"/>
  </r>
  <r>
    <x v="24"/>
    <x v="5"/>
    <s v="US$ FOB"/>
    <n v="0"/>
    <n v="0"/>
    <n v="0"/>
    <n v="0"/>
    <n v="0"/>
    <n v="0"/>
    <n v="0"/>
    <n v="0"/>
    <n v="0"/>
    <n v="0"/>
    <n v="0"/>
    <n v="0"/>
  </r>
  <r>
    <x v="24"/>
    <x v="3"/>
    <s v="US$ FOB"/>
    <n v="77510644"/>
    <n v="50488416"/>
    <n v="73754809"/>
    <n v="84015983"/>
    <n v="87938181"/>
    <n v="100577680"/>
    <n v="43421586"/>
    <n v="91560511"/>
    <n v="88892648"/>
    <n v="24525542"/>
    <n v="101686309"/>
    <n v="63917587"/>
  </r>
  <r>
    <x v="24"/>
    <x v="13"/>
    <s v="US$ FOB"/>
    <n v="131171733"/>
    <n v="75023140"/>
    <n v="111761672"/>
    <n v="86745383"/>
    <n v="101689245"/>
    <n v="70871418"/>
    <n v="98836791"/>
    <n v="95838079"/>
    <n v="131836215"/>
    <n v="63312507"/>
    <n v="98791683"/>
    <n v="46869080"/>
  </r>
  <r>
    <x v="24"/>
    <x v="8"/>
    <s v="US$ FOB"/>
    <n v="249708929"/>
    <n v="180306874"/>
    <n v="277326868"/>
    <n v="247625950"/>
    <n v="265623126"/>
    <n v="235755102"/>
    <n v="226851337"/>
    <n v="308616641"/>
    <n v="163872845"/>
    <n v="145442733"/>
    <n v="112434958"/>
    <n v="214875041"/>
  </r>
  <r>
    <x v="24"/>
    <x v="7"/>
    <s v="US$ FOB"/>
    <n v="0"/>
    <n v="0"/>
    <n v="0"/>
    <n v="41396"/>
    <n v="1750806"/>
    <n v="33976"/>
    <n v="6647838"/>
    <n v="4660540"/>
    <n v="1193820"/>
    <n v="1745227"/>
    <n v="10006034"/>
    <n v="4858561"/>
  </r>
  <r>
    <x v="24"/>
    <x v="6"/>
    <s v="US$ FOB"/>
    <n v="637827241"/>
    <n v="560692836"/>
    <n v="804040599"/>
    <n v="727295648"/>
    <n v="615817797"/>
    <n v="846512022"/>
    <n v="736314005"/>
    <n v="717712051"/>
    <n v="863917559"/>
    <n v="832868019"/>
    <n v="471051301"/>
    <n v="545443014"/>
  </r>
  <r>
    <x v="24"/>
    <x v="12"/>
    <s v="US$ FOB"/>
    <n v="2057113"/>
    <n v="2485812"/>
    <n v="3184437"/>
    <n v="3047088"/>
    <n v="2224852"/>
    <n v="3596206"/>
    <n v="3403095"/>
    <n v="2195171"/>
    <n v="7221917"/>
    <n v="4218524"/>
    <n v="1996968"/>
    <n v="2238800"/>
  </r>
  <r>
    <x v="24"/>
    <x v="1"/>
    <s v="US$ FOB"/>
    <n v="8245361"/>
    <n v="6738524"/>
    <n v="9197216"/>
    <n v="6665705"/>
    <n v="7130880"/>
    <n v="7359851"/>
    <n v="6756379"/>
    <n v="6845349"/>
    <n v="6218958"/>
    <n v="7367535"/>
    <n v="6512500"/>
    <n v="6106987"/>
  </r>
  <r>
    <x v="24"/>
    <x v="10"/>
    <s v="US$ FOB"/>
    <n v="55916551"/>
    <n v="57375299"/>
    <n v="87926544"/>
    <n v="49950849"/>
    <n v="32362026"/>
    <n v="0"/>
    <n v="79876797"/>
    <n v="86088486"/>
    <n v="26714068"/>
    <n v="88367996"/>
    <n v="87789858"/>
    <n v="29180997"/>
  </r>
  <r>
    <x v="24"/>
    <x v="11"/>
    <s v="US$ FOB"/>
    <n v="66789103"/>
    <n v="69909796"/>
    <n v="135447844"/>
    <n v="96992820"/>
    <n v="130625222"/>
    <n v="139568913"/>
    <n v="77182292"/>
    <n v="125139064"/>
    <n v="84687892"/>
    <n v="99755475"/>
    <n v="56603733"/>
    <n v="52509630"/>
  </r>
  <r>
    <x v="24"/>
    <x v="9"/>
    <s v="US$ FOB"/>
    <n v="0"/>
    <n v="0"/>
    <n v="0"/>
    <n v="0"/>
    <n v="0"/>
    <n v="0"/>
    <n v="0"/>
    <n v="0"/>
    <n v="0"/>
    <n v="0"/>
    <n v="0"/>
    <n v="0"/>
  </r>
  <r>
    <x v="25"/>
    <x v="0"/>
    <s v="US$ FOB"/>
    <n v="10495231"/>
    <n v="8853483"/>
    <n v="4042165"/>
    <n v="7734041"/>
    <n v="19048702"/>
    <n v="11400561"/>
    <n v="14041469"/>
    <n v="8673533"/>
    <n v="19543354"/>
    <n v="15295742"/>
    <m/>
    <m/>
  </r>
  <r>
    <x v="25"/>
    <x v="2"/>
    <s v="US$ FOB"/>
    <n v="26458189"/>
    <n v="35443393"/>
    <n v="57268231"/>
    <n v="43393268"/>
    <n v="43142723"/>
    <n v="48153814"/>
    <n v="28953923"/>
    <n v="24447788"/>
    <n v="67089932"/>
    <n v="28851912"/>
    <m/>
    <m/>
  </r>
  <r>
    <x v="25"/>
    <x v="4"/>
    <s v="US$ FOB"/>
    <n v="191543571"/>
    <n v="58519657"/>
    <n v="55950142"/>
    <n v="58059587"/>
    <n v="124324515"/>
    <n v="86330392"/>
    <n v="111094779"/>
    <n v="71279155"/>
    <n v="76278530"/>
    <n v="147480633"/>
    <m/>
    <m/>
  </r>
  <r>
    <x v="25"/>
    <x v="5"/>
    <s v="US$ FOB"/>
    <n v="0"/>
    <n v="0"/>
    <n v="0"/>
    <n v="0"/>
    <n v="0"/>
    <n v="0"/>
    <n v="11"/>
    <n v="0"/>
    <n v="0"/>
    <n v="0"/>
    <m/>
    <m/>
  </r>
  <r>
    <x v="25"/>
    <x v="3"/>
    <s v="US$ FOB"/>
    <n v="84242951"/>
    <n v="65830019"/>
    <n v="81446835"/>
    <n v="50024335"/>
    <n v="89855456"/>
    <n v="77459194"/>
    <n v="69274939"/>
    <n v="42963095"/>
    <n v="33687850"/>
    <n v="42167223"/>
    <m/>
    <m/>
  </r>
  <r>
    <x v="25"/>
    <x v="13"/>
    <s v="US$ FOB"/>
    <n v="95476508"/>
    <n v="55528960"/>
    <n v="65941051"/>
    <n v="92704971"/>
    <n v="91364273"/>
    <n v="90824974"/>
    <n v="93119709"/>
    <n v="60234496"/>
    <n v="93795392"/>
    <n v="74022410"/>
    <m/>
    <m/>
  </r>
  <r>
    <x v="25"/>
    <x v="8"/>
    <s v="US$ FOB"/>
    <n v="317805909"/>
    <n v="181463041"/>
    <n v="169261333"/>
    <n v="203659295"/>
    <n v="126277275"/>
    <n v="102751055"/>
    <n v="194464737"/>
    <n v="95168590"/>
    <n v="185592356"/>
    <n v="188599210"/>
    <m/>
    <m/>
  </r>
  <r>
    <x v="25"/>
    <x v="7"/>
    <s v="US$ FOB"/>
    <n v="2391073"/>
    <n v="12075862"/>
    <n v="6355173"/>
    <n v="3954758"/>
    <n v="10047914"/>
    <n v="6981052"/>
    <n v="23868289"/>
    <n v="11388640"/>
    <n v="10449128"/>
    <n v="1759033"/>
    <m/>
    <m/>
  </r>
  <r>
    <x v="25"/>
    <x v="6"/>
    <s v="US$ FOB"/>
    <n v="722859013"/>
    <n v="638933193"/>
    <n v="708538917"/>
    <n v="738497147"/>
    <n v="734818851"/>
    <n v="687861173"/>
    <n v="996161881"/>
    <n v="734162951"/>
    <n v="986612869"/>
    <n v="887764196"/>
    <m/>
    <m/>
  </r>
  <r>
    <x v="25"/>
    <x v="12"/>
    <s v="US$ FOB"/>
    <n v="3109518"/>
    <n v="2533622"/>
    <n v="1734209"/>
    <n v="1963883"/>
    <n v="2867900"/>
    <n v="3147107"/>
    <n v="3213284"/>
    <n v="1781808"/>
    <n v="3507912"/>
    <n v="3957828"/>
    <m/>
    <m/>
  </r>
  <r>
    <x v="25"/>
    <x v="1"/>
    <s v="US$ FOB"/>
    <n v="5398364"/>
    <n v="5857522"/>
    <n v="8677717"/>
    <n v="7353494"/>
    <n v="7446439"/>
    <n v="5403460"/>
    <n v="8131412"/>
    <n v="5306458"/>
    <n v="6828062"/>
    <n v="6441181"/>
    <m/>
    <m/>
  </r>
  <r>
    <x v="25"/>
    <x v="10"/>
    <s v="US$ FOB"/>
    <n v="76419237"/>
    <n v="75941678"/>
    <n v="70729608"/>
    <n v="1115"/>
    <n v="68048189"/>
    <n v="30011495"/>
    <n v="102154859"/>
    <n v="81158524"/>
    <n v="69357457"/>
    <n v="112528913"/>
    <m/>
    <m/>
  </r>
  <r>
    <x v="25"/>
    <x v="11"/>
    <s v="US$ FOB"/>
    <n v="31931186"/>
    <n v="73793262"/>
    <n v="80232568"/>
    <n v="49192771"/>
    <n v="91774152"/>
    <n v="53730056"/>
    <n v="84552978"/>
    <n v="84648334"/>
    <n v="56949299"/>
    <n v="54932695"/>
    <m/>
    <m/>
  </r>
  <r>
    <x v="25"/>
    <x v="9"/>
    <s v="US$ FOB"/>
    <n v="0"/>
    <n v="0"/>
    <n v="0"/>
    <n v="0"/>
    <n v="0"/>
    <n v="0"/>
    <n v="0"/>
    <n v="0"/>
    <n v="0"/>
    <n v="0"/>
    <m/>
    <m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6">
  <r>
    <x v="0"/>
    <x v="0"/>
    <s v="EXPORTAÇÃO"/>
    <s v="m3"/>
    <n v="2528.7638888888891"/>
    <n v="385.81805555555559"/>
    <n v="1481.2347222222222"/>
    <n v="69.769444444444446"/>
    <n v="0"/>
    <n v="4961.9861111111113"/>
    <n v="1231.6388888888889"/>
    <n v="309.83194444444445"/>
    <n v="5356.5319444444449"/>
    <n v="3779.6875"/>
    <n v="811.52083333333337"/>
    <n v="501.22638888888895"/>
  </r>
  <r>
    <x v="0"/>
    <x v="1"/>
    <s v="EXPORTAÇÃO"/>
    <s v="m3"/>
    <n v="114146.14722222222"/>
    <n v="1343.5972222222222"/>
    <n v="226854.4763888889"/>
    <n v="429.51111111111118"/>
    <n v="163542.76805555556"/>
    <n v="91077.255555555559"/>
    <n v="161529.11944444446"/>
    <n v="335400.07361111109"/>
    <n v="249975.47222222225"/>
    <n v="207407.20833333334"/>
    <n v="94206.925000000003"/>
    <n v="376040.77222222229"/>
  </r>
  <r>
    <x v="0"/>
    <x v="2"/>
    <s v="EXPORTAÇÃO"/>
    <s v="m3"/>
    <n v="201935.47244897959"/>
    <n v="113522.38673469388"/>
    <n v="109998.88163265305"/>
    <n v="0"/>
    <n v="122162.76122448979"/>
    <n v="120523.89795918368"/>
    <n v="606625.60510204092"/>
    <n v="311395.8306122449"/>
    <n v="179803.29081632654"/>
    <n v="0"/>
    <n v="0"/>
    <n v="16531.752040816329"/>
  </r>
  <r>
    <x v="0"/>
    <x v="3"/>
    <s v="EXPORTAÇÃO"/>
    <s v="m3"/>
    <n v="62.160240963855422"/>
    <n v="91.997590361445788"/>
    <n v="77.37469879518072"/>
    <n v="2.4096385542168677E-3"/>
    <n v="280.31445783132529"/>
    <n v="0"/>
    <n v="76.66746987951808"/>
    <n v="0"/>
    <n v="60040.314457831329"/>
    <n v="1.2048192771084338E-2"/>
    <n v="0"/>
    <n v="1.8072289156626505E-2"/>
  </r>
  <r>
    <x v="0"/>
    <x v="4"/>
    <s v="EXPORTAÇÃO"/>
    <s v="m3"/>
    <n v="440.06835443037977"/>
    <n v="0"/>
    <n v="902.61139240506327"/>
    <n v="0"/>
    <n v="1408.5810126582278"/>
    <n v="316.62911392405067"/>
    <n v="287.00506329113921"/>
    <n v="0"/>
    <n v="0"/>
    <n v="0"/>
    <n v="0"/>
    <n v="2.5316455696202528E-3"/>
  </r>
  <r>
    <x v="0"/>
    <x v="5"/>
    <s v="EXPORTAÇÃO"/>
    <s v="m3"/>
    <n v="0"/>
    <n v="0"/>
    <n v="0"/>
    <n v="0"/>
    <n v="0"/>
    <n v="0"/>
    <n v="0"/>
    <n v="0"/>
    <n v="0"/>
    <n v="0"/>
    <n v="0"/>
    <n v="0"/>
  </r>
  <r>
    <x v="0"/>
    <x v="6"/>
    <s v="EXPORTAÇÃO"/>
    <s v="m3"/>
    <n v="0"/>
    <n v="0"/>
    <n v="0"/>
    <n v="0"/>
    <n v="0"/>
    <n v="0"/>
    <n v="1840.4363636363635"/>
    <n v="4041.2054545454539"/>
    <n v="3983.4818181818177"/>
    <n v="1.8181818181818182E-3"/>
    <n v="9.0909090909090912E-2"/>
    <n v="0"/>
  </r>
  <r>
    <x v="0"/>
    <x v="7"/>
    <s v="EXPORTAÇÃO"/>
    <s v="m3"/>
    <n v="580.88292682926829"/>
    <n v="6630.0939024390245"/>
    <n v="682.24512195121952"/>
    <n v="1366.2707317073173"/>
    <n v="4178.0439024390244"/>
    <n v="5902.9719512195115"/>
    <n v="8234.4036585365848"/>
    <n v="3796.518292682927"/>
    <n v="2207.7939024390244"/>
    <n v="804.26341463414644"/>
    <n v="432.19512195121951"/>
    <n v="4559.1060975609753"/>
  </r>
  <r>
    <x v="0"/>
    <x v="8"/>
    <s v="EXPORTAÇÃO"/>
    <s v="m3"/>
    <n v="9.615384615384615"/>
    <n v="160.67307692307691"/>
    <n v="22974.092307692306"/>
    <n v="24658.85576923077"/>
    <n v="58.3"/>
    <n v="24264.038461538457"/>
    <n v="21546.886538461535"/>
    <n v="22936.480769230766"/>
    <n v="21277.33846153846"/>
    <n v="44961.170192307691"/>
    <n v="86.007692307692295"/>
    <n v="21402.882692307692"/>
  </r>
  <r>
    <x v="0"/>
    <x v="9"/>
    <s v="EXPORTAÇÃO"/>
    <s v="m3"/>
    <n v="0"/>
    <n v="0"/>
    <n v="0"/>
    <n v="0"/>
    <n v="1.3888888888888889E-3"/>
    <n v="0"/>
    <n v="0"/>
    <n v="0"/>
    <n v="0"/>
    <n v="0"/>
    <n v="0"/>
    <n v="0"/>
  </r>
  <r>
    <x v="0"/>
    <x v="10"/>
    <s v="EXPORTAÇÃO"/>
    <s v="m3"/>
    <n v="63760.002739726027"/>
    <n v="36855.121917808217"/>
    <n v="49094.672602739738"/>
    <n v="37419.827397260276"/>
    <n v="73913.953424657506"/>
    <n v="17256.809589041095"/>
    <n v="54332.624657534237"/>
    <n v="36432.678082191786"/>
    <n v="57456.276712328763"/>
    <n v="38352.954794520556"/>
    <n v="37455.515068493136"/>
    <n v="32278.260273972599"/>
  </r>
  <r>
    <x v="0"/>
    <x v="11"/>
    <s v="EXPORTAÇÃO"/>
    <s v="m3"/>
    <n v="833.49318181818194"/>
    <n v="8891.8568181818173"/>
    <n v="8359.2897727272721"/>
    <n v="11541.912499999999"/>
    <n v="11526.952272727271"/>
    <n v="10245.701136363636"/>
    <n v="1286.0409090909093"/>
    <n v="19099.159090909088"/>
    <n v="1892.0556818181817"/>
    <n v="1779.5034090909089"/>
    <n v="7657.6113636363643"/>
    <n v="1804.9465909090911"/>
  </r>
  <r>
    <x v="0"/>
    <x v="12"/>
    <s v="EXPORTAÇÃO"/>
    <s v="m3"/>
    <n v="96.094999999999999"/>
    <n v="91.56"/>
    <n v="122.749"/>
    <n v="109.84699999999998"/>
    <n v="150.26899999999995"/>
    <n v="88.189000000000007"/>
    <n v="76.963000000000008"/>
    <n v="107.46200000000002"/>
    <n v="31.305999999999997"/>
    <n v="148.91400000000002"/>
    <n v="33.436999999999998"/>
    <n v="82.376000000000005"/>
  </r>
  <r>
    <x v="0"/>
    <x v="13"/>
    <s v="EXPORTAÇÃO"/>
    <s v="m3"/>
    <n v="258268.23790720635"/>
    <n v="253435.55281342551"/>
    <n v="245845.01974333663"/>
    <n v="219418.82033563676"/>
    <n v="380385.83613030607"/>
    <n v="272494.14643304131"/>
    <n v="311238.35439289245"/>
    <n v="238938.49062191512"/>
    <n v="197354.32379072066"/>
    <n v="230722.78874629817"/>
    <n v="243549.81243830209"/>
    <n v="221139.11846001979"/>
  </r>
  <r>
    <x v="0"/>
    <x v="14"/>
    <s v="EXPORTAÇÃO"/>
    <s v="m3"/>
    <n v="86865.190237797244"/>
    <n v="238963.87359198998"/>
    <n v="66587.678347934911"/>
    <n v="100455.9098873592"/>
    <n v="339791.22027534415"/>
    <n v="298613.44521224091"/>
    <n v="146371.04380475593"/>
    <n v="69460.881101376726"/>
    <n v="174161.92240300373"/>
    <n v="79918.230287859828"/>
    <n v="109663.03128911139"/>
    <n v="182523.07634543176"/>
  </r>
  <r>
    <x v="0"/>
    <x v="15"/>
    <s v="EXPORTAÇÃO"/>
    <s v="m3"/>
    <n v="1702.5673076923076"/>
    <n v="1676.4913461538463"/>
    <n v="2086.1605769230769"/>
    <n v="1362.0355769230771"/>
    <n v="695.98269230769222"/>
    <n v="2170.7038461538459"/>
    <n v="1566.5730769230768"/>
    <n v="2700.7932692307695"/>
    <n v="3151.9317307692309"/>
    <n v="1608.2423076923076"/>
    <n v="1987.6865384615385"/>
    <n v="1839.7230769230769"/>
  </r>
  <r>
    <x v="1"/>
    <x v="0"/>
    <s v="EXPORTAÇÃO"/>
    <s v="m3"/>
    <n v="410.97222222222223"/>
    <n v="918.0194444444445"/>
    <n v="2740.4027777777778"/>
    <n v="855.52638888888896"/>
    <n v="3600.0041666666666"/>
    <n v="131.82777777777778"/>
    <n v="2743.1777777777779"/>
    <n v="4136.2277777777781"/>
    <n v="3927.9263888888891"/>
    <n v="321.11944444444441"/>
    <n v="65.548611111111114"/>
    <n v="988.96249999999998"/>
  </r>
  <r>
    <x v="1"/>
    <x v="1"/>
    <s v="EXPORTAÇÃO"/>
    <s v="m3"/>
    <n v="272024.75555555557"/>
    <n v="143699.4527777778"/>
    <n v="276904.45"/>
    <n v="243184.03194444446"/>
    <n v="229183.84166666667"/>
    <n v="165418.9291666667"/>
    <n v="279728.01666666666"/>
    <n v="441238.10694444447"/>
    <n v="112538.71666666667"/>
    <n v="309803.45"/>
    <n v="252296.1402777778"/>
    <n v="239268.97083333335"/>
  </r>
  <r>
    <x v="1"/>
    <x v="2"/>
    <s v="EXPORTAÇÃO"/>
    <s v="m3"/>
    <n v="827141.15918367344"/>
    <n v="523873.18061224488"/>
    <n v="588511.79693877557"/>
    <n v="931911.0602040817"/>
    <n v="595175.28061224497"/>
    <n v="478512.2234693878"/>
    <n v="374045.93163265305"/>
    <n v="240924.52653061226"/>
    <n v="376636.94285714283"/>
    <n v="387903.09081632656"/>
    <n v="596750.28061224497"/>
    <n v="412210.34693877556"/>
  </r>
  <r>
    <x v="1"/>
    <x v="3"/>
    <s v="EXPORTAÇÃO"/>
    <s v="m3"/>
    <n v="58538.625301204826"/>
    <n v="0"/>
    <n v="7.2289156626506026E-3"/>
    <n v="14920.124096385542"/>
    <n v="0"/>
    <n v="1.2048192771084338E-3"/>
    <n v="0"/>
    <n v="1.2048192771084338E-2"/>
    <n v="0"/>
    <n v="0"/>
    <n v="7.2289156626506021E-2"/>
    <n v="0"/>
  </r>
  <r>
    <x v="1"/>
    <x v="4"/>
    <s v="EXPORTAÇÃO"/>
    <s v="m3"/>
    <n v="0"/>
    <n v="0"/>
    <n v="0"/>
    <n v="445.25696202531645"/>
    <n v="0"/>
    <n v="2629.5683544303797"/>
    <n v="0"/>
    <n v="10026.264556962024"/>
    <n v="0"/>
    <n v="0"/>
    <n v="0"/>
    <n v="10992.896202531645"/>
  </r>
  <r>
    <x v="1"/>
    <x v="5"/>
    <s v="EXPORTAÇÃO"/>
    <s v="m3"/>
    <n v="0"/>
    <n v="0"/>
    <n v="0"/>
    <n v="0"/>
    <n v="0"/>
    <n v="0"/>
    <n v="0"/>
    <n v="0"/>
    <n v="0"/>
    <n v="0"/>
    <n v="0"/>
    <n v="0"/>
  </r>
  <r>
    <x v="1"/>
    <x v="6"/>
    <s v="EXPORTAÇÃO"/>
    <s v="m3"/>
    <n v="3.6363636363636362E-2"/>
    <n v="3.6363636363636362E-2"/>
    <n v="0"/>
    <n v="0"/>
    <n v="0"/>
    <n v="0"/>
    <n v="0"/>
    <n v="0"/>
    <n v="0"/>
    <n v="0"/>
    <n v="8064.44909090909"/>
    <n v="0.1109090909090909"/>
  </r>
  <r>
    <x v="1"/>
    <x v="7"/>
    <s v="EXPORTAÇÃO"/>
    <s v="m3"/>
    <n v="3681.1341463414633"/>
    <n v="24.585365853658537"/>
    <n v="76.992682926829275"/>
    <n v="122.29756097560977"/>
    <n v="227.88414634146341"/>
    <n v="56.85"/>
    <n v="158.7439024390244"/>
    <n v="1217.6597560975611"/>
    <n v="53.054878048780488"/>
    <n v="319.04878048780489"/>
    <n v="220"/>
    <n v="2079.4060975609759"/>
  </r>
  <r>
    <x v="1"/>
    <x v="8"/>
    <s v="EXPORTAÇÃO"/>
    <s v="m3"/>
    <n v="20187.708653846152"/>
    <n v="26.966346153846153"/>
    <n v="150.09615384615384"/>
    <n v="37.019230769230774"/>
    <n v="92.026923076923083"/>
    <n v="103.17307692307692"/>
    <n v="47.596153846153847"/>
    <n v="71872.182692307688"/>
    <n v="18349.877884615387"/>
    <n v="20443.447115384613"/>
    <n v="88.942307692307693"/>
    <n v="29415.42403846154"/>
  </r>
  <r>
    <x v="1"/>
    <x v="9"/>
    <s v="EXPORTAÇÃO"/>
    <s v="m3"/>
    <n v="0"/>
    <n v="0"/>
    <n v="0"/>
    <n v="0"/>
    <n v="0"/>
    <n v="0"/>
    <n v="0"/>
    <n v="0"/>
    <n v="0"/>
    <n v="0"/>
    <n v="0"/>
    <n v="0"/>
  </r>
  <r>
    <x v="1"/>
    <x v="10"/>
    <s v="EXPORTAÇÃO"/>
    <s v="m3"/>
    <n v="46513.149315068506"/>
    <n v="28817.465753424651"/>
    <n v="54495.741095890393"/>
    <n v="37378.10410958904"/>
    <n v="41587.604109589032"/>
    <n v="29002.120547945207"/>
    <n v="13018.189041095891"/>
    <n v="61636.226027397272"/>
    <n v="37208.634246575341"/>
    <n v="22187.664383561641"/>
    <n v="22375.426027397261"/>
    <n v="24918.469863013695"/>
  </r>
  <r>
    <x v="1"/>
    <x v="11"/>
    <s v="EXPORTAÇÃO"/>
    <s v="m3"/>
    <n v="10932.371590909092"/>
    <n v="2249.7125000000005"/>
    <n v="5579.4284090909077"/>
    <n v="1822.9136363636362"/>
    <n v="2605.7488636363641"/>
    <n v="10533.459090909093"/>
    <n v="1743.801136363636"/>
    <n v="9741.1636363636353"/>
    <n v="2084.9852272727276"/>
    <n v="2393.8579545454545"/>
    <n v="3262.5511363636365"/>
    <n v="5410.9556818181827"/>
  </r>
  <r>
    <x v="1"/>
    <x v="12"/>
    <s v="EXPORTAÇÃO"/>
    <s v="m3"/>
    <n v="90.69"/>
    <n v="126.672"/>
    <n v="70.431999999999988"/>
    <n v="106.29600000000002"/>
    <n v="174.91700000000003"/>
    <n v="67.573000000000008"/>
    <n v="84.369"/>
    <n v="91.852999999999994"/>
    <n v="99.591999999999985"/>
    <n v="56.441999999999993"/>
    <n v="117.69899999999998"/>
    <n v="57.186"/>
  </r>
  <r>
    <x v="1"/>
    <x v="13"/>
    <s v="EXPORTAÇÃO"/>
    <s v="m3"/>
    <n v="288056.42645607115"/>
    <n v="196489.75814412636"/>
    <n v="306582.27147087862"/>
    <n v="237333.60612043439"/>
    <n v="392542.32971372164"/>
    <n v="324748.13030602172"/>
    <n v="300159.83613030607"/>
    <n v="375947.43336623895"/>
    <n v="299597.42546890426"/>
    <n v="317364.90227048373"/>
    <n v="262671.48272458051"/>
    <n v="247598.83020730506"/>
  </r>
  <r>
    <x v="1"/>
    <x v="14"/>
    <s v="EXPORTAÇÃO"/>
    <s v="m3"/>
    <n v="253151.83729662074"/>
    <n v="444571.06007509388"/>
    <n v="155816.72215269084"/>
    <n v="207684.25531914894"/>
    <n v="148177.67334167709"/>
    <n v="130666.34042553192"/>
    <n v="78473.404255319139"/>
    <n v="122503.61076345432"/>
    <n v="223679.20650813516"/>
    <n v="57176.813516896116"/>
    <n v="155243.28285356695"/>
    <n v="51918.690863579468"/>
  </r>
  <r>
    <x v="1"/>
    <x v="15"/>
    <s v="EXPORTAÇÃO"/>
    <s v="m3"/>
    <n v="1115.1730769230769"/>
    <n v="887.86346153846159"/>
    <n v="675.30769230769226"/>
    <n v="813.635576923077"/>
    <n v="925.3125"/>
    <n v="1241.4490384615383"/>
    <n v="1622.689423076923"/>
    <n v="1055.7182692307692"/>
    <n v="807.80096153846148"/>
    <n v="2426.3586538461536"/>
    <n v="1361.1865384615385"/>
    <n v="1679.0586538461537"/>
  </r>
  <r>
    <x v="2"/>
    <x v="0"/>
    <s v="EXPORTAÇÃO"/>
    <s v="m3"/>
    <n v="31.502777777777776"/>
    <n v="2807.7569444444443"/>
    <n v="2492.338888888889"/>
    <n v="2726.9680555555556"/>
    <n v="3615.5444444444447"/>
    <n v="64.580555555555549"/>
    <n v="3128.4986111111111"/>
    <n v="222.81805555555559"/>
    <n v="195.01527777777778"/>
    <n v="128.54722222222225"/>
    <n v="129.01944444444445"/>
    <n v="2207.9430555555555"/>
  </r>
  <r>
    <x v="2"/>
    <x v="1"/>
    <s v="EXPORTAÇÃO"/>
    <s v="m3"/>
    <n v="282396.8819444445"/>
    <n v="95740.636111111118"/>
    <n v="533364.30138888897"/>
    <n v="275250.21388888895"/>
    <n v="253079.70555555556"/>
    <n v="437337.06805555557"/>
    <n v="124537.37083333335"/>
    <n v="365222.3125"/>
    <n v="196721.89305555559"/>
    <n v="387677.39027777774"/>
    <n v="261386.15833333335"/>
    <n v="176871.59027777778"/>
  </r>
  <r>
    <x v="2"/>
    <x v="2"/>
    <s v="EXPORTAÇÃO"/>
    <s v="m3"/>
    <n v="118387.87346938775"/>
    <n v="18378.440816326533"/>
    <n v="625638.73877551022"/>
    <n v="252376.53061224491"/>
    <n v="653545.31734693877"/>
    <n v="447611.65408163267"/>
    <n v="596359.07244897971"/>
    <n v="369297.52857142856"/>
    <n v="680465.53877551015"/>
    <n v="523399.5826530612"/>
    <n v="290521.05204081634"/>
    <n v="338987.66224489792"/>
  </r>
  <r>
    <x v="2"/>
    <x v="3"/>
    <s v="EXPORTAÇÃO"/>
    <s v="m3"/>
    <n v="1.2048192771084338E-2"/>
    <n v="0.31325301204819278"/>
    <n v="2.4096385542168677E-3"/>
    <n v="0"/>
    <n v="0"/>
    <n v="14911.365060240965"/>
    <n v="9.6385542168674707E-3"/>
    <n v="6.024096385542169E-3"/>
    <n v="0"/>
    <n v="66.592771084337343"/>
    <n v="533.16746987951819"/>
    <n v="838.16867469879526"/>
  </r>
  <r>
    <x v="2"/>
    <x v="4"/>
    <s v="EXPORTAÇÃO"/>
    <s v="m3"/>
    <n v="0"/>
    <n v="1.2658227848101264E-3"/>
    <n v="0"/>
    <n v="1.2658227848101264E-3"/>
    <n v="0"/>
    <n v="4082.006329113924"/>
    <n v="6.3291139240506328E-3"/>
    <n v="2.2784810126582275E-2"/>
    <n v="0"/>
    <n v="1.0126582278481011E-2"/>
    <n v="1.2658227848101266E-2"/>
    <n v="110.19367088607594"/>
  </r>
  <r>
    <x v="2"/>
    <x v="5"/>
    <s v="EXPORTAÇÃO"/>
    <s v="m3"/>
    <n v="0"/>
    <n v="0"/>
    <n v="0"/>
    <n v="0"/>
    <n v="0"/>
    <n v="0"/>
    <n v="0"/>
    <n v="0"/>
    <n v="0"/>
    <n v="0"/>
    <n v="0"/>
    <n v="0"/>
  </r>
  <r>
    <x v="2"/>
    <x v="6"/>
    <s v="EXPORTAÇÃO"/>
    <s v="m3"/>
    <n v="9836.18"/>
    <n v="0"/>
    <n v="0"/>
    <n v="0"/>
    <n v="0"/>
    <n v="0"/>
    <n v="9167.4872727272723"/>
    <n v="57326.972727272732"/>
    <n v="55802.930909090908"/>
    <n v="25284.805454545454"/>
    <n v="3810.8363636363633"/>
    <n v="13870.905454545453"/>
  </r>
  <r>
    <x v="2"/>
    <x v="7"/>
    <s v="EXPORTAÇÃO"/>
    <s v="m3"/>
    <n v="169.01672240802674"/>
    <n v="90.924414715719053"/>
    <n v="2646.3652173913042"/>
    <n v="2457.5518394648825"/>
    <n v="288.76254180602001"/>
    <n v="197.80200668896319"/>
    <n v="12550.476254180599"/>
    <n v="502.73177257525083"/>
    <n v="3194.7438127090295"/>
    <n v="1816.4869565217386"/>
    <n v="463.20535117056858"/>
    <n v="574.19799331103684"/>
  </r>
  <r>
    <x v="2"/>
    <x v="8"/>
    <s v="EXPORTAÇÃO"/>
    <s v="m3"/>
    <n v="39461.186538461538"/>
    <n v="56.730769230769234"/>
    <n v="24637.732692307694"/>
    <n v="45612.167307692303"/>
    <n v="24987.924038461537"/>
    <n v="100"/>
    <n v="21265.206730769234"/>
    <n v="20321.536538461536"/>
    <n v="21243.641346153847"/>
    <n v="45338.718269230762"/>
    <n v="115.86538461538461"/>
    <n v="40662.552884615383"/>
  </r>
  <r>
    <x v="2"/>
    <x v="9"/>
    <s v="EXPORTAÇÃO"/>
    <s v="m3"/>
    <n v="0"/>
    <n v="0"/>
    <n v="0"/>
    <n v="0"/>
    <n v="0"/>
    <n v="0"/>
    <n v="0"/>
    <n v="0"/>
    <n v="49583.531944444447"/>
    <n v="0"/>
    <n v="0"/>
    <n v="0"/>
  </r>
  <r>
    <x v="2"/>
    <x v="10"/>
    <s v="EXPORTAÇÃO"/>
    <s v="m3"/>
    <n v="21981.447945205473"/>
    <n v="18087.383561643834"/>
    <n v="26373.302739726027"/>
    <n v="40447.190410958909"/>
    <n v="27438.630136986299"/>
    <n v="22486.416438356158"/>
    <n v="55807.132876712327"/>
    <n v="24231.39452054795"/>
    <n v="57658.597260273986"/>
    <n v="60514.567123287663"/>
    <n v="19075.980821917801"/>
    <n v="44733.090410958903"/>
  </r>
  <r>
    <x v="2"/>
    <x v="11"/>
    <s v="EXPORTAÇÃO"/>
    <s v="m3"/>
    <n v="903.4545454545455"/>
    <n v="1400.3795454545455"/>
    <n v="10273.239772727271"/>
    <n v="1773.8965909090907"/>
    <n v="22703.397727272728"/>
    <n v="8532.8545454545474"/>
    <n v="8435.7863636363636"/>
    <n v="6348.7818181818184"/>
    <n v="1731.3204545454546"/>
    <n v="2566.8227272727277"/>
    <n v="10634.367045454546"/>
    <n v="10402.129545454543"/>
  </r>
  <r>
    <x v="2"/>
    <x v="12"/>
    <s v="EXPORTAÇÃO"/>
    <s v="m3"/>
    <n v="33.659999999999997"/>
    <n v="79.849000000000004"/>
    <n v="69.203999999999994"/>
    <n v="87.685000000000002"/>
    <n v="62.153999999999989"/>
    <n v="102.81100000000001"/>
    <n v="69.467999999999989"/>
    <n v="93.895999999999987"/>
    <n v="68.621000000000024"/>
    <n v="138.18100000000001"/>
    <n v="142.904"/>
    <n v="36.218000000000004"/>
  </r>
  <r>
    <x v="2"/>
    <x v="13"/>
    <s v="EXPORTAÇÃO"/>
    <s v="m3"/>
    <n v="327712.18262586376"/>
    <n v="276733.05923000991"/>
    <n v="323788.37512339588"/>
    <n v="305924.85291214217"/>
    <n v="205506.14313919056"/>
    <n v="260171.70483711749"/>
    <n v="436326.02961500495"/>
    <n v="411532.81441263581"/>
    <n v="462439.61599210277"/>
    <n v="352472.48272458045"/>
    <n v="318286.62092793686"/>
    <n v="307906.953603159"/>
  </r>
  <r>
    <x v="2"/>
    <x v="14"/>
    <s v="EXPORTAÇÃO"/>
    <s v="m3"/>
    <n v="73804.838548185231"/>
    <n v="161756.60575719649"/>
    <n v="95308.163954943666"/>
    <n v="189868.89486858572"/>
    <n v="242372.05131414265"/>
    <n v="215102.20901126409"/>
    <n v="123198.7997496871"/>
    <n v="68800.153942428034"/>
    <n v="120399.41927409261"/>
    <n v="146441.4730913642"/>
    <n v="96301.712140175223"/>
    <n v="91633.172715894849"/>
  </r>
  <r>
    <x v="2"/>
    <x v="15"/>
    <s v="EXPORTAÇÃO"/>
    <s v="m3"/>
    <n v="2077.1490384615381"/>
    <n v="2252.6701923076921"/>
    <n v="1080.3817307692309"/>
    <n v="1217.343269230769"/>
    <n v="501.74134615384611"/>
    <n v="1245.8846153846152"/>
    <n v="2369.6692307692306"/>
    <n v="1039.0480769230771"/>
    <n v="795.57788461538462"/>
    <n v="1902.5250000000001"/>
    <n v="1745.0971153846153"/>
    <n v="1399.0065384615384"/>
  </r>
  <r>
    <x v="3"/>
    <x v="0"/>
    <s v="EXPORTAÇÃO"/>
    <s v="m3"/>
    <n v="473.969696969697"/>
    <n v="4311.4876033057853"/>
    <n v="611.78787878787875"/>
    <n v="126.24517906336089"/>
    <n v="129.3388429752066"/>
    <n v="96.462809917355372"/>
    <n v="160.80853994490357"/>
    <n v="2638.9531680440768"/>
    <n v="193.64462809917356"/>
    <n v="129.14600550964187"/>
    <n v="2344.2134986225897"/>
    <n v="2712.1170798898074"/>
  </r>
  <r>
    <x v="3"/>
    <x v="1"/>
    <s v="EXPORTAÇÃO"/>
    <s v="m3"/>
    <n v="355645.64824797842"/>
    <n v="90709.343665768189"/>
    <n v="253846.28571428568"/>
    <n v="214799.50134770887"/>
    <n v="241869.66576819407"/>
    <n v="490.93126684636121"/>
    <n v="225450.76684636116"/>
    <n v="300792.24797843664"/>
    <n v="263524.54851752019"/>
    <n v="274116.07142857142"/>
    <n v="243121.61859838275"/>
    <n v="214470.28840970353"/>
  </r>
  <r>
    <x v="3"/>
    <x v="2"/>
    <s v="EXPORTAÇÃO"/>
    <s v="m3"/>
    <n v="286823.51135241857"/>
    <n v="593438.19052319846"/>
    <n v="323973.68311944715"/>
    <n v="636307.19052319846"/>
    <n v="741641.60414610081"/>
    <n v="303055.69496544922"/>
    <n v="721252.6386969398"/>
    <n v="444808.19940769993"/>
    <n v="652474.28726554802"/>
    <n v="659983.27344521228"/>
    <n v="281601.35834155977"/>
    <n v="342959.88450148079"/>
  </r>
  <r>
    <x v="3"/>
    <x v="3"/>
    <s v="EXPORTAÇÃO"/>
    <s v="m3"/>
    <n v="679.23122065727705"/>
    <n v="12468.187793427231"/>
    <n v="1813.5340375586854"/>
    <n v="857.32394366197195"/>
    <n v="3171.4976525821598"/>
    <n v="1792.4788732394366"/>
    <n v="2895.8309859154938"/>
    <n v="2182.1842723004693"/>
    <n v="1963.0868544600937"/>
    <n v="42504.071596244132"/>
    <n v="31005.224178403754"/>
    <n v="20905.194835680755"/>
  </r>
  <r>
    <x v="3"/>
    <x v="4"/>
    <s v="EXPORTAÇÃO"/>
    <s v="m3"/>
    <n v="0"/>
    <n v="1576.8435544430536"/>
    <n v="948.25156445556934"/>
    <n v="701.06257822277837"/>
    <n v="252.6921151439299"/>
    <n v="267.27409261576969"/>
    <n v="723.51564455569451"/>
    <n v="420.65081351689605"/>
    <n v="387.12265331664577"/>
    <n v="972.19148936170211"/>
    <n v="380.8010012515644"/>
    <n v="389.89111389236541"/>
  </r>
  <r>
    <x v="3"/>
    <x v="5"/>
    <s v="EXPORTAÇÃO"/>
    <s v="m3"/>
    <n v="0"/>
    <n v="0"/>
    <n v="0"/>
    <n v="0"/>
    <n v="0"/>
    <n v="0"/>
    <n v="0"/>
    <n v="0"/>
    <n v="0"/>
    <n v="0"/>
    <n v="0"/>
    <n v="0"/>
  </r>
  <r>
    <x v="3"/>
    <x v="6"/>
    <s v="EXPORTAÇÃO"/>
    <s v="m3"/>
    <n v="4929.994565217391"/>
    <n v="10504.530797101448"/>
    <n v="39051.07789855072"/>
    <n v="0"/>
    <n v="0"/>
    <n v="58235.141304347824"/>
    <n v="0"/>
    <n v="0"/>
    <n v="4919.708333333333"/>
    <n v="13214.53804347826"/>
    <n v="0"/>
    <n v="0"/>
  </r>
  <r>
    <x v="3"/>
    <x v="7"/>
    <s v="EXPORTAÇÃO"/>
    <s v="m3"/>
    <n v="2902.1012195121948"/>
    <n v="2276.3914634146345"/>
    <n v="427.53658536585363"/>
    <n v="2916.2548780487814"/>
    <n v="472.42439024390239"/>
    <n v="293.35487804878051"/>
    <n v="4121.0439024390244"/>
    <n v="895.44024390243908"/>
    <n v="5121.9865853658548"/>
    <n v="1188.9414634146342"/>
    <n v="300.33536585365852"/>
    <n v="721.50853658536585"/>
  </r>
  <r>
    <x v="3"/>
    <x v="8"/>
    <s v="EXPORTAÇÃO"/>
    <s v="m3"/>
    <n v="40890.834615384614"/>
    <n v="39310.852884615386"/>
    <n v="7080.0903846153842"/>
    <n v="25409.158653846152"/>
    <n v="24101.676923076924"/>
    <n v="21176.677884615383"/>
    <n v="21215.140384615384"/>
    <n v="0"/>
    <n v="24251.353846153841"/>
    <n v="40779.598076923081"/>
    <n v="21055.969230769231"/>
    <n v="6049.1586538461543"/>
  </r>
  <r>
    <x v="3"/>
    <x v="9"/>
    <s v="EXPORTAÇÃO"/>
    <s v="m3"/>
    <n v="0"/>
    <n v="0"/>
    <n v="0"/>
    <n v="0"/>
    <n v="0"/>
    <n v="0"/>
    <n v="0"/>
    <n v="0"/>
    <n v="3.1339031339031341E-2"/>
    <n v="0"/>
    <n v="0"/>
    <n v="0"/>
  </r>
  <r>
    <x v="3"/>
    <x v="10"/>
    <s v="EXPORTAÇÃO"/>
    <s v="m3"/>
    <n v="38443.546558704438"/>
    <n v="39024.92982456139"/>
    <n v="16895.399460188928"/>
    <n v="37067.399460188935"/>
    <n v="29931.60188933873"/>
    <n v="54514.547908232125"/>
    <n v="57636.278002699037"/>
    <n v="22299.523616734139"/>
    <n v="53829.869095816466"/>
    <n v="37463.45344129554"/>
    <n v="66903.048582995965"/>
    <n v="19733.940620782723"/>
  </r>
  <r>
    <x v="3"/>
    <x v="11"/>
    <s v="EXPORTAÇÃO"/>
    <s v="m3"/>
    <n v="12011.733714285716"/>
    <n v="1733.3108571428568"/>
    <n v="2429.5885714285719"/>
    <n v="1818.6205714285718"/>
    <n v="10950.636571428573"/>
    <n v="16483.787428571424"/>
    <n v="10017.040000000001"/>
    <n v="2935.0617142857145"/>
    <n v="18024.369142857136"/>
    <n v="11241.981714285715"/>
    <n v="11072.774857142856"/>
    <n v="6888.3691428571437"/>
  </r>
  <r>
    <x v="3"/>
    <x v="12"/>
    <s v="EXPORTAÇÃO"/>
    <s v="m3"/>
    <n v="66.21875"/>
    <n v="63.430555555555557"/>
    <n v="127.94675925925928"/>
    <n v="109.15046296296296"/>
    <n v="127.72106481481482"/>
    <n v="193.05902777777789"/>
    <n v="99.611111111111114"/>
    <n v="91.550925925925938"/>
    <n v="79.462962962962962"/>
    <n v="153.85185185185188"/>
    <n v="209.62731481481484"/>
    <n v="55.446759259259267"/>
  </r>
  <r>
    <x v="3"/>
    <x v="13"/>
    <s v="EXPORTAÇÃO"/>
    <s v="m3"/>
    <n v="354445.99111549859"/>
    <n v="311118.81145113532"/>
    <n v="343904.15794669301"/>
    <n v="314383.01579466934"/>
    <n v="344621.86673247785"/>
    <n v="240724.12339585394"/>
    <n v="185585.31095755188"/>
    <n v="286921.57058242848"/>
    <n v="372333.80355380068"/>
    <n v="364041.31589338608"/>
    <n v="265203.26159921032"/>
    <n v="367817.12537018763"/>
  </r>
  <r>
    <x v="3"/>
    <x v="14"/>
    <s v="EXPORTAÇÃO"/>
    <s v="m3"/>
    <n v="93794.876095118903"/>
    <n v="80601.972465581974"/>
    <n v="158428.31414267834"/>
    <n v="174900.52565707132"/>
    <n v="71148.677096370462"/>
    <n v="170961.20901126406"/>
    <n v="40003.608260325404"/>
    <n v="174983.31664580727"/>
    <n v="141413.83354192739"/>
    <n v="88875.513141426782"/>
    <n v="108933.20650813516"/>
    <n v="117540.4305381727"/>
  </r>
  <r>
    <x v="3"/>
    <x v="15"/>
    <s v="EXPORTAÇÃO"/>
    <s v="m3"/>
    <n v="2003.9160975609757"/>
    <n v="1324.7707317073171"/>
    <n v="1585.4107317073172"/>
    <n v="1469.9921951219515"/>
    <n v="1675.5882926829267"/>
    <n v="2266.055609756098"/>
    <n v="1800.990243902439"/>
    <n v="1952.397073170732"/>
    <n v="2545.5687804878053"/>
    <n v="1737.7970731707314"/>
    <n v="1798.599024390244"/>
    <n v="1160.8829268292682"/>
  </r>
  <r>
    <x v="4"/>
    <x v="0"/>
    <s v="EXPORTAÇÃO"/>
    <s v="m3"/>
    <n v="227.85123966942149"/>
    <n v="251.54132231404961"/>
    <n v="217.53581267217632"/>
    <n v="2646.9449035812672"/>
    <n v="2605.5234159779611"/>
    <n v="239.15564738292011"/>
    <n v="2631.0743801652893"/>
    <n v="303.25482093663913"/>
    <n v="219.50964187327824"/>
    <n v="2744.579889807163"/>
    <n v="201.21212121212122"/>
    <n v="237.198347107438"/>
  </r>
  <r>
    <x v="4"/>
    <x v="1"/>
    <s v="EXPORTAÇÃO"/>
    <s v="m3"/>
    <n v="21147.02021563342"/>
    <n v="105802.19541778974"/>
    <n v="105070.13881401617"/>
    <n v="259365.58625336923"/>
    <n v="101699.1846361186"/>
    <n v="339262.3180592992"/>
    <n v="151061.90970350406"/>
    <n v="356514.78032345016"/>
    <n v="38058.297843665772"/>
    <n v="100448.81266846361"/>
    <n v="57624.167115902965"/>
    <n v="379006.34231805935"/>
  </r>
  <r>
    <x v="4"/>
    <x v="2"/>
    <s v="EXPORTAÇÃO"/>
    <s v="m3"/>
    <n v="375126.69200394873"/>
    <n v="352966.28035538009"/>
    <n v="606364.7532082923"/>
    <n v="714608.25765054312"/>
    <n v="888923.229022705"/>
    <n v="485454.80848963483"/>
    <n v="512982.83711747295"/>
    <n v="539695.129318855"/>
    <n v="649693.03948667319"/>
    <n v="587063.12142152037"/>
    <n v="862387.97137216188"/>
    <n v="887758.10069101676"/>
  </r>
  <r>
    <x v="4"/>
    <x v="3"/>
    <s v="EXPORTAÇÃO"/>
    <s v="m3"/>
    <n v="2182.0481220657275"/>
    <n v="20781.45892018779"/>
    <n v="3217.3568075117373"/>
    <n v="2455.7640845070423"/>
    <n v="19793.521126760559"/>
    <n v="2906.7347417840374"/>
    <n v="2023.5903755868544"/>
    <n v="1978.0352112676057"/>
    <n v="1983.7640845070423"/>
    <n v="2398.0598591549292"/>
    <n v="2644.5363849765263"/>
    <n v="2162.3720657276995"/>
  </r>
  <r>
    <x v="4"/>
    <x v="4"/>
    <s v="EXPORTAÇÃO"/>
    <s v="m3"/>
    <n v="0"/>
    <n v="232.98372966207759"/>
    <n v="2.5031289111389237E-3"/>
    <n v="296.44931163954942"/>
    <n v="379.459324155194"/>
    <n v="6269.8197747183976"/>
    <n v="8.7609511889862306E-3"/>
    <n v="0"/>
    <n v="308.10638297872339"/>
    <n v="230.01251564455569"/>
    <n v="134.9061326658323"/>
    <n v="8220.5093867334162"/>
  </r>
  <r>
    <x v="4"/>
    <x v="5"/>
    <s v="EXPORTAÇÃO"/>
    <s v="m3"/>
    <n v="0"/>
    <n v="0"/>
    <n v="0"/>
    <n v="0"/>
    <n v="0"/>
    <n v="0"/>
    <n v="0"/>
    <n v="0"/>
    <n v="0"/>
    <n v="0"/>
    <n v="0"/>
    <n v="0"/>
  </r>
  <r>
    <x v="4"/>
    <x v="6"/>
    <s v="EXPORTAÇÃO"/>
    <s v="m3"/>
    <n v="0"/>
    <n v="0"/>
    <n v="0"/>
    <n v="0"/>
    <n v="0"/>
    <n v="0"/>
    <n v="0"/>
    <n v="0"/>
    <n v="0.21195652173913043"/>
    <n v="0"/>
    <n v="0"/>
    <n v="63676.55253623188"/>
  </r>
  <r>
    <x v="4"/>
    <x v="7"/>
    <s v="EXPORTAÇÃO"/>
    <s v="m3"/>
    <n v="561.02439024390253"/>
    <n v="425.72317073170728"/>
    <n v="727.3597560975611"/>
    <n v="263.00731707317078"/>
    <n v="471.22195121951222"/>
    <n v="355.31219512195122"/>
    <n v="791.97560975609758"/>
    <n v="289.9036585365854"/>
    <n v="666.63170731707339"/>
    <n v="354.35975609756099"/>
    <n v="784.11829268292695"/>
    <n v="979.06219512195116"/>
  </r>
  <r>
    <x v="4"/>
    <x v="8"/>
    <s v="EXPORTAÇÃO"/>
    <s v="m3"/>
    <n v="52557.625"/>
    <n v="24235.603846153845"/>
    <n v="41302.80288461539"/>
    <n v="20218.502884615384"/>
    <n v="12972.678846153845"/>
    <n v="33508.739423076921"/>
    <n v="29806.446153846151"/>
    <n v="300.69423076923073"/>
    <n v="10782.332692307689"/>
    <n v="75.961538461538467"/>
    <n v="77.884615384615387"/>
    <n v="46456.399038461539"/>
  </r>
  <r>
    <x v="4"/>
    <x v="9"/>
    <s v="EXPORTAÇÃO"/>
    <s v="m3"/>
    <n v="0"/>
    <n v="0"/>
    <n v="0"/>
    <n v="0"/>
    <n v="0"/>
    <n v="0"/>
    <n v="0"/>
    <n v="0"/>
    <n v="0"/>
    <n v="0"/>
    <n v="5699.7920227920231"/>
    <n v="11373.625356125356"/>
  </r>
  <r>
    <x v="4"/>
    <x v="10"/>
    <s v="EXPORTAÇÃO"/>
    <s v="m3"/>
    <n v="30204.66801619433"/>
    <n v="23659.180836707146"/>
    <n v="49244.211875843444"/>
    <n v="42201.765182186238"/>
    <n v="29085.340080971655"/>
    <n v="27028.016194331976"/>
    <n v="39984.867746288801"/>
    <n v="39028.964912280695"/>
    <n v="29925.932523616721"/>
    <n v="43186.551956815121"/>
    <n v="40679.704453441293"/>
    <n v="48823.628879892036"/>
  </r>
  <r>
    <x v="4"/>
    <x v="11"/>
    <s v="EXPORTAÇÃO"/>
    <s v="m3"/>
    <n v="10935.626285714283"/>
    <n v="28118.851428571434"/>
    <n v="3154.0137142857138"/>
    <n v="2218.5040000000004"/>
    <n v="7158.5645714285729"/>
    <n v="3083.9497142857149"/>
    <n v="2357.808"/>
    <n v="3045.157714285715"/>
    <n v="2513.9188571428572"/>
    <n v="3194.8674285714287"/>
    <n v="2382.0479999999998"/>
    <n v="2860.3942857142856"/>
  </r>
  <r>
    <x v="4"/>
    <x v="12"/>
    <s v="EXPORTAÇÃO"/>
    <s v="m3"/>
    <n v="183.68865740740742"/>
    <n v="75.682870370370381"/>
    <n v="303.1180555555556"/>
    <n v="70.564814814814838"/>
    <n v="195.46296296296293"/>
    <n v="107.22337962962963"/>
    <n v="154.875"/>
    <n v="92.641203703703709"/>
    <n v="85.831018518518505"/>
    <n v="168.25115740740739"/>
    <n v="90.938657407407405"/>
    <n v="117.27430555555554"/>
  </r>
  <r>
    <x v="4"/>
    <x v="13"/>
    <s v="EXPORTAÇÃO"/>
    <s v="m3"/>
    <n v="334297.94175715698"/>
    <n v="191657.84797630802"/>
    <n v="457839.25172754203"/>
    <n v="329142.6288252715"/>
    <n v="315070.43928923993"/>
    <n v="416202.09970384999"/>
    <n v="338710.47877591313"/>
    <n v="318320.49457058246"/>
    <n v="398942.79861796647"/>
    <n v="202035.13425468907"/>
    <n v="265208.83909180656"/>
    <n v="349560.56465942744"/>
  </r>
  <r>
    <x v="4"/>
    <x v="14"/>
    <s v="EXPORTAÇÃO"/>
    <s v="m3"/>
    <n v="100050.20901126407"/>
    <n v="100488.53441802254"/>
    <n v="111680.43053817272"/>
    <n v="44340.599499374221"/>
    <n v="106083.6107634543"/>
    <n v="112332.65456821026"/>
    <n v="88496.130162703368"/>
    <n v="232560.98623279098"/>
    <n v="110560.35544430537"/>
    <n v="146513.14768460573"/>
    <n v="82983.455569461818"/>
    <n v="176100.03003754694"/>
  </r>
  <r>
    <x v="4"/>
    <x v="15"/>
    <s v="EXPORTAÇÃO"/>
    <s v="m3"/>
    <n v="2237.4087804878054"/>
    <n v="1362.6741463414635"/>
    <n v="2745.7687804878046"/>
    <n v="1409.2790243902441"/>
    <n v="618.7570731707317"/>
    <n v="1619.9219512195125"/>
    <n v="1477.8721951219516"/>
    <n v="1816.449756097561"/>
    <n v="2443.5473170731711"/>
    <n v="888.14829268292692"/>
    <n v="1954.045853658537"/>
    <n v="1836.6829268292686"/>
  </r>
  <r>
    <x v="5"/>
    <x v="0"/>
    <s v="EXPORTAÇÃO"/>
    <s v="m3"/>
    <n v="3045.0413223140495"/>
    <n v="3279.212121212121"/>
    <n v="225.00688705234163"/>
    <n v="337.22176308539946"/>
    <n v="2611.3595041322315"/>
    <n v="131.58126721763085"/>
    <n v="4149.7768595041325"/>
    <n v="2109.1446280991736"/>
    <n v="240.65840220385672"/>
    <n v="231.79889807162533"/>
    <n v="2152.0757575757575"/>
    <n v="163.39393939393941"/>
  </r>
  <r>
    <x v="5"/>
    <x v="1"/>
    <s v="EXPORTAÇÃO"/>
    <s v="m3"/>
    <n v="210073.05660377358"/>
    <n v="270495.68733153644"/>
    <n v="128761.82479784367"/>
    <n v="112500.69946091645"/>
    <n v="105309.08760107816"/>
    <n v="135401.05929919137"/>
    <n v="494029.13746630726"/>
    <n v="326558.17924528307"/>
    <n v="51191.346361185984"/>
    <n v="320016.41509433958"/>
    <n v="322101.71967654984"/>
    <n v="355107.98652291106"/>
  </r>
  <r>
    <x v="5"/>
    <x v="2"/>
    <s v="EXPORTAÇÃO"/>
    <s v="m3"/>
    <n v="392688.84007897339"/>
    <n v="229981.3790720632"/>
    <n v="546559.57551826269"/>
    <n v="472146.49753208295"/>
    <n v="252188.53208292203"/>
    <n v="541650.80059230013"/>
    <n v="753699.88548864762"/>
    <n v="332065.66337611061"/>
    <n v="772614.61006910168"/>
    <n v="310547.02665350446"/>
    <n v="780351.76209279359"/>
    <n v="371729.58538993093"/>
  </r>
  <r>
    <x v="5"/>
    <x v="3"/>
    <s v="EXPORTAÇÃO"/>
    <s v="m3"/>
    <n v="2508.0176056338028"/>
    <n v="10257.81572769953"/>
    <n v="15096.193661971831"/>
    <n v="25576.847417840374"/>
    <n v="1347.4835680751173"/>
    <n v="45778.438967136157"/>
    <n v="119900.67488262912"/>
    <n v="38791.585680751174"/>
    <n v="17737.88145539906"/>
    <n v="1363.368544600939"/>
    <n v="21304.191314553991"/>
    <n v="1290.2206572769956"/>
  </r>
  <r>
    <x v="5"/>
    <x v="4"/>
    <s v="EXPORTAÇÃO"/>
    <s v="m3"/>
    <n v="156.06633291614517"/>
    <n v="194.86232790988737"/>
    <n v="0"/>
    <n v="2.5031289111389237E-3"/>
    <n v="0"/>
    <n v="0"/>
    <n v="0"/>
    <n v="0"/>
    <n v="0"/>
    <n v="0"/>
    <n v="0"/>
    <n v="0"/>
  </r>
  <r>
    <x v="5"/>
    <x v="5"/>
    <s v="EXPORTAÇÃO"/>
    <s v="m3"/>
    <n v="0"/>
    <n v="0"/>
    <n v="0"/>
    <n v="0"/>
    <n v="0"/>
    <n v="0"/>
    <n v="0"/>
    <n v="0"/>
    <n v="0"/>
    <n v="0"/>
    <n v="0"/>
    <n v="0"/>
  </r>
  <r>
    <x v="5"/>
    <x v="6"/>
    <s v="EXPORTAÇÃO"/>
    <s v="m3"/>
    <n v="62437.195652173919"/>
    <n v="12010.827898550724"/>
    <n v="0"/>
    <n v="0"/>
    <n v="0"/>
    <n v="0"/>
    <n v="0"/>
    <n v="0"/>
    <n v="0"/>
    <n v="77709.369565217377"/>
    <n v="0"/>
    <n v="0.10507246376811594"/>
  </r>
  <r>
    <x v="5"/>
    <x v="7"/>
    <s v="EXPORTAÇÃO"/>
    <s v="m3"/>
    <n v="766.42439024390251"/>
    <n v="568.53414634146338"/>
    <n v="1121.5999999999999"/>
    <n v="613.63780487804877"/>
    <n v="867.80853658536591"/>
    <n v="596.49634146341464"/>
    <n v="875.4756097560977"/>
    <n v="526.20609756097565"/>
    <n v="697.13414634146341"/>
    <n v="997.32804878048773"/>
    <n v="537.46097560975613"/>
    <n v="912.67926829268299"/>
  </r>
  <r>
    <x v="5"/>
    <x v="8"/>
    <s v="EXPORTAÇÃO"/>
    <s v="m3"/>
    <n v="9938.2846153846149"/>
    <n v="6711.3086538461539"/>
    <n v="15137.016346153847"/>
    <n v="30245.625961538462"/>
    <n v="15079.428846153845"/>
    <n v="17626.771153846152"/>
    <n v="47789.911538461529"/>
    <n v="317.5"/>
    <n v="26509.13846153846"/>
    <n v="39657.656730769224"/>
    <n v="6037.5211538461535"/>
    <n v="150.00769230769231"/>
  </r>
  <r>
    <x v="5"/>
    <x v="9"/>
    <s v="EXPORTAÇÃO"/>
    <s v="m3"/>
    <n v="0"/>
    <n v="5851.6908831908831"/>
    <n v="0"/>
    <n v="11014.519943019943"/>
    <n v="10996.347578347579"/>
    <n v="21213.960113960118"/>
    <n v="10133.199430199431"/>
    <n v="10536.564102564103"/>
    <n v="0"/>
    <n v="0"/>
    <n v="1.4245014245014248E-3"/>
    <n v="0"/>
  </r>
  <r>
    <x v="5"/>
    <x v="10"/>
    <s v="EXPORTAÇÃO"/>
    <s v="m3"/>
    <n v="73838.129554655854"/>
    <n v="63558.168690958148"/>
    <n v="46660.051282051259"/>
    <n v="36138.479082321188"/>
    <n v="27091.209176788125"/>
    <n v="68405.437246963571"/>
    <n v="45809.896086369765"/>
    <n v="56027.900134952775"/>
    <n v="42492.49932523616"/>
    <n v="44458.727395411617"/>
    <n v="47685.292847503406"/>
    <n v="66322.564102564109"/>
  </r>
  <r>
    <x v="5"/>
    <x v="11"/>
    <s v="EXPORTAÇÃO"/>
    <s v="m3"/>
    <n v="1879.8137142857142"/>
    <n v="2832.2342857142858"/>
    <n v="2731.4182857142846"/>
    <n v="6366.3782857142851"/>
    <n v="1948.2754285714284"/>
    <n v="2739.5314285714289"/>
    <n v="7245.2628571428577"/>
    <n v="5315.6022857142843"/>
    <n v="2502.1965714285716"/>
    <n v="2744.7108571428562"/>
    <n v="11329.988571428568"/>
    <n v="24535.601142857136"/>
  </r>
  <r>
    <x v="5"/>
    <x v="12"/>
    <s v="EXPORTAÇÃO"/>
    <s v="m3"/>
    <n v="97.587962962962976"/>
    <n v="166.17939814814815"/>
    <n v="234.9456018518519"/>
    <n v="118.9282407407407"/>
    <n v="113.82407407407406"/>
    <n v="142.61458333333334"/>
    <n v="74.459490740740733"/>
    <n v="133.93171296296296"/>
    <n v="113.18055555555554"/>
    <n v="64760.494212962971"/>
    <n v="172187.25"/>
    <n v="94.774305555555571"/>
  </r>
  <r>
    <x v="5"/>
    <x v="13"/>
    <s v="EXPORTAÇÃO"/>
    <s v="m3"/>
    <n v="355716.1164856861"/>
    <n v="279186.55676209286"/>
    <n v="311284.97828232974"/>
    <n v="258269.5301085884"/>
    <n v="228659.87956564661"/>
    <n v="191954.87857847981"/>
    <n v="300451.58341559727"/>
    <n v="681589.82428430417"/>
    <n v="333566.15695952618"/>
    <n v="326452.15893385978"/>
    <n v="338509.08588351432"/>
    <n v="324399.70878578484"/>
  </r>
  <r>
    <x v="5"/>
    <x v="14"/>
    <s v="EXPORTAÇÃO"/>
    <s v="m3"/>
    <n v="145910.78097622027"/>
    <n v="122748.12891113892"/>
    <n v="164422.55944931164"/>
    <n v="163816.96245306634"/>
    <n v="176882.31414267834"/>
    <n v="163228.92866082603"/>
    <n v="130409.78598247808"/>
    <n v="155703.14768460576"/>
    <n v="154267.4730913642"/>
    <n v="134483.43679599499"/>
    <n v="150000.5206508135"/>
    <n v="105783.85106382979"/>
  </r>
  <r>
    <x v="5"/>
    <x v="15"/>
    <s v="EXPORTAÇÃO"/>
    <s v="m3"/>
    <n v="1317.2136585365854"/>
    <n v="664.69170731707334"/>
    <n v="736.84097560975613"/>
    <n v="671.59219512195136"/>
    <n v="587.44195121951225"/>
    <n v="494.77560975609754"/>
    <n v="628.29463414634142"/>
    <n v="1099.0234146341463"/>
    <n v="918.40975609756106"/>
    <n v="859.03121951219521"/>
    <n v="1330.6526829268291"/>
    <n v="1158.4887804878049"/>
  </r>
  <r>
    <x v="6"/>
    <x v="0"/>
    <s v="EXPORTAÇÃO"/>
    <s v="m3"/>
    <n v="196.85537190082647"/>
    <n v="153.5840220385675"/>
    <n v="127.71074380165291"/>
    <n v="2948.8195592286502"/>
    <n v="96.935261707988985"/>
    <n v="159.91735537190084"/>
    <n v="99.774104683195588"/>
    <n v="94.634986225895318"/>
    <n v="156.08677685950414"/>
    <n v="127.4504132231405"/>
    <n v="130.28236914600552"/>
    <n v="123.82782369146005"/>
  </r>
  <r>
    <x v="6"/>
    <x v="1"/>
    <s v="EXPORTAÇÃO"/>
    <s v="m3"/>
    <n v="218167.01212938005"/>
    <n v="170237.36388140163"/>
    <n v="332869.70215633418"/>
    <n v="357030.45822102419"/>
    <n v="48753.549865229106"/>
    <n v="134535.74123989217"/>
    <n v="228144.98652291106"/>
    <n v="360764.8773584906"/>
    <n v="441157.90700808627"/>
    <n v="124841.28706199463"/>
    <n v="119710.56603773584"/>
    <n v="160359.18328840969"/>
  </r>
  <r>
    <x v="6"/>
    <x v="2"/>
    <s v="EXPORTAÇÃO"/>
    <s v="m3"/>
    <n v="795476.07403751242"/>
    <n v="452859.53800592304"/>
    <n v="605813.63079960516"/>
    <n v="835804.86278381047"/>
    <n v="338817.97532082919"/>
    <n v="670126.08687068115"/>
    <n v="993666.77196446201"/>
    <n v="574606.2625863771"/>
    <n v="480590.41658440279"/>
    <n v="314122.05725567631"/>
    <n v="152024.48272458048"/>
    <n v="578355.91806515295"/>
  </r>
  <r>
    <x v="6"/>
    <x v="3"/>
    <s v="EXPORTAÇÃO"/>
    <s v="m3"/>
    <n v="31746.161971830988"/>
    <n v="31169.138497652584"/>
    <n v="31493.803990610326"/>
    <n v="31082.176056338034"/>
    <n v="41326.150234741785"/>
    <n v="60853.427230046946"/>
    <n v="132054.28638497653"/>
    <n v="28675.798122065731"/>
    <n v="49615.575117370892"/>
    <n v="32306.720657276997"/>
    <n v="33118.677230046953"/>
    <n v="98394.076291079808"/>
  </r>
  <r>
    <x v="6"/>
    <x v="4"/>
    <s v="EXPORTAÇÃO"/>
    <s v="m3"/>
    <n v="0"/>
    <n v="0"/>
    <n v="0"/>
    <n v="0"/>
    <n v="0"/>
    <n v="0"/>
    <n v="2.5031289111389237E-3"/>
    <n v="0"/>
    <n v="0"/>
    <n v="0"/>
    <n v="0"/>
    <n v="0"/>
  </r>
  <r>
    <x v="6"/>
    <x v="5"/>
    <s v="EXPORTAÇÃO"/>
    <s v="m3"/>
    <n v="0"/>
    <n v="0"/>
    <n v="0"/>
    <n v="0"/>
    <n v="0"/>
    <n v="0"/>
    <n v="0"/>
    <n v="0"/>
    <n v="0"/>
    <n v="0"/>
    <n v="0"/>
    <n v="0"/>
  </r>
  <r>
    <x v="6"/>
    <x v="6"/>
    <s v="EXPORTAÇÃO"/>
    <s v="m3"/>
    <n v="0"/>
    <n v="20565.253623188404"/>
    <n v="5.434782608695652E-3"/>
    <n v="0"/>
    <n v="0"/>
    <n v="0"/>
    <n v="0"/>
    <n v="0"/>
    <n v="2.3550724637681156E-2"/>
    <n v="0"/>
    <n v="0"/>
    <n v="13492.871376811594"/>
  </r>
  <r>
    <x v="6"/>
    <x v="7"/>
    <s v="EXPORTAÇÃO"/>
    <s v="m3"/>
    <n v="526.71097560975613"/>
    <n v="750.98536585365855"/>
    <n v="540.70487804878053"/>
    <n v="426.92926829268293"/>
    <n v="4007.4939024390264"/>
    <n v="734.97439024390258"/>
    <n v="695.79390243902446"/>
    <n v="347.58780487804881"/>
    <n v="367.18292682926835"/>
    <n v="1189.3926829268294"/>
    <n v="435.81829268292688"/>
    <n v="4584.286585365855"/>
  </r>
  <r>
    <x v="6"/>
    <x v="8"/>
    <s v="EXPORTAÇÃO"/>
    <s v="m3"/>
    <n v="31190.581730769223"/>
    <n v="15042.652884615383"/>
    <n v="511.15384615384619"/>
    <n v="19431.132692307689"/>
    <n v="22639.361538461537"/>
    <n v="24215.920192307691"/>
    <n v="9413.5451923076907"/>
    <n v="22628.795192307691"/>
    <n v="233.17307692307693"/>
    <n v="27345.222115384611"/>
    <n v="322.12115384615385"/>
    <n v="192.30769230769232"/>
  </r>
  <r>
    <x v="6"/>
    <x v="9"/>
    <s v="EXPORTAÇÃO"/>
    <s v="m3"/>
    <n v="0"/>
    <n v="0"/>
    <n v="0"/>
    <n v="16949.91737891738"/>
    <n v="0"/>
    <n v="14993.115384615387"/>
    <n v="0"/>
    <n v="0"/>
    <n v="0"/>
    <n v="0"/>
    <n v="0"/>
    <n v="0"/>
  </r>
  <r>
    <x v="6"/>
    <x v="10"/>
    <s v="EXPORTAÇÃO"/>
    <s v="m3"/>
    <n v="19122.415654520915"/>
    <n v="34740.770580296892"/>
    <n v="53093.502024291491"/>
    <n v="30565.116059379223"/>
    <n v="71272.402159244273"/>
    <n v="24434.325236167348"/>
    <n v="89075.724696356279"/>
    <n v="37673.446693657213"/>
    <n v="74260.085020242899"/>
    <n v="46851.377867746269"/>
    <n v="40220.206477732798"/>
    <n v="34307.759784075599"/>
  </r>
  <r>
    <x v="6"/>
    <x v="11"/>
    <s v="EXPORTAÇÃO"/>
    <s v="m3"/>
    <n v="1689.4811428571431"/>
    <n v="10654.16"/>
    <n v="5939.3771428571426"/>
    <n v="13797.481142857143"/>
    <n v="2998.9428571428575"/>
    <n v="13929.530285714287"/>
    <n v="3063.2148571428565"/>
    <n v="22543.770285714279"/>
    <n v="15786.028571428576"/>
    <n v="2917.5577142857146"/>
    <n v="9418.8342857142816"/>
    <n v="7341.6274285714317"/>
  </r>
  <r>
    <x v="6"/>
    <x v="12"/>
    <s v="EXPORTAÇÃO"/>
    <s v="m3"/>
    <n v="62037.100694444467"/>
    <n v="163.50810185185185"/>
    <n v="215.65972222222234"/>
    <n v="298.17939814814815"/>
    <n v="143.8865740740741"/>
    <n v="572.51157407407413"/>
    <n v="426.98148148148141"/>
    <n v="285.73726851851848"/>
    <n v="58.295138888888886"/>
    <n v="366.81712962962956"/>
    <n v="266.78703703703701"/>
    <n v="313.19328703703712"/>
  </r>
  <r>
    <x v="6"/>
    <x v="13"/>
    <s v="EXPORTAÇÃO"/>
    <s v="m3"/>
    <n v="315338.11549851927"/>
    <n v="263189.23889437318"/>
    <n v="397329.56762092793"/>
    <n v="288903.88943731494"/>
    <n v="291139.36130306026"/>
    <n v="256437.31589338602"/>
    <n v="438669.57847976312"/>
    <n v="348511.03553800599"/>
    <n v="289278.71668311948"/>
    <n v="276435.2152023692"/>
    <n v="329678.71273445216"/>
    <n v="345314.10266535048"/>
  </r>
  <r>
    <x v="6"/>
    <x v="14"/>
    <s v="EXPORTAÇÃO"/>
    <s v="m3"/>
    <n v="181915.2928660826"/>
    <n v="209165.56445556946"/>
    <n v="133954.82102628282"/>
    <n v="161661.07008760946"/>
    <n v="97428.05757196495"/>
    <n v="124031.79224030036"/>
    <n v="179620.2903629537"/>
    <n v="215075.80350438046"/>
    <n v="123079.59824780977"/>
    <n v="118613.10888610764"/>
    <n v="171498.33667083856"/>
    <n v="119834.25281602002"/>
  </r>
  <r>
    <x v="6"/>
    <x v="15"/>
    <s v="EXPORTAÇÃO"/>
    <s v="m3"/>
    <n v="942.41170731707314"/>
    <n v="884.47024390243917"/>
    <n v="1258.389268292683"/>
    <n v="1257.3609756097562"/>
    <n v="1397.5258536585366"/>
    <n v="1225.1560975609755"/>
    <n v="1083.9912195121949"/>
    <n v="1352.5658536585368"/>
    <n v="1980.7141463414637"/>
    <n v="2347.2273170731705"/>
    <n v="3114.2487804878047"/>
    <n v="2109.3239024390246"/>
  </r>
  <r>
    <x v="7"/>
    <x v="0"/>
    <s v="EXPORTAÇÃO"/>
    <s v="m3"/>
    <n v="223.80277777777778"/>
    <n v="159.24793388429754"/>
    <n v="2172.7603305785124"/>
    <n v="156.14462809917356"/>
    <n v="127.22314049586777"/>
    <n v="2272.530303030303"/>
    <n v="130.4848484848485"/>
    <n v="97.876033057851245"/>
    <n v="193.84573002754823"/>
    <n v="256.23829201101927"/>
    <n v="2075.3815426997248"/>
    <n v="193.01790633608815"/>
  </r>
  <r>
    <x v="7"/>
    <x v="1"/>
    <s v="EXPORTAÇÃO"/>
    <s v="m3"/>
    <n v="198931.5687331536"/>
    <n v="102112.33018867925"/>
    <n v="172885.8948787062"/>
    <n v="210417.30727762802"/>
    <n v="530191.58760107821"/>
    <n v="331035.16307277628"/>
    <n v="341929.06199460919"/>
    <n v="364747.44070080866"/>
    <n v="394506.3706199461"/>
    <n v="350727.74393531005"/>
    <n v="479059.84636118601"/>
    <n v="221583.39622641506"/>
  </r>
  <r>
    <x v="7"/>
    <x v="2"/>
    <s v="EXPORTAÇÃO"/>
    <s v="m3"/>
    <n v="188089.33761105628"/>
    <n v="407308.08292201388"/>
    <n v="702243.18854886491"/>
    <n v="473866.22211253713"/>
    <n v="385905.49062191515"/>
    <n v="473417.88252714719"/>
    <n v="618304.45014807524"/>
    <n v="471273.11944718659"/>
    <n v="387832.45705824293"/>
    <n v="499393.42053307028"/>
    <n v="547503.78677196463"/>
    <n v="248748.66831194476"/>
  </r>
  <r>
    <x v="7"/>
    <x v="3"/>
    <s v="EXPORTAÇÃO"/>
    <s v="m3"/>
    <n v="18437.620892018778"/>
    <n v="73216.062206572766"/>
    <n v="67194.488262910803"/>
    <n v="172203.11737089203"/>
    <n v="116426.33568075119"/>
    <n v="126577.65023474178"/>
    <n v="128331.48474178404"/>
    <n v="97058.272300469485"/>
    <n v="36504.73356807512"/>
    <n v="135033.47300469485"/>
    <n v="65789.541079812218"/>
    <n v="9317.1490610328656"/>
  </r>
  <r>
    <x v="7"/>
    <x v="4"/>
    <s v="EXPORTAÇÃO"/>
    <s v="m3"/>
    <n v="0"/>
    <n v="0"/>
    <n v="0"/>
    <n v="0"/>
    <n v="0"/>
    <n v="161.57571964956196"/>
    <n v="574.64956195244054"/>
    <n v="0"/>
    <n v="0"/>
    <n v="0"/>
    <n v="90.971214017521902"/>
    <n v="215.95869837296621"/>
  </r>
  <r>
    <x v="7"/>
    <x v="5"/>
    <s v="EXPORTAÇÃO"/>
    <s v="m3"/>
    <n v="0"/>
    <n v="0"/>
    <n v="0"/>
    <n v="0"/>
    <n v="0"/>
    <n v="0"/>
    <n v="0"/>
    <n v="0"/>
    <n v="0"/>
    <n v="0"/>
    <n v="0"/>
    <n v="0"/>
  </r>
  <r>
    <x v="7"/>
    <x v="6"/>
    <s v="EXPORTAÇÃO"/>
    <s v="m3"/>
    <n v="0"/>
    <n v="0"/>
    <n v="0"/>
    <n v="0"/>
    <n v="0"/>
    <n v="31.503623188405797"/>
    <n v="221.61231884057972"/>
    <n v="15033.97463768116"/>
    <n v="7880.346014492754"/>
    <n v="35.652173913043477"/>
    <n v="0"/>
    <n v="0"/>
  </r>
  <r>
    <x v="7"/>
    <x v="7"/>
    <s v="EXPORTAÇÃO"/>
    <s v="m3"/>
    <n v="732.61463414634147"/>
    <n v="691.09756097560978"/>
    <n v="542.22195121951222"/>
    <n v="855.20487804878042"/>
    <n v="550.3317073170731"/>
    <n v="757.10121951219503"/>
    <n v="741.16707317073167"/>
    <n v="696.79024390243922"/>
    <n v="659.97804878048771"/>
    <n v="683.58292682926833"/>
    <n v="661.63536585365853"/>
    <n v="1040.1158536585365"/>
  </r>
  <r>
    <x v="7"/>
    <x v="8"/>
    <s v="EXPORTAÇÃO"/>
    <s v="m3"/>
    <n v="38478.810576923075"/>
    <n v="15625.909615384615"/>
    <n v="38988.543269230773"/>
    <n v="305.76346153846157"/>
    <n v="261.53461538461539"/>
    <n v="22216.585576923077"/>
    <n v="25409.825961538463"/>
    <n v="503.83653846153845"/>
    <n v="25022.732692307694"/>
    <n v="15259.760576923078"/>
    <n v="15453.515384615386"/>
    <n v="10439.222115384617"/>
  </r>
  <r>
    <x v="7"/>
    <x v="9"/>
    <s v="EXPORTAÇÃO"/>
    <s v="m3"/>
    <n v="0"/>
    <n v="0"/>
    <n v="0"/>
    <n v="0"/>
    <n v="0"/>
    <n v="16215.47150997151"/>
    <n v="10242.529914529916"/>
    <n v="0"/>
    <n v="0"/>
    <n v="0"/>
    <n v="0"/>
    <n v="0"/>
  </r>
  <r>
    <x v="7"/>
    <x v="10"/>
    <s v="EXPORTAÇÃO"/>
    <s v="m3"/>
    <n v="63328.624831309047"/>
    <n v="34782.043184885282"/>
    <n v="82360.964912280659"/>
    <n v="56158.607287449384"/>
    <n v="75738.230769230708"/>
    <n v="44459.225371120112"/>
    <n v="60063.074224021584"/>
    <n v="51057.638326585678"/>
    <n v="44307.086369770594"/>
    <n v="28360.118758434539"/>
    <n v="68261.101214574897"/>
    <n v="40774.628879892043"/>
  </r>
  <r>
    <x v="7"/>
    <x v="11"/>
    <s v="EXPORTAÇÃO"/>
    <s v="m3"/>
    <n v="4670.0308571428586"/>
    <n v="2430.0868571428578"/>
    <n v="9090.3634285714252"/>
    <n v="12385.02628571429"/>
    <n v="8726.0354285714293"/>
    <n v="6388.4880000000003"/>
    <n v="2634.4948571428572"/>
    <n v="11696.290285714285"/>
    <n v="3297.1714285714284"/>
    <n v="3823.5817142857145"/>
    <n v="3363.9417142857142"/>
    <n v="3191.9474285714296"/>
  </r>
  <r>
    <x v="7"/>
    <x v="12"/>
    <s v="EXPORTAÇÃO"/>
    <s v="m3"/>
    <n v="286.17245370370375"/>
    <n v="76690.641203703693"/>
    <n v="35882.497685185182"/>
    <n v="177.57060185185185"/>
    <n v="171.26736111111114"/>
    <n v="138.80092592592595"/>
    <n v="230.43634259259258"/>
    <n v="382.77314814814821"/>
    <n v="172.92592592592592"/>
    <n v="157.17708333333337"/>
    <n v="862.83333333333326"/>
    <n v="194.6875"/>
  </r>
  <r>
    <x v="7"/>
    <x v="13"/>
    <s v="EXPORTAÇÃO"/>
    <s v="m3"/>
    <n v="303127.87265547877"/>
    <n v="334443.64758144133"/>
    <n v="746543.01480750262"/>
    <n v="362065.58538993093"/>
    <n v="352842.39684106619"/>
    <n v="326884.47186574538"/>
    <n v="406058.56959526171"/>
    <n v="353827.18065153016"/>
    <n v="326458.29121421528"/>
    <n v="322160.485686081"/>
    <n v="284317.69299111556"/>
    <n v="312268.23889437324"/>
  </r>
  <r>
    <x v="7"/>
    <x v="14"/>
    <s v="EXPORTAÇÃO"/>
    <s v="m3"/>
    <n v="166395.02127659574"/>
    <n v="148378.9974968711"/>
    <n v="158684.32540675846"/>
    <n v="183758.32916145181"/>
    <n v="160416.59949937422"/>
    <n v="159166.78848560702"/>
    <n v="112208.77346683355"/>
    <n v="232625.0738423029"/>
    <n v="142084.9436795995"/>
    <n v="159644.40926157698"/>
    <n v="167550.92490613266"/>
    <n v="148072.54568210265"/>
  </r>
  <r>
    <x v="7"/>
    <x v="15"/>
    <s v="EXPORTAÇÃO"/>
    <s v="m3"/>
    <n v="1315.1853658536586"/>
    <n v="1418.1287804878048"/>
    <n v="1610.6048780487804"/>
    <n v="1144.241951219512"/>
    <n v="750.83121951219516"/>
    <n v="1852.0634146341463"/>
    <n v="1032.1131707317072"/>
    <n v="1812.3834146341464"/>
    <n v="1695.7658536585366"/>
    <n v="1687.0087804878046"/>
    <n v="1993.580487804878"/>
    <n v="1439.7658536585366"/>
  </r>
  <r>
    <x v="8"/>
    <x v="0"/>
    <s v="EXPORTAÇÃO"/>
    <s v="m3"/>
    <n v="317.38154269972455"/>
    <n v="31.639118457300277"/>
    <n v="327.81680440771351"/>
    <n v="285.58677685950414"/>
    <n v="2421.4311294765839"/>
    <n v="159.55371900826447"/>
    <n v="320.53581267217629"/>
    <n v="510.4931129476584"/>
    <n v="573.90909090909088"/>
    <n v="453.52754820936639"/>
    <n v="322.77134986225894"/>
    <n v="2274.7644628099174"/>
  </r>
  <r>
    <x v="8"/>
    <x v="1"/>
    <s v="EXPORTAÇÃO"/>
    <s v="m3"/>
    <n v="224526.76819407014"/>
    <n v="318397.64555256063"/>
    <n v="101526.73584905661"/>
    <n v="129412.95552560648"/>
    <n v="253487.85983827492"/>
    <n v="271460.41778975743"/>
    <n v="184807.13207547172"/>
    <n v="474772.45283018867"/>
    <n v="171246.92857142858"/>
    <n v="168312.91105121293"/>
    <n v="63443.252021563341"/>
    <n v="229383.81671159031"/>
  </r>
  <r>
    <x v="8"/>
    <x v="2"/>
    <s v="EXPORTAÇÃO"/>
    <s v="m3"/>
    <n v="623997.98223099718"/>
    <n v="276603.27541954594"/>
    <n v="363196.52517275419"/>
    <n v="816177.14116485696"/>
    <n v="509388.22507403756"/>
    <n v="428960.44718657457"/>
    <n v="609035.34254689049"/>
    <n v="191361.0434353406"/>
    <n v="242457.81342546895"/>
    <n v="228733.12734452129"/>
    <n v="172961.1253701876"/>
    <n v="696833.97828232986"/>
  </r>
  <r>
    <x v="8"/>
    <x v="3"/>
    <s v="EXPORTAÇÃO"/>
    <s v="m3"/>
    <n v="87069.883802816912"/>
    <n v="25918.80751173709"/>
    <n v="27252.786384976527"/>
    <n v="34330.670187793432"/>
    <n v="44263.910798122066"/>
    <n v="86145.354460093891"/>
    <n v="58864.082159624413"/>
    <n v="33441.571596244125"/>
    <n v="2348.0352112676055"/>
    <n v="33113.735915492958"/>
    <n v="32377.866197183102"/>
    <n v="187182.19953051646"/>
  </r>
  <r>
    <x v="8"/>
    <x v="4"/>
    <s v="EXPORTAÇÃO"/>
    <s v="m3"/>
    <n v="121.55193992490614"/>
    <n v="1004.1814768460576"/>
    <n v="1965.5744680851064"/>
    <n v="7502.0538172715897"/>
    <n v="915.87609511889866"/>
    <n v="1212.9224030037547"/>
    <n v="1318.6633291614519"/>
    <n v="5802.0801001251566"/>
    <n v="769.30413016270336"/>
    <n v="5852.5644555694616"/>
    <n v="0"/>
    <n v="0"/>
  </r>
  <r>
    <x v="8"/>
    <x v="5"/>
    <s v="EXPORTAÇÃO"/>
    <s v="m3"/>
    <n v="0"/>
    <n v="0"/>
    <n v="0"/>
    <n v="0"/>
    <n v="0"/>
    <n v="0"/>
    <n v="0"/>
    <n v="0"/>
    <n v="0"/>
    <n v="0"/>
    <n v="0"/>
    <n v="0"/>
  </r>
  <r>
    <x v="8"/>
    <x v="6"/>
    <s v="EXPORTAÇÃO"/>
    <s v="m3"/>
    <m/>
    <n v="3.3967391304347827"/>
    <n v="7.246376811594203E-3"/>
    <n v="70.905797101449281"/>
    <n v="151.21376811594203"/>
    <n v="112.68115942028986"/>
    <n v="6820.0507246376819"/>
    <n v="262.95289855072463"/>
    <n v="36.159420289855071"/>
    <n v="0.24275362318840579"/>
    <n v="0"/>
    <n v="0"/>
  </r>
  <r>
    <x v="8"/>
    <x v="7"/>
    <s v="EXPORTAÇÃO"/>
    <s v="m3"/>
    <n v="794.0353658536585"/>
    <n v="1357.7609756097563"/>
    <n v="504.1256097560975"/>
    <n v="317.50365853658536"/>
    <n v="433.14390243902437"/>
    <n v="444.71829268292674"/>
    <n v="597.91707317073156"/>
    <n v="390.56097560975616"/>
    <n v="985.40609756097547"/>
    <n v="504.20853658536583"/>
    <n v="148.45609756097565"/>
    <n v="2190.8292682926835"/>
  </r>
  <r>
    <x v="8"/>
    <x v="8"/>
    <s v="EXPORTAÇÃO"/>
    <s v="m3"/>
    <n v="470.18653846153848"/>
    <n v="21277.454807692309"/>
    <n v="23552.646153846155"/>
    <n v="38211.874038461538"/>
    <n v="15902.292307692307"/>
    <n v="37531.671153846153"/>
    <n v="35435.452884615384"/>
    <n v="21052.392307692309"/>
    <n v="340.38461538461542"/>
    <n v="85741.294230769228"/>
    <n v="123.31153846153848"/>
    <n v="40195.92788461539"/>
  </r>
  <r>
    <x v="8"/>
    <x v="9"/>
    <s v="EXPORTAÇÃO"/>
    <s v="m3"/>
    <n v="10049.81623931624"/>
    <n v="0"/>
    <n v="0"/>
    <n v="0"/>
    <n v="0"/>
    <n v="0"/>
    <n v="2580.5940170940171"/>
    <n v="0"/>
    <n v="25614.253561253561"/>
    <n v="0"/>
    <n v="0"/>
    <n v="65141.454415954417"/>
  </r>
  <r>
    <x v="8"/>
    <x v="10"/>
    <s v="EXPORTAÇÃO"/>
    <s v="m3"/>
    <n v="58743.221322537102"/>
    <n v="43186.09176788124"/>
    <n v="39604.217273954113"/>
    <n v="52809.604588394053"/>
    <n v="54128.234817813762"/>
    <n v="14203.762483130902"/>
    <n v="59366.623481781375"/>
    <n v="66957.08771929823"/>
    <n v="43237.365721997303"/>
    <n v="37996.282051282054"/>
    <n v="34831.435897435898"/>
    <n v="69104.809716599208"/>
  </r>
  <r>
    <x v="8"/>
    <x v="11"/>
    <s v="EXPORTAÇÃO"/>
    <s v="m3"/>
    <n v="2969.4091428571437"/>
    <n v="3709.7862857142864"/>
    <n v="3341.4640000000004"/>
    <n v="3420.1074285714285"/>
    <n v="3722.6171428571433"/>
    <n v="4057.8422857142864"/>
    <n v="4480.745142857143"/>
    <n v="2861.0480000000002"/>
    <n v="4069.707428571428"/>
    <n v="3499.5017142857159"/>
    <n v="2544.4285714285716"/>
    <n v="2245.9634285714292"/>
  </r>
  <r>
    <x v="8"/>
    <x v="12"/>
    <s v="EXPORTAÇÃO"/>
    <s v="m3"/>
    <n v="389.03472222222229"/>
    <n v="120.3935185185185"/>
    <n v="116.0162037037037"/>
    <n v="189.04745370370375"/>
    <n v="159.04166666666663"/>
    <n v="212.27314814814818"/>
    <n v="268.90046296296299"/>
    <n v="150.00462962962962"/>
    <n v="190.47916666666666"/>
    <n v="195.12962962962965"/>
    <n v="113.84606481481481"/>
    <n v="103.02777777777777"/>
  </r>
  <r>
    <x v="8"/>
    <x v="13"/>
    <s v="EXPORTAÇÃO"/>
    <s v="m3"/>
    <n v="389937.11549851933"/>
    <n v="339195.7828232972"/>
    <n v="298288.46791707806"/>
    <n v="351438.82329713728"/>
    <n v="400762.26850937813"/>
    <n v="442989.81145113532"/>
    <n v="413473.04639684112"/>
    <n v="361985.57058242848"/>
    <n v="431675.83810463978"/>
    <n v="429460.48371174734"/>
    <n v="359420.38104639691"/>
    <n v="303624.85784797638"/>
  </r>
  <r>
    <x v="8"/>
    <x v="14"/>
    <s v="EXPORTAÇÃO"/>
    <s v="m3"/>
    <n v="183770.30538172717"/>
    <n v="204750.85106382979"/>
    <n v="159854.70212765958"/>
    <n v="145013.88485607007"/>
    <n v="193787.44931163956"/>
    <n v="186224.38423028786"/>
    <n v="107910.10262828537"/>
    <n v="151161.22403003756"/>
    <n v="156050.37922403004"/>
    <n v="164028.887359199"/>
    <n v="102811.97246558197"/>
    <n v="184078.22152690863"/>
  </r>
  <r>
    <x v="8"/>
    <x v="15"/>
    <s v="EXPORTAÇÃO"/>
    <s v="m3"/>
    <n v="2235.3395121951226"/>
    <n v="3553.3902439024396"/>
    <n v="2822.0380487804878"/>
    <n v="2344.5258536585366"/>
    <n v="3599.0595121951219"/>
    <n v="3045.4204878048777"/>
    <n v="3982.099512195121"/>
    <n v="2931.6019512195116"/>
    <n v="1685.5073170731707"/>
    <n v="1375.522926829268"/>
    <n v="1513.2751219512195"/>
    <n v="1684.3395121951221"/>
  </r>
  <r>
    <x v="9"/>
    <x v="0"/>
    <s v="EXPORTAÇÃO"/>
    <s v="m3"/>
    <n v="158.11570247933884"/>
    <n v="224.82920110192839"/>
    <n v="190.18600000000001"/>
    <n v="162.48609999999999"/>
    <n v="225.36088154269973"/>
    <n v="2533.9118457300274"/>
    <n v="161.27134986225894"/>
    <n v="504.57438016528926"/>
    <n v="706.92148760330588"/>
    <n v="200.19972451790636"/>
    <n v="411.80578512396698"/>
    <n v="541.9545454545455"/>
  </r>
  <r>
    <x v="9"/>
    <x v="1"/>
    <s v="EXPORTAÇÃO"/>
    <s v="m3"/>
    <n v="90966.942048517536"/>
    <n v="156146.47843665769"/>
    <n v="111167.47"/>
    <n v="111521.78"/>
    <n v="310366.12803234509"/>
    <n v="227345.71293800537"/>
    <n v="345954.31940700812"/>
    <n v="306167.59433962265"/>
    <n v="325756.7547169812"/>
    <n v="151176.72911051213"/>
    <n v="184725.44474393534"/>
    <n v="191886.90296495956"/>
  </r>
  <r>
    <x v="9"/>
    <x v="2"/>
    <s v="EXPORTAÇÃO"/>
    <s v="m3"/>
    <n v="148505.5123395854"/>
    <n v="406114.38894373161"/>
    <n v="254828.93"/>
    <n v="411052.87660000002"/>
    <n v="423895.23099703854"/>
    <n v="149747.86179664364"/>
    <n v="560523.74234945723"/>
    <n v="356015.28825271473"/>
    <n v="292660.80355380062"/>
    <n v="520682.74136229034"/>
    <n v="431056.55774925975"/>
    <n v="364482.08785784803"/>
  </r>
  <r>
    <x v="9"/>
    <x v="3"/>
    <s v="EXPORTAÇÃO"/>
    <s v="m3"/>
    <n v="45965.576291079808"/>
    <n v="162765.48708920187"/>
    <n v="33615.67"/>
    <n v="1875.803991"/>
    <n v="182542.22300469485"/>
    <n v="115652.84976525822"/>
    <n v="169486.09741784038"/>
    <n v="70598.630281690144"/>
    <n v="84711.746478873232"/>
    <n v="57659.397887323954"/>
    <n v="85453.301643192477"/>
    <n v="210975.68779342723"/>
  </r>
  <r>
    <x v="9"/>
    <x v="4"/>
    <s v="EXPORTAÇÃO"/>
    <s v="m3"/>
    <n v="3015.546933667084"/>
    <n v="112.26908635794744"/>
    <n v="888.22152690863584"/>
    <n v="4344.7233999999999"/>
    <n v="807.27659574468089"/>
    <n v="4039.5018773466836"/>
    <n v="272.14392991239049"/>
    <n v="1576.4005006257823"/>
    <n v="3308.2703379224031"/>
    <n v="1118.0513141426784"/>
    <n v="1712.0125156445558"/>
    <n v="2232.3316645807258"/>
  </r>
  <r>
    <x v="9"/>
    <x v="5"/>
    <s v="EXPORTAÇÃO"/>
    <s v="m3"/>
    <n v="0"/>
    <n v="0"/>
    <n v="0"/>
    <n v="0"/>
    <n v="0"/>
    <n v="0"/>
    <n v="0"/>
    <n v="0"/>
    <n v="0"/>
    <n v="0"/>
    <n v="0"/>
    <n v="0"/>
  </r>
  <r>
    <x v="9"/>
    <x v="6"/>
    <s v="EXPORTAÇÃO"/>
    <s v="m3"/>
    <n v="0"/>
    <n v="0"/>
    <n v="4.8913043000000003E-2"/>
    <n v="0.09"/>
    <n v="34.166666666666664"/>
    <n v="0"/>
    <n v="7179.655797101449"/>
    <n v="5444.865942028986"/>
    <n v="2715.3514492753625"/>
    <n v="4.710144927536232E-2"/>
    <n v="3.6231884057971015E-3"/>
    <n v="4757.08152173913"/>
  </r>
  <r>
    <x v="9"/>
    <x v="7"/>
    <s v="EXPORTAÇÃO"/>
    <s v="m3"/>
    <n v="102.32073170731707"/>
    <n v="228.35487804878051"/>
    <n v="396.4036585365854"/>
    <n v="3475.4650000000001"/>
    <n v="585.11585365853671"/>
    <n v="298.68048780487806"/>
    <n v="471.49024390243915"/>
    <n v="339.97926829268289"/>
    <n v="999.89390243902437"/>
    <n v="261.9365853658536"/>
    <n v="464.36341463414635"/>
    <n v="314.36097560975605"/>
  </r>
  <r>
    <x v="9"/>
    <x v="8"/>
    <s v="EXPORTAÇÃO"/>
    <s v="m3"/>
    <n v="383.26923076923077"/>
    <n v="39727.654807692306"/>
    <n v="293.27999999999997"/>
    <n v="25554.09"/>
    <n v="69999.544230769243"/>
    <n v="268.86057692307696"/>
    <n v="281.74519230769232"/>
    <n v="39659.426923076921"/>
    <n v="48463.500000000007"/>
    <n v="12202.050961538464"/>
    <n v="268.48076923076928"/>
    <n v="10637.714423076925"/>
  </r>
  <r>
    <x v="9"/>
    <x v="9"/>
    <s v="EXPORTAÇÃO"/>
    <s v="m3"/>
    <n v="50399.108262108268"/>
    <n v="0"/>
    <n v="0"/>
    <n v="0"/>
    <n v="0"/>
    <n v="0"/>
    <n v="0"/>
    <n v="0.12108262108262109"/>
    <n v="0"/>
    <n v="0"/>
    <n v="0"/>
    <n v="0"/>
  </r>
  <r>
    <x v="9"/>
    <x v="10"/>
    <s v="EXPORTAÇÃO"/>
    <s v="m3"/>
    <n v="32072.163292847497"/>
    <n v="27855.893387314431"/>
    <n v="22261.695006747635"/>
    <n v="49481.845999999998"/>
    <n v="33340.288798920381"/>
    <n v="21269.763832658569"/>
    <n v="32933.110661268554"/>
    <n v="61171.317139001338"/>
    <n v="35579.439946018887"/>
    <n v="60510.684210526313"/>
    <n v="41588.84210526316"/>
    <n v="41786.476383265857"/>
  </r>
  <r>
    <x v="9"/>
    <x v="11"/>
    <s v="EXPORTAÇÃO"/>
    <s v="m3"/>
    <n v="2063.6480000000001"/>
    <n v="2063.7051428571426"/>
    <n v="2352.101714285714"/>
    <n v="2921.4540000000002"/>
    <n v="2723.7062857142864"/>
    <n v="13206.933714285709"/>
    <n v="8759.5874285714308"/>
    <n v="3512.3337142857135"/>
    <n v="2738.4525714285719"/>
    <n v="4159.5451428571432"/>
    <n v="3347.8308571428574"/>
    <n v="2995.1657142857152"/>
  </r>
  <r>
    <x v="9"/>
    <x v="12"/>
    <s v="EXPORTAÇÃO"/>
    <s v="m3"/>
    <n v="128.08449074074073"/>
    <n v="67.495370370370367"/>
    <n v="151.98958333333337"/>
    <n v="153.09399999999999"/>
    <n v="156.8252314814815"/>
    <n v="70.224537037037024"/>
    <n v="92.009259259259252"/>
    <n v="117.10879629629628"/>
    <n v="129.57986111111111"/>
    <n v="389.47222222222217"/>
    <n v="257.28356481481484"/>
    <n v="231.55208333333323"/>
  </r>
  <r>
    <x v="9"/>
    <x v="13"/>
    <s v="EXPORTAÇÃO"/>
    <s v="m3"/>
    <n v="354036.16781836137"/>
    <n v="284374.61303060222"/>
    <n v="401631.58539999998"/>
    <n v="320935.84000000003"/>
    <n v="373823.11944718665"/>
    <n v="369040.48667324783"/>
    <n v="369007.83514313924"/>
    <n v="367913.23198420543"/>
    <n v="344019.37117472861"/>
    <n v="343935.74728529126"/>
    <n v="313739.73050345515"/>
    <n v="321090.0197433366"/>
  </r>
  <r>
    <x v="9"/>
    <x v="14"/>
    <s v="EXPORTAÇÃO"/>
    <s v="m3"/>
    <n v="174735.56445556946"/>
    <n v="117857.08760951189"/>
    <n v="194969.45559999999"/>
    <n v="241024.0914"/>
    <n v="150892.54192740927"/>
    <n v="137332.66583229037"/>
    <n v="153611.03254067586"/>
    <n v="123812.81852315395"/>
    <n v="234726.22903629538"/>
    <n v="122210.72215269087"/>
    <n v="170522.24405506882"/>
    <n v="190575.96871088858"/>
  </r>
  <r>
    <x v="9"/>
    <x v="15"/>
    <s v="EXPORTAÇÃO"/>
    <s v="m3"/>
    <n v="1472.701463414634"/>
    <n v="2146.6204878048779"/>
    <n v="3884.3717073170733"/>
    <n v="2655.308"/>
    <n v="5230.4146341463402"/>
    <n v="5552.0936585365862"/>
    <n v="6776.3043902439013"/>
    <n v="6897.1102439024389"/>
    <n v="9722.1209756097596"/>
    <n v="6773.5990243902434"/>
    <n v="6542.303414634147"/>
    <n v="6078.0760975609746"/>
  </r>
  <r>
    <x v="10"/>
    <x v="0"/>
    <s v="EXPORTAÇÃO"/>
    <s v="m3"/>
    <n v="261"/>
    <n v="457"/>
    <n v="1396.2534435261709"/>
    <n v="2319.9573002754823"/>
    <n v="516.09641873278235"/>
    <n v="797.50137741046831"/>
    <n v="519.7493112947659"/>
    <n v="875.06887052341597"/>
    <n v="1152.5964187327822"/>
    <n v="777.93250688705234"/>
    <n v="572.69834710743805"/>
    <n v="1240"/>
  </r>
  <r>
    <x v="10"/>
    <x v="1"/>
    <s v="EXPORTAÇÃO"/>
    <s v="m3"/>
    <n v="17952"/>
    <n v="8586"/>
    <n v="20168.28436657682"/>
    <n v="8952.1469002695412"/>
    <n v="11261.247978436657"/>
    <n v="63393.623989218337"/>
    <n v="133214.76280323451"/>
    <n v="106226.15768194071"/>
    <n v="105283.62938005391"/>
    <n v="175621.40296495959"/>
    <n v="57916.323450134776"/>
    <n v="52965"/>
  </r>
  <r>
    <x v="10"/>
    <x v="2"/>
    <s v="EXPORTAÇÃO"/>
    <s v="m3"/>
    <n v="675604"/>
    <n v="569632"/>
    <n v="308886.37018756173"/>
    <n v="255954.04738400792"/>
    <n v="506995.93682132289"/>
    <n v="441336.86673247791"/>
    <n v="343263.2428430405"/>
    <n v="505630.72852912149"/>
    <n v="387366.39980256668"/>
    <n v="274087.76999012835"/>
    <n v="323778.86969397834"/>
    <n v="347986"/>
  </r>
  <r>
    <x v="10"/>
    <x v="3"/>
    <s v="EXPORTAÇÃO"/>
    <s v="m3"/>
    <n v="41553"/>
    <n v="92058"/>
    <n v="67951.242957746479"/>
    <n v="105239.79812206572"/>
    <n v="128416.26173708921"/>
    <n v="6791.5798122065735"/>
    <n v="75180.666666666657"/>
    <n v="65268.841549295772"/>
    <n v="5321.8767605633802"/>
    <n v="8466.1115023474176"/>
    <n v="7744.5938967136153"/>
    <n v="65529"/>
  </r>
  <r>
    <x v="10"/>
    <x v="4"/>
    <s v="EXPORTAÇÃO"/>
    <s v="m3"/>
    <n v="3831"/>
    <n v="1210.74"/>
    <n v="3295.1389236545683"/>
    <n v="1332.938673341677"/>
    <n v="5087.0062578222778"/>
    <n v="263.55444305381729"/>
    <n v="204.94367959949938"/>
    <n v="7697.3579474342932"/>
    <n v="1144.3053817271589"/>
    <n v="304.42678347934918"/>
    <n v="2828.7221526908638"/>
    <n v="5911"/>
  </r>
  <r>
    <x v="10"/>
    <x v="5"/>
    <s v="EXPORTAÇÃO"/>
    <s v="m3"/>
    <n v="0"/>
    <n v="0"/>
    <n v="0"/>
    <n v="0"/>
    <n v="0"/>
    <n v="0"/>
    <n v="0"/>
    <n v="0"/>
    <n v="0"/>
    <n v="0"/>
    <n v="0"/>
    <n v="0"/>
  </r>
  <r>
    <x v="10"/>
    <x v="6"/>
    <s v="EXPORTAÇÃO"/>
    <s v="m3"/>
    <n v="0"/>
    <n v="0"/>
    <n v="0"/>
    <n v="1.0869565217391304E-2"/>
    <n v="99.963768115942031"/>
    <n v="242.67753623188406"/>
    <n v="508.78804347826093"/>
    <n v="689.72463768115949"/>
    <n v="4880.873188405797"/>
    <n v="271.44927536231887"/>
    <n v="382.518115942029"/>
    <n v="424"/>
  </r>
  <r>
    <x v="10"/>
    <x v="7"/>
    <s v="EXPORTAÇÃO"/>
    <s v="m3"/>
    <n v="4205"/>
    <n v="507"/>
    <n v="738.4"/>
    <n v="285.86951219512196"/>
    <n v="199.3878048780488"/>
    <n v="283.07195121951219"/>
    <n v="252.51219512195115"/>
    <n v="227.00609756097558"/>
    <n v="49.132926829268293"/>
    <n v="81.678048780487799"/>
    <n v="165.00121951219509"/>
    <n v="80"/>
  </r>
  <r>
    <x v="10"/>
    <x v="8"/>
    <s v="EXPORTAÇÃO"/>
    <s v="m3"/>
    <n v="12754"/>
    <n v="212"/>
    <n v="42340.155769230769"/>
    <n v="690.3125"/>
    <n v="33176.657692307694"/>
    <n v="504.82692307692309"/>
    <n v="638.26923076923083"/>
    <n v="32286.009615384617"/>
    <n v="22289.593269230769"/>
    <n v="15241.164423076925"/>
    <n v="19123.843269230769"/>
    <n v="588"/>
  </r>
  <r>
    <x v="10"/>
    <x v="9"/>
    <s v="EXPORTAÇÃO"/>
    <s v="m3"/>
    <n v="0"/>
    <n v="0"/>
    <n v="0"/>
    <n v="0"/>
    <n v="0"/>
    <n v="0"/>
    <n v="0"/>
    <n v="0"/>
    <n v="0"/>
    <n v="0"/>
    <n v="0"/>
    <n v="0"/>
  </r>
  <r>
    <x v="10"/>
    <x v="10"/>
    <s v="EXPORTAÇÃO"/>
    <s v="m3"/>
    <n v="48156"/>
    <n v="17308"/>
    <n v="29406.60053981105"/>
    <n v="42770.304993252357"/>
    <n v="44109.380566801621"/>
    <n v="30670.32523616734"/>
    <n v="25418.496626180829"/>
    <n v="62718.395411605954"/>
    <n v="56371.346828609981"/>
    <n v="25320.74358974359"/>
    <n v="47704.361673414307"/>
    <n v="37222"/>
  </r>
  <r>
    <x v="10"/>
    <x v="11"/>
    <s v="EXPORTAÇÃO"/>
    <s v="m3"/>
    <n v="2658"/>
    <n v="2548"/>
    <n v="6867.9954285714257"/>
    <n v="3482.7348571428574"/>
    <n v="10236.750857142859"/>
    <n v="3775.576"/>
    <n v="4218.3188571428582"/>
    <n v="3106.2617142857139"/>
    <n v="3441.4560000000006"/>
    <n v="3579.0982857142867"/>
    <n v="3657.0982857142853"/>
    <n v="3574"/>
  </r>
  <r>
    <x v="10"/>
    <x v="12"/>
    <s v="EXPORTAÇÃO"/>
    <s v="m3"/>
    <n v="198"/>
    <n v="83"/>
    <n v="578.95833333333314"/>
    <n v="189.98958333333331"/>
    <n v="193.43749999999997"/>
    <n v="144.92245370370372"/>
    <n v="236.0775462962963"/>
    <n v="222.70138888888891"/>
    <n v="157.31944444444446"/>
    <n v="103.86689814814815"/>
    <n v="144.64004629629628"/>
    <n v="123"/>
  </r>
  <r>
    <x v="10"/>
    <x v="13"/>
    <s v="EXPORTAÇÃO"/>
    <s v="m3"/>
    <n v="347264"/>
    <n v="318153"/>
    <n v="353967.51924975327"/>
    <n v="335266.89733464964"/>
    <n v="350805.78381046403"/>
    <n v="411664.16584402771"/>
    <n v="351150.17769002978"/>
    <n v="422033.69891411654"/>
    <n v="347870.69496544916"/>
    <n v="368580.55182625871"/>
    <n v="340296.36426456075"/>
    <n v="295142"/>
  </r>
  <r>
    <x v="10"/>
    <x v="14"/>
    <s v="EXPORTAÇÃO"/>
    <s v="m3"/>
    <n v="205909"/>
    <n v="158783"/>
    <n v="244996.2991239049"/>
    <n v="111229.01126408011"/>
    <n v="136882.225281602"/>
    <n v="189238.38172715894"/>
    <n v="190991.48560700883"/>
    <n v="244148.84730913644"/>
    <n v="194552.28160200251"/>
    <n v="125915.59073842304"/>
    <n v="147233.14017521901"/>
    <n v="384616"/>
  </r>
  <r>
    <x v="10"/>
    <x v="15"/>
    <s v="EXPORTAÇÃO"/>
    <s v="m3"/>
    <n v="5415"/>
    <n v="6162"/>
    <n v="6114.5756097560961"/>
    <n v="6232.4409756097575"/>
    <n v="5748.4078048780493"/>
    <n v="5470.605853658536"/>
    <n v="7933.5960975609751"/>
    <n v="6825.5990243902434"/>
    <n v="6475.8487804878041"/>
    <n v="6171.7873170731709"/>
    <n v="6801.0156097560966"/>
    <n v="6163"/>
  </r>
  <r>
    <x v="11"/>
    <x v="0"/>
    <s v="EXPORTAÇÃO"/>
    <s v="m3"/>
    <n v="2771.4708333333333"/>
    <n v="1012"/>
    <n v="1145"/>
    <n v="811.78"/>
    <n v="1035"/>
    <n v="1195"/>
    <n v="1118"/>
    <n v="1600.3458333333333"/>
    <n v="1444"/>
    <n v="1086"/>
    <n v="785"/>
    <n v="821.31"/>
  </r>
  <r>
    <x v="11"/>
    <x v="1"/>
    <s v="EXPORTAÇÃO"/>
    <s v="m3"/>
    <n v="16301.359838274931"/>
    <n v="121933"/>
    <n v="41838"/>
    <n v="13417.79"/>
    <n v="5207"/>
    <n v="3697"/>
    <n v="16132"/>
    <n v="82365.74528301887"/>
    <n v="970"/>
    <n v="0.33600000000000002"/>
    <n v="4163"/>
    <n v="3280.19"/>
  </r>
  <r>
    <x v="11"/>
    <x v="2"/>
    <s v="EXPORTAÇÃO"/>
    <s v="m3"/>
    <n v="509352.69792694977"/>
    <n v="471462"/>
    <n v="595294"/>
    <n v="341803.82"/>
    <n v="456070"/>
    <n v="693638"/>
    <n v="392079"/>
    <n v="476002.32379072066"/>
    <n v="140467"/>
    <n v="397976"/>
    <n v="375246"/>
    <n v="479482.78"/>
  </r>
  <r>
    <x v="11"/>
    <x v="3"/>
    <s v="EXPORTAÇÃO"/>
    <s v="m3"/>
    <n v="66852.301643192492"/>
    <n v="49627"/>
    <n v="122022"/>
    <n v="34865.230000000003"/>
    <n v="53601"/>
    <n v="78173"/>
    <n v="75349"/>
    <n v="42370.539906103288"/>
    <n v="45883"/>
    <n v="4973"/>
    <n v="10038"/>
    <n v="13504.92"/>
  </r>
  <r>
    <x v="11"/>
    <x v="4"/>
    <s v="EXPORTAÇÃO"/>
    <s v="m3"/>
    <n v="5261.6683354192737"/>
    <n v="717"/>
    <n v="781.54"/>
    <n v="335.7"/>
    <n v="451"/>
    <n v="309.35000000000002"/>
    <n v="3748"/>
    <n v="2173.5068836045057"/>
    <n v="1182"/>
    <n v="1223"/>
    <n v="5189"/>
    <n v="2337.08"/>
  </r>
  <r>
    <x v="11"/>
    <x v="5"/>
    <s v="EXPORTAÇÃO"/>
    <s v="m3"/>
    <n v="0"/>
    <n v="0"/>
    <n v="0"/>
    <n v="0"/>
    <n v="0"/>
    <n v="0"/>
    <n v="0"/>
    <n v="0"/>
    <n v="0"/>
    <n v="0"/>
    <n v="0"/>
    <n v="0"/>
  </r>
  <r>
    <x v="11"/>
    <x v="6"/>
    <s v="EXPORTAÇÃO"/>
    <s v="m3"/>
    <n v="238.92028985507247"/>
    <n v="208.91"/>
    <n v="310"/>
    <n v="287.52999999999997"/>
    <n v="317.83999999999997"/>
    <n v="4818"/>
    <n v="4940"/>
    <n v="14155.550724637682"/>
    <n v="13140"/>
    <n v="4697"/>
    <n v="0"/>
    <n v="39.880000000000003"/>
  </r>
  <r>
    <x v="11"/>
    <x v="7"/>
    <s v="EXPORTAÇÃO"/>
    <s v="m3"/>
    <n v="148.15243902439025"/>
    <n v="168"/>
    <n v="354"/>
    <n v="549.48"/>
    <n v="332"/>
    <n v="435"/>
    <n v="309"/>
    <n v="288.52804878048784"/>
    <n v="225"/>
    <n v="209"/>
    <n v="256"/>
    <n v="2047.76"/>
  </r>
  <r>
    <x v="11"/>
    <x v="8"/>
    <s v="EXPORTAÇÃO"/>
    <s v="m3"/>
    <n v="34330.700961538467"/>
    <n v="13069"/>
    <n v="22590"/>
    <n v="12239.31"/>
    <n v="18067.63"/>
    <n v="504"/>
    <n v="47791"/>
    <n v="14631.438461538461"/>
    <n v="36350"/>
    <n v="29676"/>
    <n v="386"/>
    <n v="42014.34"/>
  </r>
  <r>
    <x v="11"/>
    <x v="9"/>
    <s v="EXPORTAÇÃO"/>
    <s v="m3"/>
    <n v="0"/>
    <n v="0"/>
    <n v="0"/>
    <n v="10.27"/>
    <n v="0"/>
    <n v="0"/>
    <n v="0"/>
    <n v="0"/>
    <n v="0"/>
    <n v="0"/>
    <n v="0"/>
    <n v="0"/>
  </r>
  <r>
    <x v="11"/>
    <x v="10"/>
    <s v="EXPORTAÇÃO"/>
    <s v="m3"/>
    <n v="34364.469635627524"/>
    <n v="37619"/>
    <n v="19476"/>
    <n v="32414.18"/>
    <n v="16465.89"/>
    <n v="36888"/>
    <n v="37642"/>
    <n v="42202.856950067471"/>
    <n v="24827"/>
    <n v="31633"/>
    <n v="25564"/>
    <n v="26836.36"/>
  </r>
  <r>
    <x v="11"/>
    <x v="11"/>
    <s v="EXPORTAÇÃO"/>
    <s v="m3"/>
    <n v="3159.3657142857137"/>
    <n v="2730"/>
    <n v="3120"/>
    <n v="3613"/>
    <n v="3493.28"/>
    <n v="3195"/>
    <n v="4025"/>
    <n v="3869.2777142857144"/>
    <n v="8568"/>
    <n v="3578"/>
    <n v="3232"/>
    <n v="12583.55"/>
  </r>
  <r>
    <x v="11"/>
    <x v="12"/>
    <s v="EXPORTAÇÃO"/>
    <s v="m3"/>
    <n v="128.36921296296296"/>
    <n v="148"/>
    <n v="218"/>
    <n v="285.42"/>
    <n v="185.37615740740739"/>
    <n v="108.57870370370371"/>
    <n v="226"/>
    <n v="133.16203703703704"/>
    <n v="101.43171296296296"/>
    <n v="119"/>
    <n v="129"/>
    <n v="125.14"/>
  </r>
  <r>
    <x v="11"/>
    <x v="13"/>
    <s v="EXPORTAÇÃO"/>
    <s v="m3"/>
    <n v="287848.46890424483"/>
    <n v="301863"/>
    <n v="351626"/>
    <n v="349488.84"/>
    <n v="324089.33"/>
    <n v="333562"/>
    <n v="305714"/>
    <n v="370867.73938795656"/>
    <n v="281685"/>
    <n v="335796"/>
    <n v="274871"/>
    <n v="296883.69"/>
  </r>
  <r>
    <x v="11"/>
    <x v="14"/>
    <s v="EXPORTAÇÃO"/>
    <s v="m3"/>
    <n v="126150.21902377973"/>
    <n v="325825"/>
    <n v="146226"/>
    <n v="262816.17"/>
    <n v="262374.43"/>
    <n v="205744"/>
    <n v="226629"/>
    <n v="219321.37421777222"/>
    <n v="236995"/>
    <n v="171480"/>
    <n v="254284"/>
    <n v="158301.42000000001"/>
  </r>
  <r>
    <x v="11"/>
    <x v="15"/>
    <s v="EXPORTAÇÃO"/>
    <s v="m3"/>
    <n v="6223.2263414634144"/>
    <n v="5676"/>
    <n v="10226"/>
    <n v="6594.16"/>
    <n v="7617.49"/>
    <n v="8031"/>
    <n v="8938"/>
    <n v="7958.9804878048772"/>
    <n v="7494"/>
    <n v="6768"/>
    <n v="9609"/>
    <n v="9572.65"/>
  </r>
  <r>
    <x v="12"/>
    <x v="0"/>
    <s v="EXPORTAÇÃO"/>
    <s v="m3"/>
    <n v="578"/>
    <n v="719"/>
    <n v="834.75416666666661"/>
    <n v="244.84722222222223"/>
    <n v="502.98472222222222"/>
    <n v="205.29583333333332"/>
    <n v="461.41388888888889"/>
    <n v="693.16250000000002"/>
    <n v="961.95416666666665"/>
    <n v="1041.6916666666666"/>
    <n v="1019.973611111111"/>
    <n v="1140.25"/>
  </r>
  <r>
    <x v="12"/>
    <x v="1"/>
    <s v="EXPORTAÇÃO"/>
    <s v="m3"/>
    <n v="1274"/>
    <n v="15074"/>
    <n v="10826.619946091643"/>
    <n v="10969.194070080861"/>
    <n v="21668.144204851753"/>
    <n v="2018.7520215633424"/>
    <n v="17277.347708894878"/>
    <n v="11294.880053908355"/>
    <n v="12603.978436657682"/>
    <n v="10635.235849056604"/>
    <n v="4508.7722371967657"/>
    <n v="4121.6105121293804"/>
  </r>
  <r>
    <x v="12"/>
    <x v="2"/>
    <s v="EXPORTAÇÃO"/>
    <s v="m3"/>
    <n v="551283"/>
    <n v="712730"/>
    <n v="649826.15498519258"/>
    <n v="685533.25172754203"/>
    <n v="669874.53504442261"/>
    <n v="477750.59427443246"/>
    <n v="672773.88351431396"/>
    <n v="537635.84007897344"/>
    <n v="474798.00888450153"/>
    <n v="507952.86278381047"/>
    <n v="647783.0463968413"/>
    <n v="691042.85488647595"/>
  </r>
  <r>
    <x v="12"/>
    <x v="3"/>
    <s v="EXPORTAÇÃO"/>
    <s v="m3"/>
    <n v="29240"/>
    <n v="58507"/>
    <n v="7311.448356807512"/>
    <n v="6712.1514084507044"/>
    <n v="41683.433098591551"/>
    <n v="34229.808685446013"/>
    <n v="32913.826291079815"/>
    <n v="62427.762910798119"/>
    <n v="2806.0152582159626"/>
    <n v="3816.9565727699528"/>
    <n v="38398.768779342725"/>
    <n v="3170.8204225352115"/>
  </r>
  <r>
    <x v="12"/>
    <x v="4"/>
    <s v="EXPORTAÇÃO"/>
    <s v="m3"/>
    <n v="9757"/>
    <n v="1772"/>
    <n v="460.97747183979976"/>
    <n v="1935.3566958698373"/>
    <n v="3442.4180225281602"/>
    <n v="1892.514392991239"/>
    <n v="2435.0325406758448"/>
    <n v="1567.9461827284103"/>
    <n v="2040.252816020025"/>
    <n v="1663.9749687108886"/>
    <n v="579.43053817271584"/>
    <n v="1123.382202523014"/>
  </r>
  <r>
    <x v="12"/>
    <x v="5"/>
    <s v="EXPORTAÇÃO"/>
    <s v="m3"/>
    <n v="0"/>
    <n v="0"/>
    <n v="0"/>
    <n v="0"/>
    <n v="0"/>
    <n v="0"/>
    <n v="0"/>
    <n v="0"/>
    <n v="0"/>
    <n v="0"/>
    <n v="0"/>
    <n v="0"/>
  </r>
  <r>
    <x v="12"/>
    <x v="6"/>
    <s v="EXPORTAÇÃO"/>
    <s v="m3"/>
    <n v="0"/>
    <n v="4555"/>
    <n v="3809.355072463768"/>
    <n v="4635.838768115942"/>
    <n v="79.76992753623189"/>
    <n v="4539.289855072464"/>
    <n v="4567.4528985507241"/>
    <n v="9022.18115942029"/>
    <n v="3.8043478260869568E-2"/>
    <n v="39.902173913043477"/>
    <n v="0"/>
    <n v="0"/>
  </r>
  <r>
    <x v="12"/>
    <x v="7"/>
    <s v="EXPORTAÇÃO"/>
    <s v="m3"/>
    <n v="138.909756097561"/>
    <n v="168.96219512195123"/>
    <n v="4344.2695121951228"/>
    <n v="256.94024390243897"/>
    <n v="134.7048780487805"/>
    <n v="259.48658536585367"/>
    <n v="190.41707317073173"/>
    <n v="162.4634146341464"/>
    <n v="213.91951219512194"/>
    <n v="198.8109756097561"/>
    <n v="142.69390243902436"/>
    <n v="136.07926829268291"/>
  </r>
  <r>
    <x v="12"/>
    <x v="8"/>
    <s v="EXPORTAÇÃO"/>
    <s v="m3"/>
    <n v="53631"/>
    <n v="41615"/>
    <n v="15393.510576923076"/>
    <n v="892.93269230769238"/>
    <n v="55887.241346153838"/>
    <n v="32229.878846153846"/>
    <n v="649.45192307692309"/>
    <n v="22464.159615384615"/>
    <n v="12055.788461538463"/>
    <n v="726.8711538461539"/>
    <n v="26115.885576923076"/>
    <n v="57591.828846153847"/>
  </r>
  <r>
    <x v="12"/>
    <x v="9"/>
    <s v="EXPORTAÇÃO"/>
    <s v="m3"/>
    <n v="0"/>
    <n v="0"/>
    <n v="0"/>
    <n v="0"/>
    <n v="0"/>
    <n v="0"/>
    <n v="0"/>
    <n v="0"/>
    <n v="0"/>
    <n v="0"/>
    <n v="0"/>
    <n v="0"/>
  </r>
  <r>
    <x v="12"/>
    <x v="10"/>
    <s v="EXPORTAÇÃO"/>
    <s v="m3"/>
    <n v="29308.443994601887"/>
    <n v="27305.541160593788"/>
    <n v="28004.882591093115"/>
    <n v="35969.369770580299"/>
    <n v="25440.781376518222"/>
    <n v="24072.815114709851"/>
    <n v="11132.176788124156"/>
    <n v="15041.981106612682"/>
    <n v="12851.894736842107"/>
    <n v="37373.766531713896"/>
    <n v="29347.446693657217"/>
    <n v="50844.13765182186"/>
  </r>
  <r>
    <x v="12"/>
    <x v="11"/>
    <s v="EXPORTAÇÃO"/>
    <s v="m3"/>
    <n v="3765.2160000000017"/>
    <n v="12881.56571428572"/>
    <n v="10261.868571428569"/>
    <n v="23918.182455026457"/>
    <n v="9446.7668571428585"/>
    <n v="3849.5668571428582"/>
    <n v="3936.7394285714286"/>
    <n v="3687.1725714285703"/>
    <n v="4050.011428571429"/>
    <n v="32903.39314285713"/>
    <n v="7567.3805714285736"/>
    <n v="3153.7577142857131"/>
  </r>
  <r>
    <x v="12"/>
    <x v="12"/>
    <s v="EXPORTAÇÃO"/>
    <s v="m3"/>
    <n v="2.3148148148148147E-3"/>
    <n v="2.2696759259259256"/>
    <n v="28.826388888888893"/>
    <n v="19.157503509827517"/>
    <n v="0.20949074074074076"/>
    <n v="2.0995370370370372"/>
    <n v="27.916666666666668"/>
    <n v="24.388888888888893"/>
    <n v="0.98495370370370372"/>
    <n v="34.745370370370374"/>
    <n v="0.26851851851851855"/>
    <n v="28.22626851851852"/>
  </r>
  <r>
    <x v="12"/>
    <x v="13"/>
    <s v="EXPORTAÇÃO"/>
    <s v="m3"/>
    <n v="282737"/>
    <n v="256624"/>
    <n v="332037.05824284308"/>
    <n v="260644.23593287269"/>
    <n v="358975.40671273449"/>
    <n v="264576.02764067129"/>
    <n v="295618.59328726563"/>
    <n v="295393.12537018763"/>
    <n v="260740.20927936822"/>
    <n v="306216.76604146103"/>
    <n v="308875.46495557757"/>
    <n v="219803.43632773941"/>
  </r>
  <r>
    <x v="12"/>
    <x v="14"/>
    <s v="EXPORTAÇÃO"/>
    <s v="m3"/>
    <n v="279196"/>
    <n v="222899"/>
    <n v="207458.49311639549"/>
    <n v="210462.49937421779"/>
    <n v="268253.74843554443"/>
    <n v="265465.4730913642"/>
    <n v="223722.45556946183"/>
    <n v="202355.01501877347"/>
    <n v="231151.51063829788"/>
    <n v="215229.14893617021"/>
    <n v="219016.14518147684"/>
    <n v="236071.09011264078"/>
  </r>
  <r>
    <x v="12"/>
    <x v="15"/>
    <s v="EXPORTAÇÃO"/>
    <s v="m3"/>
    <n v="6640"/>
    <n v="8910"/>
    <n v="10270.054634146343"/>
    <n v="8753.1434146341471"/>
    <n v="9956.6302439024403"/>
    <n v="9061.0195121951256"/>
    <n v="9458.402926829267"/>
    <n v="10227.600000000004"/>
    <n v="8416.806829268291"/>
    <n v="10325.549268292685"/>
    <n v="10146.788292682928"/>
    <n v="7901.9521951219522"/>
  </r>
  <r>
    <x v="13"/>
    <x v="0"/>
    <s v="EXPORTAÇÃO"/>
    <s v="m3"/>
    <n v="1203.3805555555555"/>
    <n v="815.7208333333333"/>
    <n v="2792.1624999999999"/>
    <n v="929.14305555555552"/>
    <n v="725.82500000000005"/>
    <n v="822.625"/>
    <n v="2949.5402777777781"/>
    <n v="772.10694444444448"/>
    <n v="0"/>
    <n v="1279.6819444444445"/>
    <n v="993.7791666666667"/>
    <n v="1373.2986111111111"/>
  </r>
  <r>
    <x v="13"/>
    <x v="1"/>
    <s v="EXPORTAÇÃO"/>
    <s v="m3"/>
    <n v="8939.0566037735844"/>
    <n v="10468.23450134771"/>
    <n v="25173.514824797843"/>
    <n v="24705.053908355796"/>
    <n v="31884.967654986525"/>
    <n v="48895.84501347709"/>
    <n v="29928.959568733153"/>
    <n v="26968.566037735851"/>
    <n v="41402.049865229106"/>
    <n v="22721.902964959569"/>
    <n v="28219.572776280322"/>
    <n v="32949.121293800541"/>
  </r>
  <r>
    <x v="13"/>
    <x v="2"/>
    <s v="EXPORTAÇÃO"/>
    <s v="m3"/>
    <n v="229280.52319842053"/>
    <n v="208307.70977295161"/>
    <n v="491107.35241855885"/>
    <n v="570697.55774925975"/>
    <n v="546041.94175715698"/>
    <n v="341403.9160908194"/>
    <n v="776131.85488647572"/>
    <n v="403975.24086870684"/>
    <n v="793182.9960513328"/>
    <n v="503727.95656465949"/>
    <n v="436176.57354392903"/>
    <n v="626546.55380059243"/>
  </r>
  <r>
    <x v="13"/>
    <x v="3"/>
    <s v="EXPORTAÇÃO"/>
    <s v="m3"/>
    <n v="35005.884976525827"/>
    <n v="1964.81220657277"/>
    <n v="96058.555164319245"/>
    <n v="71485.849765258215"/>
    <n v="3206.9988262910797"/>
    <n v="25229.899061032862"/>
    <n v="3411.4636150234742"/>
    <n v="9550.6631455399056"/>
    <n v="45133.808685446013"/>
    <n v="6308.9671361502351"/>
    <n v="34769.218309859156"/>
    <n v="31463.072769953054"/>
  </r>
  <r>
    <x v="13"/>
    <x v="4"/>
    <s v="EXPORTAÇÃO"/>
    <s v="m3"/>
    <n v="2167.4342928660826"/>
    <n v="3178.770963704631"/>
    <n v="2986.2215269086355"/>
    <n v="1402.7309136420524"/>
    <n v="469.89236545682104"/>
    <n v="50233.569461827283"/>
    <n v="0"/>
    <n v="400.80725907384232"/>
    <n v="861.55972222222226"/>
    <n v="972.00750938673343"/>
    <n v="978.98623279098877"/>
    <n v="0"/>
  </r>
  <r>
    <x v="13"/>
    <x v="5"/>
    <s v="EXPORTAÇÃO"/>
    <s v="m3"/>
    <n v="0"/>
    <n v="0"/>
    <n v="0"/>
    <n v="0"/>
    <n v="0"/>
    <n v="0"/>
    <n v="0"/>
    <n v="0"/>
    <n v="244.69712140175218"/>
    <n v="0"/>
    <n v="0"/>
    <n v="0"/>
  </r>
  <r>
    <x v="13"/>
    <x v="6"/>
    <s v="EXPORTAÇÃO"/>
    <s v="m3"/>
    <n v="0"/>
    <n v="0"/>
    <n v="65982.663043478256"/>
    <n v="3156.996376811594"/>
    <n v="0"/>
    <n v="3094.3840579710145"/>
    <n v="8778.0144927536239"/>
    <n v="4530.509057971014"/>
    <n v="0"/>
    <n v="0"/>
    <n v="4539.313405797102"/>
    <n v="0"/>
  </r>
  <r>
    <x v="13"/>
    <x v="7"/>
    <s v="EXPORTAÇÃO"/>
    <s v="m3"/>
    <n v="154.90731707317073"/>
    <n v="159.79024390243907"/>
    <n v="1842.3804878048784"/>
    <n v="286.12317073170732"/>
    <n v="232.05853658536586"/>
    <n v="462.5317073170732"/>
    <n v="199.14634146341464"/>
    <n v="218.98048780487807"/>
    <n v="232.86463414634144"/>
    <n v="180.04878048780486"/>
    <n v="2011.8853658536586"/>
    <n v="2074.9231707317072"/>
  </r>
  <r>
    <x v="13"/>
    <x v="8"/>
    <s v="EXPORTAÇÃO"/>
    <s v="m3"/>
    <n v="876.89423076923072"/>
    <n v="31334.073076923079"/>
    <n v="10563.489423076922"/>
    <n v="39166.57596153846"/>
    <n v="58605.63846153846"/>
    <n v="12155.474999999999"/>
    <n v="38043.133653846155"/>
    <n v="24313.736538461537"/>
    <n v="60406.442307692305"/>
    <n v="29990.961538461539"/>
    <n v="33666.985576923078"/>
    <n v="65944.934615384613"/>
  </r>
  <r>
    <x v="13"/>
    <x v="9"/>
    <s v="EXPORTAÇÃO"/>
    <s v="m3"/>
    <n v="0"/>
    <n v="0"/>
    <n v="0"/>
    <n v="0"/>
    <n v="0"/>
    <n v="0"/>
    <n v="0"/>
    <n v="0"/>
    <n v="0"/>
    <n v="0"/>
    <n v="0"/>
    <n v="0"/>
  </r>
  <r>
    <x v="13"/>
    <x v="10"/>
    <s v="EXPORTAÇÃO"/>
    <s v="m3"/>
    <n v="51302.831309041831"/>
    <n v="18262.662618083665"/>
    <n v="54258.809716599186"/>
    <n v="50375.425101214576"/>
    <n v="54721.542510121464"/>
    <n v="80529.076923076922"/>
    <n v="83263.101214574926"/>
    <n v="33686.481781376526"/>
    <n v="38365.03373819164"/>
    <n v="66742.2955465587"/>
    <n v="82346.256410256407"/>
    <n v="27996.493927125503"/>
  </r>
  <r>
    <x v="13"/>
    <x v="11"/>
    <s v="EXPORTAÇÃO"/>
    <s v="m3"/>
    <n v="3960.7848837209308"/>
    <n v="11102.559302325573"/>
    <n v="11544.368604651165"/>
    <n v="11662.058139534885"/>
    <n v="23313.149999999987"/>
    <n v="8253.5988372093052"/>
    <n v="5190.2337209302332"/>
    <n v="13814.731395348836"/>
    <n v="3930.4476744186036"/>
    <n v="12917.9872093023"/>
    <n v="10733.586046511629"/>
    <n v="3660.3988372093036"/>
  </r>
  <r>
    <x v="13"/>
    <x v="12"/>
    <s v="EXPORTAÇÃO"/>
    <s v="m3"/>
    <n v="27.208333333333336"/>
    <n v="28.738425925925924"/>
    <n v="15.486111111111112"/>
    <n v="47.362268518518519"/>
    <n v="29.243055555555557"/>
    <n v="30.981481481481481"/>
    <n v="28.027777777777779"/>
    <n v="1.5949074074074074"/>
    <n v="29.403935185185187"/>
    <n v="15.008810022960965"/>
    <n v="244.58217592592592"/>
    <n v="111.96296296296296"/>
  </r>
  <r>
    <x v="13"/>
    <x v="13"/>
    <s v="EXPORTAÇÃO"/>
    <s v="m3"/>
    <n v="300005.72754195461"/>
    <n v="221702.0631786772"/>
    <n v="246054.96742349459"/>
    <n v="269938.76307996054"/>
    <n v="281958.50345508399"/>
    <n v="263885.6485686081"/>
    <n v="298779.10069101682"/>
    <n v="323816.65646594274"/>
    <n v="249962.06910167824"/>
    <n v="300474.98420533078"/>
    <n v="250699.47976307999"/>
    <n v="194600.62388943729"/>
  </r>
  <r>
    <x v="13"/>
    <x v="14"/>
    <s v="EXPORTAÇÃO"/>
    <s v="m3"/>
    <n v="294357.45682102628"/>
    <n v="173559.45431789738"/>
    <n v="229382.60450563204"/>
    <n v="262175.72090112639"/>
    <n v="247557.01376720902"/>
    <n v="222694.54067584485"/>
    <n v="237889.24655819774"/>
    <n v="236666.45431789735"/>
    <n v="236110.18523153939"/>
    <n v="252118.10262828541"/>
    <n v="181078.87956564667"/>
    <n v="189923.55819774722"/>
  </r>
  <r>
    <x v="13"/>
    <x v="15"/>
    <s v="EXPORTAÇÃO"/>
    <s v="m3"/>
    <n v="12184.891707317072"/>
    <n v="10737.779512195122"/>
    <n v="9194.6117073170717"/>
    <n v="13439.482926829271"/>
    <n v="10384.848780487808"/>
    <n v="11314.236097560975"/>
    <n v="14578.301463414637"/>
    <n v="12984.836097560976"/>
    <n v="7531.8009756097563"/>
    <n v="14472.714146341461"/>
    <n v="13092.445853658537"/>
    <n v="10850.283902439025"/>
  </r>
  <r>
    <x v="14"/>
    <x v="0"/>
    <s v="EXPORTAÇÃO"/>
    <s v="m3"/>
    <n v="1405.9486111111112"/>
    <n v="1320.7055555555555"/>
    <n v="1068.9805555555556"/>
    <n v="1005.3013888888889"/>
    <n v="1086.6791666666666"/>
    <n v="1214.8638888888888"/>
    <n v="1146.4208333333333"/>
    <n v="2762.1013888888888"/>
    <n v="1671.8847222222223"/>
    <n v="1635.2305555555556"/>
    <n v="1146.288888888889"/>
    <n v="1036.9597222222221"/>
  </r>
  <r>
    <x v="14"/>
    <x v="1"/>
    <s v="EXPORTAÇÃO"/>
    <s v="m3"/>
    <n v="32164.039083557953"/>
    <n v="8989.7088948787041"/>
    <n v="25810.311320754718"/>
    <n v="33575.650943396227"/>
    <n v="7133.0229110512128"/>
    <n v="13194.774932614555"/>
    <n v="37416.758760107819"/>
    <n v="51591.315363881404"/>
    <n v="31221.103773584906"/>
    <n v="50463.471698113208"/>
    <n v="41287.202156334235"/>
    <n v="15218.303234501347"/>
  </r>
  <r>
    <x v="14"/>
    <x v="2"/>
    <s v="EXPORTAÇÃO"/>
    <s v="m3"/>
    <n v="374245.03356367233"/>
    <n v="541466.44323790725"/>
    <n v="297662.37413622905"/>
    <n v="449401.20533070096"/>
    <n v="298840.3149062192"/>
    <n v="857214.04935834161"/>
    <n v="509190.91115498525"/>
    <n v="601648.48469891422"/>
    <n v="633510.34945705836"/>
    <n v="212618.82428430405"/>
    <n v="273808.40177690034"/>
    <n v="299785.82823297137"/>
  </r>
  <r>
    <x v="14"/>
    <x v="3"/>
    <s v="EXPORTAÇÃO"/>
    <s v="m3"/>
    <n v="63209.954225352114"/>
    <n v="34047.653755868545"/>
    <n v="59913.892018779341"/>
    <n v="1.326829268292683"/>
    <n v="105343.3896713615"/>
    <n v="69135.926056338023"/>
    <n v="34776.239436619719"/>
    <n v="0"/>
    <n v="0.23474178403755869"/>
    <n v="2.0598591549295775"/>
    <n v="12262.545774647886"/>
    <n v="11838.088028169015"/>
  </r>
  <r>
    <x v="14"/>
    <x v="4"/>
    <s v="EXPORTAÇÃO"/>
    <s v="m3"/>
    <n v="0"/>
    <n v="901.16520650813516"/>
    <n v="2464.6495619524408"/>
    <n v="2311.1151439299124"/>
    <n v="1086.2640801001251"/>
    <n v="1056.3541927409262"/>
    <n v="344.13266583229034"/>
    <n v="571.50688360450567"/>
    <n v="1547.5682102628286"/>
    <n v="827.03879849812267"/>
    <n v="8402.5869837296632"/>
    <n v="518.34042553191489"/>
  </r>
  <r>
    <x v="14"/>
    <x v="5"/>
    <s v="EXPORTAÇÃO"/>
    <s v="m3"/>
    <n v="0"/>
    <n v="0"/>
    <n v="0"/>
    <n v="0"/>
    <n v="0"/>
    <n v="0"/>
    <n v="0"/>
    <n v="0"/>
    <n v="0"/>
    <n v="0"/>
    <n v="0"/>
    <n v="0"/>
  </r>
  <r>
    <x v="14"/>
    <x v="6"/>
    <s v="EXPORTAÇÃO"/>
    <s v="m3"/>
    <n v="0"/>
    <n v="0"/>
    <n v="3088.5797101449275"/>
    <n v="3160.0416666666665"/>
    <n v="3.6231884057971015E-3"/>
    <n v="4527.157608695652"/>
    <n v="0.28260869565217389"/>
    <n v="7219.128623188406"/>
    <n v="0.10144927536231885"/>
    <n v="0"/>
    <n v="0"/>
    <n v="0"/>
  </r>
  <r>
    <x v="14"/>
    <x v="7"/>
    <s v="EXPORTAÇÃO"/>
    <s v="m3"/>
    <n v="536.79024390243899"/>
    <n v="248.31585365853661"/>
    <n v="474.20365853658541"/>
    <n v="382.11341463414635"/>
    <n v="802.40975609756106"/>
    <n v="594.77195121951218"/>
    <n v="566.37195121951208"/>
    <n v="1025.8500000000001"/>
    <n v="1120.0597560975609"/>
    <n v="697.22926829268295"/>
    <n v="521.29756097560983"/>
    <n v="531.17317073170739"/>
  </r>
  <r>
    <x v="14"/>
    <x v="8"/>
    <s v="EXPORTAÇÃO"/>
    <s v="m3"/>
    <n v="14795.048076923078"/>
    <n v="61488.115384615383"/>
    <n v="29482.096153846156"/>
    <n v="29554.176923076924"/>
    <n v="11281.692307692309"/>
    <n v="30501.826923076922"/>
    <n v="53969.88461538461"/>
    <n v="62494.769230769227"/>
    <n v="194.23076923076923"/>
    <n v="58910.806730769233"/>
    <n v="38761.706730769227"/>
    <n v="50634.903846153844"/>
  </r>
  <r>
    <x v="14"/>
    <x v="9"/>
    <s v="EXPORTAÇÃO"/>
    <s v="m3"/>
    <n v="0"/>
    <n v="0"/>
    <n v="0"/>
    <n v="0"/>
    <n v="0"/>
    <n v="0"/>
    <n v="0"/>
    <n v="0"/>
    <n v="0"/>
    <n v="0"/>
    <n v="0"/>
    <n v="0"/>
  </r>
  <r>
    <x v="14"/>
    <x v="10"/>
    <s v="EXPORTAÇÃO"/>
    <s v="m3"/>
    <n v="57196.160593792178"/>
    <n v="69740.437246963556"/>
    <n v="26404.325236167329"/>
    <n v="46078.811066126844"/>
    <n v="64357.493927125506"/>
    <n v="63478.06747638325"/>
    <n v="99993.824561403453"/>
    <n v="68664.344129554636"/>
    <n v="40218.981106612679"/>
    <n v="75934.894736842078"/>
    <n v="43981.852901484483"/>
    <n v="62115.855600539799"/>
  </r>
  <r>
    <x v="14"/>
    <x v="11"/>
    <s v="EXPORTAÇÃO"/>
    <s v="m3"/>
    <n v="3948.4569767441858"/>
    <n v="38689.118604651172"/>
    <n v="4282.8476744186091"/>
    <n v="29975.44999999999"/>
    <n v="4659.9372093023303"/>
    <n v="18365.756976744189"/>
    <n v="19457.58139534884"/>
    <n v="3368.4081395348853"/>
    <n v="15039.449999999999"/>
    <n v="18548.296511627912"/>
    <n v="3639.3267441860467"/>
    <n v="13280.117441860464"/>
  </r>
  <r>
    <x v="14"/>
    <x v="12"/>
    <s v="EXPORTAÇÃO"/>
    <s v="m3"/>
    <n v="40.760416666666671"/>
    <n v="29.706018518518519"/>
    <n v="29.165509259259256"/>
    <n v="0.2951388888888889"/>
    <n v="4.9548611111111107"/>
    <n v="56.63425925925926"/>
    <n v="1.7395833333333335"/>
    <n v="37.608796296296298"/>
    <n v="27.598379629629633"/>
    <n v="26.981481481481485"/>
    <n v="9.9537037037037035E-2"/>
    <n v="1.1782407407407407"/>
  </r>
  <r>
    <x v="14"/>
    <x v="13"/>
    <s v="EXPORTAÇÃO"/>
    <s v="m3"/>
    <n v="272582.94274432381"/>
    <n v="267134.35932872654"/>
    <n v="216146.78677196451"/>
    <n v="262986.25567620929"/>
    <n v="264518.60513326753"/>
    <n v="267039.11154985195"/>
    <n v="294046.91214215202"/>
    <n v="315632.81539980258"/>
    <n v="288560.63474827248"/>
    <n v="263582.43139190524"/>
    <n v="282092.90227048373"/>
    <n v="241518.95360315897"/>
  </r>
  <r>
    <x v="14"/>
    <x v="14"/>
    <s v="EXPORTAÇÃO"/>
    <s v="m3"/>
    <n v="264094.97246558202"/>
    <n v="277053.69461827271"/>
    <n v="211727.68335419273"/>
    <n v="229175.1364205257"/>
    <n v="247168.1689612015"/>
    <n v="224710.77847309137"/>
    <n v="263820.84355444298"/>
    <n v="273973.38047559449"/>
    <n v="317008.46307884844"/>
    <n v="265584.84856070083"/>
    <n v="259509.08635794738"/>
    <n v="206474.94993742174"/>
  </r>
  <r>
    <x v="14"/>
    <x v="15"/>
    <s v="EXPORTAÇÃO"/>
    <s v="m3"/>
    <n v="12095.474146341463"/>
    <n v="12129.350243902441"/>
    <n v="8653.3795121951225"/>
    <n v="10295.346341463401"/>
    <n v="10748.843902439028"/>
    <n v="11829.602926829268"/>
    <n v="15493.960975609756"/>
    <n v="14942.52"/>
    <n v="15352.421463414634"/>
    <n v="13357.571707317073"/>
    <n v="10968.198048780487"/>
    <n v="14319.363902439025"/>
  </r>
  <r>
    <x v="15"/>
    <x v="0"/>
    <s v="EXPORTAÇÃO"/>
    <s v="m3"/>
    <n v="2420.9458333333332"/>
    <n v="561.76944444444439"/>
    <n v="691.35"/>
    <n v="500.03194444444443"/>
    <n v="527.74305555555554"/>
    <n v="260.30694444444447"/>
    <n v="261.03750000000002"/>
    <n v="186.59305555555557"/>
    <n v="184.10833333333332"/>
    <n v="697.60555555555561"/>
    <n v="0"/>
    <n v="39.30833333333333"/>
  </r>
  <r>
    <x v="15"/>
    <x v="1"/>
    <s v="EXPORTAÇÃO"/>
    <s v="m3"/>
    <n v="7627.3261455525608"/>
    <n v="1043.532345013477"/>
    <n v="6675"/>
    <n v="151.85849056603772"/>
    <n v="29270.866576819404"/>
    <n v="59516.435309973043"/>
    <n v="148397.79919137468"/>
    <n v="115744.8679245283"/>
    <n v="56555.129380053913"/>
    <n v="114748.66442048518"/>
    <n v="53780.812668463608"/>
    <n v="16019.932614555255"/>
  </r>
  <r>
    <x v="15"/>
    <x v="2"/>
    <s v="EXPORTAÇÃO"/>
    <s v="m3"/>
    <n v="384534.28529121424"/>
    <n v="241150.61697926951"/>
    <n v="234610.36426456072"/>
    <n v="268230.54491609079"/>
    <n v="554971.2773938796"/>
    <n v="597560.02369200403"/>
    <n v="618251.38993089832"/>
    <n v="407399.13030602178"/>
    <n v="336035.82724580454"/>
    <n v="383881.77393879561"/>
    <n v="216658.3326752221"/>
    <n v="347551.70582428435"/>
  </r>
  <r>
    <x v="15"/>
    <x v="3"/>
    <s v="EXPORTAÇÃO"/>
    <s v="m3"/>
    <n v="13037.153755868545"/>
    <n v="3970.9436619718308"/>
    <n v="20990.624413145539"/>
    <n v="0"/>
    <n v="1.1737089201877935E-3"/>
    <n v="17473.163145539904"/>
    <n v="0"/>
    <n v="23303.564553990607"/>
    <m/>
    <m/>
    <n v="0"/>
    <n v="2508.7699530516434"/>
  </r>
  <r>
    <x v="15"/>
    <x v="4"/>
    <s v="EXPORTAÇÃO"/>
    <s v="m3"/>
    <n v="3212.3767209011266"/>
    <n v="34.478097622027533"/>
    <n v="3159.1814768460576"/>
    <n v="0"/>
    <n v="0"/>
    <n v="1.2515644555694619E-3"/>
    <n v="0"/>
    <n v="2922.9324155193995"/>
    <m/>
    <n v="0"/>
    <n v="0"/>
    <n v="1158.0788485607009"/>
  </r>
  <r>
    <x v="15"/>
    <x v="5"/>
    <s v="EXPORTAÇÃO"/>
    <s v="m3"/>
    <n v="0"/>
    <n v="0"/>
    <n v="0"/>
    <n v="0"/>
    <n v="0"/>
    <n v="0"/>
    <n v="0"/>
    <n v="0"/>
    <m/>
    <m/>
    <n v="0"/>
    <n v="0"/>
  </r>
  <r>
    <x v="15"/>
    <x v="6"/>
    <s v="EXPORTAÇÃO"/>
    <s v="m3"/>
    <n v="0"/>
    <n v="0"/>
    <n v="0"/>
    <n v="6691.615942028986"/>
    <n v="7593.358695652174"/>
    <n v="0"/>
    <n v="4369.340579710145"/>
    <n v="0"/>
    <n v="4441.686594202898"/>
    <n v="4363.719202898551"/>
    <n v="0"/>
    <n v="0"/>
  </r>
  <r>
    <x v="15"/>
    <x v="7"/>
    <s v="EXPORTAÇÃO"/>
    <s v="m3"/>
    <n v="502.57682926829267"/>
    <n v="352.26097560975609"/>
    <n v="841.05609756097545"/>
    <n v="421.98536585365855"/>
    <n v="522.47926829268283"/>
    <n v="733.16219512195119"/>
    <n v="510.59146341463401"/>
    <n v="286.96951219512192"/>
    <n v="1043.459756097561"/>
    <n v="3279.429268292683"/>
    <n v="600.08414634146334"/>
    <n v="4948.1756097560965"/>
  </r>
  <r>
    <x v="15"/>
    <x v="8"/>
    <s v="EXPORTAÇÃO"/>
    <s v="m3"/>
    <n v="17245.201923076922"/>
    <n v="52806.490384615383"/>
    <n v="38441.79903846154"/>
    <n v="29642.325961538463"/>
    <n v="34424.074038461542"/>
    <n v="46829.724038461529"/>
    <n v="53141.273076923077"/>
    <n v="44301.400961538464"/>
    <n v="38454.791346153848"/>
    <n v="14760.158653846154"/>
    <n v="19685.860576923074"/>
    <n v="53204.163461538461"/>
  </r>
  <r>
    <x v="15"/>
    <x v="9"/>
    <s v="EXPORTAÇÃO"/>
    <s v="m3"/>
    <m/>
    <n v="0"/>
    <m/>
    <m/>
    <n v="0"/>
    <n v="0"/>
    <n v="0"/>
    <n v="0"/>
    <n v="0"/>
    <m/>
    <n v="0"/>
    <n v="0"/>
  </r>
  <r>
    <x v="15"/>
    <x v="10"/>
    <s v="EXPORTAÇÃO"/>
    <s v="m3"/>
    <n v="75861.825910931148"/>
    <n v="51135.053981106612"/>
    <n v="63644.018893387292"/>
    <n v="38244.217273954127"/>
    <n v="42995.62483130904"/>
    <n v="37527.07017543861"/>
    <n v="67506.514170040537"/>
    <n v="73597.321187584312"/>
    <n v="45024.76113360325"/>
    <n v="45667.57354925773"/>
    <n v="47736.897435897445"/>
    <n v="51421.268556005409"/>
  </r>
  <r>
    <x v="15"/>
    <x v="11"/>
    <s v="EXPORTAÇÃO"/>
    <s v="m3"/>
    <n v="6092.0860465116248"/>
    <n v="11732.159302325586"/>
    <n v="4680.0930232558167"/>
    <n v="9824.5093023255868"/>
    <n v="21306.533720930238"/>
    <n v="4742.0662790697697"/>
    <n v="4864.3255813953465"/>
    <n v="7016.55813953488"/>
    <n v="4448.1872093023258"/>
    <n v="4356.2546511627916"/>
    <n v="10805.57441860465"/>
    <n v="4426.4802325581404"/>
  </r>
  <r>
    <x v="15"/>
    <x v="12"/>
    <s v="EXPORTAÇÃO"/>
    <s v="m3"/>
    <n v="2.0300925925925926"/>
    <n v="37.640046296296298"/>
    <n v="4.3981481481481479"/>
    <n v="0.15625"/>
    <n v="1.625"/>
    <n v="20.439814814814817"/>
    <n v="39.797453703703709"/>
    <n v="3.125E-2"/>
    <n v="0.11805555555555555"/>
    <n v="8.34375"/>
    <n v="1.1493055555555556"/>
    <n v="8.1018518518518514E-3"/>
  </r>
  <r>
    <x v="15"/>
    <x v="13"/>
    <s v="EXPORTAÇÃO"/>
    <s v="m3"/>
    <n v="278944.44619940774"/>
    <n v="250198.19447186578"/>
    <n v="348074.63376110559"/>
    <n v="303725.24876604148"/>
    <n v="303032.68015794671"/>
    <n v="373087.48469891417"/>
    <n v="407149.06910167821"/>
    <n v="324206.81638696941"/>
    <n v="366014.68805528141"/>
    <n v="298354.4481737414"/>
    <n v="275138.49259624881"/>
    <n v="339635.70582428435"/>
  </r>
  <r>
    <x v="15"/>
    <x v="14"/>
    <s v="EXPORTAÇÃO"/>
    <s v="m3"/>
    <n v="263286.78723404265"/>
    <n v="225614.93116395493"/>
    <n v="289428.99249061331"/>
    <n v="255017.94618272842"/>
    <n v="232644.91739674594"/>
    <n v="272484.11138923652"/>
    <n v="244191.39173967458"/>
    <n v="258065.93742177723"/>
    <n v="216178.98372966208"/>
    <n v="238259.97997496871"/>
    <n v="236768.63204005011"/>
    <n v="226214.85732165206"/>
  </r>
  <r>
    <x v="15"/>
    <x v="15"/>
    <s v="EXPORTAÇÃO"/>
    <s v="m3"/>
    <n v="14636.808780487807"/>
    <n v="7767.5336585365858"/>
    <n v="11483.517073170733"/>
    <n v="11961.901463414633"/>
    <n v="8680.2341463414632"/>
    <n v="10052.495609756097"/>
    <n v="9062.1092682926846"/>
    <n v="10886.183414634146"/>
    <n v="16511.677073170729"/>
    <n v="12730.819512195121"/>
    <n v="12698.263414634148"/>
    <n v="12289.536585365853"/>
  </r>
  <r>
    <x v="16"/>
    <x v="0"/>
    <s v="EXPORTAÇÃO"/>
    <s v="m3"/>
    <n v="575.64722222222224"/>
    <n v="175.36250000000001"/>
    <n v="361.60555555555555"/>
    <n v="210.5625"/>
    <n v="2491.3861111111109"/>
    <n v="257.42777777777781"/>
    <n v="180.76805555555555"/>
    <n v="523.68472222222226"/>
    <n v="629.98194444444448"/>
    <n v="380.97638888888889"/>
    <n v="402.20416666666665"/>
    <n v="557.375"/>
  </r>
  <r>
    <x v="16"/>
    <x v="1"/>
    <s v="EXPORTAÇÃO"/>
    <s v="m3"/>
    <n v="9510.1105121293804"/>
    <n v="0"/>
    <n v="9618.8261455525608"/>
    <n v="150807.01886792455"/>
    <n v="74461.644204851749"/>
    <n v="53039.570080862533"/>
    <n v="174178.43126684637"/>
    <n v="72797.857142857145"/>
    <n v="694.10512129380061"/>
    <n v="17478.435309973043"/>
    <n v="108099.93126684637"/>
    <n v="51007.799191374666"/>
  </r>
  <r>
    <x v="16"/>
    <x v="2"/>
    <s v="EXPORTAÇÃO"/>
    <s v="m3"/>
    <n v="273445.65350444225"/>
    <n v="208528.86969397831"/>
    <n v="353533.86574531096"/>
    <n v="311726.01283316879"/>
    <n v="310015.23198420537"/>
    <n v="282418.32576505432"/>
    <n v="185046.1510365252"/>
    <n v="156591.92003948669"/>
    <n v="510554.31391905237"/>
    <n v="351491.55380059232"/>
    <n v="159633.53208292203"/>
    <n v="167052.74136229025"/>
  </r>
  <r>
    <x v="16"/>
    <x v="3"/>
    <s v="EXPORTAÇÃO"/>
    <s v="m3"/>
    <n v="2506.8392018779341"/>
    <n v="500.57159624413146"/>
    <n v="69068.503521126768"/>
    <n v="39034.615023474173"/>
    <n v="104532.22065727701"/>
    <n v="147188.42253521126"/>
    <n v="0"/>
    <n v="22745.946009389671"/>
    <n v="0"/>
    <n v="0"/>
    <n v="0"/>
    <n v="90844.122065727701"/>
  </r>
  <r>
    <x v="16"/>
    <x v="4"/>
    <s v="EXPORTAÇÃO"/>
    <s v="m3"/>
    <n v="0"/>
    <n v="656.28785982478098"/>
    <n v="4574.0963704630785"/>
    <n v="686.08510638297878"/>
    <n v="13037.605757196496"/>
    <n v="466.04881101376725"/>
    <n v="4417.6508135168961"/>
    <n v="261.7221526908636"/>
    <n v="3426.9098873591988"/>
    <n v="1011.3654568210263"/>
    <n v="685.18898623279097"/>
    <n v="104.27659574468085"/>
  </r>
  <r>
    <x v="16"/>
    <x v="5"/>
    <s v="EXPORTAÇÃO"/>
    <s v="m3"/>
    <n v="0"/>
    <n v="0"/>
    <n v="0"/>
    <n v="0"/>
    <n v="0"/>
    <n v="0"/>
    <n v="0"/>
    <n v="0"/>
    <n v="0"/>
    <n v="0"/>
    <n v="0"/>
    <n v="0"/>
  </r>
  <r>
    <x v="16"/>
    <x v="6"/>
    <s v="EXPORTAÇÃO"/>
    <s v="m3"/>
    <n v="0"/>
    <n v="0"/>
    <n v="25.181159420289855"/>
    <n v="35.326086956521742"/>
    <n v="47.210144927536234"/>
    <n v="47.10144927536232"/>
    <n v="47.916666666666664"/>
    <n v="47.10144927536232"/>
    <n v="0"/>
    <n v="47.103260869565219"/>
    <n v="0"/>
    <n v="82.427536231884062"/>
  </r>
  <r>
    <x v="16"/>
    <x v="7"/>
    <s v="EXPORTAÇÃO"/>
    <s v="m3"/>
    <n v="1320.7621951219512"/>
    <n v="4483.4219512195123"/>
    <n v="497.93414634146336"/>
    <n v="4716.773170731708"/>
    <n v="2206.3439024390245"/>
    <n v="1606.7451219512197"/>
    <n v="4498.1146341463409"/>
    <n v="10238.340243902439"/>
    <n v="978.27804878048767"/>
    <n v="673.51951219512205"/>
    <n v="3759.9121951219504"/>
    <n v="570.09634146341455"/>
  </r>
  <r>
    <x v="16"/>
    <x v="8"/>
    <s v="EXPORTAÇÃO"/>
    <s v="m3"/>
    <n v="39801.159615384619"/>
    <n v="14692"/>
    <n v="245.19230769230768"/>
    <n v="52117.146153846152"/>
    <n v="87795.167307692318"/>
    <n v="34750.988461538458"/>
    <n v="23892.596153846152"/>
    <n v="29508.997115384616"/>
    <n v="24241.817307692309"/>
    <n v="79317.473076923081"/>
    <n v="30101.48653846154"/>
    <n v="50359.641346153847"/>
  </r>
  <r>
    <x v="16"/>
    <x v="9"/>
    <s v="EXPORTAÇÃO"/>
    <s v="m3"/>
    <n v="0"/>
    <n v="0"/>
    <n v="0"/>
    <n v="0"/>
    <n v="0"/>
    <n v="0"/>
    <n v="0"/>
    <n v="0"/>
    <n v="0"/>
    <n v="0"/>
    <n v="0"/>
    <n v="0"/>
  </r>
  <r>
    <x v="16"/>
    <x v="10"/>
    <s v="EXPORTAÇÃO"/>
    <s v="m3"/>
    <n v="39122.858299595144"/>
    <n v="37387.877192982458"/>
    <n v="66686.878542510123"/>
    <n v="34835.055330634284"/>
    <n v="52466.151147098499"/>
    <n v="31907.8758434548"/>
    <n v="50545.596491228083"/>
    <n v="49657.132253711177"/>
    <n v="61132.959514170034"/>
    <n v="60668.724696356279"/>
    <n v="56149.468286099858"/>
    <n v="42001.881241565439"/>
  </r>
  <r>
    <x v="16"/>
    <x v="11"/>
    <s v="EXPORTAÇÃO"/>
    <s v="m3"/>
    <n v="3102.6058139534875"/>
    <n v="3234.3348837209319"/>
    <n v="5498.0406976744189"/>
    <n v="7669.3255813953529"/>
    <n v="8392.9488372093037"/>
    <n v="3598.2383720930238"/>
    <n v="6378.8976744186066"/>
    <n v="12927.953488372097"/>
    <n v="11599.395348837215"/>
    <n v="6556.0034883720955"/>
    <n v="4995.8209302325577"/>
    <n v="5009.6558139534873"/>
  </r>
  <r>
    <x v="16"/>
    <x v="12"/>
    <s v="EXPORTAÇÃO"/>
    <s v="m3"/>
    <n v="4.6296296296296294E-2"/>
    <n v="0.4861111111111111"/>
    <n v="0.31944444444444442"/>
    <n v="0"/>
    <n v="0"/>
    <n v="2.3622685185185186"/>
    <n v="16.85300925925926"/>
    <n v="11.190972222222221"/>
    <n v="14.885416666666668"/>
    <n v="4.0601851851851851"/>
    <n v="2.729166666666667"/>
    <n v="14.810185185185187"/>
  </r>
  <r>
    <x v="16"/>
    <x v="13"/>
    <s v="EXPORTAÇÃO"/>
    <s v="m3"/>
    <n v="239382.33464955582"/>
    <n v="327808.18262586376"/>
    <n v="341574.7028627838"/>
    <n v="309170.48766041466"/>
    <n v="305408.80059230013"/>
    <n v="318713.01480750251"/>
    <n v="279340.16189536033"/>
    <n v="295290.68706811452"/>
    <n v="243183.19447186578"/>
    <n v="203002.98716683124"/>
    <n v="246132.84304047388"/>
    <n v="233955.17374136232"/>
  </r>
  <r>
    <x v="16"/>
    <x v="14"/>
    <s v="EXPORTAÇÃO"/>
    <s v="m3"/>
    <n v="267778.2453066333"/>
    <n v="170545.8285356696"/>
    <n v="215980.7634543179"/>
    <n v="250538.2365456821"/>
    <n v="239164.53942428034"/>
    <n v="229551.37171464332"/>
    <n v="217469.01752190237"/>
    <n v="256086.43679599499"/>
    <n v="245150.56695869839"/>
    <n v="201152.97246558199"/>
    <n v="201506.10513141425"/>
    <n v="198384.01627033792"/>
  </r>
  <r>
    <x v="16"/>
    <x v="15"/>
    <s v="EXPORTAÇÃO"/>
    <s v="m3"/>
    <n v="11980.24780487805"/>
    <n v="11398.416585365856"/>
    <n v="13283.971707317074"/>
    <n v="9345.119999999999"/>
    <n v="12002.773658536586"/>
    <n v="10135.098536585365"/>
    <n v="11760.237073170734"/>
    <n v="12216.611707317075"/>
    <n v="11241.766829268296"/>
    <n v="8703.9658536585357"/>
    <n v="10551.417560975609"/>
    <n v="10387.425365853658"/>
  </r>
  <r>
    <x v="17"/>
    <x v="0"/>
    <s v="EXPORTAÇÃO"/>
    <s v="m3"/>
    <n v="977.36944444444441"/>
    <n v="414.70277777777778"/>
    <n v="1109.5819444444444"/>
    <n v="227.4375"/>
    <n v="526.73055555555561"/>
    <n v="311.08611111111111"/>
    <n v="655.34722222222217"/>
    <n v="354.86527777777781"/>
    <n v="194.62916666666666"/>
    <n v="568.23611111111109"/>
    <n v="898.65555555555557"/>
    <n v="765.85555555555561"/>
  </r>
  <r>
    <x v="17"/>
    <x v="1"/>
    <s v="EXPORTAÇÃO"/>
    <s v="m3"/>
    <n v="67983.068733153632"/>
    <n v="36550.136118598384"/>
    <n v="37250.694070080863"/>
    <n v="11768.752021563343"/>
    <n v="6685.6778975741236"/>
    <n v="14650.737196765498"/>
    <n v="17583.133423180592"/>
    <n v="49866.312668463608"/>
    <n v="57749.463611859836"/>
    <n v="8949.7061994609157"/>
    <n v="10945.119946091643"/>
    <n v="151239.75606469001"/>
  </r>
  <r>
    <x v="17"/>
    <x v="2"/>
    <s v="EXPORTAÇÃO"/>
    <s v="m3"/>
    <n v="431625.56860809482"/>
    <n v="456268.89733464964"/>
    <n v="396487.62981243839"/>
    <n v="370487.18460019748"/>
    <n v="396542.23889437324"/>
    <n v="287323.66929911159"/>
    <n v="479854.26850937813"/>
    <n v="322080.02369200398"/>
    <n v="200305.02467917083"/>
    <n v="181349.6920039487"/>
    <n v="104187.6357354393"/>
    <n v="350108.03948667337"/>
  </r>
  <r>
    <x v="17"/>
    <x v="3"/>
    <s v="EXPORTAÇÃO"/>
    <s v="m3"/>
    <n v="92172.530516431929"/>
    <n v="46927.241784037556"/>
    <n v="60844.504694835683"/>
    <n v="0"/>
    <n v="49358.633802816905"/>
    <n v="48228.19248826291"/>
    <n v="47067.812206572773"/>
    <n v="55841.377934272299"/>
    <n v="0"/>
    <n v="0"/>
    <n v="288.00586854460096"/>
    <n v="100238.93427230048"/>
  </r>
  <r>
    <x v="17"/>
    <x v="4"/>
    <s v="EXPORTAÇÃO"/>
    <s v="m3"/>
    <n v="8904.6633291614526"/>
    <n v="0"/>
    <n v="4477.3429286608261"/>
    <n v="4400.70337922403"/>
    <n v="0"/>
    <n v="141.58948685857322"/>
    <n v="2927.5944931163954"/>
    <n v="5176.4580725907381"/>
    <n v="591.52690863579471"/>
    <n v="0"/>
    <n v="0"/>
    <n v="5993.9962453066337"/>
  </r>
  <r>
    <x v="17"/>
    <x v="5"/>
    <s v="EXPORTAÇÃO"/>
    <s v="m3"/>
    <n v="0"/>
    <n v="0"/>
    <n v="0"/>
    <n v="0"/>
    <n v="0"/>
    <n v="0"/>
    <n v="0"/>
    <n v="0"/>
    <n v="0"/>
    <n v="0"/>
    <n v="0"/>
    <n v="0"/>
  </r>
  <r>
    <x v="17"/>
    <x v="6"/>
    <s v="EXPORTAÇÃO"/>
    <s v="m3"/>
    <n v="23.55072463768116"/>
    <n v="23.55072463768116"/>
    <n v="35.326086956521742"/>
    <n v="73.007246376811594"/>
    <n v="621.99275362318838"/>
    <n v="687.33876811594212"/>
    <n v="47.10144927536232"/>
    <n v="42.391304347826086"/>
    <n v="42.391304347826086"/>
    <n v="42.391304347826086"/>
    <n v="42.391304347826086"/>
    <n v="42.391304347826086"/>
  </r>
  <r>
    <x v="17"/>
    <x v="7"/>
    <s v="EXPORTAÇÃO"/>
    <s v="m3"/>
    <n v="3596.0341463414638"/>
    <n v="906.05487804878044"/>
    <n v="760.21829268292697"/>
    <n v="3637.7109756097566"/>
    <n v="937.55121951219496"/>
    <n v="738.35365853658527"/>
    <n v="3872.084146341464"/>
    <n v="650.30243902439031"/>
    <n v="3977.2878048780485"/>
    <n v="788.3780487804878"/>
    <n v="4019.1597560975615"/>
    <n v="774.16097560975595"/>
  </r>
  <r>
    <x v="17"/>
    <x v="8"/>
    <s v="EXPORTAÇÃO"/>
    <s v="m3"/>
    <n v="54782.525000000009"/>
    <n v="44434.859615384616"/>
    <n v="55316.413461538454"/>
    <n v="34097.296153846153"/>
    <n v="51932.980769230766"/>
    <n v="83179.366346153853"/>
    <n v="19606.875"/>
    <n v="40337.235576923078"/>
    <n v="124763.09038461538"/>
    <n v="44588.882692307699"/>
    <n v="52202.5"/>
    <n v="59314.096153846156"/>
  </r>
  <r>
    <x v="17"/>
    <x v="9"/>
    <s v="EXPORTAÇÃO"/>
    <s v="m3"/>
    <n v="0"/>
    <n v="0"/>
    <n v="0"/>
    <n v="0"/>
    <n v="0"/>
    <n v="0"/>
    <n v="0"/>
    <n v="0"/>
    <n v="0"/>
    <n v="0"/>
    <n v="0"/>
    <m/>
  </r>
  <r>
    <x v="17"/>
    <x v="10"/>
    <s v="EXPORTAÇÃO"/>
    <s v="m3"/>
    <n v="56273.431848852888"/>
    <n v="45829.493927125506"/>
    <n v="101892.52361673415"/>
    <n v="44933.889338731446"/>
    <n v="53976.921727395398"/>
    <n v="48558.197031039141"/>
    <n v="57678.893387314441"/>
    <n v="52925.762483130908"/>
    <n v="55971.639676113366"/>
    <n v="34862.882591093112"/>
    <n v="46173.527665317131"/>
    <n v="54796.670715249675"/>
  </r>
  <r>
    <x v="17"/>
    <x v="11"/>
    <s v="EXPORTAÇÃO"/>
    <s v="m3"/>
    <n v="6049.7674418604711"/>
    <n v="2896.1953488372114"/>
    <n v="4867.0965116279076"/>
    <n v="13742.23837209301"/>
    <n v="7965.1511627906975"/>
    <n v="5244.3744186046506"/>
    <n v="6409.7186046511652"/>
    <n v="12280.663953488371"/>
    <n v="6625.6558139534882"/>
    <n v="6074.7058139534893"/>
    <n v="5926.2744186046539"/>
    <n v="4874.7279069767428"/>
  </r>
  <r>
    <x v="17"/>
    <x v="12"/>
    <s v="EXPORTAÇÃO"/>
    <s v="m3"/>
    <n v="0.15972222222222221"/>
    <n v="0"/>
    <n v="0.47800925925925924"/>
    <n v="0"/>
    <n v="17.00925925925926"/>
    <n v="1.0856481481481481"/>
    <n v="5.4293981481481488"/>
    <n v="3.1597222222222223"/>
    <n v="1.1574074074074074"/>
    <n v="4.7453703703703706E-2"/>
    <n v="2.3379629629629628"/>
    <n v="6.4444444444444446"/>
  </r>
  <r>
    <x v="17"/>
    <x v="13"/>
    <s v="EXPORTAÇÃO"/>
    <s v="m3"/>
    <n v="244136.12635735443"/>
    <n v="219175.86969397831"/>
    <n v="342854.57058242848"/>
    <n v="273285.61500493588"/>
    <n v="359241.55281342549"/>
    <n v="317232.37314906222"/>
    <n v="277279.90325765061"/>
    <n v="296455.55182625866"/>
    <n v="213158.75123395855"/>
    <n v="223236.31490621917"/>
    <n v="207781.11451135247"/>
    <n v="190075.48075024682"/>
  </r>
  <r>
    <x v="17"/>
    <x v="14"/>
    <s v="EXPORTAÇÃO"/>
    <s v="m3"/>
    <n v="301630.112640801"/>
    <n v="188518.61451814769"/>
    <n v="208648.84605757197"/>
    <n v="236834.70463078847"/>
    <n v="215256.73466833541"/>
    <n v="223404.36420525657"/>
    <n v="273952.10012515646"/>
    <n v="217786.93366708385"/>
    <n v="223327.41551939925"/>
    <n v="255523.13141426785"/>
    <n v="204771.77096370465"/>
    <n v="232926.56195244053"/>
  </r>
  <r>
    <x v="17"/>
    <x v="15"/>
    <s v="EXPORTAÇÃO"/>
    <s v="m3"/>
    <n v="8568.5297560975596"/>
    <n v="7692.5043902439011"/>
    <n v="7480.4731707317078"/>
    <n v="4389.5726829268297"/>
    <n v="5464.6321951219506"/>
    <n v="6186.3219512195119"/>
    <n v="7780.2048780487794"/>
    <n v="7426.1482926829285"/>
    <n v="6098.5921951219516"/>
    <n v="7973.2400000000016"/>
    <n v="9748.7687804878078"/>
    <n v="6812.5619512195126"/>
  </r>
  <r>
    <x v="18"/>
    <x v="0"/>
    <s v="EXPORTAÇÃO"/>
    <s v="m3"/>
    <n v="151.04722222222222"/>
    <n v="249.05833333333334"/>
    <n v="443.42777777777781"/>
    <n v="221.90555555555557"/>
    <n v="331.02499999999998"/>
    <n v="715.49027777777781"/>
    <n v="516.28472222222217"/>
    <n v="232.13888888888889"/>
    <n v="520.41527777777776"/>
    <n v="158.29861111111111"/>
    <n v="0"/>
    <n v="0"/>
  </r>
  <r>
    <x v="18"/>
    <x v="1"/>
    <s v="EXPORTAÇÃO"/>
    <s v="m3"/>
    <n v="8607.339622641508"/>
    <n v="178598.51212938008"/>
    <n v="33479.510781671153"/>
    <n v="147634.1293800539"/>
    <n v="210.19946091644206"/>
    <n v="5807.1630727762804"/>
    <n v="117939.13207547169"/>
    <n v="24345.111859838275"/>
    <n v="45361.497304582204"/>
    <n v="272019.9164420485"/>
    <n v="356757.21967654984"/>
    <n v="199881.65498652292"/>
  </r>
  <r>
    <x v="18"/>
    <x v="2"/>
    <s v="EXPORTAÇÃO"/>
    <s v="m3"/>
    <n v="223505.82033563676"/>
    <n v="286853.6485686081"/>
    <n v="470522.35932872666"/>
    <n v="327879.75222112535"/>
    <n v="212843.94471865747"/>
    <n v="504991.92003948678"/>
    <n v="611308.51826258656"/>
    <n v="504046.93287265539"/>
    <n v="463212.57156959537"/>
    <n v="651762.60414610093"/>
    <n v="623814.33563672251"/>
    <n v="651452.88351431408"/>
  </r>
  <r>
    <x v="18"/>
    <x v="3"/>
    <s v="EXPORTAÇÃO"/>
    <s v="m3"/>
    <n v="80097.868544600933"/>
    <n v="190422.47769953051"/>
    <n v="427373.70187793433"/>
    <n v="148260.7629107981"/>
    <n v="63418.584507042251"/>
    <n v="20392.130281690141"/>
    <n v="1977.3004694835681"/>
    <n v="3677.6854460093896"/>
    <n v="2891.9119718309867"/>
    <n v="3153.9154929577462"/>
    <n v="1938.2476525821596"/>
    <n v="1588.9354460093894"/>
  </r>
  <r>
    <x v="18"/>
    <x v="4"/>
    <s v="EXPORTAÇÃO"/>
    <s v="m3"/>
    <n v="4519.9662077596995"/>
    <n v="5927.6370463078847"/>
    <n v="6000.0225281601997"/>
    <n v="4429.1414267834798"/>
    <n v="3008.0538172715897"/>
    <n v="6642.5644555694616"/>
    <n v="9258.5281602002487"/>
    <n v="8330.2165206508125"/>
    <n v="10698.011264080102"/>
    <n v="43561.153942428034"/>
    <n v="104463.95994993734"/>
    <n v="151203.80851063831"/>
  </r>
  <r>
    <x v="18"/>
    <x v="5"/>
    <s v="EXPORTAÇÃO"/>
    <s v="m3"/>
    <n v="0"/>
    <n v="0"/>
    <n v="0"/>
    <n v="0"/>
    <n v="0"/>
    <n v="0"/>
    <n v="0"/>
    <n v="0"/>
    <n v="0"/>
    <n v="0"/>
    <n v="0"/>
    <n v="0"/>
  </r>
  <r>
    <x v="18"/>
    <x v="6"/>
    <s v="EXPORTAÇÃO"/>
    <s v="m3"/>
    <n v="42.394927536231883"/>
    <n v="42.391304347826086"/>
    <n v="42.391304347826086"/>
    <n v="692.48550724637687"/>
    <n v="42.393115942028984"/>
    <n v="42.391304347826086"/>
    <n v="0"/>
    <n v="0"/>
    <n v="0"/>
    <n v="1.8115942028985508E-2"/>
    <n v="0.13949275362318841"/>
    <n v="5.0724637681159424E-2"/>
  </r>
  <r>
    <x v="18"/>
    <x v="7"/>
    <s v="EXPORTAÇÃO"/>
    <s v="m3"/>
    <n v="894.81707317073165"/>
    <n v="532.99024390243915"/>
    <n v="1017.0987804878049"/>
    <n v="1120.3499999999999"/>
    <n v="283.94390243902444"/>
    <n v="320.569512195122"/>
    <n v="821.39390243902415"/>
    <n v="959.33902439024382"/>
    <n v="1529.6621951219511"/>
    <n v="997.11219512195134"/>
    <n v="988.21951219512198"/>
    <n v="897.55487804878021"/>
  </r>
  <r>
    <x v="18"/>
    <x v="8"/>
    <s v="EXPORTAÇÃO"/>
    <s v="m3"/>
    <n v="62218.307692307688"/>
    <n v="37685.557692307688"/>
    <n v="25856.206730769234"/>
    <n v="48943.898076923077"/>
    <n v="72738.038461538454"/>
    <n v="63430.902884615374"/>
    <n v="62889.182692307688"/>
    <n v="17669.47403846154"/>
    <n v="57850.898076923077"/>
    <n v="84492.144230769234"/>
    <n v="59272.769230769227"/>
    <n v="43171.553846153838"/>
  </r>
  <r>
    <x v="18"/>
    <x v="9"/>
    <s v="EXPORTAÇÃO"/>
    <s v="m3"/>
    <n v="0"/>
    <n v="0"/>
    <n v="0"/>
    <n v="0"/>
    <n v="0"/>
    <n v="0"/>
    <n v="0"/>
    <n v="0"/>
    <n v="0"/>
    <n v="0"/>
    <n v="0"/>
    <n v="0"/>
  </r>
  <r>
    <x v="18"/>
    <x v="10"/>
    <s v="EXPORTAÇÃO"/>
    <s v="m3"/>
    <n v="41736.831309041845"/>
    <n v="31204.300944669369"/>
    <n v="25684.757085020243"/>
    <n v="34060.133603238864"/>
    <n v="16898.655870445331"/>
    <n v="42056.02294197031"/>
    <n v="27120.336032388655"/>
    <n v="37491.026990553291"/>
    <n v="33444.54520917678"/>
    <n v="71242.441295546509"/>
    <n v="45203.523616734106"/>
    <n v="39501.151147098499"/>
  </r>
  <r>
    <x v="18"/>
    <x v="11"/>
    <s v="EXPORTAÇÃO"/>
    <s v="m3"/>
    <n v="4559.7616279069753"/>
    <n v="4172.9639534883736"/>
    <n v="6225.8662790697681"/>
    <n v="5337.7488372093003"/>
    <n v="5978.5151162790671"/>
    <n v="7029.0151162790744"/>
    <n v="4608.801162790699"/>
    <n v="6303.8872093023292"/>
    <n v="7341.1965116279016"/>
    <n v="13611.674418604653"/>
    <n v="5428.2651162790717"/>
    <n v="7498.1209302325578"/>
  </r>
  <r>
    <x v="18"/>
    <x v="12"/>
    <s v="EXPORTAÇÃO"/>
    <s v="m3"/>
    <n v="0.18518518518518517"/>
    <n v="0.16666666666666666"/>
    <n v="5.1099537037037042"/>
    <n v="13.126157407407408"/>
    <n v="0"/>
    <n v="0.48726851851851849"/>
    <n v="0.33333333333333331"/>
    <n v="8.5196759259259256"/>
    <n v="0"/>
    <n v="3.5810185185185186"/>
    <n v="0.83912037037037035"/>
    <n v="0.8564814814814814"/>
  </r>
  <r>
    <x v="18"/>
    <x v="13"/>
    <s v="EXPORTAÇÃO"/>
    <s v="m3"/>
    <n v="209715.6831194472"/>
    <n v="207920.49654491612"/>
    <n v="214556.78578479766"/>
    <n v="266130.51332675229"/>
    <n v="178735.05725567622"/>
    <n v="213999.62882527147"/>
    <n v="98034.669299111571"/>
    <n v="40803.225074037509"/>
    <n v="39010.381046396855"/>
    <n v="7831.0552813425484"/>
    <n v="103.92793682132282"/>
    <n v="14.236920039486675"/>
  </r>
  <r>
    <x v="18"/>
    <x v="14"/>
    <s v="EXPORTAÇÃO"/>
    <s v="m3"/>
    <n v="268203.74342928664"/>
    <n v="261080.1151439299"/>
    <n v="240286.14893617021"/>
    <n v="226663.87484355445"/>
    <n v="251359.4705882353"/>
    <n v="262195.67584480601"/>
    <n v="248669.25531914886"/>
    <n v="220355.25281601999"/>
    <n v="227586.32415519399"/>
    <n v="178764.80100125153"/>
    <n v="10779.426783479348"/>
    <n v="1032.6633291614519"/>
  </r>
  <r>
    <x v="18"/>
    <x v="15"/>
    <s v="EXPORTAÇÃO"/>
    <s v="m3"/>
    <n v="4330.020487804878"/>
    <n v="5659.7863414634148"/>
    <n v="5338.9951219512186"/>
    <n v="6286.4809756097566"/>
    <n v="6386.1990243902437"/>
    <n v="8132.8731707317074"/>
    <n v="6876.3551219512201"/>
    <n v="7775.8780487804879"/>
    <n v="5714.92"/>
    <n v="3756.4087804878045"/>
    <n v="2453.3112195121948"/>
    <n v="3573.1229268292682"/>
  </r>
  <r>
    <x v="19"/>
    <x v="0"/>
    <s v="EXPORTAÇÃO"/>
    <s v="m3"/>
    <n v="0"/>
    <n v="0"/>
    <n v="0"/>
    <n v="0"/>
    <n v="0"/>
    <n v="0"/>
    <n v="0"/>
    <n v="0"/>
    <n v="0"/>
    <n v="0"/>
    <n v="0"/>
    <n v="0"/>
  </r>
  <r>
    <x v="19"/>
    <x v="1"/>
    <s v="EXPORTAÇÃO"/>
    <s v="m3"/>
    <n v="219104.75876010783"/>
    <n v="246974.85309973045"/>
    <n v="148056.81266846362"/>
    <n v="265777.37601078168"/>
    <n v="253589.68733153638"/>
    <n v="163242.7884097035"/>
    <n v="384328.4016172507"/>
    <n v="265175.00404312671"/>
    <n v="275541.52964959567"/>
    <n v="370284.61725067388"/>
    <n v="247749.86792452831"/>
    <n v="178889.20754716982"/>
  </r>
  <r>
    <x v="19"/>
    <x v="2"/>
    <s v="EXPORTAÇÃO"/>
    <s v="m3"/>
    <n v="619114.73445212247"/>
    <n v="536268.75616979273"/>
    <n v="406387.22013820341"/>
    <n v="671222.74136229034"/>
    <n v="839937.91115498531"/>
    <n v="542649.17275419552"/>
    <n v="590191.12734452134"/>
    <n v="479170.47186574538"/>
    <n v="538370.61994076998"/>
    <n v="754371.66238894372"/>
    <n v="833057.53603158938"/>
    <n v="541412.86278381047"/>
  </r>
  <r>
    <x v="19"/>
    <x v="3"/>
    <s v="EXPORTAÇÃO"/>
    <s v="m3"/>
    <n v="3247.1842723004693"/>
    <n v="1852.237089201878"/>
    <n v="1932.7605633802816"/>
    <n v="3682.1795774647885"/>
    <n v="4151.9542253521131"/>
    <n v="3594.7276995305165"/>
    <n v="1380.8415492957747"/>
    <n v="2861.8356807511736"/>
    <n v="2089.0985915492956"/>
    <n v="2119.3661971830984"/>
    <n v="7047.6197183098593"/>
    <n v="10845.656103286386"/>
  </r>
  <r>
    <x v="19"/>
    <x v="4"/>
    <s v="EXPORTAÇÃO"/>
    <s v="m3"/>
    <n v="189130.24780976219"/>
    <n v="244780.27784730913"/>
    <n v="205576.92615769713"/>
    <n v="158409.37171464329"/>
    <n v="161820.04130162703"/>
    <n v="128514.88610763455"/>
    <n v="178789.31914893616"/>
    <n v="141104.84480600752"/>
    <n v="175879.64705882352"/>
    <n v="162732.2453066333"/>
    <n v="126543.6645807259"/>
    <n v="140751.89987484366"/>
  </r>
  <r>
    <x v="19"/>
    <x v="5"/>
    <s v="EXPORTAÇÃO"/>
    <s v="m3"/>
    <n v="0"/>
    <n v="0"/>
    <n v="0"/>
    <n v="0"/>
    <n v="0"/>
    <n v="0"/>
    <n v="0"/>
    <n v="0"/>
    <n v="0"/>
    <n v="0"/>
    <n v="0"/>
    <n v="0"/>
  </r>
  <r>
    <x v="19"/>
    <x v="6"/>
    <s v="EXPORTAÇÃO"/>
    <s v="m3"/>
    <n v="1.0869565217391304E-2"/>
    <n v="35.391304347826093"/>
    <n v="52.360507246376812"/>
    <n v="89.576086956521735"/>
    <n v="52.364130434782609"/>
    <n v="25.434782608695652"/>
    <n v="41.097826086956523"/>
    <n v="37.123188405797102"/>
    <n v="50.903985507246375"/>
    <n v="50.885869565217391"/>
    <n v="43.016304347826086"/>
    <n v="61.248188405797102"/>
  </r>
  <r>
    <x v="19"/>
    <x v="7"/>
    <s v="EXPORTAÇÃO"/>
    <s v="m3"/>
    <n v="672.78414634146338"/>
    <n v="606.04512195121958"/>
    <n v="729.6219512195122"/>
    <n v="871.53658536585363"/>
    <n v="1393.7378048780488"/>
    <n v="1121.2304878048781"/>
    <n v="626.09512195121943"/>
    <n v="804.15365853658534"/>
    <n v="811.07195121951213"/>
    <n v="903.63658536585376"/>
    <n v="949.6975609756098"/>
    <n v="707.10121951219514"/>
  </r>
  <r>
    <x v="19"/>
    <x v="8"/>
    <s v="EXPORTAÇÃO"/>
    <s v="m3"/>
    <n v="57141.166346153848"/>
    <n v="52684.102884615386"/>
    <n v="83809.382692307685"/>
    <n v="66328.939423076925"/>
    <n v="73202.38846153846"/>
    <n v="39426.929807692308"/>
    <n v="38279.922115384616"/>
    <n v="37148.846153846156"/>
    <n v="21678.330769230768"/>
    <n v="128308.05961538461"/>
    <n v="59718.754807692319"/>
    <n v="11827.384615384615"/>
  </r>
  <r>
    <x v="19"/>
    <x v="9"/>
    <s v="EXPORTAÇÃO"/>
    <s v="m3"/>
    <n v="0"/>
    <n v="0"/>
    <n v="0"/>
    <n v="0"/>
    <n v="0"/>
    <n v="0"/>
    <n v="0"/>
    <n v="0"/>
    <n v="0"/>
    <n v="0"/>
    <n v="0"/>
    <n v="0"/>
  </r>
  <r>
    <x v="19"/>
    <x v="10"/>
    <s v="EXPORTAÇÃO"/>
    <s v="m3"/>
    <n v="20228.670715249664"/>
    <n v="18023.666666666664"/>
    <n v="40774.530364372462"/>
    <n v="25335.0661268556"/>
    <n v="35904.4669365722"/>
    <n v="14504.763832658569"/>
    <n v="14872.792172739542"/>
    <n v="37724.834008097168"/>
    <n v="72070.093117408906"/>
    <n v="83471.487179487187"/>
    <n v="16640.825910931177"/>
    <n v="46799.406207827262"/>
  </r>
  <r>
    <x v="19"/>
    <x v="11"/>
    <s v="EXPORTAÇÃO"/>
    <s v="m3"/>
    <n v="10989.655813953488"/>
    <n v="7504.5523255813969"/>
    <n v="6954.0744186046513"/>
    <n v="7409.4395348837206"/>
    <n v="6146.4755813953489"/>
    <n v="6035.118604651163"/>
    <n v="9029.1813953488345"/>
    <n v="8850.5697674418607"/>
    <n v="7874.775581395349"/>
    <n v="9577.8430232558148"/>
    <n v="8596.7999999999993"/>
    <n v="8463.2116279069778"/>
  </r>
  <r>
    <x v="19"/>
    <x v="12"/>
    <s v="EXPORTAÇÃO"/>
    <s v="m3"/>
    <n v="0"/>
    <n v="0"/>
    <n v="6.4108796296296298"/>
    <n v="2.0462962962962963"/>
    <n v="0.21990740740740738"/>
    <n v="0.30787037037037035"/>
    <n v="4.7627314814814818"/>
    <n v="0.6122685185185186"/>
    <n v="0"/>
    <n v="1.5011574074074074"/>
    <n v="5.760416666666667"/>
    <n v="0.23148148148148148"/>
  </r>
  <r>
    <x v="19"/>
    <x v="13"/>
    <s v="EXPORTAÇÃO"/>
    <s v="m3"/>
    <n v="394.32181638696943"/>
    <n v="0"/>
    <n v="0"/>
    <n v="1.75715695952616"/>
    <n v="0"/>
    <n v="4398.4155972359331"/>
    <n v="0"/>
    <n v="7.5577492596248774"/>
    <n v="0"/>
    <n v="0"/>
    <n v="0"/>
    <n v="0"/>
  </r>
  <r>
    <x v="19"/>
    <x v="14"/>
    <s v="EXPORTAÇÃO"/>
    <s v="m3"/>
    <n v="513.52941176470586"/>
    <n v="885.12265331664582"/>
    <n v="1073.3817271589487"/>
    <n v="294.55569461827287"/>
    <n v="0"/>
    <n v="940.51063829787233"/>
    <n v="0"/>
    <n v="0"/>
    <n v="0"/>
    <n v="0"/>
    <n v="0"/>
    <n v="0"/>
  </r>
  <r>
    <x v="19"/>
    <x v="15"/>
    <s v="EXPORTAÇÃO"/>
    <s v="m3"/>
    <n v="2718.5970731707316"/>
    <n v="2663.6751219512198"/>
    <n v="2184.6526829268291"/>
    <n v="3429.0673170731707"/>
    <n v="3563.7648780487807"/>
    <n v="2750.6956097560978"/>
    <n v="5556.3160975609753"/>
    <n v="5342.766829268292"/>
    <n v="5675.1385365853657"/>
    <n v="3712.2029268292681"/>
    <n v="2984.0448780487804"/>
    <n v="2174.5326829268292"/>
  </r>
  <r>
    <x v="20"/>
    <x v="0"/>
    <s v="EXPORTAÇÃO"/>
    <s v="m3"/>
    <n v="0"/>
    <n v="0"/>
    <n v="0"/>
    <n v="0"/>
    <n v="0"/>
    <n v="0"/>
    <n v="0"/>
    <n v="0"/>
    <n v="0"/>
    <n v="375.22083333333336"/>
    <n v="42.663888888888891"/>
    <n v="0"/>
  </r>
  <r>
    <x v="20"/>
    <x v="1"/>
    <s v="EXPORTAÇÃO"/>
    <s v="m3"/>
    <n v="288098.55810810812"/>
    <n v="113029.77432432432"/>
    <n v="224675.57297297296"/>
    <n v="159209.11486486485"/>
    <n v="378863.48918918916"/>
    <n v="462680.1972972973"/>
    <n v="143675.1216216216"/>
    <n v="128421.67432432433"/>
    <n v="72596.83783783784"/>
    <n v="5.4054054054054057E-2"/>
    <n v="97989.205405405402"/>
    <n v="299983.98783783783"/>
  </r>
  <r>
    <x v="20"/>
    <x v="2"/>
    <s v="EXPORTAÇÃO"/>
    <s v="m3"/>
    <n v="985669.57422680419"/>
    <n v="1092392.993814433"/>
    <n v="1602138.6247422679"/>
    <n v="973116.08762886608"/>
    <n v="1137772.6989690722"/>
    <n v="1133646.8876288664"/>
    <n v="1255071.7525773193"/>
    <n v="772399.45773195871"/>
    <n v="552224.43402061856"/>
    <n v="532123.96804123709"/>
    <n v="1079274.2123711344"/>
    <n v="1787482.8061855671"/>
  </r>
  <r>
    <x v="20"/>
    <x v="3"/>
    <s v="EXPORTAÇÃO"/>
    <s v="m3"/>
    <n v="35125.315476190473"/>
    <n v="9531.2738095238092"/>
    <n v="53118.383333333331"/>
    <n v="91539.286904761932"/>
    <n v="103704.325"/>
    <n v="6676.5000000000009"/>
    <n v="3261.3369047619053"/>
    <n v="3008.2011904761903"/>
    <n v="4634.5630952380961"/>
    <n v="1103.0142857142857"/>
    <n v="2931.7976190476193"/>
    <n v="960.08571428571418"/>
  </r>
  <r>
    <x v="20"/>
    <x v="4"/>
    <s v="EXPORTAÇÃO"/>
    <s v="m3"/>
    <n v="145624.94716981132"/>
    <n v="162378.62389937104"/>
    <n v="176106.07798742136"/>
    <n v="60957.09433962265"/>
    <n v="34241.31320754718"/>
    <n v="38862.123270440243"/>
    <n v="71008.027672955955"/>
    <n v="47935.851572327047"/>
    <n v="62231.915723270446"/>
    <n v="57387.831446540877"/>
    <n v="69720.000000000015"/>
    <n v="66798.371069182394"/>
  </r>
  <r>
    <x v="20"/>
    <x v="5"/>
    <s v="EXPORTAÇÃO"/>
    <s v="m3"/>
    <n v="0"/>
    <n v="0"/>
    <n v="0"/>
    <n v="0"/>
    <n v="0"/>
    <n v="0"/>
    <n v="0"/>
    <n v="0"/>
    <n v="0"/>
    <n v="0"/>
    <n v="0"/>
    <n v="0"/>
  </r>
  <r>
    <x v="20"/>
    <x v="6"/>
    <s v="EXPORTAÇÃO"/>
    <s v="m3"/>
    <n v="21.708333333333336"/>
    <n v="58.465579710144922"/>
    <n v="48.146739130434781"/>
    <n v="7.2463768115942045E-2"/>
    <n v="4.1666666666666671E-2"/>
    <n v="7.246376811594203E-3"/>
    <n v="0.26268115942028986"/>
    <n v="5.4347826086956527E-2"/>
    <n v="1.992753623188406E-2"/>
    <n v="39.33152173913043"/>
    <n v="37.326086956521742"/>
    <n v="3.2608695652173919E-2"/>
  </r>
  <r>
    <x v="20"/>
    <x v="7"/>
    <s v="EXPORTAÇÃO"/>
    <s v="m3"/>
    <n v="557.40609756097547"/>
    <n v="561.80975609756081"/>
    <n v="473.20609756097559"/>
    <n v="510.44756097560963"/>
    <n v="441.54390243902441"/>
    <n v="274.47560975609753"/>
    <n v="489.35243902439026"/>
    <n v="274.33048780487803"/>
    <n v="257.39024390243895"/>
    <n v="163.19512195121945"/>
    <n v="179.50853658536587"/>
    <n v="172.590243902439"/>
  </r>
  <r>
    <x v="20"/>
    <x v="8"/>
    <s v="EXPORTAÇÃO"/>
    <s v="m3"/>
    <n v="21801.16826923077"/>
    <n v="41363.029807692299"/>
    <n v="22789.248076923079"/>
    <n v="45377.724999999999"/>
    <n v="34241.855769230766"/>
    <n v="31164.157692307694"/>
    <n v="100255.11346153847"/>
    <n v="54507.935576923075"/>
    <n v="16571.047115384616"/>
    <n v="58153.471153846156"/>
    <n v="91166.561538461538"/>
    <n v="133932.61153846153"/>
  </r>
  <r>
    <x v="20"/>
    <x v="9"/>
    <s v="EXPORTAÇÃO"/>
    <s v="m3"/>
    <n v="0"/>
    <n v="2.4285714285714285E-2"/>
    <n v="0"/>
    <n v="27620.01142857143"/>
    <n v="49377.315714285716"/>
    <n v="0"/>
    <n v="0"/>
    <n v="0"/>
    <n v="0"/>
    <n v="0"/>
    <n v="0"/>
    <n v="0"/>
  </r>
  <r>
    <x v="20"/>
    <x v="10"/>
    <s v="EXPORTAÇÃO"/>
    <s v="m3"/>
    <n v="26460.916329284748"/>
    <n v="8329.5128205128167"/>
    <n v="31241.932523616731"/>
    <n v="11992.739541160592"/>
    <n v="53187.658569500622"/>
    <n v="62653.076923076893"/>
    <n v="48702.273954116019"/>
    <n v="36788.535762483123"/>
    <n v="19843.716599190266"/>
    <n v="12650.385964912273"/>
    <n v="5954.9379217273927"/>
    <n v="9942.6477732793464"/>
  </r>
  <r>
    <x v="20"/>
    <x v="11"/>
    <s v="EXPORTAÇÃO"/>
    <s v="m3"/>
    <n v="8144.1069767441859"/>
    <n v="6814.5848837209351"/>
    <n v="9596.6302325581401"/>
    <n v="10257.47441860465"/>
    <n v="4259.0046511627925"/>
    <n v="6448.5174418604684"/>
    <n v="12016.730232558142"/>
    <n v="5932.4848837209311"/>
    <n v="6929.6267441860437"/>
    <n v="7428.6418604651199"/>
    <n v="8203.825581395351"/>
    <n v="8528.9465116279061"/>
  </r>
  <r>
    <x v="20"/>
    <x v="12"/>
    <s v="EXPORTAÇÃO"/>
    <s v="m3"/>
    <n v="0.47916666666666669"/>
    <n v="8.1018518518518514E-3"/>
    <n v="0.47916666666666663"/>
    <n v="1.925925925925926"/>
    <n v="0.44675925925925924"/>
    <n v="2.1041666666666665"/>
    <n v="10.127314814814815"/>
    <n v="15.857638888888889"/>
    <n v="5.6284722222222223"/>
    <n v="0.63888888888888884"/>
    <n v="0.69907407407407407"/>
    <n v="0"/>
  </r>
  <r>
    <x v="20"/>
    <x v="13"/>
    <s v="EXPORTAÇÃO"/>
    <s v="m3"/>
    <n v="0"/>
    <n v="0"/>
    <n v="0"/>
    <n v="0"/>
    <n v="0"/>
    <n v="0"/>
    <n v="0"/>
    <n v="0"/>
    <n v="0"/>
    <n v="0"/>
    <n v="0"/>
    <n v="0"/>
  </r>
  <r>
    <x v="20"/>
    <x v="14"/>
    <s v="EXPORTAÇÃO"/>
    <s v="m3"/>
    <n v="0"/>
    <n v="0"/>
    <n v="0"/>
    <n v="0"/>
    <n v="0"/>
    <n v="0"/>
    <n v="0"/>
    <n v="0"/>
    <n v="0"/>
    <n v="0"/>
    <n v="0"/>
    <n v="0"/>
  </r>
  <r>
    <x v="20"/>
    <x v="15"/>
    <s v="EXPORTAÇÃO"/>
    <s v="m3"/>
    <n v="2593.5082926829268"/>
    <n v="2291.353170731707"/>
    <n v="2864.2448780487803"/>
    <n v="2625.2956097560977"/>
    <n v="3151.7190243902437"/>
    <n v="4009.8878048780489"/>
    <n v="4206.241951219512"/>
    <n v="3937.292682926829"/>
    <n v="4737.6273170731702"/>
    <n v="5424.6107317073174"/>
    <n v="4900.616585365854"/>
    <n v="2949.1990243902437"/>
  </r>
  <r>
    <x v="21"/>
    <x v="15"/>
    <s v="EXPORTAÇÃO"/>
    <s v="m3"/>
    <n v="3216.0848780487809"/>
    <n v="3125.5843902439024"/>
    <n v="6480.2136585365843"/>
    <n v="4616.5717073170727"/>
    <n v="4367.7453658536588"/>
    <n v="3358.47024390244"/>
    <n v="4124.8253658536578"/>
    <n v="3729.1200000000003"/>
    <n v="4184.676097560975"/>
    <n v="6230.5824390243906"/>
    <n v="7473.8214634146334"/>
    <n v="3160.3990243902435"/>
  </r>
  <r>
    <x v="21"/>
    <x v="14"/>
    <s v="EXPORTAÇÃO"/>
    <s v="m3"/>
    <n v="0"/>
    <n v="0"/>
    <n v="0"/>
    <n v="0"/>
    <n v="0"/>
    <n v="0"/>
    <n v="0"/>
    <n v="0"/>
    <n v="0"/>
    <n v="0"/>
    <n v="0"/>
    <n v="0"/>
  </r>
  <r>
    <x v="21"/>
    <x v="13"/>
    <s v="EXPORTAÇÃO"/>
    <s v="m3"/>
    <n v="0"/>
    <n v="0"/>
    <n v="0"/>
    <n v="0"/>
    <n v="0"/>
    <n v="0"/>
    <n v="0"/>
    <n v="0"/>
    <n v="0"/>
    <n v="0"/>
    <n v="0"/>
    <n v="0"/>
  </r>
  <r>
    <x v="21"/>
    <x v="8"/>
    <s v="EXPORTAÇÃO"/>
    <s v="m3"/>
    <n v="678.62403846153848"/>
    <n v="90191.787499999991"/>
    <n v="83877.729807692333"/>
    <n v="103944.34326923077"/>
    <n v="54939.695192307692"/>
    <n v="181387.73942307691"/>
    <n v="55019.217307692314"/>
    <n v="66153.24615384615"/>
    <n v="101828.57499999998"/>
    <n v="80965.329807692309"/>
    <n v="15924.760576923078"/>
    <n v="131795.00384615385"/>
  </r>
  <r>
    <x v="21"/>
    <x v="1"/>
    <s v="EXPORTAÇÃO"/>
    <s v="m3"/>
    <n v="71721.274324324317"/>
    <n v="37321.812162162161"/>
    <n v="75084.16486486487"/>
    <n v="242808.30945945944"/>
    <n v="253026.25"/>
    <n v="202019.29189189192"/>
    <n v="149149.7135135135"/>
    <n v="50214.360810810816"/>
    <n v="252517.01621621623"/>
    <n v="318182.43783783785"/>
    <n v="2.4324324324324326E-2"/>
    <n v="142529.54324324324"/>
  </r>
  <r>
    <x v="21"/>
    <x v="0"/>
    <s v="EXPORTAÇÃO"/>
    <s v="m3"/>
    <n v="0"/>
    <n v="0"/>
    <n v="0"/>
    <n v="0"/>
    <n v="0"/>
    <n v="0"/>
    <n v="79.163888888888891"/>
    <n v="0"/>
    <n v="201.67500000000001"/>
    <n v="237.47499999999999"/>
    <n v="158.20833333333334"/>
    <n v="409.6"/>
  </r>
  <r>
    <x v="21"/>
    <x v="6"/>
    <s v="EXPORTAÇÃO"/>
    <s v="m3"/>
    <n v="0"/>
    <n v="4.1666666666666671E-2"/>
    <n v="7.9710144927536225E-2"/>
    <n v="0.12862318840579709"/>
    <n v="2.1739130434782608E-2"/>
    <n v="8.6956521739130432E-2"/>
    <n v="3.6231884057971015E-3"/>
    <n v="0.17572463768115942"/>
    <n v="12.306159420289855"/>
    <n v="8.3568840579710155"/>
    <n v="10.177536231884057"/>
    <n v="7.0652173913043473E-2"/>
  </r>
  <r>
    <x v="21"/>
    <x v="11"/>
    <s v="EXPORTAÇÃO"/>
    <s v="m3"/>
    <n v="7854.3732558139545"/>
    <n v="7868.7546511627925"/>
    <n v="8912.9918604651193"/>
    <n v="10839.010465116282"/>
    <n v="11086.115116279079"/>
    <n v="10709.968604651174"/>
    <n v="11048.081395348843"/>
    <n v="10630.947674418614"/>
    <n v="13995.91744186046"/>
    <n v="28630.620930232591"/>
    <n v="9163.651162790693"/>
    <n v="9992.3383720930251"/>
  </r>
  <r>
    <x v="21"/>
    <x v="9"/>
    <s v="EXPORTAÇÃO"/>
    <s v="m3"/>
    <n v="21998.915714285715"/>
    <n v="17941.377142857142"/>
    <n v="27456.428571428572"/>
    <n v="24604.694285714286"/>
    <n v="0"/>
    <n v="107230.94285714286"/>
    <n v="102248.56142857143"/>
    <n v="0"/>
    <n v="0"/>
    <n v="0"/>
    <n v="0"/>
    <n v="0"/>
  </r>
  <r>
    <x v="21"/>
    <x v="2"/>
    <s v="EXPORTAÇÃO"/>
    <s v="m3"/>
    <n v="896686.15567010292"/>
    <n v="290203.48144329904"/>
    <n v="690849.65360824729"/>
    <n v="1513975.0474226801"/>
    <n v="1605890.5628865981"/>
    <n v="892988.27010309312"/>
    <n v="1389928.6360824739"/>
    <n v="921771.59484536084"/>
    <n v="797752.57010309317"/>
    <n v="1063327.1402061856"/>
    <n v="744212.41546391731"/>
    <n v="949098.4216494842"/>
  </r>
  <r>
    <x v="21"/>
    <x v="3"/>
    <s v="EXPORTAÇÃO"/>
    <s v="m3"/>
    <n v="1133.1916666666666"/>
    <n v="3620.3011904761906"/>
    <n v="1441.7857142857142"/>
    <n v="2094.3369047619044"/>
    <n v="2602.4238095238097"/>
    <n v="2499.9261904761902"/>
    <n v="3284.2750000000001"/>
    <n v="3355.3142857142861"/>
    <n v="1877.2940476190474"/>
    <n v="2967.0833333333335"/>
    <n v="6831.5369047619024"/>
    <n v="5019.1261904761905"/>
  </r>
  <r>
    <x v="21"/>
    <x v="12"/>
    <s v="EXPORTAÇÃO"/>
    <s v="m3"/>
    <n v="0"/>
    <n v="0.69444444444444442"/>
    <n v="59.314814814814817"/>
    <n v="0.69444444444444442"/>
    <n v="72.916666666666671"/>
    <n v="48.673611111111114"/>
    <n v="24.30787037037037"/>
    <n v="86.194444444444443"/>
    <n v="102.8587962962963"/>
    <n v="74.305555555555557"/>
    <n v="50.094907407407405"/>
    <n v="54.95949074074074"/>
  </r>
  <r>
    <x v="21"/>
    <x v="7"/>
    <s v="EXPORTAÇÃO"/>
    <s v="m3"/>
    <n v="556.89146341463413"/>
    <n v="188.02317073170732"/>
    <n v="295.25365853658525"/>
    <n v="226.83536585365849"/>
    <n v="278.20365853658541"/>
    <n v="256.95731707317071"/>
    <n v="192.2658536585366"/>
    <n v="213.31219512195122"/>
    <n v="212.23780487804876"/>
    <n v="272.21707317073162"/>
    <n v="194.17439024390242"/>
    <n v="257.66463414634143"/>
  </r>
  <r>
    <x v="21"/>
    <x v="4"/>
    <s v="EXPORTAÇÃO"/>
    <s v="m3"/>
    <n v="96132.037735849066"/>
    <n v="61905.793710691854"/>
    <n v="96028.838993710669"/>
    <n v="78517.621383647827"/>
    <n v="81378.176100628931"/>
    <n v="85785.06918238994"/>
    <n v="96932.566037735887"/>
    <n v="68938.3044025157"/>
    <n v="97183.564779874228"/>
    <n v="91603.235220125804"/>
    <n v="109615.33710691826"/>
    <n v="110151.59119496855"/>
  </r>
  <r>
    <x v="21"/>
    <x v="5"/>
    <s v="EXPORTAÇÃO"/>
    <s v="m3"/>
    <n v="0"/>
    <n v="0"/>
    <n v="0"/>
    <n v="0"/>
    <n v="0"/>
    <n v="0"/>
    <n v="0"/>
    <n v="0"/>
    <n v="0"/>
    <n v="0"/>
    <n v="0"/>
    <n v="0"/>
  </r>
  <r>
    <x v="21"/>
    <x v="10"/>
    <s v="EXPORTAÇÃO"/>
    <s v="m3"/>
    <n v="8274.5411605937952"/>
    <n v="12446.944669365719"/>
    <n v="17185.616734143045"/>
    <n v="22424.979757085028"/>
    <n v="18922.819163292843"/>
    <n v="15068.352226720646"/>
    <n v="25851.215924426448"/>
    <n v="24393.960863697706"/>
    <n v="44116.43049932523"/>
    <n v="33655.479082321166"/>
    <n v="18353.975708502017"/>
    <n v="25749.337381916324"/>
  </r>
  <r>
    <x v="22"/>
    <x v="15"/>
    <s v="EXPORTAÇÃO"/>
    <s v="m3"/>
    <n v="3158.2536585365851"/>
    <n v="1429.2468292682927"/>
    <n v="1581.9746341463417"/>
    <n v="832.4897560975611"/>
    <n v="1200.5717073170733"/>
    <n v="850.8507317073171"/>
    <n v="1502.3990243902438"/>
    <n v="2094.3092682926831"/>
    <n v="2575.5560975609756"/>
    <n v="1793.8019512195121"/>
    <n v="1718.9629268292683"/>
    <n v="2645.9424390243903"/>
  </r>
  <r>
    <x v="22"/>
    <x v="14"/>
    <s v="EXPORTAÇÃO"/>
    <s v="m3"/>
    <n v="0"/>
    <n v="0"/>
    <n v="0"/>
    <n v="0"/>
    <n v="0"/>
    <n v="0"/>
    <n v="0"/>
    <n v="0"/>
    <n v="0"/>
    <n v="0"/>
    <n v="0"/>
    <n v="0"/>
  </r>
  <r>
    <x v="22"/>
    <x v="13"/>
    <s v="EXPORTAÇÃO"/>
    <s v="m3"/>
    <n v="0"/>
    <n v="0"/>
    <n v="0"/>
    <n v="0"/>
    <n v="0"/>
    <n v="0"/>
    <n v="0"/>
    <n v="0"/>
    <n v="0"/>
    <n v="0"/>
    <n v="0"/>
    <n v="0"/>
  </r>
  <r>
    <x v="22"/>
    <x v="8"/>
    <s v="EXPORTAÇÃO"/>
    <s v="m3"/>
    <n v="48382.480769230773"/>
    <n v="151844.29038461539"/>
    <n v="26555.841346153851"/>
    <n v="128134.97884615386"/>
    <n v="46166.091346153851"/>
    <n v="49809.75"/>
    <n v="67677.578846153847"/>
    <n v="83000.248076923075"/>
    <n v="81140.402884615381"/>
    <n v="113468.39615384614"/>
    <n v="86552.1"/>
    <n v="60300.338461538471"/>
  </r>
  <r>
    <x v="22"/>
    <x v="1"/>
    <s v="EXPORTAÇÃO"/>
    <s v="m3"/>
    <n v="13645.835135135136"/>
    <n v="50374.309459459459"/>
    <n v="8.6486486486486491E-2"/>
    <n v="0.47297297297297297"/>
    <n v="0"/>
    <n v="29531.198648648646"/>
    <n v="150223.62972972973"/>
    <n v="38339.13513513514"/>
    <n v="156148.66216216213"/>
    <n v="6763.905405405405"/>
    <n v="96490.4310810811"/>
    <n v="4487.5959459459464"/>
  </r>
  <r>
    <x v="22"/>
    <x v="0"/>
    <s v="EXPORTAÇÃO"/>
    <s v="m3"/>
    <n v="71.206944444444446"/>
    <n v="0.23333333333333334"/>
    <n v="0"/>
    <n v="0"/>
    <n v="0"/>
    <n v="0"/>
    <n v="0"/>
    <n v="0"/>
    <n v="1.3888888888888889E-3"/>
    <n v="219.2486111111111"/>
    <n v="205.22638888888889"/>
    <n v="38.727777777777774"/>
  </r>
  <r>
    <x v="22"/>
    <x v="6"/>
    <s v="EXPORTAÇÃO"/>
    <s v="m3"/>
    <n v="8.2971014492753632"/>
    <n v="8.6304347826086953"/>
    <n v="9.057971014492755E-2"/>
    <n v="2.1739130434782608E-2"/>
    <n v="0.15036231884057974"/>
    <n v="0.24818840579710144"/>
    <n v="0.1648550724637681"/>
    <n v="0.22463768115942023"/>
    <n v="6.7028985507246383E-2"/>
    <n v="8.5144927536231887E-2"/>
    <n v="0.12137681159420288"/>
    <n v="0.24818840579710144"/>
  </r>
  <r>
    <x v="22"/>
    <x v="11"/>
    <s v="EXPORTAÇÃO"/>
    <s v="m3"/>
    <n v="12208.512790697687"/>
    <n v="7390.1604651162852"/>
    <n v="10171.346511627911"/>
    <n v="9167.9767441860477"/>
    <n v="12443.011627906984"/>
    <n v="9454.7383720930266"/>
    <n v="10155.836046511629"/>
    <n v="10742.305813953488"/>
    <n v="9950.5988372093088"/>
    <n v="8834.4720930232561"/>
    <n v="7472.4279069767445"/>
    <n v="7244.2662790697741"/>
  </r>
  <r>
    <x v="22"/>
    <x v="9"/>
    <s v="EXPORTAÇÃO"/>
    <s v="m3"/>
    <n v="0"/>
    <n v="0"/>
    <n v="0"/>
    <n v="50030.931428571428"/>
    <n v="0"/>
    <n v="49649.08"/>
    <n v="99461.545714285719"/>
    <n v="0"/>
    <n v="49567.141428571427"/>
    <n v="147636.42571428569"/>
    <n v="0"/>
    <n v="99257.945714285714"/>
  </r>
  <r>
    <x v="22"/>
    <x v="2"/>
    <s v="EXPORTAÇÃO"/>
    <s v="m3"/>
    <n v="1454294.6938144329"/>
    <n v="1163098.9443298965"/>
    <n v="1236600.3103092783"/>
    <n v="1413803.5556701031"/>
    <n v="815625.58969072171"/>
    <n v="1246343.7536082477"/>
    <n v="1423014.2958762881"/>
    <n v="1057779.6876288664"/>
    <n v="961435.79175257741"/>
    <n v="1177215.7226804125"/>
    <n v="1897896.9257731962"/>
    <n v="1007541.4402061858"/>
  </r>
  <r>
    <x v="22"/>
    <x v="3"/>
    <s v="EXPORTAÇÃO"/>
    <s v="m3"/>
    <n v="5242.971428571429"/>
    <n v="3736.7488095238091"/>
    <n v="33775.354761904753"/>
    <n v="10823.136904761906"/>
    <n v="4722.455952380953"/>
    <n v="1491.8083333333336"/>
    <n v="3149.0309523809524"/>
    <n v="4693.5642857142848"/>
    <n v="7056.5880952380949"/>
    <n v="6616.682142857142"/>
    <n v="5222.7321428571422"/>
    <n v="5777.9250000000002"/>
  </r>
  <r>
    <x v="22"/>
    <x v="12"/>
    <s v="EXPORTAÇÃO"/>
    <s v="m3"/>
    <n v="24.982638888888886"/>
    <n v="104.88310185185185"/>
    <n v="114.81712962962962"/>
    <n v="25.03587962962963"/>
    <n v="31.93287037037037"/>
    <n v="0"/>
    <n v="81.62268518518519"/>
    <n v="49.413194444444443"/>
    <n v="134.21296296296296"/>
    <n v="0.8622685185185186"/>
    <n v="23.6875"/>
    <n v="48.703703703703695"/>
  </r>
  <r>
    <x v="22"/>
    <x v="7"/>
    <s v="EXPORTAÇÃO"/>
    <s v="m3"/>
    <n v="499.80975609756098"/>
    <n v="912.50365853658536"/>
    <n v="1250.3451219512199"/>
    <n v="1075.99756097561"/>
    <n v="1432.7585365853661"/>
    <n v="665.67073170731692"/>
    <n v="347.4073170731707"/>
    <n v="471.38780487804877"/>
    <n v="474.85975609756099"/>
    <n v="561.14268292682937"/>
    <n v="574.5353658536585"/>
    <n v="102.9060975609756"/>
  </r>
  <r>
    <x v="22"/>
    <x v="4"/>
    <s v="EXPORTAÇÃO"/>
    <s v="m3"/>
    <n v="129334.05786163526"/>
    <n v="85915.986163522"/>
    <n v="156860.70943396227"/>
    <n v="109777.85911949689"/>
    <n v="159449.3522012578"/>
    <n v="113115.96100628926"/>
    <n v="137204.53333333335"/>
    <n v="136694.44276729561"/>
    <n v="137697.32704402512"/>
    <n v="126457.35974842767"/>
    <n v="192182.39496855345"/>
    <n v="249473.50440251571"/>
  </r>
  <r>
    <x v="22"/>
    <x v="10"/>
    <s v="EXPORTAÇÃO"/>
    <s v="m3"/>
    <n v="12750.056680161942"/>
    <n v="5705.2442645074234"/>
    <n v="19846.735492577583"/>
    <n v="9091.967611336031"/>
    <n v="9063.4817813765203"/>
    <n v="28645.601889338715"/>
    <n v="7249.3873144399531"/>
    <n v="21733.041835357617"/>
    <n v="32395.716599190277"/>
    <n v="14516.524966261801"/>
    <n v="22627.514170040467"/>
    <n v="24024.333333333328"/>
  </r>
  <r>
    <x v="22"/>
    <x v="5"/>
    <s v="EXPORTAÇÃO"/>
    <s v="m3"/>
    <n v="0"/>
    <n v="0"/>
    <n v="0"/>
    <n v="0"/>
    <n v="0"/>
    <n v="0"/>
    <n v="0"/>
    <n v="0"/>
    <n v="0"/>
    <n v="0"/>
    <n v="0"/>
    <m/>
  </r>
  <r>
    <x v="23"/>
    <x v="15"/>
    <s v="EXPORTAÇÃO"/>
    <s v="m3"/>
    <n v="3474.1902439024389"/>
    <n v="4274.4292682926834"/>
    <n v="4273.8302439024392"/>
    <n v="4132.9551219512196"/>
    <n v="5583.8790243902431"/>
    <n v="5522.9931707317073"/>
    <n v="6723.5151219512181"/>
    <n v="6507.0048780487805"/>
    <n v="4625.4253658536581"/>
    <n v="5206.88"/>
    <n v="3676.8780487804879"/>
    <n v="2322.9960975609756"/>
  </r>
  <r>
    <x v="23"/>
    <x v="14"/>
    <s v="EXPORTAÇÃO"/>
    <s v="m3"/>
    <n v="0"/>
    <n v="0"/>
    <n v="0"/>
    <n v="0"/>
    <n v="0"/>
    <n v="0"/>
    <n v="0"/>
    <n v="0"/>
    <n v="0"/>
    <n v="0"/>
    <n v="0"/>
    <n v="0"/>
  </r>
  <r>
    <x v="23"/>
    <x v="13"/>
    <s v="EXPORTAÇÃO"/>
    <s v="m3"/>
    <n v="0"/>
    <n v="0"/>
    <n v="0"/>
    <n v="0"/>
    <n v="0"/>
    <n v="0"/>
    <n v="0"/>
    <n v="0"/>
    <n v="0"/>
    <n v="0"/>
    <n v="0"/>
    <n v="0"/>
  </r>
  <r>
    <x v="23"/>
    <x v="8"/>
    <s v="EXPORTAÇÃO"/>
    <s v="m3"/>
    <n v="116998.29423076924"/>
    <n v="90685.192307692312"/>
    <n v="85942.548076923063"/>
    <n v="101832.19230769231"/>
    <n v="125368.40096153849"/>
    <n v="195966.5625"/>
    <n v="120221.56730769231"/>
    <n v="167990.36826923076"/>
    <n v="132329.38653846149"/>
    <n v="96885.853846153856"/>
    <n v="152509.35576923075"/>
    <n v="92773.50961538461"/>
  </r>
  <r>
    <x v="23"/>
    <x v="1"/>
    <s v="EXPORTAÇÃO"/>
    <s v="m3"/>
    <n v="0"/>
    <n v="5.4054054054054057E-2"/>
    <n v="6833.0459459459453"/>
    <n v="5.8108108108108111E-2"/>
    <n v="57462.672972972978"/>
    <n v="6652.9851351351354"/>
    <n v="114737.48243243244"/>
    <n v="157159.67972972975"/>
    <n v="234118.47972972973"/>
    <n v="443354.99864864862"/>
    <n v="163720.83648648646"/>
    <n v="244745.73108108112"/>
  </r>
  <r>
    <x v="23"/>
    <x v="0"/>
    <s v="EXPORTAÇÃO"/>
    <s v="m3"/>
    <n v="236.70694444444445"/>
    <n v="2377.202777777778"/>
    <n v="497.81805555555559"/>
    <n v="305.08333333333331"/>
    <n v="290.42083333333335"/>
    <n v="407.875"/>
    <n v="488.52222222222224"/>
    <n v="304.49444444444447"/>
    <n v="4560.7249999999995"/>
    <n v="290.43611111111113"/>
    <n v="272.64444444444445"/>
    <n v="2323.911111111111"/>
  </r>
  <r>
    <x v="23"/>
    <x v="6"/>
    <s v="EXPORTAÇÃO"/>
    <s v="m3"/>
    <n v="7.9710144927536225E-2"/>
    <n v="5.0724637681159424E-2"/>
    <n v="0.15760869565217392"/>
    <n v="0.18115942028985504"/>
    <n v="2.5362318840579712E-2"/>
    <n v="0.17391304347826084"/>
    <n v="7.6086956521739135E-2"/>
    <n v="0.40942028985507251"/>
    <n v="0.34239130434782605"/>
    <n v="8.3333333333333329E-2"/>
    <n v="1.4601449275362313"/>
    <n v="8107.6032608695659"/>
  </r>
  <r>
    <x v="23"/>
    <x v="11"/>
    <s v="EXPORTAÇÃO"/>
    <s v="m3"/>
    <n v="8757.2965116279138"/>
    <n v="6893.2534883720946"/>
    <n v="9174.4104651162888"/>
    <n v="9112.3151162790746"/>
    <n v="7696.9930232558254"/>
    <n v="8111.1616279069822"/>
    <n v="7297.638372093028"/>
    <n v="7486.3476744186082"/>
    <n v="6351.5593023255833"/>
    <n v="7362.2093023255875"/>
    <n v="6871.5883720930178"/>
    <n v="7000.0546511627945"/>
  </r>
  <r>
    <x v="23"/>
    <x v="9"/>
    <s v="EXPORTAÇÃO"/>
    <s v="m3"/>
    <n v="0"/>
    <n v="201086.79285714289"/>
    <n v="50777.14"/>
    <n v="0"/>
    <n v="46776.017142857141"/>
    <n v="0"/>
    <n v="0"/>
    <n v="0"/>
    <n v="0"/>
    <n v="102033.28"/>
    <n v="0"/>
    <n v="50781.505714285711"/>
  </r>
  <r>
    <x v="23"/>
    <x v="2"/>
    <s v="EXPORTAÇÃO"/>
    <s v="m3"/>
    <n v="1620187.1701030931"/>
    <n v="1150578.9134020617"/>
    <n v="912620.06494845345"/>
    <n v="856202.47938144312"/>
    <n v="2300198.2969072158"/>
    <n v="816795.25154639164"/>
    <n v="1433549.6185567004"/>
    <n v="1359707.3690721646"/>
    <n v="1036960.020618557"/>
    <n v="1343647.415463917"/>
    <n v="630730.41855670128"/>
    <n v="774013.33298969094"/>
  </r>
  <r>
    <x v="23"/>
    <x v="3"/>
    <s v="EXPORTAÇÃO"/>
    <s v="m3"/>
    <n v="2534.4392857142857"/>
    <n v="4824.8190476190484"/>
    <n v="3424.4107142857138"/>
    <n v="6146.8869047619028"/>
    <n v="4955.669047619047"/>
    <n v="10486.036904761904"/>
    <n v="47001.700000000004"/>
    <n v="48848.510714285709"/>
    <n v="34620.015476190485"/>
    <n v="66001.379761904755"/>
    <n v="14061.388095238093"/>
    <n v="65746.097619047621"/>
  </r>
  <r>
    <x v="23"/>
    <x v="12"/>
    <s v="EXPORTAÇÃO"/>
    <s v="m3"/>
    <n v="101.51620370370371"/>
    <n v="27.40162037037037"/>
    <n v="25.630787037037035"/>
    <n v="81.168981481481481"/>
    <n v="56.979166666666664"/>
    <n v="24.180555555555557"/>
    <n v="31.56018518518519"/>
    <n v="96.753472222222229"/>
    <n v="16.75"/>
    <n v="86.092592592592595"/>
    <n v="30.224537037037035"/>
    <n v="1.0497685185185186"/>
  </r>
  <r>
    <x v="23"/>
    <x v="7"/>
    <s v="EXPORTAÇÃO"/>
    <s v="m3"/>
    <n v="153.92682926829261"/>
    <n v="238.76097560975612"/>
    <n v="296.02560975609765"/>
    <n v="300.80365853658532"/>
    <n v="318.99268292682927"/>
    <n v="266.26585365853663"/>
    <n v="341.9182926829269"/>
    <n v="166.20975609756096"/>
    <n v="85.684146341463403"/>
    <n v="146.77073170731705"/>
    <n v="144.45853658536586"/>
    <n v="387.75853658536585"/>
  </r>
  <r>
    <x v="23"/>
    <x v="4"/>
    <s v="EXPORTAÇÃO"/>
    <s v="m3"/>
    <n v="160493.80628930809"/>
    <n v="217526.57861635226"/>
    <n v="190493.23647798743"/>
    <n v="161520.12704402517"/>
    <n v="191671.19245283012"/>
    <n v="188129.21383647795"/>
    <n v="234191.80377358478"/>
    <n v="175760.87798742147"/>
    <n v="172864.37987421383"/>
    <n v="278204.44276729552"/>
    <n v="168415.2339622642"/>
    <n v="284008.41635220125"/>
  </r>
  <r>
    <x v="23"/>
    <x v="10"/>
    <s v="EXPORTAÇÃO"/>
    <s v="m3"/>
    <n v="22636.19163292848"/>
    <n v="22895.645074224019"/>
    <n v="21727.929824561386"/>
    <n v="10597.248313090417"/>
    <n v="41727.233468286075"/>
    <n v="29868.990553306317"/>
    <n v="30349.769230769216"/>
    <n v="13655.952766531718"/>
    <n v="14028.379217273954"/>
    <n v="17023.211875843452"/>
    <n v="9268.1497975708535"/>
    <n v="33788.56005398104"/>
  </r>
  <r>
    <x v="23"/>
    <x v="5"/>
    <s v="EXPORTAÇÃO"/>
    <s v="m3"/>
    <n v="0"/>
    <n v="0"/>
    <n v="0"/>
    <n v="0"/>
    <n v="0"/>
    <n v="0"/>
    <n v="0"/>
    <n v="0"/>
    <n v="0"/>
    <n v="0"/>
    <n v="0"/>
    <n v="0"/>
  </r>
  <r>
    <x v="24"/>
    <x v="15"/>
    <s v="EXPORTAÇÃO"/>
    <s v="m3"/>
    <n v="2596.6243902439019"/>
    <n v="3571.7687804878051"/>
    <n v="1910.0946341463416"/>
    <n v="2372.3121951219505"/>
    <n v="2145.0556097560975"/>
    <n v="2663.9980487804869"/>
    <n v="3691.637073170732"/>
    <n v="3932.839024390245"/>
    <n v="3467.3102439024392"/>
    <n v="5718.3678048780494"/>
    <n v="3981.0195121951219"/>
    <n v="3243.1824390243896"/>
  </r>
  <r>
    <x v="24"/>
    <x v="14"/>
    <s v="EXPORTAÇÃO"/>
    <s v="m3"/>
    <n v="0"/>
    <n v="0"/>
    <n v="0"/>
    <n v="0"/>
    <n v="0"/>
    <n v="0"/>
    <n v="0"/>
    <n v="0"/>
    <n v="0"/>
    <n v="0"/>
    <n v="0"/>
    <n v="0"/>
  </r>
  <r>
    <x v="24"/>
    <x v="13"/>
    <s v="EXPORTAÇÃO"/>
    <s v="m3"/>
    <n v="0"/>
    <n v="0"/>
    <n v="0"/>
    <n v="0"/>
    <n v="0"/>
    <n v="0"/>
    <n v="0"/>
    <n v="0"/>
    <n v="0"/>
    <n v="0"/>
    <n v="0"/>
    <n v="0"/>
  </r>
  <r>
    <x v="24"/>
    <x v="8"/>
    <s v="EXPORTAÇÃO"/>
    <s v="m3"/>
    <n v="166006.70096153847"/>
    <n v="108253.18269230769"/>
    <n v="130857.55288461539"/>
    <n v="151071.84134615384"/>
    <n v="113039.17692307691"/>
    <n v="136962.15000000002"/>
    <n v="61322.669230769228"/>
    <n v="155822.76249999998"/>
    <n v="68628.655769230769"/>
    <n v="86963.086538461546"/>
    <n v="112287.68269230769"/>
    <n v="135097.33461538461"/>
  </r>
  <r>
    <x v="24"/>
    <x v="1"/>
    <s v="EXPORTAÇÃO"/>
    <s v="m3"/>
    <n v="195718.58513513516"/>
    <n v="0.21621621621621623"/>
    <n v="201773.79864864863"/>
    <n v="193499.95135135134"/>
    <n v="137305.14864864867"/>
    <n v="275264.51351351349"/>
    <n v="217331.86891891895"/>
    <n v="201531.66756756755"/>
    <n v="79647.204054054047"/>
    <n v="202074.01081081084"/>
    <n v="176127.30810810809"/>
    <n v="99112.582432432435"/>
  </r>
  <r>
    <x v="24"/>
    <x v="0"/>
    <s v="EXPORTAÇÃO"/>
    <s v="m3"/>
    <n v="79.476388888888891"/>
    <n v="123.4361111111111"/>
    <n v="130.63749999999999"/>
    <n v="131.27638888888887"/>
    <n v="87.12222222222222"/>
    <n v="87.393055555555549"/>
    <n v="43.87361111111111"/>
    <n v="132.20416666666668"/>
    <n v="87.748611111111117"/>
    <n v="87.672222222222217"/>
    <n v="43.9"/>
    <n v="173.51249999999999"/>
  </r>
  <r>
    <x v="24"/>
    <x v="6"/>
    <s v="EXPORTAÇÃO"/>
    <s v="m3"/>
    <n v="0.4420289855072464"/>
    <n v="0.76811594202898559"/>
    <n v="0.13043478260869565"/>
    <n v="7.6086956521739135E-2"/>
    <n v="0.36956521739130432"/>
    <n v="7413.5072463768111"/>
    <n v="0.35688405797101447"/>
    <n v="9.057971014492754E-3"/>
    <n v="0.29166666666666669"/>
    <n v="5998.4800724637689"/>
    <n v="7438.0525362318831"/>
    <n v="6687.304347826087"/>
  </r>
  <r>
    <x v="24"/>
    <x v="11"/>
    <s v="EXPORTAÇÃO"/>
    <s v="m3"/>
    <n v="16905.173255813959"/>
    <n v="7664.0441860465153"/>
    <n v="9560.9244186046544"/>
    <n v="17625.875581395347"/>
    <n v="9995.7313953488301"/>
    <n v="9008.6651162790731"/>
    <n v="8340.5848837209287"/>
    <n v="7931.8534883720968"/>
    <n v="8223.270930232562"/>
    <n v="13379.352325581407"/>
    <n v="7205.1930232558198"/>
    <n v="9724.6372093023256"/>
  </r>
  <r>
    <x v="24"/>
    <x v="9"/>
    <s v="EXPORTAÇÃO"/>
    <s v="m3"/>
    <n v="0"/>
    <n v="0"/>
    <n v="7916.2114285714288"/>
    <n v="22822.265714285713"/>
    <n v="7251.7814285714285"/>
    <n v="15938.29"/>
    <n v="15235.19"/>
    <n v="7974.2542857142853"/>
    <n v="0"/>
    <n v="7926.0671428571432"/>
    <n v="0"/>
    <n v="0"/>
  </r>
  <r>
    <x v="24"/>
    <x v="2"/>
    <s v="EXPORTAÇÃO"/>
    <s v="m3"/>
    <n v="1560253.5226804118"/>
    <n v="997756.24020618561"/>
    <n v="1031568.9989690718"/>
    <n v="1710045.9391752582"/>
    <n v="1152296.6608247424"/>
    <n v="1031808.3731958767"/>
    <n v="735110.49587628816"/>
    <n v="1425877.0288659795"/>
    <n v="1019812.3731958765"/>
    <n v="1353156.1051546391"/>
    <n v="979165.84639175213"/>
    <n v="934473.92886597977"/>
  </r>
  <r>
    <x v="24"/>
    <x v="3"/>
    <s v="EXPORTAÇÃO"/>
    <s v="m3"/>
    <n v="67341.536904761888"/>
    <n v="77208.797619047633"/>
    <n v="67852.686904761882"/>
    <n v="119064.63928571426"/>
    <n v="81620.279761904763"/>
    <n v="96410.185714285763"/>
    <n v="102378.04285714285"/>
    <n v="146153.14166666669"/>
    <n v="66264.835714285713"/>
    <n v="130904.37738095238"/>
    <n v="11594.576190476189"/>
    <n v="61326.788095238087"/>
  </r>
  <r>
    <x v="24"/>
    <x v="12"/>
    <s v="EXPORTAÇÃO"/>
    <s v="m3"/>
    <n v="31.446759259259256"/>
    <n v="49.25925925925926"/>
    <n v="58.118055555555557"/>
    <n v="25.993055555555557"/>
    <n v="1758.3159722222222"/>
    <n v="70.026620370370367"/>
    <n v="1.2199074074074074"/>
    <n v="126.87962962962963"/>
    <n v="50.165509259259252"/>
    <n v="52.390046296296298"/>
    <n v="162.6597222222222"/>
    <n v="73.562500000000014"/>
  </r>
  <r>
    <x v="24"/>
    <x v="7"/>
    <s v="EXPORTAÇÃO"/>
    <s v="m3"/>
    <n v="222.24512195121952"/>
    <n v="408.40243902439028"/>
    <n v="258.18048780487806"/>
    <n v="341.98536585365844"/>
    <n v="1192.0658536585368"/>
    <n v="173.89756097560979"/>
    <n v="216.58414634146342"/>
    <n v="244.45121951219508"/>
    <n v="200.68170731707318"/>
    <n v="302.77682926829266"/>
    <n v="620.84756097560978"/>
    <n v="944.00243902439013"/>
  </r>
  <r>
    <x v="24"/>
    <x v="4"/>
    <s v="EXPORTAÇÃO"/>
    <s v="m3"/>
    <n v="209126.64528301879"/>
    <n v="157419.05031446539"/>
    <n v="204923.39999999997"/>
    <n v="135779.83522012574"/>
    <n v="240322.68427672956"/>
    <n v="159371.33710691819"/>
    <n v="335027.15471698123"/>
    <n v="277274.96100628935"/>
    <n v="393522.16729559755"/>
    <n v="217750.97484276717"/>
    <n v="250006.2880503145"/>
    <n v="326601.71823899413"/>
  </r>
  <r>
    <x v="24"/>
    <x v="10"/>
    <s v="EXPORTAÇÃO"/>
    <s v="m3"/>
    <n v="25829.703103913616"/>
    <n v="14375.578947368409"/>
    <n v="17101.152496626179"/>
    <n v="52775.879892037745"/>
    <n v="20834.774628879866"/>
    <n v="3458.7800269905565"/>
    <n v="53176.61403508771"/>
    <n v="31772.990553306336"/>
    <n v="7753.1565452091763"/>
    <n v="9748.6599190283468"/>
    <n v="598.00269905533094"/>
    <n v="29939.913630229406"/>
  </r>
  <r>
    <x v="24"/>
    <x v="5"/>
    <s v="EXPORTAÇÃO"/>
    <s v="m3"/>
    <n v="0"/>
    <n v="0"/>
    <n v="0"/>
    <n v="0"/>
    <n v="0"/>
    <n v="0"/>
    <n v="0"/>
    <n v="0"/>
    <n v="0"/>
    <n v="0"/>
    <n v="0"/>
    <m/>
  </r>
  <r>
    <x v="25"/>
    <x v="15"/>
    <s v="EXPORTAÇÃO"/>
    <s v="m3"/>
    <n v="2732.4"/>
    <n v="3013.1824390243896"/>
    <n v="2335.085853658537"/>
    <n v="1751.2595121951229"/>
    <n v="1918.7482926829271"/>
    <n v="1873.8985365853659"/>
    <n v="2001.3268292682928"/>
    <n v="1345.2585365853658"/>
    <n v="1765.340487804878"/>
    <n v="1893.8604878048779"/>
    <m/>
    <m/>
  </r>
  <r>
    <x v="25"/>
    <x v="14"/>
    <s v="EXPORTAÇÃO"/>
    <s v="m3"/>
    <n v="0"/>
    <n v="0"/>
    <n v="0"/>
    <n v="0"/>
    <n v="0"/>
    <n v="0"/>
    <n v="0"/>
    <n v="0"/>
    <n v="0"/>
    <n v="0"/>
    <m/>
    <m/>
  </r>
  <r>
    <x v="25"/>
    <x v="13"/>
    <s v="EXPORTAÇÃO"/>
    <s v="m3"/>
    <n v="0"/>
    <n v="0"/>
    <n v="0"/>
    <n v="0"/>
    <n v="0"/>
    <n v="0"/>
    <n v="0"/>
    <n v="0"/>
    <n v="0"/>
    <n v="0"/>
    <m/>
    <m/>
  </r>
  <r>
    <x v="25"/>
    <x v="8"/>
    <s v="EXPORTAÇÃO"/>
    <s v="m3"/>
    <n v="145355.80192307691"/>
    <n v="65396.394230769227"/>
    <n v="107705.62019230769"/>
    <n v="146812.24519230772"/>
    <n v="183535.8509615385"/>
    <n v="154893.11249999999"/>
    <n v="122078.38557692306"/>
    <n v="135216.23942307694"/>
    <n v="71987.291346153841"/>
    <n v="138584.40576923077"/>
    <m/>
    <m/>
  </r>
  <r>
    <x v="25"/>
    <x v="1"/>
    <s v="EXPORTAÇÃO"/>
    <s v="m3"/>
    <n v="100456.33378378378"/>
    <n v="100222.89594594593"/>
    <n v="123331.50675675676"/>
    <n v="121414.88783783784"/>
    <n v="0.27702702702702708"/>
    <n v="50132.409459459457"/>
    <n v="99085.75405405405"/>
    <n v="98332.663513513515"/>
    <n v="144271.77567567566"/>
    <n v="148292.49729729729"/>
    <m/>
    <m/>
  </r>
  <r>
    <x v="25"/>
    <x v="0"/>
    <s v="EXPORTAÇÃO"/>
    <s v="m3"/>
    <n v="0"/>
    <n v="0"/>
    <n v="0"/>
    <n v="0"/>
    <n v="0"/>
    <n v="0"/>
    <n v="0"/>
    <n v="0"/>
    <n v="0"/>
    <n v="0"/>
    <m/>
    <m/>
  </r>
  <r>
    <x v="25"/>
    <x v="6"/>
    <s v="EXPORTAÇÃO"/>
    <s v="m3"/>
    <n v="0.13405797101449277"/>
    <n v="7273.438405797101"/>
    <n v="7260.2807971014499"/>
    <n v="0.22644927536231882"/>
    <n v="0.44927536231884058"/>
    <n v="0.125"/>
    <n v="1.4221014492753621"/>
    <n v="0.43659420289855078"/>
    <n v="1.0307971014492754"/>
    <n v="0.23007246376811591"/>
    <m/>
    <m/>
  </r>
  <r>
    <x v="25"/>
    <x v="11"/>
    <s v="EXPORTAÇÃO"/>
    <s v="m3"/>
    <n v="8058.8093023255851"/>
    <n v="7423.2104651162808"/>
    <n v="6904.5825581395347"/>
    <n v="7716.9569767441917"/>
    <n v="16844.832558139533"/>
    <n v="7162.7476744186106"/>
    <n v="7965.2837209302343"/>
    <n v="18463.522093023283"/>
    <n v="8286.1220930232648"/>
    <n v="9190.9883720930357"/>
    <m/>
    <m/>
  </r>
  <r>
    <x v="25"/>
    <x v="9"/>
    <s v="EXPORTAÇÃO"/>
    <s v="m3"/>
    <n v="0"/>
    <n v="0"/>
    <n v="0"/>
    <n v="0"/>
    <n v="0"/>
    <n v="0"/>
    <n v="0"/>
    <n v="0"/>
    <n v="0"/>
    <n v="0"/>
    <m/>
    <m/>
  </r>
  <r>
    <x v="25"/>
    <x v="2"/>
    <s v="EXPORTAÇÃO"/>
    <s v="m3"/>
    <n v="1275925.7835051552"/>
    <n v="1399703.963917525"/>
    <n v="1149432.2268041237"/>
    <n v="1594501.0278350513"/>
    <n v="1062759.1938144329"/>
    <n v="1346812.7917525764"/>
    <n v="1184288.1938144332"/>
    <n v="1491281.9649484525"/>
    <n v="1299745.716494845"/>
    <n v="1014962.9938144333"/>
    <m/>
    <m/>
  </r>
  <r>
    <x v="25"/>
    <x v="3"/>
    <s v="EXPORTAÇÃO"/>
    <s v="m3"/>
    <n v="63753.017857142862"/>
    <n v="106043.62499999999"/>
    <n v="104234.10595238094"/>
    <n v="64000.664285714272"/>
    <n v="17077.767857142859"/>
    <n v="62749.336904761905"/>
    <n v="18538.285714285714"/>
    <n v="12607.238095238092"/>
    <n v="66714.515476190485"/>
    <n v="86358.366666666669"/>
    <m/>
    <m/>
  </r>
  <r>
    <x v="25"/>
    <x v="12"/>
    <s v="EXPORTAÇÃO"/>
    <s v="m3"/>
    <n v="74.55092592592591"/>
    <n v="97.309027777777786"/>
    <n v="49.417824074074083"/>
    <n v="50.700231481481481"/>
    <n v="819.45601851851848"/>
    <n v="1536.7569444444446"/>
    <n v="381.2268518518519"/>
    <n v="104.12962962962963"/>
    <n v="602.57175925925924"/>
    <n v="925.83449074074076"/>
    <m/>
    <m/>
  </r>
  <r>
    <x v="25"/>
    <x v="7"/>
    <s v="EXPORTAÇÃO"/>
    <s v="m3"/>
    <n v="814.79999999999984"/>
    <n v="366.26951219512193"/>
    <n v="329.89146341463419"/>
    <n v="584.06585365853664"/>
    <n v="365.85243902439021"/>
    <n v="886.00365853658536"/>
    <n v="779.22317073170723"/>
    <n v="810.50731707317073"/>
    <n v="681.67195121951227"/>
    <n v="929.86463414634147"/>
    <m/>
    <m/>
  </r>
  <r>
    <x v="25"/>
    <x v="4"/>
    <s v="EXPORTAÇÃO"/>
    <s v="m3"/>
    <n v="242120.14088050308"/>
    <n v="341758.45786163496"/>
    <n v="298314.37106918264"/>
    <n v="240872.82641509437"/>
    <n v="257846.92327044025"/>
    <n v="227485.96226415093"/>
    <n v="305265.88930817618"/>
    <n v="206995.65660377368"/>
    <n v="244711.6490566039"/>
    <n v="231068.54088050316"/>
    <m/>
    <m/>
  </r>
  <r>
    <x v="25"/>
    <x v="10"/>
    <s v="EXPORTAÇÃO"/>
    <s v="m3"/>
    <n v="5164.2766531713887"/>
    <n v="7342.70310391363"/>
    <n v="35457.094466936556"/>
    <n v="10541.228070175443"/>
    <n v="7410.3333333333358"/>
    <n v="10285.394062078276"/>
    <n v="13269.035087719301"/>
    <n v="5223.0283400809722"/>
    <n v="1267.7840755735506"/>
    <n v="18999.225371120097"/>
    <m/>
    <m/>
  </r>
  <r>
    <x v="25"/>
    <x v="5"/>
    <s v="EXPORTAÇÃO"/>
    <s v="m3"/>
    <n v="0"/>
    <n v="0"/>
    <n v="0"/>
    <n v="0"/>
    <n v="0"/>
    <n v="0"/>
    <n v="0"/>
    <n v="0"/>
    <n v="0"/>
    <n v="0"/>
    <m/>
    <m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6">
  <r>
    <x v="0"/>
    <x v="0"/>
    <s v="US$ FOB"/>
    <n v="881715"/>
    <n v="153032"/>
    <n v="510540"/>
    <n v="28731"/>
    <n v="0"/>
    <n v="1329492"/>
    <n v="398056"/>
    <n v="150616"/>
    <n v="1699734"/>
    <n v="1490425"/>
    <n v="405002"/>
    <n v="249817"/>
  </r>
  <r>
    <x v="0"/>
    <x v="1"/>
    <s v="US$ FOB"/>
    <n v="17694662"/>
    <n v="272899"/>
    <n v="42384151"/>
    <n v="99029"/>
    <n v="27489316"/>
    <n v="15629763"/>
    <n v="35360967"/>
    <n v="71753834"/>
    <n v="49619966"/>
    <n v="40384444"/>
    <n v="20076542"/>
    <n v="77930515"/>
  </r>
  <r>
    <x v="0"/>
    <x v="2"/>
    <s v="US$ FOB"/>
    <n v="21928386"/>
    <n v="16453909"/>
    <n v="13833099"/>
    <n v="0"/>
    <n v="15559163"/>
    <n v="14645555"/>
    <n v="92024004"/>
    <n v="46761040"/>
    <n v="26965579"/>
    <n v="0"/>
    <n v="0"/>
    <n v="2933412"/>
  </r>
  <r>
    <x v="0"/>
    <x v="3"/>
    <s v="US$ FOB"/>
    <n v="12796"/>
    <n v="22227"/>
    <n v="17391"/>
    <n v="5"/>
    <n v="59253"/>
    <n v="0"/>
    <n v="14924"/>
    <n v="0"/>
    <n v="10126097"/>
    <n v="11"/>
    <n v="0"/>
    <n v="5"/>
  </r>
  <r>
    <x v="0"/>
    <x v="4"/>
    <s v="US$ FOB"/>
    <n v="0"/>
    <n v="0"/>
    <n v="0"/>
    <n v="0"/>
    <n v="0"/>
    <n v="0"/>
    <n v="403762"/>
    <n v="839173"/>
    <n v="888758"/>
    <n v="5"/>
    <n v="500"/>
    <n v="0"/>
  </r>
  <r>
    <x v="0"/>
    <x v="5"/>
    <s v="US$ FOB"/>
    <n v="91790"/>
    <n v="0"/>
    <n v="212825"/>
    <n v="0"/>
    <n v="302007"/>
    <n v="71323"/>
    <n v="67839"/>
    <n v="0"/>
    <n v="0"/>
    <n v="0"/>
    <n v="0"/>
    <n v="20"/>
  </r>
  <r>
    <x v="0"/>
    <x v="6"/>
    <s v="US$ FOB"/>
    <n v="0"/>
    <n v="0"/>
    <n v="0"/>
    <n v="0"/>
    <n v="0"/>
    <n v="0"/>
    <n v="0"/>
    <n v="0"/>
    <n v="0"/>
    <n v="0"/>
    <n v="0"/>
    <n v="0"/>
  </r>
  <r>
    <x v="0"/>
    <x v="7"/>
    <s v="US$ FOB"/>
    <n v="301718"/>
    <n v="2683300"/>
    <n v="368125"/>
    <n v="599649"/>
    <n v="1833797"/>
    <n v="2390486"/>
    <n v="2860411"/>
    <n v="1177234"/>
    <n v="523882"/>
    <n v="474943"/>
    <n v="243679"/>
    <n v="1740751"/>
  </r>
  <r>
    <x v="0"/>
    <x v="8"/>
    <s v="US$ FOB"/>
    <n v="750"/>
    <n v="33452"/>
    <n v="2052458"/>
    <n v="1928915"/>
    <n v="10799"/>
    <n v="1383326"/>
    <n v="1739748"/>
    <n v="1327245"/>
    <n v="2294543"/>
    <n v="2396897"/>
    <n v="22258"/>
    <n v="1739985"/>
  </r>
  <r>
    <x v="0"/>
    <x v="9"/>
    <s v="US$ FOB"/>
    <n v="0"/>
    <n v="0"/>
    <n v="0"/>
    <n v="0"/>
    <n v="46"/>
    <n v="0"/>
    <n v="0"/>
    <n v="0"/>
    <n v="0"/>
    <n v="0"/>
    <n v="0"/>
    <n v="0"/>
  </r>
  <r>
    <x v="0"/>
    <x v="10"/>
    <s v="US$ FOB"/>
    <n v="13564458"/>
    <n v="8967548"/>
    <n v="12391942"/>
    <n v="10034749"/>
    <n v="17303838"/>
    <n v="5057962"/>
    <n v="15562096"/>
    <n v="10834660"/>
    <n v="16236032"/>
    <n v="10986301"/>
    <n v="10090458"/>
    <n v="8596815"/>
  </r>
  <r>
    <x v="0"/>
    <x v="11"/>
    <s v="US$ FOB"/>
    <n v="499017"/>
    <n v="2786777"/>
    <n v="2631553"/>
    <n v="3816306"/>
    <n v="4125098"/>
    <n v="3720082"/>
    <n v="801047"/>
    <n v="6625677"/>
    <n v="1133512"/>
    <n v="1177660"/>
    <n v="2888603"/>
    <n v="1178077"/>
  </r>
  <r>
    <x v="0"/>
    <x v="12"/>
    <s v="US$ FOB"/>
    <n v="103199"/>
    <n v="164129"/>
    <n v="179966"/>
    <n v="172039"/>
    <n v="238027"/>
    <n v="75697"/>
    <n v="97664"/>
    <n v="155265"/>
    <n v="52628"/>
    <n v="165858"/>
    <n v="65132"/>
    <n v="163392"/>
  </r>
  <r>
    <x v="0"/>
    <x v="13"/>
    <s v="US$ FOB"/>
    <n v="38494866"/>
    <n v="38856442"/>
    <n v="39796499"/>
    <n v="38249455"/>
    <n v="59855245"/>
    <n v="48877869"/>
    <n v="53923138"/>
    <n v="41366899"/>
    <n v="36294678"/>
    <n v="43940824"/>
    <n v="48181863"/>
    <n v="40588565"/>
  </r>
  <r>
    <x v="0"/>
    <x v="14"/>
    <s v="US$ FOB"/>
    <n v="18285038"/>
    <n v="50028233"/>
    <n v="16562486"/>
    <n v="25582261"/>
    <n v="67563509"/>
    <n v="65291665"/>
    <n v="35263384"/>
    <n v="18594401"/>
    <n v="45863511"/>
    <n v="21773741"/>
    <n v="31111638"/>
    <n v="51828609"/>
  </r>
  <r>
    <x v="0"/>
    <x v="15"/>
    <s v="US$ FOB"/>
    <n v="360648"/>
    <n v="270633"/>
    <n v="406910"/>
    <n v="309443"/>
    <n v="132424"/>
    <n v="488515"/>
    <n v="406048"/>
    <n v="544917"/>
    <n v="649676"/>
    <n v="361626"/>
    <n v="506260"/>
    <n v="426760"/>
  </r>
  <r>
    <x v="1"/>
    <x v="0"/>
    <s v="US$ FOB"/>
    <n v="212218"/>
    <n v="332202"/>
    <n v="836134"/>
    <n v="385136"/>
    <n v="1243835"/>
    <n v="70657"/>
    <n v="1074179"/>
    <n v="1225536"/>
    <n v="1225100"/>
    <n v="160004"/>
    <n v="32595"/>
    <n v="412491"/>
  </r>
  <r>
    <x v="1"/>
    <x v="1"/>
    <s v="US$ FOB"/>
    <n v="54706418"/>
    <n v="27441775"/>
    <n v="50851719"/>
    <n v="45133950"/>
    <n v="44459484"/>
    <n v="36346394"/>
    <n v="45452765"/>
    <n v="65018779"/>
    <n v="15105510"/>
    <n v="42375627"/>
    <n v="35033475"/>
    <n v="31043436"/>
  </r>
  <r>
    <x v="1"/>
    <x v="2"/>
    <s v="US$ FOB"/>
    <n v="139017126"/>
    <n v="77326446"/>
    <n v="70041403"/>
    <n v="117047777"/>
    <n v="74029151"/>
    <n v="55466239"/>
    <n v="43515569"/>
    <n v="25677613"/>
    <n v="40031628"/>
    <n v="45336210"/>
    <n v="56804461"/>
    <n v="38007601"/>
  </r>
  <r>
    <x v="1"/>
    <x v="3"/>
    <s v="US$ FOB"/>
    <n v="12497933"/>
    <n v="0"/>
    <n v="12"/>
    <n v="2901452"/>
    <n v="0"/>
    <n v="0"/>
    <n v="0"/>
    <n v="5"/>
    <n v="0"/>
    <n v="0"/>
    <n v="512"/>
    <n v="0"/>
  </r>
  <r>
    <x v="1"/>
    <x v="4"/>
    <s v="US$ FOB"/>
    <n v="500"/>
    <n v="791"/>
    <n v="0"/>
    <n v="0"/>
    <n v="0"/>
    <n v="0"/>
    <n v="0"/>
    <n v="0"/>
    <n v="0"/>
    <n v="0"/>
    <n v="650170"/>
    <n v="1186"/>
  </r>
  <r>
    <x v="1"/>
    <x v="5"/>
    <s v="US$ FOB"/>
    <n v="0"/>
    <n v="0"/>
    <n v="0"/>
    <n v="45812"/>
    <n v="0"/>
    <n v="490678"/>
    <n v="0"/>
    <n v="2215885"/>
    <n v="0"/>
    <n v="0"/>
    <n v="0"/>
    <n v="1900309"/>
  </r>
  <r>
    <x v="1"/>
    <x v="6"/>
    <s v="US$ FOB"/>
    <n v="0"/>
    <n v="0"/>
    <n v="0"/>
    <n v="0"/>
    <n v="0"/>
    <n v="0"/>
    <n v="0"/>
    <n v="0"/>
    <n v="0"/>
    <n v="0"/>
    <n v="0"/>
    <n v="0"/>
  </r>
  <r>
    <x v="1"/>
    <x v="7"/>
    <s v="US$ FOB"/>
    <n v="1258760"/>
    <n v="20485"/>
    <n v="58478"/>
    <n v="96641"/>
    <n v="164932"/>
    <n v="46525"/>
    <n v="112972"/>
    <n v="346788"/>
    <n v="36052"/>
    <n v="214814"/>
    <n v="153972"/>
    <n v="826310"/>
  </r>
  <r>
    <x v="1"/>
    <x v="8"/>
    <s v="US$ FOB"/>
    <n v="1126120"/>
    <n v="2825"/>
    <n v="21452"/>
    <n v="10500"/>
    <n v="18864"/>
    <n v="9361"/>
    <n v="12150"/>
    <n v="6851498"/>
    <n v="1759829"/>
    <n v="1279951"/>
    <n v="26092"/>
    <n v="2167349"/>
  </r>
  <r>
    <x v="1"/>
    <x v="9"/>
    <s v="US$ FOB"/>
    <n v="0"/>
    <n v="0"/>
    <n v="0"/>
    <n v="0"/>
    <n v="0"/>
    <n v="0"/>
    <n v="0"/>
    <n v="0"/>
    <n v="0"/>
    <n v="0"/>
    <n v="0"/>
    <n v="0"/>
  </r>
  <r>
    <x v="1"/>
    <x v="10"/>
    <s v="US$ FOB"/>
    <n v="12563639"/>
    <n v="8089158"/>
    <n v="13006695"/>
    <n v="8380078"/>
    <n v="9682385"/>
    <n v="6851717"/>
    <n v="2508919"/>
    <n v="10981020"/>
    <n v="7012817"/>
    <n v="4098644"/>
    <n v="3331722"/>
    <n v="3527865"/>
  </r>
  <r>
    <x v="1"/>
    <x v="11"/>
    <s v="US$ FOB"/>
    <n v="4241924"/>
    <n v="1454416"/>
    <n v="2501326"/>
    <n v="1240837"/>
    <n v="1662799"/>
    <n v="4001777"/>
    <n v="1168509"/>
    <n v="3849371"/>
    <n v="1329196"/>
    <n v="1476951"/>
    <n v="1820791"/>
    <n v="2199595"/>
  </r>
  <r>
    <x v="1"/>
    <x v="12"/>
    <s v="US$ FOB"/>
    <n v="171845"/>
    <n v="177187"/>
    <n v="134863"/>
    <n v="150973"/>
    <n v="247724"/>
    <n v="105341"/>
    <n v="112525"/>
    <n v="111620"/>
    <n v="129042"/>
    <n v="74332"/>
    <n v="155304"/>
    <n v="93518"/>
  </r>
  <r>
    <x v="1"/>
    <x v="13"/>
    <s v="US$ FOB"/>
    <n v="46380464"/>
    <n v="29846593"/>
    <n v="45249770"/>
    <n v="31577942"/>
    <n v="53882950"/>
    <n v="46568154"/>
    <n v="42275835"/>
    <n v="52276185"/>
    <n v="43341559"/>
    <n v="47515775"/>
    <n v="33960532"/>
    <n v="35301267"/>
  </r>
  <r>
    <x v="1"/>
    <x v="14"/>
    <s v="US$ FOB"/>
    <n v="76836176"/>
    <n v="129667137"/>
    <n v="46204212"/>
    <n v="54973464"/>
    <n v="35913584"/>
    <n v="32334959"/>
    <n v="20245877"/>
    <n v="31311718"/>
    <n v="55529591"/>
    <n v="14535233"/>
    <n v="38731232"/>
    <n v="12222044"/>
  </r>
  <r>
    <x v="1"/>
    <x v="15"/>
    <s v="US$ FOB"/>
    <n v="284898"/>
    <n v="179041"/>
    <n v="138927"/>
    <n v="265203"/>
    <n v="248231"/>
    <n v="281672"/>
    <n v="364458"/>
    <n v="245343"/>
    <n v="174226"/>
    <n v="457035"/>
    <n v="261414"/>
    <n v="341965"/>
  </r>
  <r>
    <x v="2"/>
    <x v="0"/>
    <s v="US$ FOB"/>
    <n v="16122"/>
    <n v="677324"/>
    <n v="726169"/>
    <n v="682926"/>
    <n v="1096806"/>
    <n v="29946"/>
    <n v="980435"/>
    <n v="101241"/>
    <n v="90135"/>
    <n v="59295"/>
    <n v="59378"/>
    <n v="733024"/>
  </r>
  <r>
    <x v="2"/>
    <x v="1"/>
    <s v="US$ FOB"/>
    <n v="32531660"/>
    <n v="11569360"/>
    <n v="58115652"/>
    <n v="39729580"/>
    <n v="42518369"/>
    <n v="72139974"/>
    <n v="20071342"/>
    <n v="59831370"/>
    <n v="35159211"/>
    <n v="68298779"/>
    <n v="49498737"/>
    <n v="29166813"/>
  </r>
  <r>
    <x v="2"/>
    <x v="2"/>
    <s v="US$ FOB"/>
    <n v="10520070"/>
    <n v="1755940"/>
    <n v="51091845"/>
    <n v="26613825"/>
    <n v="83795415"/>
    <n v="59374841"/>
    <n v="81782544"/>
    <n v="44151831"/>
    <n v="100168706"/>
    <n v="74336526"/>
    <n v="41779472"/>
    <n v="44738545"/>
  </r>
  <r>
    <x v="2"/>
    <x v="3"/>
    <s v="US$ FOB"/>
    <n v="148"/>
    <n v="958"/>
    <n v="1"/>
    <n v="0"/>
    <n v="0"/>
    <n v="2210990"/>
    <n v="2"/>
    <n v="111"/>
    <n v="0"/>
    <n v="11475"/>
    <n v="121795"/>
    <n v="191352"/>
  </r>
  <r>
    <x v="2"/>
    <x v="4"/>
    <s v="US$ FOB"/>
    <n v="849389"/>
    <n v="0"/>
    <n v="0"/>
    <n v="0"/>
    <n v="0"/>
    <n v="0"/>
    <n v="1315581"/>
    <n v="5154750"/>
    <n v="5925525"/>
    <n v="3562340"/>
    <n v="565422"/>
    <n v="2363424"/>
  </r>
  <r>
    <x v="2"/>
    <x v="5"/>
    <s v="US$ FOB"/>
    <n v="2"/>
    <n v="4"/>
    <n v="6"/>
    <n v="5"/>
    <n v="46"/>
    <n v="728812"/>
    <n v="12"/>
    <n v="46"/>
    <n v="0"/>
    <n v="36"/>
    <n v="24"/>
    <n v="28489"/>
  </r>
  <r>
    <x v="2"/>
    <x v="6"/>
    <s v="US$ FOB"/>
    <n v="0"/>
    <n v="0"/>
    <n v="0"/>
    <n v="0"/>
    <n v="0"/>
    <n v="0"/>
    <n v="0"/>
    <n v="0"/>
    <n v="0"/>
    <n v="0"/>
    <n v="0"/>
    <n v="0"/>
  </r>
  <r>
    <x v="2"/>
    <x v="7"/>
    <s v="US$ FOB"/>
    <n v="99814"/>
    <n v="61105"/>
    <n v="929278"/>
    <n v="870752"/>
    <n v="183580"/>
    <n v="123188"/>
    <n v="3838632"/>
    <n v="298484"/>
    <n v="1140782"/>
    <n v="661960"/>
    <n v="269359"/>
    <n v="291152"/>
  </r>
  <r>
    <x v="2"/>
    <x v="8"/>
    <s v="US$ FOB"/>
    <n v="3701608"/>
    <n v="7660"/>
    <n v="1648309"/>
    <n v="3678188"/>
    <n v="2045672"/>
    <n v="16960"/>
    <n v="1329392"/>
    <n v="1252372"/>
    <n v="1322518"/>
    <n v="3278992"/>
    <n v="24076"/>
    <n v="3365656"/>
  </r>
  <r>
    <x v="2"/>
    <x v="9"/>
    <s v="US$ FOB"/>
    <n v="0"/>
    <n v="0"/>
    <n v="0"/>
    <n v="0"/>
    <n v="0"/>
    <n v="0"/>
    <n v="0"/>
    <n v="0"/>
    <n v="7675941"/>
    <n v="0"/>
    <n v="0"/>
    <n v="0"/>
  </r>
  <r>
    <x v="2"/>
    <x v="10"/>
    <s v="US$ FOB"/>
    <n v="3226349"/>
    <n v="2658727"/>
    <n v="4258309"/>
    <n v="8379270"/>
    <n v="6731086"/>
    <n v="6114551"/>
    <n v="14097540"/>
    <n v="5797911"/>
    <n v="12967462"/>
    <n v="14584523"/>
    <n v="4606824"/>
    <n v="10831352"/>
  </r>
  <r>
    <x v="2"/>
    <x v="11"/>
    <s v="US$ FOB"/>
    <n v="627112"/>
    <n v="884305"/>
    <n v="3857752"/>
    <n v="1155142"/>
    <n v="7112384"/>
    <n v="2666994"/>
    <n v="2641566"/>
    <n v="2186994"/>
    <n v="1044724"/>
    <n v="1429651"/>
    <n v="3348728"/>
    <n v="3443152"/>
  </r>
  <r>
    <x v="2"/>
    <x v="12"/>
    <s v="US$ FOB"/>
    <n v="49689"/>
    <n v="108813"/>
    <n v="102127"/>
    <n v="119245"/>
    <n v="108140"/>
    <n v="87578"/>
    <n v="81579"/>
    <n v="95182"/>
    <n v="97977"/>
    <n v="153300"/>
    <n v="113529"/>
    <n v="59137"/>
  </r>
  <r>
    <x v="2"/>
    <x v="13"/>
    <s v="US$ FOB"/>
    <n v="39408730"/>
    <n v="31885442"/>
    <n v="39366696"/>
    <n v="41611161"/>
    <n v="30631970"/>
    <n v="39973715"/>
    <n v="65777583"/>
    <n v="63301069"/>
    <n v="73581303"/>
    <n v="62752937"/>
    <n v="52597245"/>
    <n v="46897845"/>
  </r>
  <r>
    <x v="2"/>
    <x v="14"/>
    <s v="US$ FOB"/>
    <n v="16012957"/>
    <n v="34805269"/>
    <n v="18895539"/>
    <n v="37835895"/>
    <n v="46858277"/>
    <n v="46916870"/>
    <n v="27270719"/>
    <n v="13875991"/>
    <n v="25360982"/>
    <n v="34044838"/>
    <n v="23714890"/>
    <n v="23185686"/>
  </r>
  <r>
    <x v="2"/>
    <x v="15"/>
    <s v="US$ FOB"/>
    <n v="357602"/>
    <n v="676272"/>
    <n v="215910"/>
    <n v="253047"/>
    <n v="106662"/>
    <n v="310496"/>
    <n v="696910"/>
    <n v="205668"/>
    <n v="165985"/>
    <n v="368189"/>
    <n v="370008"/>
    <n v="326310"/>
  </r>
  <r>
    <x v="3"/>
    <x v="0"/>
    <s v="US$ FOB"/>
    <n v="226365"/>
    <n v="1587062"/>
    <n v="315272"/>
    <n v="62016"/>
    <n v="60143"/>
    <n v="46296"/>
    <n v="78369"/>
    <n v="984894"/>
    <n v="97955"/>
    <n v="62874"/>
    <n v="763201"/>
    <n v="923455"/>
  </r>
  <r>
    <x v="3"/>
    <x v="1"/>
    <s v="US$ FOB"/>
    <n v="67071985"/>
    <n v="18385234"/>
    <n v="58491202"/>
    <n v="48315648"/>
    <n v="42675345"/>
    <n v="137951"/>
    <n v="41513851"/>
    <n v="58076109"/>
    <n v="57397371"/>
    <n v="62004538"/>
    <n v="48818913"/>
    <n v="39638229"/>
  </r>
  <r>
    <x v="3"/>
    <x v="2"/>
    <s v="US$ FOB"/>
    <n v="40857998"/>
    <n v="118167012"/>
    <n v="79955909"/>
    <n v="111919395"/>
    <n v="96549117"/>
    <n v="43507847"/>
    <n v="111182719"/>
    <n v="76020216"/>
    <n v="108170252"/>
    <n v="101977036"/>
    <n v="44923702"/>
    <n v="47267576"/>
  </r>
  <r>
    <x v="3"/>
    <x v="3"/>
    <s v="US$ FOB"/>
    <n v="160635"/>
    <n v="2989030"/>
    <n v="589508"/>
    <n v="274265"/>
    <n v="812656"/>
    <n v="449613"/>
    <n v="703129"/>
    <n v="570798"/>
    <n v="522044"/>
    <n v="8019817"/>
    <n v="6279096"/>
    <n v="4340778"/>
  </r>
  <r>
    <x v="3"/>
    <x v="4"/>
    <s v="US$ FOB"/>
    <n v="866925"/>
    <n v="2138017"/>
    <n v="11068849"/>
    <n v="0"/>
    <n v="0"/>
    <n v="7621729"/>
    <n v="0"/>
    <n v="0"/>
    <n v="943250"/>
    <n v="2353283"/>
    <n v="0"/>
    <n v="0"/>
  </r>
  <r>
    <x v="3"/>
    <x v="5"/>
    <s v="US$ FOB"/>
    <n v="0"/>
    <n v="411631"/>
    <n v="314476"/>
    <n v="166575"/>
    <n v="56790"/>
    <n v="63538"/>
    <n v="176607"/>
    <n v="106566"/>
    <n v="98327"/>
    <n v="255474"/>
    <n v="107650"/>
    <n v="110582"/>
  </r>
  <r>
    <x v="3"/>
    <x v="6"/>
    <s v="US$ FOB"/>
    <n v="0"/>
    <n v="0"/>
    <n v="0"/>
    <n v="0"/>
    <n v="0"/>
    <n v="0"/>
    <n v="0"/>
    <n v="0"/>
    <n v="0"/>
    <n v="0"/>
    <n v="0"/>
    <n v="0"/>
  </r>
  <r>
    <x v="3"/>
    <x v="7"/>
    <s v="US$ FOB"/>
    <n v="1028781"/>
    <n v="823163"/>
    <n v="275287"/>
    <n v="1081027"/>
    <n v="300156"/>
    <n v="208669"/>
    <n v="1344064"/>
    <n v="408921"/>
    <n v="1829018"/>
    <n v="603100"/>
    <n v="217806"/>
    <n v="358589"/>
  </r>
  <r>
    <x v="3"/>
    <x v="8"/>
    <s v="US$ FOB"/>
    <n v="2468823"/>
    <n v="3619353"/>
    <n v="449748"/>
    <n v="1960893"/>
    <n v="1694444"/>
    <n v="1309355"/>
    <n v="1326015"/>
    <n v="0"/>
    <n v="1861959"/>
    <n v="3697893"/>
    <n v="1410955"/>
    <n v="484931"/>
  </r>
  <r>
    <x v="3"/>
    <x v="9"/>
    <s v="US$ FOB"/>
    <n v="0"/>
    <n v="0"/>
    <n v="0"/>
    <n v="0"/>
    <n v="0"/>
    <n v="0"/>
    <n v="0"/>
    <n v="0"/>
    <n v="12"/>
    <n v="0"/>
    <n v="0"/>
    <n v="0"/>
  </r>
  <r>
    <x v="3"/>
    <x v="10"/>
    <s v="US$ FOB"/>
    <n v="11254935"/>
    <n v="12357204"/>
    <n v="6059530"/>
    <n v="12741249"/>
    <n v="8242185"/>
    <n v="12793796"/>
    <n v="14334844"/>
    <n v="6784374"/>
    <n v="15360559"/>
    <n v="11123489"/>
    <n v="20611550"/>
    <n v="5969543"/>
  </r>
  <r>
    <x v="3"/>
    <x v="11"/>
    <s v="US$ FOB"/>
    <n v="3654188"/>
    <n v="1025031"/>
    <n v="1452329"/>
    <n v="1095545"/>
    <n v="4143908"/>
    <n v="5898647"/>
    <n v="3865400"/>
    <n v="1918976"/>
    <n v="6656601"/>
    <n v="4543238"/>
    <n v="4544361"/>
    <n v="3028860"/>
  </r>
  <r>
    <x v="3"/>
    <x v="12"/>
    <s v="US$ FOB"/>
    <n v="93433"/>
    <n v="89780"/>
    <n v="109693"/>
    <n v="153611"/>
    <n v="119969"/>
    <n v="140839"/>
    <n v="110271"/>
    <n v="105034"/>
    <n v="108273"/>
    <n v="135770"/>
    <n v="152703"/>
    <n v="72968"/>
  </r>
  <r>
    <x v="3"/>
    <x v="13"/>
    <s v="US$ FOB"/>
    <n v="60781210"/>
    <n v="63181871"/>
    <n v="78710966"/>
    <n v="68101120"/>
    <n v="64907299"/>
    <n v="49714087"/>
    <n v="35690885"/>
    <n v="56315328"/>
    <n v="71736825"/>
    <n v="69983004"/>
    <n v="50910329"/>
    <n v="67437511"/>
  </r>
  <r>
    <x v="3"/>
    <x v="14"/>
    <s v="US$ FOB"/>
    <n v="22502397"/>
    <n v="20694718"/>
    <n v="41003965"/>
    <n v="55179527"/>
    <n v="22294916"/>
    <n v="46655475"/>
    <n v="9632289"/>
    <n v="42786087"/>
    <n v="36957462"/>
    <n v="24886376"/>
    <n v="28871104"/>
    <n v="32483394"/>
  </r>
  <r>
    <x v="3"/>
    <x v="15"/>
    <s v="US$ FOB"/>
    <n v="476164"/>
    <n v="302745"/>
    <n v="371628"/>
    <n v="359656"/>
    <n v="443767"/>
    <n v="717861"/>
    <n v="395765"/>
    <n v="463282"/>
    <n v="563686"/>
    <n v="386016"/>
    <n v="365925"/>
    <n v="192082"/>
  </r>
  <r>
    <x v="4"/>
    <x v="0"/>
    <s v="US$ FOB"/>
    <n v="117351"/>
    <n v="131872"/>
    <n v="117328"/>
    <n v="1169439"/>
    <n v="1296238"/>
    <n v="137479"/>
    <n v="1183291"/>
    <n v="175853"/>
    <n v="125452"/>
    <n v="1340771"/>
    <n v="115270"/>
    <n v="125183"/>
  </r>
  <r>
    <x v="4"/>
    <x v="1"/>
    <s v="US$ FOB"/>
    <n v="3444850"/>
    <n v="24052937"/>
    <n v="26236476"/>
    <n v="67554711"/>
    <n v="26770924"/>
    <n v="98774318"/>
    <n v="45024665"/>
    <n v="104844214"/>
    <n v="9987020"/>
    <n v="28364714"/>
    <n v="19399992"/>
    <n v="109066920"/>
  </r>
  <r>
    <x v="4"/>
    <x v="2"/>
    <s v="US$ FOB"/>
    <n v="48979364"/>
    <n v="55209032"/>
    <n v="84107237"/>
    <n v="95823213"/>
    <n v="130460819"/>
    <n v="88551445"/>
    <n v="94255825"/>
    <n v="89354081"/>
    <n v="99245521"/>
    <n v="91354211"/>
    <n v="160460487"/>
    <n v="143353009"/>
  </r>
  <r>
    <x v="4"/>
    <x v="3"/>
    <s v="US$ FOB"/>
    <n v="646522"/>
    <n v="4617094"/>
    <n v="970657"/>
    <n v="754124"/>
    <n v="5041030"/>
    <n v="952023"/>
    <n v="684258"/>
    <n v="730022"/>
    <n v="738207"/>
    <n v="972226"/>
    <n v="1202496"/>
    <n v="899373"/>
  </r>
  <r>
    <x v="4"/>
    <x v="4"/>
    <s v="US$ FOB"/>
    <n v="0"/>
    <n v="0"/>
    <n v="0"/>
    <n v="0"/>
    <n v="0"/>
    <n v="0"/>
    <n v="0"/>
    <n v="0"/>
    <n v="328"/>
    <n v="0"/>
    <n v="0"/>
    <n v="15953421"/>
  </r>
  <r>
    <x v="4"/>
    <x v="5"/>
    <s v="US$ FOB"/>
    <n v="0"/>
    <n v="72781"/>
    <n v="20"/>
    <n v="89395"/>
    <n v="119296"/>
    <n v="1929182"/>
    <n v="24"/>
    <n v="0"/>
    <n v="114517"/>
    <n v="103413"/>
    <n v="55500"/>
    <n v="2825946"/>
  </r>
  <r>
    <x v="4"/>
    <x v="6"/>
    <s v="US$ FOB"/>
    <n v="0"/>
    <n v="0"/>
    <n v="0"/>
    <n v="0"/>
    <n v="0"/>
    <n v="0"/>
    <n v="0"/>
    <n v="0"/>
    <n v="0"/>
    <n v="0"/>
    <n v="0"/>
    <n v="0"/>
  </r>
  <r>
    <x v="4"/>
    <x v="7"/>
    <s v="US$ FOB"/>
    <n v="338194"/>
    <n v="379347"/>
    <n v="479475"/>
    <n v="173152"/>
    <n v="312188"/>
    <n v="236622"/>
    <n v="530310"/>
    <n v="187059"/>
    <n v="452592"/>
    <n v="235172"/>
    <n v="538226"/>
    <n v="653577"/>
  </r>
  <r>
    <x v="4"/>
    <x v="8"/>
    <s v="US$ FOB"/>
    <n v="3588476"/>
    <n v="1565312"/>
    <n v="2090080"/>
    <n v="1007068"/>
    <n v="1223249"/>
    <n v="3159068"/>
    <n v="2824624"/>
    <n v="82776"/>
    <n v="1689855"/>
    <n v="17505"/>
    <n v="14745"/>
    <n v="6250932"/>
  </r>
  <r>
    <x v="4"/>
    <x v="9"/>
    <s v="US$ FOB"/>
    <n v="0"/>
    <n v="0"/>
    <n v="0"/>
    <n v="0"/>
    <n v="0"/>
    <n v="0"/>
    <n v="0"/>
    <n v="0"/>
    <n v="0"/>
    <n v="0"/>
    <n v="1794162"/>
    <n v="3489945"/>
  </r>
  <r>
    <x v="4"/>
    <x v="10"/>
    <s v="US$ FOB"/>
    <n v="9948873"/>
    <n v="8025779"/>
    <n v="18573582"/>
    <n v="18461154"/>
    <n v="13257219"/>
    <n v="11660464"/>
    <n v="22278496"/>
    <n v="26401861"/>
    <n v="24381189"/>
    <n v="29756800"/>
    <n v="29354546"/>
    <n v="30693551"/>
  </r>
  <r>
    <x v="4"/>
    <x v="11"/>
    <s v="US$ FOB"/>
    <n v="4796438"/>
    <n v="10763037"/>
    <n v="2059568"/>
    <n v="1575091"/>
    <n v="3288341"/>
    <n v="2004364"/>
    <n v="1590666"/>
    <n v="2043071"/>
    <n v="1862482"/>
    <n v="2243594"/>
    <n v="1748610"/>
    <n v="2416218"/>
  </r>
  <r>
    <x v="4"/>
    <x v="12"/>
    <s v="US$ FOB"/>
    <n v="171316"/>
    <n v="91354"/>
    <n v="260028"/>
    <n v="86396"/>
    <n v="182088"/>
    <n v="142804"/>
    <n v="121633"/>
    <n v="116851"/>
    <n v="112501"/>
    <n v="143673"/>
    <n v="122631"/>
    <n v="151287"/>
  </r>
  <r>
    <x v="4"/>
    <x v="13"/>
    <s v="US$ FOB"/>
    <n v="61509429"/>
    <n v="38718893"/>
    <n v="83129515"/>
    <n v="61345089"/>
    <n v="62644132"/>
    <n v="85362602"/>
    <n v="73546429"/>
    <n v="79491305"/>
    <n v="88211552"/>
    <n v="45328001"/>
    <n v="62284028"/>
    <n v="80719760"/>
  </r>
  <r>
    <x v="4"/>
    <x v="14"/>
    <s v="US$ FOB"/>
    <n v="29517990"/>
    <n v="31177155"/>
    <n v="36532662"/>
    <n v="14827980"/>
    <n v="34349050"/>
    <n v="36121225"/>
    <n v="29573775"/>
    <n v="82109967"/>
    <n v="42670473"/>
    <n v="59263531"/>
    <n v="39315558"/>
    <n v="80422378"/>
  </r>
  <r>
    <x v="4"/>
    <x v="15"/>
    <s v="US$ FOB"/>
    <n v="385741"/>
    <n v="350179"/>
    <n v="691608"/>
    <n v="367993"/>
    <n v="184311"/>
    <n v="388830"/>
    <n v="386704"/>
    <n v="453252"/>
    <n v="595029"/>
    <n v="255571"/>
    <n v="566537"/>
    <n v="452383"/>
  </r>
  <r>
    <x v="5"/>
    <x v="0"/>
    <s v="US$ FOB"/>
    <n v="1336272"/>
    <n v="1587494"/>
    <n v="139876"/>
    <n v="188728"/>
    <n v="1420811"/>
    <n v="81118"/>
    <n v="2067508"/>
    <n v="1395833"/>
    <n v="211279"/>
    <n v="182415"/>
    <n v="1112678"/>
    <n v="110252"/>
  </r>
  <r>
    <x v="5"/>
    <x v="1"/>
    <s v="US$ FOB"/>
    <n v="52369935"/>
    <n v="81577961"/>
    <n v="38166356"/>
    <n v="37422215"/>
    <n v="36144323"/>
    <n v="45310832"/>
    <n v="179443153"/>
    <n v="127178615"/>
    <n v="23948985"/>
    <n v="167362562"/>
    <n v="139016302"/>
    <n v="127918774"/>
  </r>
  <r>
    <x v="5"/>
    <x v="2"/>
    <s v="US$ FOB"/>
    <n v="61072735"/>
    <n v="36990386"/>
    <n v="97579826"/>
    <n v="99824790"/>
    <n v="61459653"/>
    <n v="135941212"/>
    <n v="191740793"/>
    <n v="84642519"/>
    <n v="225141419"/>
    <n v="98802655"/>
    <n v="250795017"/>
    <n v="99521224"/>
  </r>
  <r>
    <x v="5"/>
    <x v="3"/>
    <s v="US$ FOB"/>
    <n v="998716"/>
    <n v="3556367"/>
    <n v="5353963"/>
    <n v="11236223"/>
    <n v="661041"/>
    <n v="19406369"/>
    <n v="49294793"/>
    <n v="16738519"/>
    <n v="8947913"/>
    <n v="922377"/>
    <n v="10611911"/>
    <n v="687000"/>
  </r>
  <r>
    <x v="5"/>
    <x v="4"/>
    <s v="US$ FOB"/>
    <n v="16387410"/>
    <n v="2500000"/>
    <n v="0"/>
    <n v="0"/>
    <n v="0"/>
    <n v="0"/>
    <n v="0"/>
    <n v="0"/>
    <n v="0"/>
    <n v="23207699"/>
    <n v="0"/>
    <n v="10325"/>
  </r>
  <r>
    <x v="5"/>
    <x v="5"/>
    <s v="US$ FOB"/>
    <n v="57188"/>
    <n v="80079"/>
    <n v="0"/>
    <n v="30"/>
    <n v="0"/>
    <n v="0"/>
    <n v="0"/>
    <n v="0"/>
    <n v="0"/>
    <n v="0"/>
    <n v="0"/>
    <n v="0"/>
  </r>
  <r>
    <x v="5"/>
    <x v="6"/>
    <s v="US$ FOB"/>
    <n v="0"/>
    <n v="0"/>
    <n v="0"/>
    <n v="0"/>
    <n v="0"/>
    <n v="0"/>
    <n v="0"/>
    <n v="0"/>
    <n v="0"/>
    <n v="0"/>
    <n v="0"/>
    <n v="0"/>
  </r>
  <r>
    <x v="5"/>
    <x v="7"/>
    <s v="US$ FOB"/>
    <n v="520982"/>
    <n v="381856"/>
    <n v="740839"/>
    <n v="444632"/>
    <n v="602832"/>
    <n v="414798"/>
    <n v="668511"/>
    <n v="422335"/>
    <n v="527205"/>
    <n v="857302"/>
    <n v="464470"/>
    <n v="870482"/>
  </r>
  <r>
    <x v="5"/>
    <x v="8"/>
    <s v="US$ FOB"/>
    <n v="1198767"/>
    <n v="932450"/>
    <n v="3013846"/>
    <n v="2885850"/>
    <n v="3225243"/>
    <n v="2433400"/>
    <n v="5515244"/>
    <n v="129084"/>
    <n v="5190619"/>
    <n v="4342087"/>
    <n v="836823"/>
    <n v="48681"/>
  </r>
  <r>
    <x v="5"/>
    <x v="9"/>
    <s v="US$ FOB"/>
    <n v="0"/>
    <n v="1562353"/>
    <n v="0"/>
    <n v="3388246"/>
    <n v="3538977"/>
    <n v="6359593"/>
    <n v="3306431"/>
    <n v="3574293"/>
    <n v="0"/>
    <n v="0"/>
    <n v="2"/>
    <n v="0"/>
  </r>
  <r>
    <x v="5"/>
    <x v="10"/>
    <s v="US$ FOB"/>
    <n v="40773470"/>
    <n v="36090762"/>
    <n v="29972382"/>
    <n v="22750050"/>
    <n v="17172319"/>
    <n v="34419238"/>
    <n v="25262786"/>
    <n v="32197898"/>
    <n v="23946496"/>
    <n v="26228097"/>
    <n v="24119261"/>
    <n v="32240155"/>
  </r>
  <r>
    <x v="5"/>
    <x v="11"/>
    <s v="US$ FOB"/>
    <n v="1499367"/>
    <n v="2268352"/>
    <n v="2234086"/>
    <n v="3807219"/>
    <n v="1617046"/>
    <n v="2440441"/>
    <n v="4221660"/>
    <n v="3798863"/>
    <n v="2350703"/>
    <n v="2735970"/>
    <n v="7693201"/>
    <n v="16583509"/>
  </r>
  <r>
    <x v="5"/>
    <x v="12"/>
    <s v="US$ FOB"/>
    <n v="116536"/>
    <n v="225681"/>
    <n v="320996"/>
    <n v="138297"/>
    <n v="143889"/>
    <n v="245347"/>
    <n v="134634"/>
    <n v="193245"/>
    <n v="155865"/>
    <n v="24231587"/>
    <n v="57019981"/>
    <n v="92379"/>
  </r>
  <r>
    <x v="5"/>
    <x v="13"/>
    <s v="US$ FOB"/>
    <n v="78203182"/>
    <n v="62870182"/>
    <n v="69585341"/>
    <n v="63568975"/>
    <n v="62169456"/>
    <n v="51501704"/>
    <n v="85783135"/>
    <n v="189139413"/>
    <n v="104767119"/>
    <n v="110509016"/>
    <n v="112851303"/>
    <n v="100566913"/>
  </r>
  <r>
    <x v="5"/>
    <x v="14"/>
    <s v="US$ FOB"/>
    <n v="61561542"/>
    <n v="51552987"/>
    <n v="71386673"/>
    <n v="77771981"/>
    <n v="90523706"/>
    <n v="80281494"/>
    <n v="67010614"/>
    <n v="83383119"/>
    <n v="85246177"/>
    <n v="87846378"/>
    <n v="108336506"/>
    <n v="65060630"/>
  </r>
  <r>
    <x v="5"/>
    <x v="15"/>
    <s v="US$ FOB"/>
    <n v="314649"/>
    <n v="209316"/>
    <n v="199009"/>
    <n v="154088"/>
    <n v="182269"/>
    <n v="234678"/>
    <n v="158494"/>
    <n v="315743"/>
    <n v="252343"/>
    <n v="268801"/>
    <n v="457537"/>
    <n v="391680"/>
  </r>
  <r>
    <x v="6"/>
    <x v="0"/>
    <s v="US$ FOB"/>
    <n v="139694"/>
    <n v="104292"/>
    <n v="97599"/>
    <n v="2175143"/>
    <n v="82925"/>
    <n v="144411"/>
    <n v="88150"/>
    <n v="87897"/>
    <n v="103920"/>
    <n v="81589"/>
    <n v="83648"/>
    <n v="83597"/>
  </r>
  <r>
    <x v="6"/>
    <x v="1"/>
    <s v="US$ FOB"/>
    <n v="86831714"/>
    <n v="67095300"/>
    <n v="123531241"/>
    <n v="144378330"/>
    <n v="24328750"/>
    <n v="69741337"/>
    <n v="117824398"/>
    <n v="201420420"/>
    <n v="209689279"/>
    <n v="48424481"/>
    <n v="42527922"/>
    <n v="60199665"/>
  </r>
  <r>
    <x v="6"/>
    <x v="2"/>
    <s v="US$ FOB"/>
    <n v="212343095"/>
    <n v="124071641"/>
    <n v="178155668"/>
    <n v="240260072"/>
    <n v="107558034"/>
    <n v="200319310"/>
    <n v="302876955"/>
    <n v="175783392"/>
    <n v="145117243"/>
    <n v="80677027"/>
    <n v="36004041"/>
    <n v="147847344"/>
  </r>
  <r>
    <x v="6"/>
    <x v="3"/>
    <s v="US$ FOB"/>
    <n v="14227376"/>
    <n v="14805103"/>
    <n v="13866214"/>
    <n v="14814347"/>
    <n v="21888671"/>
    <n v="32436167"/>
    <n v="69125070"/>
    <n v="15001579"/>
    <n v="25834513"/>
    <n v="17452022"/>
    <n v="16467430"/>
    <n v="44843240"/>
  </r>
  <r>
    <x v="6"/>
    <x v="4"/>
    <s v="US$ FOB"/>
    <n v="0"/>
    <n v="5614171"/>
    <n v="2145"/>
    <n v="2480"/>
    <n v="0"/>
    <n v="0"/>
    <n v="0"/>
    <n v="0"/>
    <n v="638"/>
    <n v="0"/>
    <n v="0"/>
    <n v="3526292"/>
  </r>
  <r>
    <x v="6"/>
    <x v="5"/>
    <s v="US$ FOB"/>
    <n v="0"/>
    <n v="0"/>
    <n v="0"/>
    <n v="0"/>
    <n v="0"/>
    <n v="0"/>
    <n v="38"/>
    <n v="0"/>
    <n v="0"/>
    <n v="0"/>
    <n v="0"/>
    <n v="0"/>
  </r>
  <r>
    <x v="6"/>
    <x v="6"/>
    <s v="US$ FOB"/>
    <n v="0"/>
    <n v="0"/>
    <n v="0"/>
    <n v="0"/>
    <n v="0"/>
    <n v="0"/>
    <n v="0"/>
    <n v="0"/>
    <n v="0"/>
    <n v="0"/>
    <n v="0"/>
    <n v="0"/>
  </r>
  <r>
    <x v="6"/>
    <x v="7"/>
    <s v="US$ FOB"/>
    <n v="530431"/>
    <n v="684281"/>
    <n v="558794"/>
    <n v="427664"/>
    <n v="2747731"/>
    <n v="672862"/>
    <n v="744046"/>
    <n v="435646"/>
    <n v="421474"/>
    <n v="1144745"/>
    <n v="510640"/>
    <n v="3534077"/>
  </r>
  <r>
    <x v="6"/>
    <x v="8"/>
    <s v="US$ FOB"/>
    <n v="5959853"/>
    <n v="2009241"/>
    <n v="187659"/>
    <n v="5104554"/>
    <n v="3007539"/>
    <n v="3452563"/>
    <n v="1300456"/>
    <n v="3260744"/>
    <n v="89864"/>
    <n v="5502126"/>
    <n v="112756"/>
    <n v="49420"/>
  </r>
  <r>
    <x v="6"/>
    <x v="9"/>
    <s v="US$ FOB"/>
    <n v="0"/>
    <n v="0"/>
    <n v="0"/>
    <n v="6408596"/>
    <n v="0"/>
    <n v="6263739"/>
    <n v="0"/>
    <n v="0"/>
    <n v="0"/>
    <n v="0"/>
    <n v="0"/>
    <n v="0"/>
  </r>
  <r>
    <x v="6"/>
    <x v="10"/>
    <s v="US$ FOB"/>
    <n v="10696670"/>
    <n v="18725228"/>
    <n v="28888655"/>
    <n v="16808832"/>
    <n v="38947302"/>
    <n v="13187233"/>
    <n v="51921782"/>
    <n v="26156757"/>
    <n v="48006569"/>
    <n v="31164841"/>
    <n v="29030517"/>
    <n v="25634924"/>
  </r>
  <r>
    <x v="6"/>
    <x v="11"/>
    <s v="US$ FOB"/>
    <n v="1990375"/>
    <n v="8113746"/>
    <n v="5164782"/>
    <n v="10859974"/>
    <n v="3628072"/>
    <n v="11095419"/>
    <n v="3659898"/>
    <n v="17565687"/>
    <n v="12881824"/>
    <n v="3509949"/>
    <n v="8354448"/>
    <n v="6648699"/>
  </r>
  <r>
    <x v="6"/>
    <x v="12"/>
    <s v="US$ FOB"/>
    <n v="15054644"/>
    <n v="227054"/>
    <n v="351733"/>
    <n v="197096"/>
    <n v="282190"/>
    <n v="409285"/>
    <n v="300180"/>
    <n v="286740"/>
    <n v="123194"/>
    <n v="397531"/>
    <n v="314905"/>
    <n v="490131"/>
  </r>
  <r>
    <x v="6"/>
    <x v="13"/>
    <s v="US$ FOB"/>
    <n v="103574310"/>
    <n v="87433225"/>
    <n v="132506912"/>
    <n v="100416131"/>
    <n v="103237626"/>
    <n v="90933601"/>
    <n v="152678314"/>
    <n v="131532055"/>
    <n v="108013098"/>
    <n v="90736374"/>
    <n v="103235622"/>
    <n v="105594920"/>
  </r>
  <r>
    <x v="6"/>
    <x v="14"/>
    <s v="US$ FOB"/>
    <n v="102059345"/>
    <n v="122071278"/>
    <n v="78624848"/>
    <n v="95666585"/>
    <n v="61095777"/>
    <n v="79405243"/>
    <n v="119533977"/>
    <n v="143760760"/>
    <n v="84343614"/>
    <n v="73893022"/>
    <n v="101212370"/>
    <n v="67169366"/>
  </r>
  <r>
    <x v="6"/>
    <x v="15"/>
    <s v="US$ FOB"/>
    <n v="341653"/>
    <n v="277298"/>
    <n v="400344"/>
    <n v="388884"/>
    <n v="526503"/>
    <n v="412175"/>
    <n v="408934"/>
    <n v="488861"/>
    <n v="785017"/>
    <n v="794267"/>
    <n v="1092861"/>
    <n v="713954"/>
  </r>
  <r>
    <x v="7"/>
    <x v="0"/>
    <s v="US$ FOB"/>
    <n v="136137"/>
    <n v="101224"/>
    <n v="1123472"/>
    <n v="126331"/>
    <n v="108799"/>
    <n v="1832916"/>
    <n v="109513"/>
    <n v="76668"/>
    <n v="150081"/>
    <n v="199591"/>
    <n v="1563440"/>
    <n v="155555"/>
  </r>
  <r>
    <x v="7"/>
    <x v="1"/>
    <s v="US$ FOB"/>
    <n v="75851499"/>
    <n v="38176246"/>
    <n v="68644268"/>
    <n v="90870749"/>
    <n v="269761716"/>
    <n v="179518337"/>
    <n v="179108097"/>
    <n v="189183083"/>
    <n v="185356243"/>
    <n v="168434702"/>
    <n v="259024870"/>
    <n v="128065654"/>
  </r>
  <r>
    <x v="7"/>
    <x v="2"/>
    <s v="US$ FOB"/>
    <n v="42284468"/>
    <n v="86501316"/>
    <n v="179185644"/>
    <n v="138995696"/>
    <n v="110053665"/>
    <n v="147284386"/>
    <n v="210698599"/>
    <n v="172250973"/>
    <n v="136208451"/>
    <n v="180075163"/>
    <n v="240299116"/>
    <n v="113924980"/>
  </r>
  <r>
    <x v="7"/>
    <x v="3"/>
    <s v="US$ FOB"/>
    <n v="8737688"/>
    <n v="30586261"/>
    <n v="28692217"/>
    <n v="79337997"/>
    <n v="57735866"/>
    <n v="64076886"/>
    <n v="69172018"/>
    <n v="52633021"/>
    <n v="20226718"/>
    <n v="77405511"/>
    <n v="39281417"/>
    <n v="6752140"/>
  </r>
  <r>
    <x v="7"/>
    <x v="4"/>
    <s v="US$ FOB"/>
    <n v="218"/>
    <n v="0"/>
    <n v="0"/>
    <n v="0"/>
    <n v="0"/>
    <n v="13564"/>
    <n v="95418"/>
    <n v="7317876"/>
    <n v="3760923"/>
    <n v="15350"/>
    <n v="0"/>
    <n v="0"/>
  </r>
  <r>
    <x v="7"/>
    <x v="5"/>
    <s v="US$ FOB"/>
    <n v="0"/>
    <n v="0"/>
    <n v="30"/>
    <n v="0"/>
    <n v="0"/>
    <n v="94340"/>
    <n v="342842"/>
    <n v="0"/>
    <n v="0"/>
    <n v="0"/>
    <n v="68407"/>
    <n v="160548"/>
  </r>
  <r>
    <x v="7"/>
    <x v="6"/>
    <s v="US$ FOB"/>
    <n v="0"/>
    <n v="0"/>
    <n v="0"/>
    <n v="0"/>
    <n v="0"/>
    <n v="0"/>
    <n v="0"/>
    <n v="0"/>
    <n v="0"/>
    <n v="0"/>
    <n v="0"/>
    <n v="0"/>
  </r>
  <r>
    <x v="7"/>
    <x v="7"/>
    <s v="US$ FOB"/>
    <n v="892358"/>
    <n v="629756"/>
    <n v="662204"/>
    <n v="1029978"/>
    <n v="681406"/>
    <n v="939474"/>
    <n v="986035"/>
    <n v="866240"/>
    <n v="915212"/>
    <n v="933578"/>
    <n v="795633"/>
    <n v="1224001"/>
  </r>
  <r>
    <x v="7"/>
    <x v="8"/>
    <s v="US$ FOB"/>
    <n v="7031364"/>
    <n v="4064301"/>
    <n v="7222215"/>
    <n v="93269"/>
    <n v="79022"/>
    <n v="3083217"/>
    <n v="3580189"/>
    <n v="172034"/>
    <n v="3420269"/>
    <n v="4292090"/>
    <n v="2246947"/>
    <n v="1428886"/>
  </r>
  <r>
    <x v="7"/>
    <x v="9"/>
    <s v="US$ FOB"/>
    <n v="0"/>
    <n v="0"/>
    <n v="0"/>
    <n v="0"/>
    <n v="0"/>
    <n v="7302573"/>
    <n v="4836960"/>
    <n v="0"/>
    <n v="0"/>
    <n v="0"/>
    <n v="0"/>
    <n v="0"/>
  </r>
  <r>
    <x v="7"/>
    <x v="10"/>
    <s v="US$ FOB"/>
    <n v="43817084"/>
    <n v="24985962"/>
    <n v="57623027"/>
    <n v="38925616"/>
    <n v="51349974"/>
    <n v="34413754"/>
    <n v="41078230"/>
    <n v="35184402"/>
    <n v="29441025"/>
    <n v="19805821"/>
    <n v="48302498"/>
    <n v="29213060"/>
  </r>
  <r>
    <x v="7"/>
    <x v="11"/>
    <s v="US$ FOB"/>
    <n v="4219391"/>
    <n v="3031618"/>
    <n v="7103032"/>
    <n v="9870022"/>
    <n v="7125710"/>
    <n v="5527946"/>
    <n v="3630922"/>
    <n v="9403908"/>
    <n v="4361476"/>
    <n v="5037143"/>
    <n v="4364357"/>
    <n v="4518245"/>
  </r>
  <r>
    <x v="7"/>
    <x v="12"/>
    <s v="US$ FOB"/>
    <n v="464891"/>
    <n v="21017663"/>
    <n v="9807868"/>
    <n v="282979"/>
    <n v="376740"/>
    <n v="292365"/>
    <n v="292638"/>
    <n v="688736"/>
    <n v="317207"/>
    <n v="308810"/>
    <n v="2220587"/>
    <n v="376378"/>
  </r>
  <r>
    <x v="7"/>
    <x v="13"/>
    <s v="US$ FOB"/>
    <n v="91597379"/>
    <n v="95712476"/>
    <n v="232463548"/>
    <n v="116537161"/>
    <n v="123726714"/>
    <n v="124080097"/>
    <n v="157700617"/>
    <n v="148675321"/>
    <n v="134409496"/>
    <n v="141578383"/>
    <n v="140221373"/>
    <n v="156445338"/>
  </r>
  <r>
    <x v="7"/>
    <x v="14"/>
    <s v="US$ FOB"/>
    <n v="97142885"/>
    <n v="87198700"/>
    <n v="88327747"/>
    <n v="104576560"/>
    <n v="99720342"/>
    <n v="103992824"/>
    <n v="75846570"/>
    <n v="154667565"/>
    <n v="96246297"/>
    <n v="110345036"/>
    <n v="121213614"/>
    <n v="112856196"/>
  </r>
  <r>
    <x v="7"/>
    <x v="15"/>
    <s v="US$ FOB"/>
    <n v="447757"/>
    <n v="544089"/>
    <n v="624776"/>
    <n v="418208"/>
    <n v="278506"/>
    <n v="698419"/>
    <n v="402360"/>
    <n v="736856"/>
    <n v="672786"/>
    <n v="684882"/>
    <n v="885039"/>
    <n v="680310"/>
  </r>
  <r>
    <x v="8"/>
    <x v="0"/>
    <s v="US$ FOB"/>
    <n v="267341"/>
    <n v="26553"/>
    <n v="294374"/>
    <n v="271513"/>
    <n v="2383665"/>
    <n v="172221"/>
    <n v="353766"/>
    <n v="518156"/>
    <n v="615205"/>
    <n v="393611"/>
    <n v="184135"/>
    <n v="933009"/>
  </r>
  <r>
    <x v="8"/>
    <x v="1"/>
    <s v="US$ FOB"/>
    <n v="129010461"/>
    <n v="181642778"/>
    <n v="56997181"/>
    <n v="79890412"/>
    <n v="168085884"/>
    <n v="207147862"/>
    <n v="147640048"/>
    <n v="381901588"/>
    <n v="128260873"/>
    <n v="97347682"/>
    <n v="19195939"/>
    <n v="49736035"/>
  </r>
  <r>
    <x v="8"/>
    <x v="2"/>
    <s v="US$ FOB"/>
    <n v="290709321"/>
    <n v="120573746"/>
    <n v="161289745"/>
    <n v="381410844"/>
    <n v="262617900"/>
    <n v="244252266"/>
    <n v="410439255"/>
    <n v="123862856"/>
    <n v="146213702"/>
    <n v="124280095"/>
    <n v="55342642"/>
    <n v="149556314"/>
  </r>
  <r>
    <x v="8"/>
    <x v="3"/>
    <s v="US$ FOB"/>
    <n v="58888643"/>
    <n v="17806643"/>
    <n v="18290788"/>
    <n v="27499108"/>
    <n v="38421176"/>
    <n v="64103133"/>
    <n v="61012846"/>
    <n v="34546058"/>
    <n v="2261784"/>
    <n v="29534700"/>
    <n v="24133206"/>
    <n v="117443877"/>
  </r>
  <r>
    <x v="8"/>
    <x v="4"/>
    <s v="US$ FOB"/>
    <n v="0"/>
    <n v="3148"/>
    <n v="111"/>
    <n v="30084"/>
    <n v="65216"/>
    <n v="51027"/>
    <n v="4567226"/>
    <n v="132850"/>
    <n v="18781"/>
    <n v="3200"/>
    <n v="0"/>
    <n v="0"/>
  </r>
  <r>
    <x v="8"/>
    <x v="5"/>
    <s v="US$ FOB"/>
    <n v="89101"/>
    <n v="748687"/>
    <n v="1711449"/>
    <n v="7181417"/>
    <n v="938509"/>
    <n v="1344915"/>
    <n v="1532441"/>
    <n v="6354974"/>
    <n v="785854"/>
    <n v="5688406"/>
    <n v="0"/>
    <n v="0"/>
  </r>
  <r>
    <x v="8"/>
    <x v="6"/>
    <s v="US$ FOB"/>
    <n v="0"/>
    <n v="0"/>
    <n v="0"/>
    <n v="0"/>
    <n v="0"/>
    <n v="0"/>
    <n v="0"/>
    <n v="0"/>
    <n v="0"/>
    <n v="0"/>
    <n v="0"/>
    <n v="0"/>
  </r>
  <r>
    <x v="8"/>
    <x v="7"/>
    <s v="US$ FOB"/>
    <n v="1044893"/>
    <n v="1687518"/>
    <n v="773894"/>
    <n v="464074"/>
    <n v="691461"/>
    <n v="725220"/>
    <n v="1046586"/>
    <n v="683665"/>
    <n v="1749215"/>
    <n v="977529"/>
    <n v="308488"/>
    <n v="1707004"/>
  </r>
  <r>
    <x v="8"/>
    <x v="8"/>
    <s v="US$ FOB"/>
    <n v="162959"/>
    <n v="2696433"/>
    <n v="3184919"/>
    <n v="7434650"/>
    <n v="4534808"/>
    <n v="7981048"/>
    <n v="7296802"/>
    <n v="3133571"/>
    <n v="223536"/>
    <n v="15876687"/>
    <n v="122408"/>
    <n v="13220432"/>
  </r>
  <r>
    <x v="8"/>
    <x v="9"/>
    <s v="US$ FOB"/>
    <n v="6062519"/>
    <n v="0"/>
    <n v="0"/>
    <n v="0"/>
    <n v="0"/>
    <n v="0"/>
    <n v="1925517"/>
    <n v="0"/>
    <n v="11957805"/>
    <n v="0"/>
    <n v="0"/>
    <n v="9044898"/>
  </r>
  <r>
    <x v="8"/>
    <x v="10"/>
    <s v="US$ FOB"/>
    <n v="37450591"/>
    <n v="32424691"/>
    <n v="31244139"/>
    <n v="40834034"/>
    <n v="45015737"/>
    <n v="11418184"/>
    <n v="51078318"/>
    <n v="58353544"/>
    <n v="39114311"/>
    <n v="34165037"/>
    <n v="14836997"/>
    <n v="22431672"/>
  </r>
  <r>
    <x v="8"/>
    <x v="11"/>
    <s v="US$ FOB"/>
    <n v="4307166"/>
    <n v="5200973"/>
    <n v="4888563"/>
    <n v="5205167"/>
    <n v="5761588"/>
    <n v="6570036"/>
    <n v="7921132"/>
    <n v="5427240"/>
    <n v="8447889"/>
    <n v="7198581"/>
    <n v="5333822"/>
    <n v="4597009"/>
  </r>
  <r>
    <x v="8"/>
    <x v="12"/>
    <s v="US$ FOB"/>
    <n v="540168"/>
    <n v="266018"/>
    <n v="306826"/>
    <n v="409437"/>
    <n v="432312"/>
    <n v="576420"/>
    <n v="669810"/>
    <n v="372995"/>
    <n v="525053"/>
    <n v="405648"/>
    <n v="312555"/>
    <n v="338699"/>
  </r>
  <r>
    <x v="8"/>
    <x v="13"/>
    <s v="US$ FOB"/>
    <n v="192434036"/>
    <n v="164334896"/>
    <n v="147837889"/>
    <n v="182569109"/>
    <n v="219017010"/>
    <n v="274473563"/>
    <n v="300692587"/>
    <n v="283148926"/>
    <n v="346250554"/>
    <n v="305095728"/>
    <n v="200363226"/>
    <n v="90693178"/>
  </r>
  <r>
    <x v="8"/>
    <x v="14"/>
    <s v="US$ FOB"/>
    <n v="150437093"/>
    <n v="171077114"/>
    <n v="136262853"/>
    <n v="125366895"/>
    <n v="224902269"/>
    <n v="194434799"/>
    <n v="126298894"/>
    <n v="179182440"/>
    <n v="178503742"/>
    <n v="172299684"/>
    <n v="95080688"/>
    <n v="145549748"/>
  </r>
  <r>
    <x v="8"/>
    <x v="15"/>
    <s v="US$ FOB"/>
    <n v="885940"/>
    <n v="1636248"/>
    <n v="1353552"/>
    <n v="1138359"/>
    <n v="1788017"/>
    <n v="1655012"/>
    <n v="2328323"/>
    <n v="1962579"/>
    <n v="1146123"/>
    <n v="974857"/>
    <n v="794956"/>
    <n v="1068565"/>
  </r>
  <r>
    <x v="9"/>
    <x v="0"/>
    <s v="US$ FOB"/>
    <n v="80211"/>
    <n v="122678"/>
    <n v="101309"/>
    <n v="95536"/>
    <n v="145377"/>
    <n v="1660791"/>
    <n v="105257"/>
    <n v="350185"/>
    <n v="472819"/>
    <n v="132205"/>
    <n v="288196"/>
    <n v="391853"/>
  </r>
  <r>
    <x v="9"/>
    <x v="1"/>
    <s v="US$ FOB"/>
    <n v="20081469"/>
    <n v="37609940"/>
    <n v="28787903"/>
    <n v="31092624"/>
    <n v="95232241"/>
    <n v="85235288"/>
    <n v="146628202"/>
    <n v="137726882"/>
    <n v="143709359"/>
    <n v="71608867"/>
    <n v="77325259"/>
    <n v="89747801"/>
  </r>
  <r>
    <x v="9"/>
    <x v="2"/>
    <s v="US$ FOB"/>
    <n v="29733892"/>
    <n v="87225686"/>
    <n v="56477224"/>
    <n v="96269430"/>
    <n v="116305224"/>
    <n v="46412238"/>
    <n v="209668201"/>
    <n v="135730864"/>
    <n v="123350486"/>
    <n v="217477676"/>
    <n v="180198121"/>
    <n v="163733449"/>
  </r>
  <r>
    <x v="9"/>
    <x v="3"/>
    <s v="US$ FOB"/>
    <n v="13856164"/>
    <n v="86266901"/>
    <n v="11187329"/>
    <n v="926576"/>
    <n v="63875932"/>
    <n v="45366652"/>
    <n v="67845773"/>
    <n v="34068073"/>
    <n v="38451721"/>
    <n v="27988318"/>
    <n v="42213337"/>
    <n v="111936066"/>
  </r>
  <r>
    <x v="9"/>
    <x v="4"/>
    <s v="US$ FOB"/>
    <n v="0"/>
    <n v="76"/>
    <n v="51"/>
    <n v="1200"/>
    <n v="8086"/>
    <n v="0"/>
    <n v="2904821"/>
    <n v="2373486"/>
    <n v="1268462"/>
    <n v="26"/>
    <n v="26"/>
    <n v="2060166"/>
  </r>
  <r>
    <x v="9"/>
    <x v="5"/>
    <s v="US$ FOB"/>
    <n v="1964156"/>
    <n v="54372"/>
    <n v="101309"/>
    <n v="2094575"/>
    <n v="406772"/>
    <n v="2147385"/>
    <n v="151526"/>
    <n v="950518"/>
    <n v="1903138"/>
    <n v="657060"/>
    <n v="1079166"/>
    <n v="1393571"/>
  </r>
  <r>
    <x v="9"/>
    <x v="6"/>
    <s v="US$ FOB"/>
    <n v="0"/>
    <n v="0"/>
    <n v="0"/>
    <n v="0"/>
    <n v="0"/>
    <n v="0"/>
    <n v="0"/>
    <n v="0"/>
    <n v="0"/>
    <n v="0"/>
    <n v="0"/>
    <n v="0"/>
  </r>
  <r>
    <x v="9"/>
    <x v="7"/>
    <s v="US$ FOB"/>
    <n v="176051"/>
    <n v="342419"/>
    <n v="438874"/>
    <n v="2549073"/>
    <n v="687149"/>
    <n v="488651"/>
    <n v="579432"/>
    <n v="407611"/>
    <n v="1314611"/>
    <n v="368583"/>
    <n v="541719"/>
    <n v="484329"/>
  </r>
  <r>
    <x v="9"/>
    <x v="8"/>
    <s v="US$ FOB"/>
    <n v="245838"/>
    <n v="13352217"/>
    <n v="169231"/>
    <n v="505390"/>
    <n v="14474542"/>
    <n v="139133"/>
    <n v="146913"/>
    <n v="10335993"/>
    <n v="7030446"/>
    <n v="3120387"/>
    <n v="151795"/>
    <n v="2819388"/>
  </r>
  <r>
    <x v="9"/>
    <x v="9"/>
    <s v="US$ FOB"/>
    <n v="5743713"/>
    <n v="0"/>
    <n v="0"/>
    <n v="0"/>
    <n v="0"/>
    <n v="0"/>
    <n v="0"/>
    <n v="187"/>
    <n v="0"/>
    <n v="0"/>
    <n v="0"/>
    <n v="0"/>
  </r>
  <r>
    <x v="9"/>
    <x v="10"/>
    <s v="US$ FOB"/>
    <n v="6924093"/>
    <n v="10099812"/>
    <n v="6165278"/>
    <n v="16923311"/>
    <n v="10782260"/>
    <n v="10079422"/>
    <n v="16814822"/>
    <n v="39523464"/>
    <n v="21560139"/>
    <n v="35872123"/>
    <n v="24982423"/>
    <n v="25058573"/>
  </r>
  <r>
    <x v="9"/>
    <x v="11"/>
    <s v="US$ FOB"/>
    <n v="3724726"/>
    <n v="3508144"/>
    <n v="2814409"/>
    <n v="5426034"/>
    <n v="4094479"/>
    <n v="10260032"/>
    <n v="8174379"/>
    <n v="5753559"/>
    <n v="4736770"/>
    <n v="6333606"/>
    <n v="6079874"/>
    <n v="5209921"/>
  </r>
  <r>
    <x v="9"/>
    <x v="12"/>
    <s v="US$ FOB"/>
    <n v="226375"/>
    <n v="163635"/>
    <n v="350503"/>
    <n v="366924"/>
    <n v="391352"/>
    <n v="175080"/>
    <n v="251028"/>
    <n v="344821"/>
    <n v="312984"/>
    <n v="995927"/>
    <n v="477237"/>
    <n v="605402"/>
  </r>
  <r>
    <x v="9"/>
    <x v="13"/>
    <s v="US$ FOB"/>
    <n v="86324031"/>
    <n v="77795994"/>
    <n v="109228422"/>
    <n v="93078660"/>
    <n v="122426185"/>
    <n v="144354925"/>
    <n v="152685589"/>
    <n v="162262173"/>
    <n v="159409950"/>
    <n v="150885644"/>
    <n v="145975932"/>
    <n v="156792836"/>
  </r>
  <r>
    <x v="9"/>
    <x v="14"/>
    <s v="US$ FOB"/>
    <n v="103568488"/>
    <n v="57469708"/>
    <n v="90525433"/>
    <n v="103758208"/>
    <n v="64112861"/>
    <n v="63709356"/>
    <n v="77776618"/>
    <n v="68075332"/>
    <n v="126845297"/>
    <n v="82844678"/>
    <n v="97553123"/>
    <n v="113570478"/>
  </r>
  <r>
    <x v="9"/>
    <x v="15"/>
    <s v="US$ FOB"/>
    <n v="670118"/>
    <n v="969844"/>
    <n v="1514597"/>
    <n v="1026995"/>
    <n v="1855843"/>
    <n v="2135218"/>
    <n v="2944418"/>
    <n v="3402835"/>
    <n v="4483650"/>
    <n v="3307867"/>
    <n v="3029908"/>
    <n v="2901774"/>
  </r>
  <r>
    <x v="10"/>
    <x v="0"/>
    <s v="US$ FOB"/>
    <n v="200391"/>
    <n v="335024"/>
    <n v="1098194"/>
    <n v="1556197"/>
    <n v="398261"/>
    <n v="568353"/>
    <n v="374643"/>
    <n v="637998"/>
    <n v="799528"/>
    <n v="568989"/>
    <n v="432584"/>
    <n v="956765"/>
  </r>
  <r>
    <x v="10"/>
    <x v="1"/>
    <s v="US$ FOB"/>
    <n v="9415187"/>
    <n v="4133052"/>
    <n v="12438298"/>
    <n v="5749117"/>
    <n v="6656210"/>
    <n v="30955253"/>
    <n v="63067192"/>
    <n v="48736997"/>
    <n v="48217856"/>
    <n v="86021871"/>
    <n v="25982260"/>
    <n v="24239709"/>
  </r>
  <r>
    <x v="10"/>
    <x v="2"/>
    <s v="US$ FOB"/>
    <n v="304045329"/>
    <n v="233881285"/>
    <n v="135652517"/>
    <n v="113751507"/>
    <n v="228481047"/>
    <n v="192000426"/>
    <n v="144633933"/>
    <n v="222378604"/>
    <n v="174802444"/>
    <n v="121984831"/>
    <n v="150964249"/>
    <n v="171447429"/>
  </r>
  <r>
    <x v="10"/>
    <x v="3"/>
    <s v="US$ FOB"/>
    <n v="22909912"/>
    <n v="52248817"/>
    <n v="35906259"/>
    <n v="61728182"/>
    <n v="75076704"/>
    <n v="4531423"/>
    <n v="41091688"/>
    <n v="34460637"/>
    <n v="3545226"/>
    <n v="5787228"/>
    <n v="5493485"/>
    <n v="40710425"/>
  </r>
  <r>
    <x v="10"/>
    <x v="4"/>
    <s v="US$ FOB"/>
    <n v="0"/>
    <n v="0"/>
    <n v="0"/>
    <n v="188"/>
    <n v="40885"/>
    <n v="99467"/>
    <n v="199435"/>
    <n v="292881"/>
    <n v="1762915"/>
    <n v="120417"/>
    <n v="180791"/>
    <n v="274999"/>
  </r>
  <r>
    <x v="10"/>
    <x v="5"/>
    <s v="US$ FOB"/>
    <n v="2522089"/>
    <n v="799669"/>
    <n v="2211113"/>
    <n v="979512"/>
    <n v="3588375"/>
    <n v="179080"/>
    <n v="133790"/>
    <n v="5392155"/>
    <n v="759650"/>
    <n v="213045"/>
    <n v="2108287"/>
    <n v="4739608"/>
  </r>
  <r>
    <x v="10"/>
    <x v="6"/>
    <s v="US$ FOB"/>
    <n v="0"/>
    <n v="0"/>
    <n v="0"/>
    <n v="0"/>
    <n v="0"/>
    <n v="0"/>
    <n v="0"/>
    <n v="0"/>
    <n v="0"/>
    <n v="0"/>
    <n v="0"/>
    <n v="0"/>
  </r>
  <r>
    <x v="10"/>
    <x v="7"/>
    <s v="US$ FOB"/>
    <n v="4616472"/>
    <n v="707242"/>
    <n v="1198496"/>
    <n v="476242"/>
    <n v="356811"/>
    <n v="458359"/>
    <n v="502012"/>
    <n v="477429"/>
    <n v="86450"/>
    <n v="168434"/>
    <n v="345623"/>
    <n v="156967"/>
  </r>
  <r>
    <x v="10"/>
    <x v="8"/>
    <s v="US$ FOB"/>
    <n v="3446799"/>
    <n v="186103"/>
    <n v="7890463"/>
    <n v="414634"/>
    <n v="8556809"/>
    <n v="331420"/>
    <n v="390926"/>
    <n v="8601430"/>
    <n v="8715278"/>
    <n v="6468879"/>
    <n v="7571429"/>
    <n v="432382"/>
  </r>
  <r>
    <x v="10"/>
    <x v="9"/>
    <s v="US$ FOB"/>
    <n v="0"/>
    <n v="0"/>
    <n v="0"/>
    <n v="0"/>
    <n v="0"/>
    <n v="0"/>
    <n v="0"/>
    <n v="0"/>
    <n v="0"/>
    <n v="0"/>
    <n v="0"/>
    <n v="0"/>
  </r>
  <r>
    <x v="10"/>
    <x v="10"/>
    <s v="US$ FOB"/>
    <n v="35819345"/>
    <n v="13467542"/>
    <n v="21088291"/>
    <n v="31087465"/>
    <n v="32696774"/>
    <n v="19988375"/>
    <n v="14645296"/>
    <n v="35120719"/>
    <n v="34900659"/>
    <n v="16360483"/>
    <n v="32319478"/>
    <n v="28868682"/>
  </r>
  <r>
    <x v="10"/>
    <x v="11"/>
    <s v="US$ FOB"/>
    <n v="4530930"/>
    <n v="4460642"/>
    <n v="7855670"/>
    <n v="5749812"/>
    <n v="10009096"/>
    <n v="6585801"/>
    <n v="7709289"/>
    <n v="5694628"/>
    <n v="6629993"/>
    <n v="7120673"/>
    <n v="7871914"/>
    <n v="7257505"/>
  </r>
  <r>
    <x v="10"/>
    <x v="12"/>
    <s v="US$ FOB"/>
    <n v="372775"/>
    <n v="240222"/>
    <n v="472122"/>
    <n v="530777"/>
    <n v="535204"/>
    <n v="399543"/>
    <n v="697701"/>
    <n v="524944"/>
    <n v="490356"/>
    <n v="279454"/>
    <n v="342877"/>
    <n v="279294"/>
  </r>
  <r>
    <x v="10"/>
    <x v="13"/>
    <s v="US$ FOB"/>
    <n v="160354346"/>
    <n v="149773049"/>
    <n v="171748389"/>
    <n v="161805205"/>
    <n v="177019677"/>
    <n v="191026799"/>
    <n v="160936571"/>
    <n v="199748867"/>
    <n v="167478243"/>
    <n v="180746983"/>
    <n v="170881636"/>
    <n v="152538153"/>
  </r>
  <r>
    <x v="10"/>
    <x v="14"/>
    <s v="US$ FOB"/>
    <n v="125243713"/>
    <n v="99275671"/>
    <n v="155782819"/>
    <n v="72606855"/>
    <n v="92097210"/>
    <n v="127821090"/>
    <n v="125793586"/>
    <n v="158686233"/>
    <n v="126186944"/>
    <n v="83666926"/>
    <n v="98638084"/>
    <n v="259985852"/>
  </r>
  <r>
    <x v="10"/>
    <x v="15"/>
    <s v="US$ FOB"/>
    <n v="3000176"/>
    <n v="3272962"/>
    <n v="3590669"/>
    <n v="3412042"/>
    <n v="3196210"/>
    <n v="3072051"/>
    <n v="4350207"/>
    <n v="3882117"/>
    <n v="3660797"/>
    <n v="3518160"/>
    <n v="3891874"/>
    <n v="3517750"/>
  </r>
  <r>
    <x v="11"/>
    <x v="0"/>
    <s v="US$ FOB"/>
    <n v="2253869"/>
    <n v="835277"/>
    <n v="1042517"/>
    <n v="830281"/>
    <n v="1096796"/>
    <n v="1146179"/>
    <n v="1132763"/>
    <n v="1585603"/>
    <n v="1380940"/>
    <n v="970434"/>
    <n v="702560"/>
    <n v="719538"/>
  </r>
  <r>
    <x v="11"/>
    <x v="1"/>
    <s v="US$ FOB"/>
    <n v="11241183"/>
    <n v="66830495"/>
    <n v="27342857"/>
    <n v="10965480"/>
    <n v="5185436"/>
    <n v="2731270"/>
    <n v="11343907"/>
    <n v="62195694"/>
    <n v="833196"/>
    <n v="2746"/>
    <n v="2972506"/>
    <n v="2113776"/>
  </r>
  <r>
    <x v="11"/>
    <x v="2"/>
    <s v="US$ FOB"/>
    <n v="250012778"/>
    <n v="237579435"/>
    <n v="334103911"/>
    <n v="227291733"/>
    <n v="310798609"/>
    <n v="460469013"/>
    <n v="264970829"/>
    <n v="324107698"/>
    <n v="87063421"/>
    <n v="258772126"/>
    <n v="233376447"/>
    <n v="310742151"/>
  </r>
  <r>
    <x v="11"/>
    <x v="3"/>
    <s v="US$ FOB"/>
    <n v="43512710"/>
    <n v="34051848"/>
    <n v="88845067"/>
    <n v="28452471"/>
    <n v="46163491"/>
    <n v="68597970"/>
    <n v="62899728"/>
    <n v="35138636"/>
    <n v="39573033"/>
    <n v="4467635"/>
    <n v="9519525"/>
    <n v="12234129"/>
  </r>
  <r>
    <x v="11"/>
    <x v="4"/>
    <s v="US$ FOB"/>
    <n v="120958"/>
    <n v="104402"/>
    <n v="226760"/>
    <n v="160197"/>
    <n v="168174"/>
    <n v="3013272"/>
    <n v="3092797"/>
    <n v="9011281"/>
    <n v="8490498"/>
    <n v="3104612"/>
    <n v="0"/>
    <n v="39553"/>
  </r>
  <r>
    <x v="11"/>
    <x v="5"/>
    <s v="US$ FOB"/>
    <n v="3854575"/>
    <n v="610423"/>
    <n v="736977"/>
    <n v="332532"/>
    <n v="459940"/>
    <n v="304921"/>
    <n v="3660972"/>
    <n v="2056466"/>
    <n v="1119385"/>
    <n v="1114700"/>
    <n v="4700951"/>
    <n v="2151265"/>
  </r>
  <r>
    <x v="11"/>
    <x v="6"/>
    <s v="US$ FOB"/>
    <n v="0"/>
    <n v="0"/>
    <n v="0"/>
    <n v="0"/>
    <n v="0"/>
    <n v="0"/>
    <n v="0"/>
    <n v="0"/>
    <n v="0"/>
    <n v="0"/>
    <n v="0"/>
    <n v="0"/>
  </r>
  <r>
    <x v="11"/>
    <x v="7"/>
    <s v="US$ FOB"/>
    <n v="399266"/>
    <n v="518997"/>
    <n v="796264"/>
    <n v="990710"/>
    <n v="673089"/>
    <n v="947545"/>
    <n v="651835"/>
    <n v="667323"/>
    <n v="543464"/>
    <n v="397282"/>
    <n v="360476"/>
    <n v="2366946"/>
  </r>
  <r>
    <x v="11"/>
    <x v="8"/>
    <s v="US$ FOB"/>
    <n v="14391011"/>
    <n v="6057858"/>
    <n v="9956013"/>
    <n v="6391190"/>
    <n v="10157371"/>
    <n v="539732"/>
    <n v="22311265"/>
    <n v="8394660"/>
    <n v="19802084"/>
    <n v="16937344"/>
    <n v="204652"/>
    <n v="23483355"/>
  </r>
  <r>
    <x v="11"/>
    <x v="9"/>
    <s v="US$ FOB"/>
    <n v="0"/>
    <n v="0"/>
    <n v="0"/>
    <n v="15109"/>
    <n v="0"/>
    <n v="0"/>
    <n v="0"/>
    <n v="0"/>
    <n v="0"/>
    <n v="0"/>
    <n v="0"/>
    <n v="0"/>
  </r>
  <r>
    <x v="11"/>
    <x v="10"/>
    <s v="US$ FOB"/>
    <n v="25967642"/>
    <n v="31225620"/>
    <n v="18887457"/>
    <n v="27960324"/>
    <n v="14582717"/>
    <n v="31434068"/>
    <n v="30424879"/>
    <n v="36234844"/>
    <n v="19585979"/>
    <n v="24161468"/>
    <n v="18832629"/>
    <n v="18313516"/>
  </r>
  <r>
    <x v="11"/>
    <x v="11"/>
    <s v="US$ FOB"/>
    <n v="6452383"/>
    <n v="5820964"/>
    <n v="6314248"/>
    <n v="7244714"/>
    <n v="7004315"/>
    <n v="6702395"/>
    <n v="8917043"/>
    <n v="8705350"/>
    <n v="13136006"/>
    <n v="8057335"/>
    <n v="7335104"/>
    <n v="16548383"/>
  </r>
  <r>
    <x v="11"/>
    <x v="12"/>
    <s v="US$ FOB"/>
    <n v="269375"/>
    <n v="328003"/>
    <n v="475235"/>
    <n v="697817"/>
    <n v="540404"/>
    <n v="258007"/>
    <n v="615302"/>
    <n v="500163"/>
    <n v="357976"/>
    <n v="410713"/>
    <n v="411093"/>
    <n v="344245"/>
  </r>
  <r>
    <x v="11"/>
    <x v="13"/>
    <s v="US$ FOB"/>
    <n v="150178155"/>
    <n v="170379611"/>
    <n v="226182943"/>
    <n v="229040461"/>
    <n v="228966296"/>
    <n v="222793068"/>
    <n v="208361196"/>
    <n v="262949522"/>
    <n v="192777653"/>
    <n v="235792822"/>
    <n v="197180545"/>
    <n v="205740618"/>
  </r>
  <r>
    <x v="11"/>
    <x v="14"/>
    <s v="US$ FOB"/>
    <n v="92298333"/>
    <n v="240753528"/>
    <n v="118024892"/>
    <n v="230258881"/>
    <n v="249129214"/>
    <n v="199889807"/>
    <n v="216815124"/>
    <n v="206683105"/>
    <n v="217590843"/>
    <n v="155727911"/>
    <n v="227326365"/>
    <n v="143362702"/>
  </r>
  <r>
    <x v="11"/>
    <x v="15"/>
    <s v="US$ FOB"/>
    <n v="3840604"/>
    <n v="3858875"/>
    <n v="6104386"/>
    <n v="3986817"/>
    <n v="4680925"/>
    <n v="5059001"/>
    <n v="6133303"/>
    <n v="5279312"/>
    <n v="4668744"/>
    <n v="4408473"/>
    <n v="5846261"/>
    <n v="5971960"/>
  </r>
  <r>
    <x v="12"/>
    <x v="0"/>
    <s v="US$ FOB"/>
    <n v="580893"/>
    <n v="778290"/>
    <n v="948074"/>
    <n v="308031"/>
    <n v="589073"/>
    <n v="231227"/>
    <n v="512769"/>
    <n v="806935"/>
    <n v="1075115"/>
    <n v="1078868"/>
    <n v="903901"/>
    <n v="1024785"/>
  </r>
  <r>
    <x v="12"/>
    <x v="1"/>
    <s v="US$ FOB"/>
    <n v="1064281"/>
    <n v="11444895"/>
    <n v="8328710"/>
    <n v="8918991"/>
    <n v="16798035"/>
    <n v="1719590"/>
    <n v="11291074"/>
    <n v="7694598"/>
    <n v="10043492"/>
    <n v="9321008"/>
    <n v="3228675"/>
    <n v="2786604"/>
  </r>
  <r>
    <x v="12"/>
    <x v="2"/>
    <s v="US$ FOB"/>
    <n v="352357732"/>
    <n v="466034917"/>
    <n v="480315124"/>
    <n v="446009139"/>
    <n v="496504238"/>
    <n v="322277283"/>
    <n v="395326573"/>
    <n v="339111255"/>
    <n v="323186515"/>
    <n v="332893233"/>
    <n v="410568534"/>
    <n v="408297445"/>
  </r>
  <r>
    <x v="12"/>
    <x v="3"/>
    <s v="US$ FOB"/>
    <n v="20448369"/>
    <n v="46279028"/>
    <n v="6926469"/>
    <n v="6293352"/>
    <n v="44983710"/>
    <n v="27756001"/>
    <n v="23259178"/>
    <n v="48693397"/>
    <n v="2581487"/>
    <n v="3580206"/>
    <n v="32562339"/>
    <n v="2788549"/>
  </r>
  <r>
    <x v="12"/>
    <x v="4"/>
    <s v="US$ FOB"/>
    <n v="0"/>
    <n v="2483258"/>
    <n v="1907590"/>
    <n v="2838830"/>
    <n v="75817"/>
    <n v="2862508"/>
    <n v="2639190"/>
    <n v="5341744"/>
    <n v="1156"/>
    <n v="41353"/>
    <n v="0"/>
    <n v="0"/>
  </r>
  <r>
    <x v="12"/>
    <x v="5"/>
    <s v="US$ FOB"/>
    <n v="9025902"/>
    <n v="1709675"/>
    <n v="461303"/>
    <n v="1922181"/>
    <n v="3321706"/>
    <n v="1653445"/>
    <n v="2123442"/>
    <n v="1482566"/>
    <n v="2008361"/>
    <n v="1599266"/>
    <n v="528194"/>
    <n v="1120768"/>
  </r>
  <r>
    <x v="12"/>
    <x v="6"/>
    <s v="US$ FOB"/>
    <n v="0"/>
    <n v="0"/>
    <n v="0"/>
    <n v="0"/>
    <n v="0"/>
    <n v="0"/>
    <n v="0"/>
    <n v="0"/>
    <n v="0"/>
    <n v="0"/>
    <n v="0"/>
    <n v="0"/>
  </r>
  <r>
    <x v="12"/>
    <x v="7"/>
    <s v="US$ FOB"/>
    <n v="265502"/>
    <n v="345878"/>
    <n v="5142447"/>
    <n v="565810"/>
    <n v="288392"/>
    <n v="541362"/>
    <n v="414086"/>
    <n v="310695"/>
    <n v="313655"/>
    <n v="394100"/>
    <n v="318177"/>
    <n v="291328"/>
  </r>
  <r>
    <x v="12"/>
    <x v="8"/>
    <s v="US$ FOB"/>
    <n v="21590318"/>
    <n v="15750598"/>
    <n v="7458639"/>
    <n v="808204"/>
    <n v="21101463"/>
    <n v="14647825"/>
    <n v="423514"/>
    <n v="8817601"/>
    <n v="5450313"/>
    <n v="553013"/>
    <n v="10686123"/>
    <n v="18988172"/>
  </r>
  <r>
    <x v="12"/>
    <x v="9"/>
    <s v="US$ FOB"/>
    <n v="0"/>
    <n v="0"/>
    <n v="0"/>
    <n v="0"/>
    <n v="0"/>
    <n v="0"/>
    <n v="0"/>
    <n v="0"/>
    <n v="0"/>
    <n v="0"/>
    <n v="0"/>
    <n v="0"/>
  </r>
  <r>
    <x v="12"/>
    <x v="10"/>
    <s v="US$ FOB"/>
    <n v="21949218"/>
    <n v="23749280"/>
    <n v="24924657"/>
    <n v="31945594"/>
    <n v="23623648"/>
    <n v="22522354"/>
    <n v="11173935"/>
    <n v="15106425"/>
    <n v="12508650"/>
    <n v="36338552"/>
    <n v="30422672"/>
    <n v="51668395"/>
  </r>
  <r>
    <x v="12"/>
    <x v="11"/>
    <s v="US$ FOB"/>
    <n v="8499603"/>
    <n v="27556910"/>
    <n v="14062274"/>
    <n v="25768896"/>
    <n v="16596229"/>
    <n v="9334177"/>
    <n v="8075426"/>
    <n v="9388202"/>
    <n v="8233665"/>
    <n v="31189280"/>
    <n v="12121007"/>
    <n v="7257885"/>
  </r>
  <r>
    <x v="12"/>
    <x v="12"/>
    <s v="US$ FOB"/>
    <n v="2"/>
    <n v="7846"/>
    <n v="76339"/>
    <n v="15390"/>
    <n v="867"/>
    <n v="6844"/>
    <n v="75241"/>
    <n v="69146"/>
    <n v="871"/>
    <n v="94348"/>
    <n v="550"/>
    <n v="74426"/>
  </r>
  <r>
    <x v="12"/>
    <x v="13"/>
    <s v="US$ FOB"/>
    <n v="195082423"/>
    <n v="186494330"/>
    <n v="246656084"/>
    <n v="198920472"/>
    <n v="264351417"/>
    <n v="182395592"/>
    <n v="190073947"/>
    <n v="197009477"/>
    <n v="183529095"/>
    <n v="211298248"/>
    <n v="201913278"/>
    <n v="138764211"/>
  </r>
  <r>
    <x v="12"/>
    <x v="14"/>
    <s v="US$ FOB"/>
    <n v="251912970"/>
    <n v="205802941"/>
    <n v="197681253"/>
    <n v="202382171"/>
    <n v="258197215"/>
    <n v="237882913"/>
    <n v="194576647"/>
    <n v="171580457"/>
    <n v="205061056"/>
    <n v="202180064"/>
    <n v="209255027"/>
    <n v="217700307"/>
  </r>
  <r>
    <x v="12"/>
    <x v="15"/>
    <s v="US$ FOB"/>
    <n v="4273703"/>
    <n v="5790768"/>
    <n v="6727227"/>
    <n v="6102241"/>
    <n v="6911171"/>
    <n v="5831484"/>
    <n v="6107239"/>
    <n v="6246321"/>
    <n v="5293096"/>
    <n v="6472071"/>
    <n v="6094448"/>
    <n v="4927405"/>
  </r>
  <r>
    <x v="13"/>
    <x v="0"/>
    <s v="US$ FOB"/>
    <n v="1188017"/>
    <n v="839746"/>
    <n v="3158243"/>
    <n v="947849"/>
    <n v="737420"/>
    <n v="841255"/>
    <n v="3290829"/>
    <n v="792165"/>
    <n v="848034"/>
    <n v="1162966"/>
    <n v="904159"/>
    <n v="1264801"/>
  </r>
  <r>
    <x v="13"/>
    <x v="1"/>
    <s v="US$ FOB"/>
    <n v="5798202"/>
    <n v="7173344"/>
    <n v="16936770"/>
    <n v="18051290"/>
    <n v="23129201"/>
    <n v="34600530"/>
    <n v="20851338"/>
    <n v="19588717"/>
    <n v="29443416"/>
    <n v="14926692"/>
    <n v="18319558"/>
    <n v="21544883"/>
  </r>
  <r>
    <x v="13"/>
    <x v="2"/>
    <s v="US$ FOB"/>
    <n v="138542503"/>
    <n v="129417674"/>
    <n v="304793403"/>
    <n v="347593783"/>
    <n v="321092203"/>
    <n v="201012109"/>
    <n v="463801200"/>
    <n v="228433722"/>
    <n v="493180444"/>
    <n v="300005810"/>
    <n v="254712046"/>
    <n v="384847761"/>
  </r>
  <r>
    <x v="13"/>
    <x v="3"/>
    <s v="US$ FOB"/>
    <n v="29200892"/>
    <n v="1835180"/>
    <n v="83297807"/>
    <n v="56982542"/>
    <n v="2779683"/>
    <n v="18949463"/>
    <n v="3014780"/>
    <n v="8497567"/>
    <n v="38334832"/>
    <n v="5672732"/>
    <n v="27095022"/>
    <n v="25576808"/>
  </r>
  <r>
    <x v="13"/>
    <x v="4"/>
    <s v="US$ FOB"/>
    <n v="0"/>
    <n v="0"/>
    <n v="29292436"/>
    <n v="2109158"/>
    <n v="0"/>
    <n v="2094659"/>
    <n v="5051548"/>
    <n v="2724642"/>
    <n v="0"/>
    <n v="0"/>
    <n v="2983592"/>
    <n v="0"/>
  </r>
  <r>
    <x v="13"/>
    <x v="5"/>
    <s v="US$ FOB"/>
    <n v="2180585"/>
    <n v="3281543"/>
    <n v="2975815"/>
    <n v="1346834"/>
    <n v="420902"/>
    <n v="39250401"/>
    <n v="0"/>
    <n v="368013"/>
    <n v="221328"/>
    <n v="860032"/>
    <n v="845128"/>
    <n v="0"/>
  </r>
  <r>
    <x v="13"/>
    <x v="6"/>
    <s v="US$ FOB"/>
    <n v="0"/>
    <n v="0"/>
    <n v="0"/>
    <n v="0"/>
    <n v="0"/>
    <n v="0"/>
    <n v="0"/>
    <n v="0"/>
    <n v="0"/>
    <n v="0"/>
    <n v="0"/>
    <n v="0"/>
  </r>
  <r>
    <x v="13"/>
    <x v="7"/>
    <s v="US$ FOB"/>
    <n v="317721"/>
    <n v="334497"/>
    <n v="1889401"/>
    <n v="545317"/>
    <n v="445847"/>
    <n v="848451"/>
    <n v="419435"/>
    <n v="402342"/>
    <n v="446245"/>
    <n v="360365"/>
    <n v="2060085"/>
    <n v="2020926"/>
  </r>
  <r>
    <x v="13"/>
    <x v="8"/>
    <s v="US$ FOB"/>
    <n v="625780"/>
    <n v="12004513"/>
    <n v="2797424"/>
    <n v="15886561"/>
    <n v="18126006"/>
    <n v="4870787"/>
    <n v="12161451"/>
    <n v="9787175"/>
    <n v="20198879"/>
    <n v="9994225"/>
    <n v="12436013"/>
    <n v="17437760"/>
  </r>
  <r>
    <x v="13"/>
    <x v="9"/>
    <s v="US$ FOB"/>
    <n v="0"/>
    <n v="0"/>
    <n v="0"/>
    <n v="0"/>
    <n v="0"/>
    <n v="0"/>
    <n v="0"/>
    <n v="0"/>
    <n v="0"/>
    <n v="0"/>
    <n v="0"/>
    <n v="0"/>
  </r>
  <r>
    <x v="13"/>
    <x v="10"/>
    <s v="US$ FOB"/>
    <n v="52998711"/>
    <n v="19216670"/>
    <n v="57845000"/>
    <n v="49137517"/>
    <n v="52081977"/>
    <n v="76855808"/>
    <n v="74841400"/>
    <n v="30327193"/>
    <n v="34240277"/>
    <n v="61467117"/>
    <n v="71687349"/>
    <n v="25069639"/>
  </r>
  <r>
    <x v="13"/>
    <x v="11"/>
    <s v="US$ FOB"/>
    <n v="9061160"/>
    <n v="14191114"/>
    <n v="14493246"/>
    <n v="15193187"/>
    <n v="23336623"/>
    <n v="11222945"/>
    <n v="25089819"/>
    <n v="36160216"/>
    <n v="85820614"/>
    <n v="60988981"/>
    <n v="13753255"/>
    <n v="7815569"/>
  </r>
  <r>
    <x v="13"/>
    <x v="12"/>
    <s v="US$ FOB"/>
    <n v="76873"/>
    <n v="79437"/>
    <n v="12079"/>
    <n v="110113"/>
    <n v="13723"/>
    <n v="17238"/>
    <n v="73792"/>
    <n v="4840"/>
    <n v="78456"/>
    <n v="16755"/>
    <n v="390706"/>
    <n v="31343"/>
  </r>
  <r>
    <x v="13"/>
    <x v="13"/>
    <s v="US$ FOB"/>
    <n v="191413746"/>
    <n v="147050559"/>
    <n v="167094397"/>
    <n v="178816599"/>
    <n v="180440374"/>
    <n v="172244979"/>
    <n v="193351700"/>
    <n v="209292048"/>
    <n v="161992579"/>
    <n v="192396470"/>
    <n v="157751405"/>
    <n v="123041890"/>
  </r>
  <r>
    <x v="13"/>
    <x v="14"/>
    <s v="US$ FOB"/>
    <n v="267502330"/>
    <n v="160556792"/>
    <n v="218047020"/>
    <n v="249301021"/>
    <n v="220581126"/>
    <n v="187560573"/>
    <n v="196626579"/>
    <n v="198047642"/>
    <n v="205077066"/>
    <n v="230640918"/>
    <n v="206454630"/>
    <n v="163188846"/>
  </r>
  <r>
    <x v="13"/>
    <x v="15"/>
    <s v="US$ FOB"/>
    <n v="7736961"/>
    <n v="6275515"/>
    <n v="5885691"/>
    <n v="8036750"/>
    <n v="5487568"/>
    <n v="6627602"/>
    <n v="7905488"/>
    <n v="7309802"/>
    <n v="4487784"/>
    <n v="8461839"/>
    <n v="7376505"/>
    <n v="6322046"/>
  </r>
  <r>
    <x v="14"/>
    <x v="0"/>
    <s v="US$ FOB"/>
    <n v="1326260"/>
    <n v="1290674"/>
    <n v="1070770"/>
    <n v="981820"/>
    <n v="1092219"/>
    <n v="1242939"/>
    <n v="1150542"/>
    <n v="2815241"/>
    <n v="1610985"/>
    <n v="1495863"/>
    <n v="976336"/>
    <n v="715955"/>
  </r>
  <r>
    <x v="14"/>
    <x v="1"/>
    <s v="US$ FOB"/>
    <n v="22177345"/>
    <n v="6011519"/>
    <n v="18421203"/>
    <n v="23109811"/>
    <n v="5060536"/>
    <n v="10095967"/>
    <n v="26853102"/>
    <n v="35353350"/>
    <n v="20570519"/>
    <n v="31798661"/>
    <n v="23160722"/>
    <n v="6089781"/>
  </r>
  <r>
    <x v="14"/>
    <x v="2"/>
    <s v="US$ FOB"/>
    <n v="218734805"/>
    <n v="337414941"/>
    <n v="184831893"/>
    <n v="265576329"/>
    <n v="184666985"/>
    <n v="527408124"/>
    <n v="308381653"/>
    <n v="366083659"/>
    <n v="355452027"/>
    <n v="114794623"/>
    <n v="117614344"/>
    <n v="134560558"/>
  </r>
  <r>
    <x v="14"/>
    <x v="3"/>
    <s v="US$ FOB"/>
    <n v="51449934"/>
    <n v="27375957"/>
    <n v="48656635"/>
    <n v="672"/>
    <n v="85464039"/>
    <n v="55421087"/>
    <n v="28176488"/>
    <n v="0"/>
    <n v="200"/>
    <n v="2007"/>
    <n v="8435235"/>
    <n v="7543085"/>
  </r>
  <r>
    <x v="14"/>
    <x v="4"/>
    <s v="US$ FOB"/>
    <n v="0"/>
    <n v="0"/>
    <n v="2402443"/>
    <n v="2037195"/>
    <n v="1488"/>
    <n v="2536893"/>
    <n v="1565"/>
    <n v="4084014"/>
    <n v="2195"/>
    <n v="0"/>
    <n v="0"/>
    <n v="0"/>
  </r>
  <r>
    <x v="14"/>
    <x v="5"/>
    <s v="US$ FOB"/>
    <n v="0"/>
    <n v="811587"/>
    <n v="2166658"/>
    <n v="1992554"/>
    <n v="956123"/>
    <n v="922949"/>
    <n v="299069"/>
    <n v="500788"/>
    <n v="1325468"/>
    <n v="665414"/>
    <n v="5845816"/>
    <n v="348567"/>
  </r>
  <r>
    <x v="14"/>
    <x v="6"/>
    <s v="US$ FOB"/>
    <n v="0"/>
    <n v="0"/>
    <n v="0"/>
    <n v="0"/>
    <n v="0"/>
    <n v="0"/>
    <n v="0"/>
    <n v="0"/>
    <n v="0"/>
    <n v="0"/>
    <n v="0"/>
    <n v="0"/>
  </r>
  <r>
    <x v="14"/>
    <x v="7"/>
    <s v="US$ FOB"/>
    <n v="796318"/>
    <n v="489229"/>
    <n v="679187"/>
    <n v="593960"/>
    <n v="1112083"/>
    <n v="775525"/>
    <n v="839509"/>
    <n v="1412220"/>
    <n v="1589099"/>
    <n v="1055063"/>
    <n v="723209"/>
    <n v="817117"/>
  </r>
  <r>
    <x v="14"/>
    <x v="8"/>
    <s v="US$ FOB"/>
    <n v="5705065"/>
    <n v="19219102"/>
    <n v="11318051"/>
    <n v="15262903"/>
    <n v="4243788"/>
    <n v="6642001"/>
    <n v="19346932"/>
    <n v="20275315"/>
    <n v="56943"/>
    <n v="17487502"/>
    <n v="13716977"/>
    <n v="17244491"/>
  </r>
  <r>
    <x v="14"/>
    <x v="9"/>
    <s v="US$ FOB"/>
    <n v="0"/>
    <n v="0"/>
    <n v="0"/>
    <n v="0"/>
    <n v="0"/>
    <n v="0"/>
    <n v="0"/>
    <n v="0"/>
    <n v="0"/>
    <n v="0"/>
    <n v="0"/>
    <n v="0"/>
  </r>
  <r>
    <x v="14"/>
    <x v="10"/>
    <s v="US$ FOB"/>
    <n v="50741484"/>
    <n v="63979850"/>
    <n v="21156410"/>
    <n v="40251539"/>
    <n v="52246893"/>
    <n v="52225776"/>
    <n v="88777239"/>
    <n v="62288760"/>
    <n v="37418042"/>
    <n v="66081055"/>
    <n v="34987996"/>
    <n v="40467288"/>
  </r>
  <r>
    <x v="14"/>
    <x v="11"/>
    <s v="US$ FOB"/>
    <n v="8338884"/>
    <n v="30730100"/>
    <n v="8381465"/>
    <n v="27910463"/>
    <n v="9584155"/>
    <n v="19408465"/>
    <n v="21861626"/>
    <n v="7588947"/>
    <n v="17908773"/>
    <n v="20026780"/>
    <n v="7736866"/>
    <n v="17687293"/>
  </r>
  <r>
    <x v="14"/>
    <x v="12"/>
    <s v="US$ FOB"/>
    <n v="102431"/>
    <n v="12418"/>
    <n v="80665"/>
    <n v="2562"/>
    <n v="18375"/>
    <n v="88049"/>
    <n v="6229"/>
    <n v="85987"/>
    <n v="77407"/>
    <n v="21087"/>
    <n v="172"/>
    <n v="3449"/>
  </r>
  <r>
    <x v="14"/>
    <x v="13"/>
    <s v="US$ FOB"/>
    <n v="171730117"/>
    <n v="165252646"/>
    <n v="142650428"/>
    <n v="168056881"/>
    <n v="166145268"/>
    <n v="167442633"/>
    <n v="188682785"/>
    <n v="194646656"/>
    <n v="176282045"/>
    <n v="151127770"/>
    <n v="141055496"/>
    <n v="105666861"/>
  </r>
  <r>
    <x v="14"/>
    <x v="14"/>
    <s v="US$ FOB"/>
    <n v="228818531"/>
    <n v="243434718"/>
    <n v="188115035"/>
    <n v="205594682"/>
    <n v="216773214"/>
    <n v="195082529"/>
    <n v="231388524"/>
    <n v="238828626"/>
    <n v="277119118"/>
    <n v="225448417"/>
    <n v="209264947"/>
    <n v="154043130"/>
  </r>
  <r>
    <x v="14"/>
    <x v="15"/>
    <s v="US$ FOB"/>
    <n v="6861467"/>
    <n v="6671104"/>
    <n v="4492278"/>
    <n v="5673672"/>
    <n v="6256645"/>
    <n v="7243443"/>
    <n v="8867647"/>
    <n v="8586031"/>
    <n v="8680937"/>
    <n v="7365321"/>
    <n v="5986275"/>
    <n v="7727683"/>
  </r>
  <r>
    <x v="15"/>
    <x v="0"/>
    <s v="US$ FOB"/>
    <n v="1611909"/>
    <n v="459758"/>
    <n v="606781"/>
    <n v="442039"/>
    <n v="514494"/>
    <n v="263745"/>
    <n v="273367"/>
    <n v="173271"/>
    <n v="145694"/>
    <n v="561334"/>
    <n v="0"/>
    <n v="29491"/>
  </r>
  <r>
    <x v="15"/>
    <x v="1"/>
    <s v="US$ FOB"/>
    <n v="2513820"/>
    <n v="354617"/>
    <n v="2755306"/>
    <n v="126901"/>
    <n v="12690450"/>
    <n v="26994095"/>
    <n v="70963619"/>
    <n v="50999328"/>
    <n v="22708173"/>
    <n v="39086941"/>
    <n v="14053166"/>
    <n v="4294452"/>
  </r>
  <r>
    <x v="15"/>
    <x v="2"/>
    <s v="US$ FOB"/>
    <n v="123294999"/>
    <n v="62461330"/>
    <n v="72205577"/>
    <n v="76911473"/>
    <n v="171977952"/>
    <n v="192807157"/>
    <n v="192894423"/>
    <n v="104798901"/>
    <n v="66358286"/>
    <n v="78878800"/>
    <n v="47071689"/>
    <n v="65862105"/>
  </r>
  <r>
    <x v="15"/>
    <x v="3"/>
    <s v="US$ FOB"/>
    <n v="6671998"/>
    <n v="2111182"/>
    <n v="10224644"/>
    <n v="0"/>
    <n v="4"/>
    <n v="9172767"/>
    <n v="0"/>
    <n v="10613912"/>
    <m/>
    <m/>
    <n v="0"/>
    <n v="1047499"/>
  </r>
  <r>
    <x v="15"/>
    <x v="4"/>
    <s v="US$ FOB"/>
    <n v="0"/>
    <n v="0"/>
    <m/>
    <n v="3264995"/>
    <n v="3617602"/>
    <n v="2"/>
    <n v="1874443"/>
    <n v="0"/>
    <n v="1895482"/>
    <n v="1932075"/>
    <n v="0"/>
    <n v="0"/>
  </r>
  <r>
    <x v="15"/>
    <x v="5"/>
    <s v="US$ FOB"/>
    <n v="1513806"/>
    <n v="17860"/>
    <n v="1438984"/>
    <n v="0"/>
    <n v="0"/>
    <n v="23"/>
    <n v="0"/>
    <n v="1318563"/>
    <m/>
    <n v="11"/>
    <n v="0"/>
    <n v="523760"/>
  </r>
  <r>
    <x v="15"/>
    <x v="6"/>
    <s v="US$ FOB"/>
    <n v="0"/>
    <n v="0"/>
    <m/>
    <n v="0"/>
    <n v="0"/>
    <n v="0"/>
    <n v="0"/>
    <n v="0"/>
    <m/>
    <m/>
    <n v="0"/>
    <n v="0"/>
  </r>
  <r>
    <x v="15"/>
    <x v="7"/>
    <s v="US$ FOB"/>
    <n v="684402"/>
    <n v="558331"/>
    <n v="1185143"/>
    <n v="689367"/>
    <n v="622835"/>
    <n v="886005"/>
    <n v="677021"/>
    <n v="446780"/>
    <n v="1231029"/>
    <n v="2446785"/>
    <n v="632319"/>
    <n v="3398411"/>
  </r>
  <r>
    <x v="15"/>
    <x v="8"/>
    <s v="US$ FOB"/>
    <n v="6030265"/>
    <n v="14455772"/>
    <n v="12950733"/>
    <n v="8269733"/>
    <n v="12009993"/>
    <n v="12324330"/>
    <n v="18614302"/>
    <n v="10741768"/>
    <n v="12769554"/>
    <n v="4739994"/>
    <n v="6665249"/>
    <n v="15097482"/>
  </r>
  <r>
    <x v="15"/>
    <x v="9"/>
    <s v="US$ FOB"/>
    <n v="0"/>
    <n v="0"/>
    <m/>
    <n v="0"/>
    <n v="0"/>
    <n v="0"/>
    <n v="0"/>
    <n v="0"/>
    <m/>
    <m/>
    <n v="0"/>
    <n v="0"/>
  </r>
  <r>
    <x v="15"/>
    <x v="10"/>
    <s v="US$ FOB"/>
    <n v="40875752"/>
    <n v="23123324"/>
    <n v="25214119"/>
    <n v="18578549"/>
    <n v="21795020"/>
    <n v="19966563"/>
    <n v="34911804"/>
    <n v="38209646"/>
    <n v="23798894"/>
    <n v="28348681"/>
    <n v="18360184"/>
    <n v="21180869"/>
  </r>
  <r>
    <x v="15"/>
    <x v="11"/>
    <s v="US$ FOB"/>
    <n v="8507856"/>
    <n v="10711964"/>
    <n v="9598963"/>
    <n v="9624202"/>
    <n v="15753905"/>
    <n v="8544669"/>
    <n v="8658726"/>
    <n v="8130540"/>
    <n v="8250343"/>
    <n v="7276531"/>
    <n v="11918685"/>
    <n v="7581707"/>
  </r>
  <r>
    <x v="15"/>
    <x v="12"/>
    <s v="US$ FOB"/>
    <n v="5658"/>
    <n v="15975"/>
    <n v="13695"/>
    <n v="850"/>
    <n v="199"/>
    <n v="23944"/>
    <n v="43988"/>
    <n v="89"/>
    <n v="814"/>
    <n v="4042"/>
    <n v="7663"/>
    <n v="169"/>
  </r>
  <r>
    <x v="15"/>
    <x v="13"/>
    <s v="US$ FOB"/>
    <n v="95207557"/>
    <n v="77616055"/>
    <n v="119739790"/>
    <n v="103031595"/>
    <n v="111956307"/>
    <n v="136984375"/>
    <n v="145483338"/>
    <n v="100225996"/>
    <n v="98873847"/>
    <n v="77521108"/>
    <n v="71911848"/>
    <n v="77824422"/>
  </r>
  <r>
    <x v="15"/>
    <x v="14"/>
    <s v="US$ FOB"/>
    <n v="180975915"/>
    <n v="126727865"/>
    <n v="158392221"/>
    <n v="137372890"/>
    <n v="127259536"/>
    <n v="151174761"/>
    <n v="139423364"/>
    <n v="137996986"/>
    <n v="105417311"/>
    <n v="111522200"/>
    <n v="109798850"/>
    <n v="102974073"/>
  </r>
  <r>
    <x v="15"/>
    <x v="15"/>
    <s v="US$ FOB"/>
    <n v="8760050"/>
    <n v="4817753"/>
    <n v="6864750"/>
    <n v="6627323"/>
    <n v="4619023"/>
    <n v="5529995"/>
    <n v="5037315"/>
    <n v="5514409"/>
    <n v="7822308"/>
    <n v="6154763"/>
    <n v="6317858"/>
    <n v="6070465"/>
  </r>
  <r>
    <x v="16"/>
    <x v="0"/>
    <s v="US$ FOB"/>
    <n v="414080"/>
    <n v="87166"/>
    <n v="195669"/>
    <n v="123196"/>
    <n v="1655912"/>
    <n v="167577"/>
    <n v="111767"/>
    <n v="323168"/>
    <n v="391932"/>
    <n v="247175"/>
    <n v="253339"/>
    <n v="358675"/>
  </r>
  <r>
    <x v="16"/>
    <x v="1"/>
    <s v="US$ FOB"/>
    <n v="2426245"/>
    <n v="0"/>
    <n v="3214185"/>
    <n v="44457785"/>
    <n v="24545526"/>
    <n v="16994993"/>
    <n v="57299971"/>
    <n v="24633306"/>
    <n v="432020"/>
    <n v="5414724"/>
    <n v="37084637"/>
    <n v="16000995"/>
  </r>
  <r>
    <x v="16"/>
    <x v="2"/>
    <s v="US$ FOB"/>
    <n v="39173885"/>
    <n v="29518572"/>
    <n v="43451102"/>
    <n v="43633331"/>
    <n v="56612091"/>
    <n v="51840792"/>
    <n v="40713894"/>
    <n v="32910655"/>
    <n v="123936190"/>
    <n v="93618454"/>
    <n v="39316265"/>
    <n v="45356276"/>
  </r>
  <r>
    <x v="16"/>
    <x v="3"/>
    <s v="US$ FOB"/>
    <n v="953057"/>
    <n v="186265"/>
    <n v="17812174"/>
    <n v="12241005"/>
    <n v="31241844"/>
    <n v="50590834"/>
    <n v="0"/>
    <n v="7836045"/>
    <n v="0"/>
    <n v="0"/>
    <n v="0"/>
    <n v="33179931"/>
  </r>
  <r>
    <x v="16"/>
    <x v="4"/>
    <s v="US$ FOB"/>
    <n v="0"/>
    <n v="0"/>
    <n v="14355"/>
    <n v="21670"/>
    <n v="34255"/>
    <n v="29476"/>
    <n v="33537"/>
    <n v="33468"/>
    <n v="0"/>
    <n v="33084"/>
    <n v="0"/>
    <n v="58322"/>
  </r>
  <r>
    <x v="16"/>
    <x v="5"/>
    <s v="US$ FOB"/>
    <n v="0"/>
    <n v="245587"/>
    <n v="1658645"/>
    <n v="280851"/>
    <n v="4197944"/>
    <n v="227216"/>
    <n v="2063504"/>
    <n v="117434"/>
    <n v="1207715"/>
    <n v="513071"/>
    <n v="337203"/>
    <n v="51325"/>
  </r>
  <r>
    <x v="16"/>
    <x v="6"/>
    <s v="US$ FOB"/>
    <n v="0"/>
    <n v="0"/>
    <n v="0"/>
    <n v="0"/>
    <n v="0"/>
    <n v="0"/>
    <n v="0"/>
    <n v="0"/>
    <n v="0"/>
    <n v="0"/>
    <n v="0"/>
    <n v="0"/>
  </r>
  <r>
    <x v="16"/>
    <x v="7"/>
    <s v="US$ FOB"/>
    <n v="1217363"/>
    <n v="2946485"/>
    <n v="702558"/>
    <n v="2949113"/>
    <n v="1843824"/>
    <n v="1337777"/>
    <n v="3370048"/>
    <n v="6220530"/>
    <n v="950051"/>
    <n v="782585"/>
    <n v="2368151"/>
    <n v="719121"/>
  </r>
  <r>
    <x v="16"/>
    <x v="8"/>
    <s v="US$ FOB"/>
    <n v="12865004"/>
    <n v="4731878"/>
    <n v="66595"/>
    <n v="14320415"/>
    <n v="20875829"/>
    <n v="9018227"/>
    <n v="5598885"/>
    <n v="7186108"/>
    <n v="2761507"/>
    <n v="17218201"/>
    <n v="7333203"/>
    <n v="12082698"/>
  </r>
  <r>
    <x v="16"/>
    <x v="9"/>
    <s v="US$ FOB"/>
    <n v="0"/>
    <n v="0"/>
    <n v="0"/>
    <n v="0"/>
    <n v="0"/>
    <n v="0"/>
    <n v="0"/>
    <n v="0"/>
    <n v="0"/>
    <n v="0"/>
    <n v="0"/>
    <n v="0"/>
  </r>
  <r>
    <x v="16"/>
    <x v="10"/>
    <s v="US$ FOB"/>
    <n v="18261935"/>
    <n v="15440858"/>
    <n v="27263638"/>
    <n v="12603103"/>
    <n v="20585883"/>
    <n v="12534547"/>
    <n v="19668415"/>
    <n v="20545901"/>
    <n v="28987428"/>
    <n v="27589240"/>
    <n v="24759058"/>
    <n v="18311922"/>
  </r>
  <r>
    <x v="16"/>
    <x v="11"/>
    <s v="US$ FOB"/>
    <n v="4973829"/>
    <n v="4979123"/>
    <n v="8355957"/>
    <n v="6878943"/>
    <n v="7923936"/>
    <n v="5751851"/>
    <n v="7498237"/>
    <n v="9921126"/>
    <n v="10497648"/>
    <n v="7600360"/>
    <n v="8046003"/>
    <n v="8247678"/>
  </r>
  <r>
    <x v="16"/>
    <x v="12"/>
    <s v="US$ FOB"/>
    <n v="1772"/>
    <n v="542"/>
    <n v="13701"/>
    <n v="0"/>
    <n v="0"/>
    <n v="2646"/>
    <n v="7263"/>
    <n v="15483"/>
    <n v="6757"/>
    <n v="6264"/>
    <n v="7515"/>
    <n v="5922"/>
  </r>
  <r>
    <x v="16"/>
    <x v="13"/>
    <s v="US$ FOB"/>
    <n v="43501291"/>
    <n v="57901788"/>
    <n v="65523060"/>
    <n v="62692282"/>
    <n v="71347243"/>
    <n v="84062656"/>
    <n v="78071561"/>
    <n v="82334928"/>
    <n v="69999725"/>
    <n v="59725077"/>
    <n v="71700044"/>
    <n v="74584609"/>
  </r>
  <r>
    <x v="16"/>
    <x v="14"/>
    <s v="US$ FOB"/>
    <n v="112935685"/>
    <n v="63115487"/>
    <n v="76954313"/>
    <n v="92793027"/>
    <n v="91404002"/>
    <n v="93442319"/>
    <n v="97633749"/>
    <n v="116416465"/>
    <n v="108662482"/>
    <n v="89573025"/>
    <n v="93397095"/>
    <n v="90176077"/>
  </r>
  <r>
    <x v="16"/>
    <x v="15"/>
    <s v="US$ FOB"/>
    <n v="6262722"/>
    <n v="5788868"/>
    <n v="6848063"/>
    <n v="4732182"/>
    <n v="6287960"/>
    <n v="5449743"/>
    <n v="6404245"/>
    <n v="6875665"/>
    <n v="5827304"/>
    <n v="4556811"/>
    <n v="5467245"/>
    <n v="5286156"/>
  </r>
  <r>
    <x v="17"/>
    <x v="0"/>
    <s v="US$ FOB"/>
    <n v="666599"/>
    <n v="274196"/>
    <n v="727030"/>
    <n v="153712"/>
    <n v="356348"/>
    <n v="210563"/>
    <n v="419258"/>
    <n v="237290"/>
    <n v="151210"/>
    <n v="395872"/>
    <n v="641927"/>
    <n v="529751"/>
  </r>
  <r>
    <x v="17"/>
    <x v="1"/>
    <s v="US$ FOB"/>
    <n v="25701417"/>
    <n v="16256039"/>
    <n v="14046910"/>
    <n v="4712751"/>
    <n v="2511466"/>
    <n v="5415021"/>
    <n v="5652207"/>
    <n v="18172472"/>
    <n v="19429936"/>
    <n v="3404483"/>
    <n v="3967405"/>
    <n v="66125195"/>
  </r>
  <r>
    <x v="17"/>
    <x v="2"/>
    <s v="US$ FOB"/>
    <n v="125779048"/>
    <n v="143981873"/>
    <n v="142889007"/>
    <n v="103839025"/>
    <n v="116145780"/>
    <n v="84237450"/>
    <n v="133841770"/>
    <n v="96867025"/>
    <n v="56909156"/>
    <n v="57451329"/>
    <n v="33642839"/>
    <n v="119148642"/>
  </r>
  <r>
    <x v="17"/>
    <x v="3"/>
    <s v="US$ FOB"/>
    <n v="38052878"/>
    <n v="19440049"/>
    <n v="24747891"/>
    <n v="0"/>
    <n v="20565961"/>
    <n v="17685761"/>
    <n v="18155711"/>
    <n v="20951450"/>
    <n v="0"/>
    <n v="0"/>
    <n v="210339"/>
    <n v="47191373"/>
  </r>
  <r>
    <x v="17"/>
    <x v="4"/>
    <s v="US$ FOB"/>
    <n v="17169"/>
    <n v="17597"/>
    <n v="26619"/>
    <n v="54373"/>
    <n v="199309"/>
    <n v="249473"/>
    <n v="31437"/>
    <n v="29755"/>
    <n v="35461"/>
    <n v="36969"/>
    <n v="35740"/>
    <n v="36162"/>
  </r>
  <r>
    <x v="17"/>
    <x v="5"/>
    <s v="US$ FOB"/>
    <n v="3706615"/>
    <n v="0"/>
    <n v="2028995"/>
    <n v="1747194"/>
    <n v="0"/>
    <n v="67970"/>
    <n v="1162245"/>
    <n v="2349860"/>
    <n v="353605"/>
    <n v="0"/>
    <n v="0"/>
    <n v="2855660"/>
  </r>
  <r>
    <x v="17"/>
    <x v="6"/>
    <s v="US$ FOB"/>
    <n v="0"/>
    <n v="0"/>
    <n v="0"/>
    <n v="0"/>
    <n v="0"/>
    <n v="0"/>
    <n v="0"/>
    <n v="0"/>
    <n v="0"/>
    <n v="0"/>
    <n v="0"/>
    <n v="0"/>
  </r>
  <r>
    <x v="17"/>
    <x v="7"/>
    <s v="US$ FOB"/>
    <n v="2353203"/>
    <n v="995256"/>
    <n v="852691"/>
    <n v="2546777"/>
    <n v="1162392"/>
    <n v="883277"/>
    <n v="2545159"/>
    <n v="738322"/>
    <n v="2744745"/>
    <n v="935555"/>
    <n v="2771946"/>
    <n v="877573"/>
  </r>
  <r>
    <x v="17"/>
    <x v="8"/>
    <s v="US$ FOB"/>
    <n v="8763218"/>
    <n v="7421314"/>
    <n v="11801179"/>
    <n v="9457487"/>
    <n v="12597096"/>
    <n v="14968202"/>
    <n v="6610334"/>
    <n v="9527321"/>
    <n v="30033252"/>
    <n v="12881921"/>
    <n v="19644685"/>
    <n v="20298260"/>
  </r>
  <r>
    <x v="17"/>
    <x v="9"/>
    <s v="US$ FOB"/>
    <n v="0"/>
    <n v="0"/>
    <n v="0"/>
    <n v="0"/>
    <n v="0"/>
    <n v="0"/>
    <n v="0"/>
    <n v="0"/>
    <n v="0"/>
    <n v="0"/>
    <n v="0"/>
    <m/>
  </r>
  <r>
    <x v="17"/>
    <x v="10"/>
    <s v="US$ FOB"/>
    <n v="26673974"/>
    <n v="26702890"/>
    <n v="63790266"/>
    <n v="23761309"/>
    <n v="26951437"/>
    <n v="20487585"/>
    <n v="30904239"/>
    <n v="26929770"/>
    <n v="29465195"/>
    <n v="15295342"/>
    <n v="24454596"/>
    <n v="28860555"/>
  </r>
  <r>
    <x v="17"/>
    <x v="11"/>
    <s v="US$ FOB"/>
    <n v="7654311"/>
    <n v="4935588"/>
    <n v="7985853"/>
    <n v="11208566"/>
    <n v="12016847"/>
    <n v="8040180"/>
    <n v="9892021"/>
    <n v="13080909"/>
    <n v="10031417"/>
    <n v="10124058"/>
    <n v="10210555"/>
    <n v="8290449"/>
  </r>
  <r>
    <x v="17"/>
    <x v="12"/>
    <s v="US$ FOB"/>
    <n v="161"/>
    <n v="0"/>
    <n v="533"/>
    <n v="0"/>
    <n v="27055"/>
    <n v="1254"/>
    <n v="13078"/>
    <n v="6982"/>
    <n v="1940"/>
    <n v="824"/>
    <n v="15913"/>
    <n v="10973"/>
  </r>
  <r>
    <x v="17"/>
    <x v="13"/>
    <s v="US$ FOB"/>
    <n v="84929331"/>
    <n v="75557206"/>
    <n v="112860061"/>
    <n v="85437775"/>
    <n v="114927150"/>
    <n v="101787759"/>
    <n v="87631291"/>
    <n v="96584129"/>
    <n v="74002969"/>
    <n v="83351088"/>
    <n v="80655219"/>
    <n v="75284153"/>
  </r>
  <r>
    <x v="17"/>
    <x v="14"/>
    <s v="US$ FOB"/>
    <n v="141983086"/>
    <n v="95719757"/>
    <n v="107433456"/>
    <n v="119265589"/>
    <n v="109262128"/>
    <n v="111607043"/>
    <n v="133844446"/>
    <n v="106150314"/>
    <n v="112578686"/>
    <n v="141063689"/>
    <n v="116207230"/>
    <n v="132027542"/>
  </r>
  <r>
    <x v="17"/>
    <x v="15"/>
    <s v="US$ FOB"/>
    <n v="4976118"/>
    <n v="4373020"/>
    <n v="4022381"/>
    <n v="2283103"/>
    <n v="3102754"/>
    <n v="3290872"/>
    <n v="4050162"/>
    <n v="4045390"/>
    <n v="3188181"/>
    <n v="4315675"/>
    <n v="5299259"/>
    <n v="3343988"/>
  </r>
  <r>
    <x v="18"/>
    <x v="0"/>
    <s v="US$ FOB"/>
    <n v="112973"/>
    <n v="197480"/>
    <n v="356107"/>
    <n v="186757"/>
    <n v="287121"/>
    <n v="622196"/>
    <n v="435460"/>
    <n v="192903"/>
    <n v="436918"/>
    <n v="128229"/>
    <n v="0"/>
    <n v="0"/>
  </r>
  <r>
    <x v="18"/>
    <x v="1"/>
    <s v="US$ FOB"/>
    <n v="3469454"/>
    <n v="81159585"/>
    <n v="14793903"/>
    <n v="69621277"/>
    <n v="169671"/>
    <n v="2701629"/>
    <n v="62259504"/>
    <n v="19053148"/>
    <n v="23903204"/>
    <n v="134781472"/>
    <n v="177965718"/>
    <n v="85852017"/>
  </r>
  <r>
    <x v="18"/>
    <x v="2"/>
    <s v="US$ FOB"/>
    <n v="83142289"/>
    <n v="113458988"/>
    <n v="173408511"/>
    <n v="117003180"/>
    <n v="85454569"/>
    <n v="229640060"/>
    <n v="281544441"/>
    <n v="221965318"/>
    <n v="211536924"/>
    <n v="509551261"/>
    <n v="301171194"/>
    <n v="296376223"/>
  </r>
  <r>
    <x v="18"/>
    <x v="3"/>
    <s v="US$ FOB"/>
    <n v="38942666"/>
    <n v="93821066"/>
    <n v="208727476"/>
    <n v="73546946"/>
    <n v="32154726"/>
    <n v="11412768"/>
    <n v="1202297"/>
    <n v="2196849"/>
    <n v="1846993"/>
    <n v="2281776"/>
    <n v="1308013"/>
    <n v="1022710"/>
  </r>
  <r>
    <x v="18"/>
    <x v="4"/>
    <s v="US$ FOB"/>
    <n v="36132"/>
    <n v="36037"/>
    <n v="35980"/>
    <n v="274715"/>
    <n v="34917"/>
    <n v="33281"/>
    <n v="0"/>
    <n v="0"/>
    <n v="0"/>
    <n v="90"/>
    <n v="1316"/>
    <n v="406"/>
  </r>
  <r>
    <x v="18"/>
    <x v="5"/>
    <s v="US$ FOB"/>
    <n v="2213814"/>
    <n v="3030061"/>
    <n v="3236956"/>
    <n v="2257363"/>
    <n v="1534629"/>
    <n v="3857246"/>
    <n v="6063600"/>
    <n v="5363181"/>
    <n v="6769762"/>
    <n v="28487920"/>
    <n v="69436414"/>
    <n v="99569192"/>
  </r>
  <r>
    <x v="18"/>
    <x v="6"/>
    <s v="US$ FOB"/>
    <n v="0"/>
    <n v="0"/>
    <n v="0"/>
    <n v="0"/>
    <n v="0"/>
    <n v="0"/>
    <n v="0"/>
    <n v="0"/>
    <n v="0"/>
    <n v="0"/>
    <n v="0"/>
    <n v="0"/>
  </r>
  <r>
    <x v="18"/>
    <x v="7"/>
    <s v="US$ FOB"/>
    <n v="843458"/>
    <n v="725515"/>
    <n v="1281100"/>
    <n v="1244266"/>
    <n v="300783"/>
    <n v="442613"/>
    <n v="957030"/>
    <n v="1112414"/>
    <n v="1533508"/>
    <n v="1226049"/>
    <n v="1339389"/>
    <n v="807475"/>
  </r>
  <r>
    <x v="18"/>
    <x v="8"/>
    <s v="US$ FOB"/>
    <n v="22855340"/>
    <n v="15499423"/>
    <n v="9268459"/>
    <n v="22577186"/>
    <n v="29088872"/>
    <n v="28184720"/>
    <n v="27017548"/>
    <n v="7911923"/>
    <n v="25620006"/>
    <n v="22134133"/>
    <n v="22967436"/>
    <n v="17435967"/>
  </r>
  <r>
    <x v="18"/>
    <x v="9"/>
    <s v="US$ FOB"/>
    <n v="0"/>
    <n v="0"/>
    <n v="0"/>
    <n v="0"/>
    <n v="0"/>
    <n v="0"/>
    <n v="0"/>
    <n v="0"/>
    <n v="0"/>
    <n v="0"/>
    <n v="0"/>
    <n v="0"/>
  </r>
  <r>
    <x v="18"/>
    <x v="10"/>
    <s v="US$ FOB"/>
    <n v="23730095"/>
    <n v="19525224"/>
    <n v="14485353"/>
    <n v="17591623"/>
    <n v="8874481"/>
    <n v="26301815"/>
    <n v="15997314"/>
    <n v="22580560"/>
    <n v="19038043"/>
    <n v="37424887"/>
    <n v="23423321"/>
    <n v="21327881"/>
  </r>
  <r>
    <x v="18"/>
    <x v="11"/>
    <s v="US$ FOB"/>
    <n v="8368357"/>
    <n v="7167713"/>
    <n v="10418130"/>
    <n v="9849388"/>
    <n v="13468956"/>
    <n v="11585139"/>
    <n v="7574705"/>
    <n v="10571768"/>
    <n v="11990888"/>
    <n v="16550629"/>
    <n v="9696665"/>
    <n v="13324555"/>
  </r>
  <r>
    <x v="18"/>
    <x v="12"/>
    <s v="US$ FOB"/>
    <n v="666"/>
    <n v="1080"/>
    <n v="1395"/>
    <n v="14246"/>
    <n v="0"/>
    <n v="1646"/>
    <n v="890"/>
    <n v="14177"/>
    <n v="0"/>
    <n v="1554"/>
    <n v="2430"/>
    <n v="1625"/>
  </r>
  <r>
    <x v="18"/>
    <x v="13"/>
    <s v="US$ FOB"/>
    <n v="83666951"/>
    <n v="84580494"/>
    <n v="83549205"/>
    <n v="108526008"/>
    <n v="79489063"/>
    <n v="98971299"/>
    <n v="45690683"/>
    <n v="18386818"/>
    <n v="17453452"/>
    <n v="3931258"/>
    <n v="231512"/>
    <n v="37598"/>
  </r>
  <r>
    <x v="18"/>
    <x v="14"/>
    <s v="US$ FOB"/>
    <n v="154079031"/>
    <n v="156382979"/>
    <n v="143540003"/>
    <n v="131341863"/>
    <n v="148152198"/>
    <n v="162297167"/>
    <n v="157896533"/>
    <n v="140540067"/>
    <n v="143137042"/>
    <n v="115260307"/>
    <n v="7032120"/>
    <n v="607646"/>
  </r>
  <r>
    <x v="18"/>
    <x v="15"/>
    <s v="US$ FOB"/>
    <n v="1905087"/>
    <n v="2671570"/>
    <n v="3140546"/>
    <n v="3279468"/>
    <n v="3380979"/>
    <n v="4313745"/>
    <n v="3773401"/>
    <n v="4672459"/>
    <n v="3370014"/>
    <n v="2200825"/>
    <n v="1511321"/>
    <n v="2148700"/>
  </r>
  <r>
    <x v="19"/>
    <x v="0"/>
    <s v="US$ FOB"/>
    <n v="0"/>
    <n v="0"/>
    <n v="0"/>
    <n v="0"/>
    <n v="0"/>
    <n v="0"/>
    <n v="0"/>
    <n v="0"/>
    <n v="0"/>
    <n v="0"/>
    <n v="0"/>
    <n v="0"/>
  </r>
  <r>
    <x v="19"/>
    <x v="1"/>
    <s v="US$ FOB"/>
    <n v="83103349"/>
    <n v="88543250"/>
    <n v="61425307"/>
    <n v="126519033"/>
    <n v="122911910"/>
    <n v="70200096"/>
    <n v="166453851"/>
    <n v="114569807"/>
    <n v="112489982"/>
    <n v="154977776"/>
    <n v="107285090"/>
    <n v="77349126"/>
  </r>
  <r>
    <x v="19"/>
    <x v="2"/>
    <s v="US$ FOB"/>
    <n v="244404776"/>
    <n v="201403750"/>
    <n v="172924875"/>
    <n v="275356954"/>
    <n v="353954900"/>
    <n v="238801056"/>
    <n v="256028186"/>
    <n v="198349336"/>
    <n v="217059632"/>
    <n v="313611553"/>
    <n v="370919798"/>
    <n v="245561380"/>
  </r>
  <r>
    <x v="19"/>
    <x v="3"/>
    <s v="US$ FOB"/>
    <n v="1960400"/>
    <n v="1355450"/>
    <n v="1182587"/>
    <n v="2459119"/>
    <n v="2648199"/>
    <n v="2368003"/>
    <n v="869213"/>
    <n v="1862575"/>
    <n v="1267146"/>
    <n v="1355957"/>
    <n v="4315211"/>
    <n v="6472440"/>
  </r>
  <r>
    <x v="19"/>
    <x v="4"/>
    <s v="US$ FOB"/>
    <n v="28"/>
    <n v="28688"/>
    <n v="42503"/>
    <n v="71507"/>
    <n v="41098"/>
    <n v="22392"/>
    <n v="37001"/>
    <n v="31281"/>
    <n v="42327"/>
    <n v="42442"/>
    <n v="36029"/>
    <n v="52252"/>
  </r>
  <r>
    <x v="19"/>
    <x v="5"/>
    <s v="US$ FOB"/>
    <n v="116122272"/>
    <n v="140095377"/>
    <n v="116770443"/>
    <n v="92768323"/>
    <n v="96568334"/>
    <n v="77501170"/>
    <n v="106356931"/>
    <n v="82138596"/>
    <n v="102740254"/>
    <n v="93429329"/>
    <n v="72868414"/>
    <n v="80537961"/>
  </r>
  <r>
    <x v="19"/>
    <x v="6"/>
    <s v="US$ FOB"/>
    <n v="0"/>
    <n v="0"/>
    <n v="0"/>
    <n v="0"/>
    <n v="0"/>
    <n v="0"/>
    <n v="0"/>
    <n v="0"/>
    <n v="0"/>
    <n v="0"/>
    <n v="0"/>
    <n v="0"/>
  </r>
  <r>
    <x v="19"/>
    <x v="7"/>
    <s v="US$ FOB"/>
    <n v="668258"/>
    <n v="679146"/>
    <n v="850543"/>
    <n v="1092642"/>
    <n v="1290508"/>
    <n v="1131188"/>
    <n v="700550"/>
    <n v="891952"/>
    <n v="739147"/>
    <n v="979525"/>
    <n v="982921"/>
    <n v="694296"/>
  </r>
  <r>
    <x v="19"/>
    <x v="8"/>
    <s v="US$ FOB"/>
    <n v="17807615"/>
    <n v="17642304"/>
    <n v="19835901"/>
    <n v="18428972"/>
    <n v="18027971"/>
    <n v="11759997"/>
    <n v="9175623"/>
    <n v="10799857"/>
    <n v="6249671"/>
    <n v="21121997"/>
    <n v="15375331"/>
    <n v="2928028"/>
  </r>
  <r>
    <x v="19"/>
    <x v="9"/>
    <s v="US$ FOB"/>
    <n v="0"/>
    <n v="0"/>
    <n v="0"/>
    <n v="0"/>
    <n v="0"/>
    <n v="0"/>
    <n v="0"/>
    <n v="0"/>
    <n v="0"/>
    <n v="0"/>
    <n v="0"/>
    <n v="0"/>
  </r>
  <r>
    <x v="19"/>
    <x v="10"/>
    <s v="US$ FOB"/>
    <n v="8833180"/>
    <n v="7336627"/>
    <n v="16620621"/>
    <n v="12365934"/>
    <n v="21105914"/>
    <n v="9935918"/>
    <n v="9269060"/>
    <n v="19962425"/>
    <n v="30387371"/>
    <n v="39589482"/>
    <n v="8019685"/>
    <n v="21677077"/>
  </r>
  <r>
    <x v="19"/>
    <x v="11"/>
    <s v="US$ FOB"/>
    <n v="14073051"/>
    <n v="12441254"/>
    <n v="11976593"/>
    <n v="13309326"/>
    <n v="10893777"/>
    <n v="10283996"/>
    <n v="15073493"/>
    <n v="14428893"/>
    <n v="13599814"/>
    <n v="15580828"/>
    <n v="14266132"/>
    <n v="13947450"/>
  </r>
  <r>
    <x v="19"/>
    <x v="12"/>
    <s v="US$ FOB"/>
    <n v="0"/>
    <n v="0"/>
    <n v="10256"/>
    <n v="8959"/>
    <n v="1014"/>
    <n v="484"/>
    <n v="8516"/>
    <n v="880"/>
    <n v="0"/>
    <n v="7644"/>
    <n v="10614"/>
    <n v="503"/>
  </r>
  <r>
    <x v="19"/>
    <x v="13"/>
    <s v="US$ FOB"/>
    <n v="187711"/>
    <n v="0"/>
    <n v="0"/>
    <n v="4632"/>
    <n v="0"/>
    <n v="2071263"/>
    <n v="0"/>
    <n v="18965"/>
    <n v="0"/>
    <n v="0"/>
    <n v="0"/>
    <n v="0"/>
  </r>
  <r>
    <x v="19"/>
    <x v="14"/>
    <s v="US$ FOB"/>
    <n v="336919"/>
    <n v="552516"/>
    <n v="734399"/>
    <n v="211494"/>
    <n v="0"/>
    <n v="587988"/>
    <n v="0"/>
    <n v="0"/>
    <n v="0"/>
    <n v="0"/>
    <n v="0"/>
    <n v="0"/>
  </r>
  <r>
    <x v="19"/>
    <x v="15"/>
    <s v="US$ FOB"/>
    <n v="1738161"/>
    <n v="1632778"/>
    <n v="1340639"/>
    <n v="1999972"/>
    <n v="2104420"/>
    <n v="1550752"/>
    <n v="3092206"/>
    <n v="2971989"/>
    <n v="3153331"/>
    <n v="2160351"/>
    <n v="1840222"/>
    <n v="1345994"/>
  </r>
  <r>
    <x v="20"/>
    <x v="15"/>
    <s v="US$ FOB"/>
    <n v="1529113"/>
    <n v="1299958"/>
    <n v="1625420"/>
    <n v="1354903"/>
    <n v="1269172"/>
    <n v="1697308"/>
    <n v="1851196"/>
    <n v="1685847"/>
    <n v="2103746"/>
    <n v="2414368"/>
    <n v="2384134"/>
    <n v="1531717"/>
  </r>
  <r>
    <x v="20"/>
    <x v="14"/>
    <s v="US$ FOB"/>
    <n v="0"/>
    <n v="0"/>
    <n v="0"/>
    <n v="0"/>
    <n v="0"/>
    <n v="0"/>
    <n v="0"/>
    <n v="0"/>
    <n v="0"/>
    <n v="0"/>
    <n v="0"/>
    <n v="0"/>
  </r>
  <r>
    <x v="20"/>
    <x v="13"/>
    <s v="US$ FOB"/>
    <n v="0"/>
    <n v="0"/>
    <n v="0"/>
    <n v="0"/>
    <n v="0"/>
    <n v="0"/>
    <n v="0"/>
    <n v="0"/>
    <n v="0"/>
    <n v="0"/>
    <n v="0"/>
    <n v="0"/>
  </r>
  <r>
    <x v="20"/>
    <x v="8"/>
    <s v="US$ FOB"/>
    <n v="5673815"/>
    <n v="10301819"/>
    <n v="5753611"/>
    <n v="8201677"/>
    <n v="4851501"/>
    <n v="7301242"/>
    <n v="18111435"/>
    <n v="11621252"/>
    <n v="4529552"/>
    <n v="11955916"/>
    <n v="14006562"/>
    <n v="21620035"/>
  </r>
  <r>
    <x v="20"/>
    <x v="1"/>
    <s v="US$ FOB"/>
    <n v="124174081"/>
    <n v="49360569"/>
    <n v="87823605"/>
    <n v="53034691"/>
    <n v="46126564"/>
    <n v="91992584"/>
    <n v="39181353"/>
    <n v="35224098"/>
    <n v="19760980"/>
    <n v="77"/>
    <n v="25350440"/>
    <n v="88308871"/>
  </r>
  <r>
    <x v="20"/>
    <x v="0"/>
    <s v="US$ FOB"/>
    <n v="0"/>
    <n v="0"/>
    <n v="0"/>
    <n v="0"/>
    <n v="0"/>
    <n v="0"/>
    <n v="0"/>
    <n v="0"/>
    <n v="0"/>
    <n v="272947"/>
    <n v="29391"/>
    <n v="0"/>
  </r>
  <r>
    <x v="20"/>
    <x v="4"/>
    <s v="US$ FOB"/>
    <n v="18784"/>
    <n v="46715"/>
    <n v="34202"/>
    <n v="181"/>
    <n v="81"/>
    <n v="32"/>
    <n v="659"/>
    <n v="174"/>
    <n v="83"/>
    <n v="26884"/>
    <n v="27558"/>
    <n v="558"/>
  </r>
  <r>
    <x v="20"/>
    <x v="11"/>
    <s v="US$ FOB"/>
    <n v="13807014"/>
    <n v="11984026"/>
    <n v="15481252"/>
    <n v="11211016"/>
    <n v="6980716"/>
    <n v="9616184"/>
    <n v="9156826"/>
    <n v="9258393"/>
    <n v="10476596"/>
    <n v="11647298"/>
    <n v="12725365"/>
    <n v="13521310"/>
  </r>
  <r>
    <x v="20"/>
    <x v="9"/>
    <s v="US$ FOB"/>
    <n v="0"/>
    <n v="20"/>
    <n v="0"/>
    <n v="3594532"/>
    <n v="6443717"/>
    <n v="0"/>
    <n v="0"/>
    <n v="0"/>
    <n v="0"/>
    <n v="0"/>
    <n v="0"/>
    <n v="0"/>
  </r>
  <r>
    <x v="20"/>
    <x v="2"/>
    <s v="US$ FOB"/>
    <n v="401748141"/>
    <n v="404738229"/>
    <n v="402899373"/>
    <n v="239084390"/>
    <n v="239900930"/>
    <n v="251829165"/>
    <n v="333871057"/>
    <n v="235563410"/>
    <n v="166220384"/>
    <n v="157763606"/>
    <n v="318417226"/>
    <n v="544473571"/>
  </r>
  <r>
    <x v="20"/>
    <x v="3"/>
    <s v="US$ FOB"/>
    <n v="18824518"/>
    <n v="5439289"/>
    <n v="12973487"/>
    <n v="25847345"/>
    <n v="20291939"/>
    <n v="2974437"/>
    <n v="1308898"/>
    <n v="1234560"/>
    <n v="1796189"/>
    <n v="560285"/>
    <n v="1081552"/>
    <n v="408623"/>
  </r>
  <r>
    <x v="20"/>
    <x v="12"/>
    <s v="US$ FOB"/>
    <n v="3600"/>
    <n v="44"/>
    <n v="3746"/>
    <n v="9321"/>
    <n v="1421"/>
    <n v="15196"/>
    <n v="9558"/>
    <n v="53958"/>
    <n v="12504"/>
    <n v="6001"/>
    <n v="6151"/>
    <n v="0"/>
  </r>
  <r>
    <x v="20"/>
    <x v="7"/>
    <s v="US$ FOB"/>
    <n v="648589"/>
    <n v="645381"/>
    <n v="676560"/>
    <n v="699711"/>
    <n v="446979"/>
    <n v="396064"/>
    <n v="565754"/>
    <n v="288081"/>
    <n v="359562"/>
    <n v="233579"/>
    <n v="280006"/>
    <n v="312704"/>
  </r>
  <r>
    <x v="20"/>
    <x v="5"/>
    <s v="US$ FOB"/>
    <n v="82800433"/>
    <n v="94387072"/>
    <n v="96907043"/>
    <n v="29435838"/>
    <n v="12933313"/>
    <n v="10022197"/>
    <n v="28321363"/>
    <n v="16603256"/>
    <n v="23841088"/>
    <n v="20942234"/>
    <n v="23688160"/>
    <n v="22896341"/>
  </r>
  <r>
    <x v="20"/>
    <x v="6"/>
    <s v="US$ FOB"/>
    <n v="0"/>
    <n v="0"/>
    <n v="0"/>
    <n v="0"/>
    <n v="0"/>
    <n v="0"/>
    <n v="0"/>
    <n v="0"/>
    <n v="0"/>
    <n v="0"/>
    <n v="0"/>
    <n v="0"/>
  </r>
  <r>
    <x v="20"/>
    <x v="10"/>
    <s v="US$ FOB"/>
    <n v="13222248"/>
    <n v="5267525"/>
    <n v="16918575"/>
    <n v="6635538"/>
    <n v="10665066"/>
    <n v="13531134"/>
    <n v="13395145"/>
    <n v="11052545"/>
    <n v="6475155"/>
    <n v="4552025"/>
    <n v="2358253"/>
    <n v="6933938"/>
  </r>
  <r>
    <x v="21"/>
    <x v="0"/>
    <s v="US$ FOB"/>
    <n v="0"/>
    <n v="0"/>
    <n v="0"/>
    <n v="0"/>
    <n v="0"/>
    <n v="0"/>
    <n v="61336"/>
    <n v="0"/>
    <n v="181052"/>
    <n v="206563"/>
    <n v="135521"/>
    <n v="371725"/>
  </r>
  <r>
    <x v="21"/>
    <x v="1"/>
    <s v="US$ FOB"/>
    <n v="10280063"/>
    <n v="14122067"/>
    <n v="24859856"/>
    <n v="107458938"/>
    <n v="114335776"/>
    <n v="96595821"/>
    <n v="70346593"/>
    <n v="25339595"/>
    <n v="135281491"/>
    <n v="175943520"/>
    <n v="47"/>
    <n v="75817432"/>
  </r>
  <r>
    <x v="21"/>
    <x v="2"/>
    <s v="US$ FOB"/>
    <n v="317447575"/>
    <n v="131672978"/>
    <n v="299977505"/>
    <n v="656526571"/>
    <n v="670208846"/>
    <n v="408783626"/>
    <n v="656432721"/>
    <n v="445751078"/>
    <n v="402191936"/>
    <n v="575295592"/>
    <n v="400825775"/>
    <n v="512645942"/>
  </r>
  <r>
    <x v="21"/>
    <x v="3"/>
    <s v="US$ FOB"/>
    <n v="519397"/>
    <n v="1544387"/>
    <n v="914210"/>
    <n v="1098566"/>
    <n v="1443224"/>
    <n v="1432748"/>
    <n v="1958372"/>
    <n v="1982327"/>
    <n v="1127878"/>
    <n v="1797407"/>
    <n v="4385502"/>
    <n v="3280690"/>
  </r>
  <r>
    <x v="21"/>
    <x v="4"/>
    <s v="US$ FOB"/>
    <n v="6"/>
    <n v="59"/>
    <n v="3454"/>
    <n v="2051"/>
    <n v="55"/>
    <n v="347"/>
    <n v="24"/>
    <n v="1079"/>
    <n v="9295"/>
    <n v="6925"/>
    <n v="8228"/>
    <n v="217"/>
  </r>
  <r>
    <x v="21"/>
    <x v="5"/>
    <s v="US$ FOB"/>
    <n v="40737633"/>
    <n v="25686328"/>
    <n v="43862848"/>
    <n v="38702511"/>
    <n v="40571425"/>
    <n v="43451019"/>
    <n v="52157823"/>
    <n v="38490242"/>
    <n v="54377727"/>
    <n v="51395372"/>
    <n v="67545363"/>
    <n v="73141442"/>
  </r>
  <r>
    <x v="21"/>
    <x v="6"/>
    <s v="US$ FOB"/>
    <n v="0"/>
    <n v="0"/>
    <n v="0"/>
    <n v="0"/>
    <n v="0"/>
    <n v="0"/>
    <n v="0"/>
    <n v="0"/>
    <n v="0"/>
    <n v="0"/>
    <n v="0"/>
    <n v="0"/>
  </r>
  <r>
    <x v="21"/>
    <x v="7"/>
    <s v="US$ FOB"/>
    <n v="672335"/>
    <n v="311153"/>
    <n v="461472"/>
    <n v="285941"/>
    <n v="419895"/>
    <n v="446644"/>
    <n v="373571"/>
    <n v="383920"/>
    <n v="419111"/>
    <n v="551575"/>
    <n v="387877"/>
    <n v="512463"/>
  </r>
  <r>
    <x v="21"/>
    <x v="8"/>
    <s v="US$ FOB"/>
    <n v="268392"/>
    <n v="25759976"/>
    <n v="19527497"/>
    <n v="27715585"/>
    <n v="16927603"/>
    <n v="54486819"/>
    <n v="15247794"/>
    <n v="15675334"/>
    <n v="42908286"/>
    <n v="20705996"/>
    <n v="8983525"/>
    <n v="57883593"/>
  </r>
  <r>
    <x v="21"/>
    <x v="9"/>
    <s v="US$ FOB"/>
    <n v="8115621"/>
    <n v="5656605"/>
    <n v="9851217"/>
    <n v="9090271"/>
    <n v="0"/>
    <n v="43402041"/>
    <n v="43180577"/>
    <n v="0"/>
    <n v="0"/>
    <n v="0"/>
    <n v="0"/>
    <n v="0"/>
  </r>
  <r>
    <x v="21"/>
    <x v="10"/>
    <s v="US$ FOB"/>
    <n v="4400257"/>
    <n v="6787294"/>
    <n v="10390359"/>
    <n v="18124034"/>
    <n v="16040032"/>
    <n v="13247316"/>
    <n v="19713973"/>
    <n v="17652801"/>
    <n v="31199364"/>
    <n v="23945964"/>
    <n v="15335811"/>
    <n v="19194414"/>
  </r>
  <r>
    <x v="21"/>
    <x v="11"/>
    <s v="US$ FOB"/>
    <n v="12742526"/>
    <n v="12749475"/>
    <n v="14573729"/>
    <n v="17681947"/>
    <n v="18741476"/>
    <n v="19191546"/>
    <n v="20734245"/>
    <n v="20761247"/>
    <n v="25370339"/>
    <n v="27966326"/>
    <n v="19124290"/>
    <n v="21078416"/>
  </r>
  <r>
    <x v="21"/>
    <x v="12"/>
    <s v="US$ FOB"/>
    <n v="0"/>
    <n v="3444"/>
    <n v="62083"/>
    <n v="3444"/>
    <n v="41028"/>
    <n v="29430"/>
    <n v="14758"/>
    <n v="88776"/>
    <n v="115883"/>
    <n v="42067"/>
    <n v="35650"/>
    <n v="37555"/>
  </r>
  <r>
    <x v="21"/>
    <x v="13"/>
    <s v="US$ FOB"/>
    <n v="0"/>
    <n v="0"/>
    <n v="0"/>
    <n v="0"/>
    <n v="0"/>
    <n v="0"/>
    <n v="0"/>
    <n v="0"/>
    <n v="0"/>
    <n v="0"/>
    <n v="0"/>
    <n v="0"/>
  </r>
  <r>
    <x v="21"/>
    <x v="14"/>
    <s v="US$ FOB"/>
    <n v="0"/>
    <n v="0"/>
    <n v="0"/>
    <n v="0"/>
    <n v="0"/>
    <n v="0"/>
    <n v="0"/>
    <n v="0"/>
    <n v="0"/>
    <n v="0"/>
    <n v="0"/>
    <n v="0"/>
  </r>
  <r>
    <x v="21"/>
    <x v="15"/>
    <s v="US$ FOB"/>
    <n v="1521941"/>
    <n v="1816696"/>
    <n v="3636047"/>
    <n v="2501368"/>
    <n v="2612825"/>
    <n v="2302772"/>
    <n v="3593221"/>
    <n v="2956506"/>
    <n v="3076388"/>
    <n v="5031449"/>
    <n v="6234482"/>
    <n v="2890236"/>
  </r>
  <r>
    <x v="22"/>
    <x v="15"/>
    <s v="US$ FOB"/>
    <n v="2950589"/>
    <n v="1369025"/>
    <n v="1704962"/>
    <n v="882220"/>
    <n v="1225199"/>
    <n v="870490"/>
    <n v="1529605"/>
    <n v="1822013"/>
    <n v="2123337"/>
    <n v="1401843"/>
    <n v="1352925"/>
    <n v="2157306"/>
  </r>
  <r>
    <x v="22"/>
    <x v="14"/>
    <s v="US$ FOB"/>
    <n v="0"/>
    <n v="0"/>
    <n v="0"/>
    <n v="0"/>
    <n v="0"/>
    <n v="0"/>
    <n v="0"/>
    <n v="0"/>
    <n v="0"/>
    <n v="0"/>
    <n v="0"/>
    <n v="0"/>
  </r>
  <r>
    <x v="22"/>
    <x v="13"/>
    <s v="US$ FOB"/>
    <n v="0"/>
    <n v="0"/>
    <n v="0"/>
    <n v="0"/>
    <n v="0"/>
    <n v="0"/>
    <n v="0"/>
    <n v="0"/>
    <n v="0"/>
    <n v="0"/>
    <n v="0"/>
    <n v="0"/>
  </r>
  <r>
    <x v="22"/>
    <x v="8"/>
    <s v="US$ FOB"/>
    <n v="26438935"/>
    <n v="65225780"/>
    <n v="9674773"/>
    <n v="62959674"/>
    <n v="20199436"/>
    <n v="33861304"/>
    <n v="39988002"/>
    <n v="47398282"/>
    <n v="59161676"/>
    <n v="70409925"/>
    <n v="59012729"/>
    <n v="29719100"/>
  </r>
  <r>
    <x v="22"/>
    <x v="1"/>
    <s v="US$ FOB"/>
    <n v="15563075"/>
    <n v="27986766"/>
    <n v="374"/>
    <n v="760"/>
    <n v="0"/>
    <n v="29121705"/>
    <n v="133429399"/>
    <n v="29428131"/>
    <n v="105796467"/>
    <n v="4197271"/>
    <n v="52249862"/>
    <n v="4095039"/>
  </r>
  <r>
    <x v="22"/>
    <x v="0"/>
    <s v="US$ FOB"/>
    <n v="59822"/>
    <n v="569"/>
    <n v="0"/>
    <n v="0"/>
    <n v="0"/>
    <n v="0"/>
    <n v="0"/>
    <n v="0"/>
    <n v="20"/>
    <n v="249935"/>
    <n v="218851"/>
    <n v="37826"/>
  </r>
  <r>
    <x v="22"/>
    <x v="4"/>
    <s v="US$ FOB"/>
    <n v="6887"/>
    <n v="10263"/>
    <n v="1246"/>
    <n v="146"/>
    <n v="5222"/>
    <n v="5524"/>
    <n v="904"/>
    <n v="1770"/>
    <n v="421"/>
    <n v="265"/>
    <n v="1642"/>
    <n v="2358"/>
  </r>
  <r>
    <x v="22"/>
    <x v="11"/>
    <s v="US$ FOB"/>
    <n v="23830933"/>
    <n v="16218811"/>
    <n v="21888382"/>
    <n v="20308162"/>
    <n v="28047679"/>
    <n v="21784060"/>
    <n v="24335926"/>
    <n v="26964904"/>
    <n v="25064731"/>
    <n v="21630569"/>
    <n v="19532790"/>
    <n v="18957648"/>
  </r>
  <r>
    <x v="22"/>
    <x v="9"/>
    <s v="US$ FOB"/>
    <n v="0"/>
    <n v="0"/>
    <n v="0"/>
    <n v="31824034"/>
    <n v="0"/>
    <n v="30070539"/>
    <n v="53888099"/>
    <n v="0"/>
    <n v="20640365"/>
    <n v="56933766"/>
    <n v="0"/>
    <n v="44653636"/>
  </r>
  <r>
    <x v="22"/>
    <x v="2"/>
    <s v="US$ FOB"/>
    <n v="810056474"/>
    <n v="761540578"/>
    <n v="893691512"/>
    <n v="1074086955"/>
    <n v="644829609"/>
    <n v="1125421915"/>
    <n v="1232975926"/>
    <n v="761871958"/>
    <n v="656008081"/>
    <n v="711721328"/>
    <n v="1128005946"/>
    <n v="519945587"/>
  </r>
  <r>
    <x v="22"/>
    <x v="3"/>
    <s v="US$ FOB"/>
    <n v="3818665"/>
    <n v="2671525"/>
    <n v="23735453"/>
    <n v="9140453"/>
    <n v="4702567"/>
    <n v="1579323"/>
    <n v="3504013"/>
    <n v="4995002"/>
    <n v="7283818"/>
    <n v="6450822"/>
    <n v="5555211"/>
    <n v="5366601"/>
  </r>
  <r>
    <x v="22"/>
    <x v="12"/>
    <s v="US$ FOB"/>
    <n v="18134"/>
    <n v="68452"/>
    <n v="85499"/>
    <n v="17267"/>
    <n v="26277"/>
    <n v="0"/>
    <n v="70142"/>
    <n v="56390"/>
    <n v="173228"/>
    <n v="9658"/>
    <n v="18844"/>
    <n v="43066"/>
  </r>
  <r>
    <x v="22"/>
    <x v="7"/>
    <s v="US$ FOB"/>
    <n v="859222"/>
    <n v="1388790"/>
    <n v="2191674"/>
    <n v="1690434"/>
    <n v="2715987"/>
    <n v="1547999"/>
    <n v="714793"/>
    <n v="945928"/>
    <n v="934762"/>
    <n v="971604"/>
    <n v="1248282"/>
    <n v="233921"/>
  </r>
  <r>
    <x v="22"/>
    <x v="5"/>
    <s v="US$ FOB"/>
    <n v="82872065"/>
    <n v="55443971"/>
    <n v="114224589"/>
    <n v="93314590"/>
    <n v="163566594"/>
    <n v="130166702"/>
    <n v="162202419"/>
    <n v="156204703"/>
    <n v="143407990"/>
    <n v="127965069"/>
    <n v="199261946"/>
    <n v="257341532"/>
  </r>
  <r>
    <x v="22"/>
    <x v="10"/>
    <s v="US$ FOB"/>
    <n v="17399880"/>
    <n v="4538696"/>
    <n v="20739889"/>
    <n v="11300053"/>
    <n v="7286798"/>
    <n v="33902672"/>
    <n v="10167368"/>
    <n v="20483698"/>
    <n v="23128310"/>
    <n v="14474727"/>
    <n v="14798534"/>
    <n v="14282945"/>
  </r>
  <r>
    <x v="22"/>
    <x v="6"/>
    <s v="US$ FOB"/>
    <n v="0"/>
    <n v="0"/>
    <n v="0"/>
    <n v="0"/>
    <n v="0"/>
    <n v="0"/>
    <n v="0"/>
    <n v="0"/>
    <n v="0"/>
    <n v="0"/>
    <n v="0"/>
    <m/>
  </r>
  <r>
    <x v="23"/>
    <x v="15"/>
    <s v="US$ FOB"/>
    <n v="2526014"/>
    <n v="3078397"/>
    <n v="2949315"/>
    <n v="2820091"/>
    <n v="4079375"/>
    <n v="3781695"/>
    <n v="4741611"/>
    <n v="4663879"/>
    <n v="3533895"/>
    <n v="3942349"/>
    <n v="2720446"/>
    <n v="1676408"/>
  </r>
  <r>
    <x v="23"/>
    <x v="14"/>
    <s v="US$ FOB"/>
    <n v="0"/>
    <n v="0"/>
    <n v="0"/>
    <n v="0"/>
    <n v="0"/>
    <n v="0"/>
    <n v="0"/>
    <n v="0"/>
    <n v="0"/>
    <n v="0"/>
    <n v="0"/>
    <n v="0"/>
  </r>
  <r>
    <x v="23"/>
    <x v="13"/>
    <s v="US$ FOB"/>
    <n v="0"/>
    <n v="0"/>
    <n v="0"/>
    <n v="0"/>
    <n v="0"/>
    <n v="0"/>
    <n v="0"/>
    <n v="0"/>
    <n v="0"/>
    <n v="0"/>
    <n v="0"/>
    <n v="0"/>
  </r>
  <r>
    <x v="23"/>
    <x v="8"/>
    <s v="US$ FOB"/>
    <n v="68442213"/>
    <n v="48971232"/>
    <n v="45038299"/>
    <n v="50929383"/>
    <n v="63546611"/>
    <n v="51494803"/>
    <n v="54652695"/>
    <n v="47520660"/>
    <n v="36522900"/>
    <n v="32580295"/>
    <n v="45999744"/>
    <n v="27446632"/>
  </r>
  <r>
    <x v="23"/>
    <x v="1"/>
    <s v="US$ FOB"/>
    <n v="53"/>
    <n v="77"/>
    <n v="3845617"/>
    <n v="137"/>
    <n v="33750930"/>
    <n v="3754783"/>
    <n v="64601738"/>
    <n v="90134722"/>
    <n v="150924881"/>
    <n v="277115487"/>
    <n v="91186440"/>
    <n v="135235092"/>
  </r>
  <r>
    <x v="23"/>
    <x v="0"/>
    <s v="US$ FOB"/>
    <n v="234000"/>
    <n v="2210732"/>
    <n v="525450"/>
    <n v="362763"/>
    <n v="317889"/>
    <n v="451295"/>
    <n v="559397"/>
    <n v="388590"/>
    <n v="4683968"/>
    <n v="348038"/>
    <n v="275083"/>
    <n v="2086373"/>
  </r>
  <r>
    <x v="23"/>
    <x v="4"/>
    <s v="US$ FOB"/>
    <n v="907"/>
    <n v="516"/>
    <n v="678"/>
    <n v="2191"/>
    <n v="193"/>
    <n v="962"/>
    <n v="1069"/>
    <n v="1202"/>
    <n v="1750"/>
    <n v="420"/>
    <n v="4334"/>
    <n v="1500874"/>
  </r>
  <r>
    <x v="23"/>
    <x v="11"/>
    <s v="US$ FOB"/>
    <n v="20555497"/>
    <n v="16997553"/>
    <n v="22803820"/>
    <n v="21171185"/>
    <n v="18976486"/>
    <n v="19413240"/>
    <n v="19292090"/>
    <n v="18823901"/>
    <n v="15741399"/>
    <n v="18119399"/>
    <n v="17224574"/>
    <n v="17346413"/>
  </r>
  <r>
    <x v="23"/>
    <x v="9"/>
    <s v="US$ FOB"/>
    <n v="0"/>
    <n v="92922116"/>
    <n v="21958711"/>
    <n v="0"/>
    <n v="16228147"/>
    <n v="0"/>
    <n v="0"/>
    <n v="0"/>
    <n v="0"/>
    <n v="45962948"/>
    <n v="0"/>
    <n v="19947270"/>
  </r>
  <r>
    <x v="23"/>
    <x v="2"/>
    <s v="US$ FOB"/>
    <n v="854703845"/>
    <n v="612366215"/>
    <n v="463191841"/>
    <n v="461971167"/>
    <n v="1132121598"/>
    <n v="428281000"/>
    <n v="699231847"/>
    <n v="706688609"/>
    <n v="606626391"/>
    <n v="792121375"/>
    <n v="389426525"/>
    <n v="466776880"/>
  </r>
  <r>
    <x v="23"/>
    <x v="3"/>
    <s v="US$ FOB"/>
    <n v="2460172"/>
    <n v="4848241"/>
    <n v="3015930"/>
    <n v="5453181"/>
    <n v="4227836"/>
    <n v="8465377"/>
    <n v="30194399"/>
    <n v="36762104"/>
    <n v="26288594"/>
    <n v="49288977"/>
    <n v="13761223"/>
    <n v="46616421"/>
  </r>
  <r>
    <x v="23"/>
    <x v="12"/>
    <s v="US$ FOB"/>
    <n v="84435"/>
    <n v="35572"/>
    <n v="23354"/>
    <n v="104660"/>
    <n v="69259"/>
    <n v="17638"/>
    <n v="20466"/>
    <n v="89864"/>
    <n v="48086"/>
    <n v="62522"/>
    <n v="45611"/>
    <n v="5851"/>
  </r>
  <r>
    <x v="23"/>
    <x v="7"/>
    <s v="US$ FOB"/>
    <n v="298647"/>
    <n v="467811"/>
    <n v="701233"/>
    <n v="653277"/>
    <n v="671249"/>
    <n v="563621"/>
    <n v="738244"/>
    <n v="344666"/>
    <n v="207922"/>
    <n v="291085"/>
    <n v="322227"/>
    <n v="807031"/>
  </r>
  <r>
    <x v="23"/>
    <x v="5"/>
    <s v="US$ FOB"/>
    <n v="149785422"/>
    <n v="211178577"/>
    <n v="186085293"/>
    <n v="143080487"/>
    <n v="155563487"/>
    <n v="143329799"/>
    <n v="168991593"/>
    <n v="130396550"/>
    <n v="143955954"/>
    <n v="247740074"/>
    <n v="151970002"/>
    <n v="256753528"/>
  </r>
  <r>
    <x v="23"/>
    <x v="10"/>
    <s v="US$ FOB"/>
    <n v="14597702"/>
    <n v="17178219"/>
    <n v="15633847"/>
    <n v="11324630"/>
    <n v="29770842"/>
    <n v="25904956"/>
    <n v="19466962"/>
    <n v="9822144"/>
    <n v="9642322"/>
    <n v="11508959"/>
    <n v="6716930"/>
    <n v="21302501"/>
  </r>
  <r>
    <x v="23"/>
    <x v="6"/>
    <s v="US$ FOB"/>
    <n v="0"/>
    <n v="0"/>
    <n v="0"/>
    <n v="0"/>
    <n v="0"/>
    <n v="0"/>
    <n v="0"/>
    <n v="0"/>
    <n v="0"/>
    <n v="0"/>
    <n v="0"/>
    <n v="0"/>
  </r>
  <r>
    <x v="24"/>
    <x v="15"/>
    <s v="US$ FOB"/>
    <n v="1865923"/>
    <n v="2499269"/>
    <n v="1360760"/>
    <n v="1707131"/>
    <n v="1645124"/>
    <n v="1904626"/>
    <n v="2629671"/>
    <n v="2991082"/>
    <n v="2471162"/>
    <n v="4122008"/>
    <n v="2900657"/>
    <n v="2323090"/>
  </r>
  <r>
    <x v="24"/>
    <x v="14"/>
    <s v="US$ FOB"/>
    <n v="0"/>
    <n v="0"/>
    <n v="0"/>
    <n v="0"/>
    <n v="0"/>
    <n v="0"/>
    <n v="0"/>
    <n v="0"/>
    <n v="0"/>
    <n v="0"/>
    <n v="0"/>
    <n v="0"/>
  </r>
  <r>
    <x v="24"/>
    <x v="13"/>
    <s v="US$ FOB"/>
    <n v="0"/>
    <n v="0"/>
    <n v="0"/>
    <n v="0"/>
    <n v="0"/>
    <n v="0"/>
    <n v="0"/>
    <n v="0"/>
    <n v="0"/>
    <n v="0"/>
    <n v="0"/>
    <n v="0"/>
  </r>
  <r>
    <x v="24"/>
    <x v="8"/>
    <s v="US$ FOB"/>
    <n v="35574976"/>
    <n v="30545852"/>
    <n v="31318408"/>
    <n v="30912991"/>
    <n v="24701978"/>
    <n v="28534853"/>
    <n v="14815529"/>
    <n v="44773464"/>
    <n v="15860228"/>
    <n v="18015098"/>
    <n v="24009733"/>
    <n v="25944604"/>
  </r>
  <r>
    <x v="24"/>
    <x v="1"/>
    <s v="US$ FOB"/>
    <n v="102725889"/>
    <n v="453"/>
    <n v="115245909"/>
    <n v="119116047"/>
    <n v="82210131"/>
    <n v="157400801"/>
    <n v="120200035"/>
    <n v="114149148"/>
    <n v="42205332"/>
    <n v="93207916"/>
    <n v="87468369"/>
    <n v="47833543"/>
  </r>
  <r>
    <x v="24"/>
    <x v="0"/>
    <s v="US$ FOB"/>
    <n v="84063"/>
    <n v="136806"/>
    <n v="156049"/>
    <n v="161221"/>
    <n v="103649"/>
    <n v="100902"/>
    <n v="52204"/>
    <n v="149258"/>
    <n v="90692"/>
    <n v="93434"/>
    <n v="45080"/>
    <n v="189000"/>
  </r>
  <r>
    <x v="24"/>
    <x v="4"/>
    <s v="US$ FOB"/>
    <n v="683"/>
    <n v="2404"/>
    <n v="943"/>
    <n v="538"/>
    <n v="2057"/>
    <n v="520359"/>
    <n v="1666"/>
    <n v="138"/>
    <n v="681"/>
    <n v="1013936"/>
    <n v="1727652"/>
    <n v="1553014"/>
  </r>
  <r>
    <x v="24"/>
    <x v="11"/>
    <s v="US$ FOB"/>
    <n v="25448479"/>
    <n v="18506755"/>
    <n v="21163951"/>
    <n v="27961913"/>
    <n v="23771641"/>
    <n v="21819823"/>
    <n v="21132552"/>
    <n v="18943214"/>
    <n v="19471734"/>
    <n v="23386502"/>
    <n v="17005725"/>
    <n v="22328658"/>
  </r>
  <r>
    <x v="24"/>
    <x v="9"/>
    <s v="US$ FOB"/>
    <n v="0"/>
    <n v="0"/>
    <n v="3676919"/>
    <n v="11185302"/>
    <n v="3167278"/>
    <n v="6005393"/>
    <n v="6149089"/>
    <n v="2870196"/>
    <n v="0"/>
    <n v="2838908"/>
    <n v="0"/>
    <n v="0"/>
  </r>
  <r>
    <x v="24"/>
    <x v="2"/>
    <s v="US$ FOB"/>
    <n v="820735166"/>
    <n v="530821721"/>
    <n v="548464371"/>
    <n v="939555672"/>
    <n v="680796822"/>
    <n v="558545038"/>
    <n v="400767555"/>
    <n v="757068136"/>
    <n v="532339954"/>
    <n v="677017380"/>
    <n v="507171488"/>
    <n v="461612135"/>
  </r>
  <r>
    <x v="24"/>
    <x v="3"/>
    <s v="US$ FOB"/>
    <n v="43789610"/>
    <n v="49264255"/>
    <n v="42711053"/>
    <n v="75685795"/>
    <n v="50030826"/>
    <n v="55396110"/>
    <n v="62612848"/>
    <n v="86377986"/>
    <n v="35750467"/>
    <n v="70110838"/>
    <n v="7771415"/>
    <n v="31359578"/>
  </r>
  <r>
    <x v="24"/>
    <x v="12"/>
    <s v="US$ FOB"/>
    <n v="102444"/>
    <n v="39205"/>
    <n v="130971"/>
    <n v="26624"/>
    <n v="926212"/>
    <n v="97292"/>
    <n v="7283"/>
    <n v="246674"/>
    <n v="41289"/>
    <n v="60207"/>
    <n v="178610"/>
    <n v="153241"/>
  </r>
  <r>
    <x v="24"/>
    <x v="7"/>
    <s v="US$ FOB"/>
    <n v="478724"/>
    <n v="782595"/>
    <n v="465730"/>
    <n v="687306"/>
    <n v="1931395"/>
    <n v="292884"/>
    <n v="436877"/>
    <n v="482808"/>
    <n v="431459"/>
    <n v="545756"/>
    <n v="975637"/>
    <n v="1234590"/>
  </r>
  <r>
    <x v="24"/>
    <x v="5"/>
    <s v="US$ FOB"/>
    <n v="170250464"/>
    <n v="122139226"/>
    <n v="165476650"/>
    <n v="109676899"/>
    <n v="191886240"/>
    <n v="124762424"/>
    <n v="257813497"/>
    <n v="210657364"/>
    <n v="290355188"/>
    <n v="147051141"/>
    <n v="169605580"/>
    <n v="213027839"/>
  </r>
  <r>
    <x v="24"/>
    <x v="10"/>
    <s v="US$ FOB"/>
    <n v="23159746"/>
    <n v="13062265"/>
    <n v="16639082"/>
    <n v="33548203"/>
    <n v="16110039"/>
    <n v="3412302"/>
    <n v="36127713"/>
    <n v="18155893"/>
    <n v="6482630"/>
    <n v="7112864"/>
    <n v="1039727"/>
    <n v="17736289"/>
  </r>
  <r>
    <x v="24"/>
    <x v="6"/>
    <s v="US$ FOB"/>
    <n v="0"/>
    <n v="0"/>
    <n v="0"/>
    <n v="0"/>
    <n v="0"/>
    <n v="0"/>
    <n v="0"/>
    <n v="0"/>
    <n v="0"/>
    <n v="0"/>
    <n v="0"/>
    <m/>
  </r>
  <r>
    <x v="25"/>
    <x v="15"/>
    <s v="US$ FOB"/>
    <n v="2022684"/>
    <n v="2201568"/>
    <n v="1745511"/>
    <n v="1338693"/>
    <n v="1408032"/>
    <n v="1334140"/>
    <n v="1466677"/>
    <n v="970057"/>
    <n v="1201004"/>
    <n v="1431950"/>
    <m/>
    <m/>
  </r>
  <r>
    <x v="25"/>
    <x v="14"/>
    <s v="US$ FOB"/>
    <n v="0"/>
    <n v="0"/>
    <n v="0"/>
    <n v="0"/>
    <n v="0"/>
    <n v="0"/>
    <n v="0"/>
    <n v="0"/>
    <n v="0"/>
    <n v="0"/>
    <m/>
    <m/>
  </r>
  <r>
    <x v="25"/>
    <x v="13"/>
    <s v="US$ FOB"/>
    <n v="0"/>
    <n v="0"/>
    <n v="0"/>
    <n v="0"/>
    <n v="0"/>
    <n v="0"/>
    <n v="0"/>
    <n v="0"/>
    <n v="0"/>
    <n v="0"/>
    <m/>
    <m/>
  </r>
  <r>
    <x v="25"/>
    <x v="8"/>
    <s v="US$ FOB"/>
    <n v="42360217"/>
    <n v="23749121"/>
    <n v="43450672"/>
    <n v="63414497"/>
    <n v="79032701"/>
    <n v="60776458"/>
    <n v="46491465"/>
    <n v="50226181"/>
    <n v="24391690"/>
    <n v="56229753"/>
    <m/>
    <m/>
  </r>
  <r>
    <x v="25"/>
    <x v="1"/>
    <s v="US$ FOB"/>
    <n v="51397893"/>
    <n v="52424802"/>
    <n v="58759787"/>
    <n v="58430845"/>
    <n v="527"/>
    <n v="23356848"/>
    <n v="47188078"/>
    <n v="45774786"/>
    <n v="67614127"/>
    <n v="71360355"/>
    <m/>
    <m/>
  </r>
  <r>
    <x v="25"/>
    <x v="0"/>
    <s v="US$ FOB"/>
    <n v="0"/>
    <n v="0"/>
    <n v="0"/>
    <n v="0"/>
    <n v="0"/>
    <n v="0"/>
    <n v="0"/>
    <n v="0"/>
    <n v="0"/>
    <n v="0"/>
    <m/>
    <m/>
  </r>
  <r>
    <x v="25"/>
    <x v="4"/>
    <s v="US$ FOB"/>
    <n v="1185"/>
    <n v="1865451"/>
    <n v="1861502"/>
    <n v="536"/>
    <n v="2918"/>
    <n v="690"/>
    <n v="4167"/>
    <n v="9422"/>
    <n v="1180"/>
    <n v="2135"/>
    <m/>
    <m/>
  </r>
  <r>
    <x v="25"/>
    <x v="11"/>
    <s v="US$ FOB"/>
    <n v="18338866"/>
    <n v="16666354"/>
    <n v="15138541"/>
    <n v="16967407"/>
    <n v="22942654"/>
    <n v="15404275"/>
    <n v="17726646"/>
    <n v="24941279"/>
    <n v="18657699"/>
    <n v="19331069"/>
    <m/>
    <m/>
  </r>
  <r>
    <x v="25"/>
    <x v="9"/>
    <s v="US$ FOB"/>
    <n v="0"/>
    <n v="0"/>
    <n v="0"/>
    <n v="0"/>
    <n v="0"/>
    <n v="0"/>
    <n v="0"/>
    <n v="0"/>
    <n v="0"/>
    <n v="0"/>
    <m/>
    <m/>
  </r>
  <r>
    <x v="25"/>
    <x v="2"/>
    <s v="US$ FOB"/>
    <n v="625793723"/>
    <n v="684719488"/>
    <n v="548189792"/>
    <n v="713625692"/>
    <n v="475781496"/>
    <n v="601441480"/>
    <n v="561222113"/>
    <n v="673692145"/>
    <n v="579751864"/>
    <n v="493397969"/>
    <m/>
    <m/>
  </r>
  <r>
    <x v="25"/>
    <x v="3"/>
    <s v="US$ FOB"/>
    <n v="34138321"/>
    <n v="61725475"/>
    <n v="57289092"/>
    <n v="34474850"/>
    <n v="11318251"/>
    <n v="32262493"/>
    <n v="12208144"/>
    <n v="8535220"/>
    <n v="37758565"/>
    <n v="52539339"/>
    <m/>
    <m/>
  </r>
  <r>
    <x v="25"/>
    <x v="12"/>
    <s v="US$ FOB"/>
    <n v="64050"/>
    <n v="78741"/>
    <n v="87809"/>
    <n v="42390"/>
    <n v="287708"/>
    <n v="269521"/>
    <n v="196574"/>
    <n v="134143"/>
    <n v="135232"/>
    <n v="236731"/>
    <m/>
    <m/>
  </r>
  <r>
    <x v="25"/>
    <x v="7"/>
    <s v="US$ FOB"/>
    <n v="1187219"/>
    <n v="627296"/>
    <n v="517057"/>
    <n v="1014022"/>
    <n v="568108"/>
    <n v="1231067"/>
    <n v="935314"/>
    <n v="1041355"/>
    <n v="832284"/>
    <n v="1263631"/>
    <m/>
    <m/>
  </r>
  <r>
    <x v="25"/>
    <x v="5"/>
    <s v="US$ FOB"/>
    <n v="161194404"/>
    <n v="247259338"/>
    <n v="211079338"/>
    <n v="161441407"/>
    <n v="170927353"/>
    <n v="144931559"/>
    <n v="195312732"/>
    <n v="137708897"/>
    <n v="164171002"/>
    <n v="154931518"/>
    <m/>
    <m/>
  </r>
  <r>
    <x v="25"/>
    <x v="10"/>
    <s v="US$ FOB"/>
    <n v="4294824"/>
    <n v="5981759"/>
    <n v="20416257"/>
    <n v="10678413"/>
    <n v="4760971"/>
    <n v="10463954"/>
    <n v="11381339"/>
    <n v="5254084"/>
    <n v="1615916"/>
    <n v="8272912"/>
    <m/>
    <m/>
  </r>
  <r>
    <x v="25"/>
    <x v="6"/>
    <s v="US$ FOB"/>
    <n v="0"/>
    <n v="0"/>
    <n v="0"/>
    <n v="0"/>
    <n v="0"/>
    <n v="0"/>
    <n v="0"/>
    <n v="0"/>
    <n v="0"/>
    <n v="0"/>
    <m/>
    <m/>
  </r>
</pivotCacheRecords>
</file>

<file path=xl/pivotCache/pivotCacheRecords9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x v="0"/>
    <s v="GÁS NATURAL (mil m3) "/>
    <s v="IMPORTAÇÃO"/>
    <s v="mil m3"/>
    <n v="101942.42200000001"/>
    <n v="118705.42"/>
    <n v="114386.08500000001"/>
    <n v="131216.79"/>
    <n v="127845.372"/>
    <n v="179610.682"/>
    <n v="227445.58600000001"/>
    <n v="239054.74299999999"/>
    <n v="238142.228"/>
    <n v="248428.21799999996"/>
    <n v="231264.7"/>
    <n v="252528.739"/>
  </r>
  <r>
    <x v="1"/>
    <s v="GÁS NATURAL (mil m3) "/>
    <s v="IMPORTAÇÃO"/>
    <s v="mil m3"/>
    <n v="260970.13600000006"/>
    <n v="295165.79399999999"/>
    <n v="344470.45419999992"/>
    <n v="299081.03500000003"/>
    <n v="398830.33600000001"/>
    <n v="332571.45500000002"/>
    <n v="367506.49949999992"/>
    <n v="433207.36368109798"/>
    <n v="400312.05190642207"/>
    <n v="506149.06607691088"/>
    <n v="508543.50339532498"/>
    <n v="456207.05091512209"/>
  </r>
  <r>
    <x v="2"/>
    <s v="GÁS NATURAL (mil m3) "/>
    <s v="IMPORTAÇÃO"/>
    <s v="mil m3"/>
    <n v="459568.72694376559"/>
    <n v="416982.74420450674"/>
    <n v="454350.46182479156"/>
    <n v="448923.34552882065"/>
    <n v="440824.19172610505"/>
    <n v="418653.39095261326"/>
    <n v="436346.58219387941"/>
    <n v="457948.43852075917"/>
    <n v="472497.69292163604"/>
    <n v="455297.29466636048"/>
    <n v="410006.38246325671"/>
    <n v="397874.27390504366"/>
  </r>
  <r>
    <x v="3"/>
    <s v="GÁS NATURAL (mil m3) "/>
    <s v="IMPORTAÇÃO"/>
    <s v="mil m3"/>
    <n v="400341.58133035304"/>
    <n v="381701.78107282694"/>
    <n v="429947.35951984825"/>
    <n v="441462.87151406106"/>
    <n v="462387.62581434025"/>
    <n v="513839.82626747037"/>
    <n v="510812.47176061675"/>
    <n v="516932.18543427734"/>
    <n v="488405.64470337896"/>
    <n v="599014.5511842313"/>
    <n v="621203.92142080481"/>
    <n v="580809.08874859673"/>
  </r>
  <r>
    <x v="4"/>
    <s v="GÁS NATURAL (mil m3) "/>
    <s v="IMPORTAÇÃO"/>
    <s v="mil m3"/>
    <n v="555184.66224093747"/>
    <n v="597818.60360800789"/>
    <n v="656632.69562670717"/>
    <n v="644562.46418286848"/>
    <n v="669391.12143414945"/>
    <n v="658488.95173911355"/>
    <n v="658013.75477784441"/>
    <n v="698793.28653078771"/>
    <n v="743755.51258535986"/>
    <n v="776352.01155334793"/>
    <n v="724554.03154014912"/>
    <n v="702547.49355272821"/>
  </r>
  <r>
    <x v="5"/>
    <s v="GÁS NATURAL (mil m3) "/>
    <s v="IMPORTAÇÃO"/>
    <s v="mil m3"/>
    <n v="705516.32041726832"/>
    <n v="625620.46291624405"/>
    <n v="722410.29172665637"/>
    <n v="738022.48883414245"/>
    <n v="724523.47855994152"/>
    <n v="680544.91915868549"/>
    <n v="710698.71551947575"/>
    <n v="784080.33681010921"/>
    <n v="789359.09309846337"/>
    <n v="854415.30746735306"/>
    <n v="833469.12957460561"/>
    <n v="828891.82134913409"/>
  </r>
  <r>
    <x v="6"/>
    <s v="GÁS NATURAL (mil m3) "/>
    <s v="IMPORTAÇÃO"/>
    <s v="mil m3"/>
    <n v="800286.01326782361"/>
    <n v="769496.18323625671"/>
    <n v="880853.53715321259"/>
    <n v="700181.99645140371"/>
    <n v="791000.34593456681"/>
    <n v="790290.71750817774"/>
    <n v="811377.45986287377"/>
    <n v="859287.24386895122"/>
    <n v="869945.45254034433"/>
    <n v="890976.83313856577"/>
    <n v="802663.12015470862"/>
    <n v="822391.64833265299"/>
  </r>
  <r>
    <x v="7"/>
    <s v="GÁS NATURAL (mil m3) "/>
    <s v="IMPORTAÇÃO"/>
    <s v="mil m3"/>
    <n v="774178.86140316399"/>
    <n v="722354.92075366748"/>
    <n v="797098.6081313052"/>
    <n v="773386.77338561206"/>
    <n v="811985.21232785087"/>
    <n v="828452.88585938048"/>
    <n v="899495.98350912926"/>
    <n v="889781.57740971632"/>
    <n v="915106.89668184635"/>
    <n v="969854.53477948229"/>
    <n v="953747.30091245973"/>
    <n v="998601.42899601406"/>
  </r>
  <r>
    <x v="8"/>
    <s v="GÁS NATURAL (mil m3) "/>
    <s v="IMPORTAÇÃO"/>
    <s v="mil m3"/>
    <n v="1004564.2837281101"/>
    <n v="944674.64076780016"/>
    <n v="998292.41216179985"/>
    <n v="952207.32752930198"/>
    <n v="974175.55168209434"/>
    <n v="938278.68727500003"/>
    <n v="970059.35865000042"/>
    <n v="971966.18294999993"/>
    <n v="914007.70305000001"/>
    <n v="966996.9463000003"/>
    <n v="919593.97169677389"/>
    <n v="793080.87229999981"/>
  </r>
  <r>
    <x v="9"/>
    <s v="GÁS NATURAL (mil m3) "/>
    <s v="IMPORTAÇÃO"/>
    <s v="mil m3"/>
    <n v="632608.26329999976"/>
    <n v="562312.01169032254"/>
    <n v="646798.93229999999"/>
    <n v="659706.43509677413"/>
    <n v="832913.11329999997"/>
    <n v="818566.23009677429"/>
    <n v="900855.22730000003"/>
    <n v="764156.96629999997"/>
    <n v="695321.48209677427"/>
    <n v="697616.67030000011"/>
    <n v="707999.1640967743"/>
    <n v="624347.48129999998"/>
  </r>
  <r>
    <x v="10"/>
    <s v="GÁS NATURAL (mil m3) "/>
    <s v="IMPORTAÇÃO"/>
    <s v="mil m3"/>
    <n v="657852.70130000007"/>
    <n v="737498.02169032255"/>
    <n v="786629.8853000002"/>
    <n v="753997.52989677421"/>
    <n v="864822.37129999965"/>
    <n v="1047425.4552967742"/>
    <n v="1121064.4949"/>
    <n v="1505327.9156999998"/>
    <n v="1366327.068"/>
    <n v="1396777.3703000001"/>
    <n v="1318380.939496774"/>
    <n v="1091059.3056999999"/>
  </r>
  <r>
    <x v="11"/>
    <s v="GÁS NATURAL (mil m3) "/>
    <s v="IMPORTAÇÃO"/>
    <s v="mil m3"/>
    <n v="708588.55330000015"/>
    <n v="902521.91489032237"/>
    <n v="940563.76989999996"/>
    <n v="724642.35209677438"/>
    <n v="785535.55589999992"/>
    <n v="961891.16589677404"/>
    <n v="955032.05880000023"/>
    <n v="959603.84239999985"/>
    <n v="939486.60840000014"/>
    <n v="910437.20899999992"/>
    <n v="907701.3060000001"/>
    <n v="785225.9384000001"/>
  </r>
  <r>
    <x v="12"/>
    <s v="GÁS NATURAL (mil m3) "/>
    <s v="IMPORTAÇÃO"/>
    <s v="mil m3"/>
    <n v="671833.72500000021"/>
    <n v="864282.76979999989"/>
    <n v="1016579.8670000001"/>
    <n v="1164218.1945254905"/>
    <n v="1310334.0914"/>
    <n v="1119988.4712"/>
    <n v="894960.41760000004"/>
    <n v="717304.47119999991"/>
    <n v="1251750.0885999999"/>
    <n v="1464507.19"/>
    <n v="1388927.7502000001"/>
    <n v="1278100.3044899998"/>
  </r>
  <r>
    <x v="13"/>
    <s v="GÁS NATURAL (mil m3) "/>
    <s v="IMPORTAÇÃO"/>
    <s v="mil m3"/>
    <n v="1497996.8384885218"/>
    <n v="1410720.6470262175"/>
    <n v="1514008.7831999999"/>
    <n v="1350717.8157399998"/>
    <n v="1680531.8897999998"/>
    <n v="1190564.334"/>
    <n v="1452583.3569999998"/>
    <n v="1244397.1272"/>
    <n v="1406717.2181999998"/>
    <n v="1432250.8670000001"/>
    <n v="1341986.5494000001"/>
    <n v="990989.57300000021"/>
  </r>
  <r>
    <x v="14"/>
    <s v="GÁS NATURAL (mil m3) "/>
    <s v="IMPORTAÇÃO"/>
    <s v="mil m3"/>
    <n v="1189326.5703999999"/>
    <n v="1079353.7948"/>
    <n v="1158936.9300000004"/>
    <n v="1558975.0726999994"/>
    <n v="1972266.6296999999"/>
    <n v="1142791.2310000001"/>
    <n v="2041596.9539999999"/>
    <n v="1733386.1739999999"/>
    <n v="1090442.263"/>
    <n v="1728655.2046000003"/>
    <n v="1201583.4765999999"/>
    <n v="1500700.4063999997"/>
  </r>
  <r>
    <x v="15"/>
    <s v="GÁS NATURAL (mil m3) "/>
    <s v="IMPORTAÇÃO"/>
    <s v="mil m3"/>
    <n v="2318656.2785648596"/>
    <n v="1776776.7492"/>
    <n v="1645914.5168000001"/>
    <n v="1745117.2811999999"/>
    <n v="1703462.2116"/>
    <n v="1478613.946"/>
    <n v="1607340.8269999996"/>
    <n v="1233793.2669999998"/>
    <n v="1504787.7524000001"/>
    <n v="1288617.8498"/>
    <n v="1274076.2560000001"/>
    <n v="1534399.7592"/>
  </r>
  <r>
    <x v="16"/>
    <s v="GÁS NATURAL (mil m3) "/>
    <s v="IMPORTAÇÃO"/>
    <s v="mil m3"/>
    <n v="1446837.6371999998"/>
    <n v="1292019.6819999998"/>
    <n v="1294905.466"/>
    <n v="1667004.1259999997"/>
    <n v="1252810.7219999996"/>
    <n v="875238.28379999998"/>
    <n v="872598.76800000016"/>
    <n v="886193.4319999998"/>
    <n v="1136420.094896774"/>
    <n v="1013281.9653"/>
    <n v="928016.68960000004"/>
    <n v="655395.80000000016"/>
  </r>
  <r>
    <x v="17"/>
    <s v="GÁS NATURAL (mil m3) "/>
    <s v="IMPORTAÇÃO"/>
    <s v="mil m3"/>
    <n v="450723.11730000004"/>
    <n v="571256.40869032242"/>
    <n v="1023689.5289999999"/>
    <n v="905575.52600000007"/>
    <n v="855240.74799999991"/>
    <n v="688809.46200000006"/>
    <n v="912989.27"/>
    <n v="1106337.0060000001"/>
    <n v="1039192.362"/>
    <n v="1229705.682"/>
    <n v="875674.15999999992"/>
    <n v="983356.69999999984"/>
  </r>
  <r>
    <x v="18"/>
    <s v="GÁS NATURAL (mil m3) "/>
    <s v="IMPORTAÇÃO"/>
    <s v="mil m3"/>
    <n v="716091.71700000006"/>
    <n v="908097.38"/>
    <n v="823642.58200000017"/>
    <n v="620883.81799999997"/>
    <n v="851620.12400000007"/>
    <n v="758700.47200000007"/>
    <n v="1232294.4049999998"/>
    <n v="1325718.8050000002"/>
    <n v="1317454.6459999999"/>
    <n v="973304.92099999997"/>
    <n v="725298.15600000019"/>
    <n v="589291.77899999998"/>
  </r>
  <r>
    <x v="19"/>
    <s v="GÁS NATURAL (mil m3) "/>
    <s v="IMPORTAÇÃO"/>
    <s v="mil m3"/>
    <n v="675232.90559999994"/>
    <n v="706263.32"/>
    <n v="669634.3851999999"/>
    <n v="947128.83379999991"/>
    <n v="581525.53300000005"/>
    <n v="566759.60439999984"/>
    <n v="781444.97"/>
    <n v="906682.64280000003"/>
    <n v="943859.18854782626"/>
    <n v="1122664.1462000001"/>
    <n v="1239057.0712399646"/>
    <n v="715179.23252020997"/>
  </r>
  <r>
    <x v="20"/>
    <s v="GÁS NATURAL (mil m3) "/>
    <s v="IMPORTAÇÃO"/>
    <s v="mil m3"/>
    <n v="1037648.6119999998"/>
    <n v="554744.50399999996"/>
    <n v="661929.18999999994"/>
    <n v="606358.96200000006"/>
    <n v="571196.98900000006"/>
    <n v="527246.92000000004"/>
    <n v="495469.64631999994"/>
    <n v="554682.1370000001"/>
    <n v="555635.55400000012"/>
    <n v="696321.56896666007"/>
    <n v="691875.64810322598"/>
    <n v="921423.7470300002"/>
  </r>
  <r>
    <x v="21"/>
    <s v="GÁS NATURAL (mil m3) "/>
    <s v="IMPORTAÇÃO"/>
    <s v="mil m3"/>
    <n v="1296512.2480366998"/>
    <n v="1072882.7701189793"/>
    <n v="1193270.7838399999"/>
    <n v="1037751.2774580644"/>
    <n v="1063878.546239973"/>
    <n v="1291665.6175354838"/>
    <n v="1824897.3794900002"/>
    <n v="1591519.0207360424"/>
    <n v="1759774.7319999998"/>
    <n v="1870829.5441700215"/>
    <n v="1549600.6259999999"/>
    <n v="1361494.642"/>
  </r>
  <r>
    <x v="22"/>
    <s v="GÁS NATURAL (mil m3) "/>
    <s v="IMPORTAÇÃO"/>
    <s v="mil m3"/>
    <n v="1375833.10328682"/>
    <n v="1118872.1197876001"/>
    <n v="766737.75271999999"/>
    <n v="533277.79637803184"/>
    <n v="667144.98499999999"/>
    <n v="801722.70394594595"/>
    <n v="614042.451"/>
    <n v="688578.83400000003"/>
    <n v="561629.58295000007"/>
    <n v="570450.69025999994"/>
    <n v="634278.24482000002"/>
    <n v="652272.73199999996"/>
  </r>
  <r>
    <x v="23"/>
    <s v="GÁS NATURAL (mil m3) "/>
    <s v="IMPORTAÇÃO"/>
    <s v="mil m3"/>
    <n v="564134.08299999998"/>
    <n v="508583.15299999999"/>
    <n v="601060.07200000004"/>
    <n v="592019.94700000004"/>
    <n v="487933.29599999997"/>
    <n v="618688.272"/>
    <n v="497318.99800000002"/>
    <n v="436165.978"/>
    <n v="448361.57299999997"/>
    <n v="501972.89500000002"/>
    <n v="616416.98899999994"/>
    <n v="596026.152"/>
  </r>
  <r>
    <x v="24"/>
    <s v="GÁS NATURAL (mil m3) "/>
    <s v="IMPORTAÇÃO"/>
    <s v="mil m3"/>
    <n v="665233.11975285911"/>
    <n v="538140.30284827994"/>
    <n v="728644.87720647"/>
    <n v="652886.50951593416"/>
    <n v="447524.99076740001"/>
    <n v="586706.17500000005"/>
    <n v="655281.67000000004"/>
    <n v="659387.18000000005"/>
    <n v="1049021.3389999999"/>
    <n v="949362.11"/>
    <n v="855928.81099999999"/>
    <n v="623981.94400000002"/>
  </r>
  <r>
    <x v="25"/>
    <s v="GÁS NATURAL (mil m3) "/>
    <s v="IMPORTAÇÃO"/>
    <s v="mil m3"/>
    <n v="680657.446"/>
    <n v="645625.42500000005"/>
    <n v="471332.46899999998"/>
    <n v="533380.79599999997"/>
    <n v="546498.772"/>
    <n v="390265.48"/>
    <n v="652255.951"/>
    <n v="716868.02099999995"/>
    <n v="491344.91700000002"/>
    <n v="607134.201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8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AABB6E-81A3-42E9-B123-1FEED6ABE0E4}" name="Tabela dinâmica9" cacheId="179" dataOnRows="1" applyNumberFormats="0" applyBorderFormats="0" applyFontFormats="0" applyPatternFormats="0" applyAlignmentFormats="0" applyWidthHeightFormats="1" dataCaption="MÊS" updatedVersion="8" minRefreshableVersion="3" showMultipleLabel="0" showMemberPropertyTips="0" rowGrandTotals="0" colGrandTotals="0" itemPrintTitles="1" createdVersion="3" indent="0" compact="0" compactData="0" gridDropZones="1" chartFormat="2">
  <location ref="B955:P968" firstHeaderRow="1" firstDataRow="2" firstDataCol="1"/>
  <pivotFields count="16">
    <pivotField axis="axisCol" compact="0" outline="0" subtotalTop="0" showAll="0" includeNewItemsInFilter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0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colItems>
  <dataFields count="12">
    <dataField name="Janeiro" fld="4" baseField="0" baseItem="0"/>
    <dataField name="Fevereiro" fld="5" baseField="0" baseItem="0"/>
    <dataField name="Março" fld="6" baseField="0" baseItem="0"/>
    <dataField name="Abril" fld="7" baseField="0" baseItem="0"/>
    <dataField name="Maio" fld="8" baseField="0" baseItem="0"/>
    <dataField name="Junho" fld="9" baseField="0" baseItem="0"/>
    <dataField name="Julho" fld="10" baseField="0" baseItem="0"/>
    <dataField name="Agosto" fld="11" baseField="0" baseItem="0"/>
    <dataField name="Setembro" fld="12" baseField="0" baseItem="0"/>
    <dataField name="Outubro" fld="13" baseField="0" baseItem="0"/>
    <dataField name="Novembro" fld="14" baseField="0" baseItem="0"/>
    <dataField name="Dezembro" fld="15" baseField="0" baseItem="0"/>
  </dataFields>
  <formats count="58">
    <format dxfId="1135">
      <pivotArea outline="0" fieldPosition="0"/>
    </format>
    <format dxfId="113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13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132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131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130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129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128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112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126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125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1124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1123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1122">
      <pivotArea outline="0" fieldPosition="0"/>
    </format>
    <format dxfId="1121">
      <pivotArea outline="0" fieldPosition="0"/>
    </format>
    <format dxfId="1120">
      <pivotArea dataOnly="0" labelOnly="1" outline="0" fieldPosition="0">
        <references count="1">
          <reference field="0" count="0"/>
        </references>
      </pivotArea>
    </format>
    <format dxfId="1119">
      <pivotArea dataOnly="0" labelOnly="1" outline="0" fieldPosition="0">
        <references count="1">
          <reference field="0" count="1">
            <x v="1"/>
          </reference>
        </references>
      </pivotArea>
    </format>
    <format dxfId="1118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117">
      <pivotArea outline="0" collapsedLevelsAreSubtotals="1" fieldPosition="0">
        <references count="1">
          <reference field="0" count="1" selected="0">
            <x v="0"/>
          </reference>
        </references>
      </pivotArea>
    </format>
    <format dxfId="1116">
      <pivotArea type="topRight" dataOnly="0" labelOnly="1" outline="0" offset="K1:L1" fieldPosition="0"/>
    </format>
    <format dxfId="1115">
      <pivotArea dataOnly="0" labelOnly="1" outline="0" fieldPosition="0">
        <references count="1">
          <reference field="0" count="1">
            <x v="0"/>
          </reference>
        </references>
      </pivotArea>
    </format>
    <format dxfId="1114">
      <pivotArea outline="0" collapsedLevelsAreSubtotals="1" fieldPosition="0">
        <references count="2">
          <reference field="4294967294" count="1" selected="0">
            <x v="0"/>
          </reference>
          <reference field="0" count="3" selected="0">
            <x v="0"/>
            <x v="1"/>
            <x v="2"/>
          </reference>
        </references>
      </pivotArea>
    </format>
    <format dxfId="1113">
      <pivotArea outline="0" collapsedLevelsAreSubtotals="1" fieldPosition="0"/>
    </format>
    <format dxfId="1112">
      <pivotArea dataOnly="0" labelOnly="1" outline="0" fieldPosition="0">
        <references count="1">
          <reference field="0" count="3">
            <x v="0"/>
            <x v="1"/>
            <x v="2"/>
          </reference>
        </references>
      </pivotArea>
    </format>
    <format dxfId="1111">
      <pivotArea dataOnly="0" labelOnly="1" outline="0" fieldPosition="0">
        <references count="1">
          <reference field="0" count="1">
            <x v="3"/>
          </reference>
        </references>
      </pivotArea>
    </format>
    <format dxfId="1110">
      <pivotArea dataOnly="0" labelOnly="1" outline="0" fieldPosition="0">
        <references count="1">
          <reference field="0" count="1">
            <x v="4"/>
          </reference>
        </references>
      </pivotArea>
    </format>
    <format dxfId="1109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108">
      <pivotArea dataOnly="0" labelOnly="1" outline="0" fieldPosition="0">
        <references count="1">
          <reference field="0" count="1">
            <x v="5"/>
          </reference>
        </references>
      </pivotArea>
    </format>
    <format dxfId="1107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106">
      <pivotArea dataOnly="0" labelOnly="1" outline="0" fieldPosition="0">
        <references count="1">
          <reference field="0" count="1">
            <x v="6"/>
          </reference>
        </references>
      </pivotArea>
    </format>
    <format dxfId="1105">
      <pivotArea dataOnly="0" labelOnly="1" outline="0" fieldPosition="0">
        <references count="1">
          <reference field="0" count="1">
            <x v="7"/>
          </reference>
        </references>
      </pivotArea>
    </format>
    <format dxfId="1104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103">
      <pivotArea dataOnly="0" labelOnly="1" outline="0" fieldPosition="0">
        <references count="1">
          <reference field="0" count="1">
            <x v="8"/>
          </reference>
        </references>
      </pivotArea>
    </format>
    <format dxfId="1102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101">
      <pivotArea dataOnly="0" labelOnly="1" outline="0" fieldPosition="0">
        <references count="1">
          <reference field="0" count="1">
            <x v="9"/>
          </reference>
        </references>
      </pivotArea>
    </format>
    <format dxfId="1100">
      <pivotArea dataOnly="0" labelOnly="1" outline="0" fieldPosition="0">
        <references count="1">
          <reference field="0" count="1">
            <x v="10"/>
          </reference>
        </references>
      </pivotArea>
    </format>
    <format dxfId="1099">
      <pivotArea type="all" dataOnly="0" outline="0" fieldPosition="0"/>
    </format>
    <format dxfId="1098">
      <pivotArea outline="0" collapsedLevelsAreSubtotals="1" fieldPosition="0"/>
    </format>
    <format dxfId="1097">
      <pivotArea type="origin" dataOnly="0" labelOnly="1" outline="0" fieldPosition="0"/>
    </format>
    <format dxfId="1096">
      <pivotArea field="0" type="button" dataOnly="0" labelOnly="1" outline="0" axis="axisCol" fieldPosition="0"/>
    </format>
    <format dxfId="1095">
      <pivotArea type="topRight" dataOnly="0" labelOnly="1" outline="0" fieldPosition="0"/>
    </format>
    <format dxfId="1094">
      <pivotArea field="-2" type="button" dataOnly="0" labelOnly="1" outline="0" axis="axisRow" fieldPosition="0"/>
    </format>
    <format dxfId="1093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092">
      <pivotArea dataOnly="0" labelOnly="1" outline="0" fieldPosition="0">
        <references count="1">
          <reference field="0" count="0"/>
        </references>
      </pivotArea>
    </format>
    <format dxfId="1091">
      <pivotArea type="origin" dataOnly="0" labelOnly="1" outline="0" fieldPosition="0"/>
    </format>
    <format dxfId="1090">
      <pivotArea field="0" type="button" dataOnly="0" labelOnly="1" outline="0" axis="axisCol" fieldPosition="0"/>
    </format>
    <format dxfId="1089">
      <pivotArea type="topRight" dataOnly="0" labelOnly="1" outline="0" fieldPosition="0"/>
    </format>
    <format dxfId="1088">
      <pivotArea field="-2" type="button" dataOnly="0" labelOnly="1" outline="0" axis="axisRow" fieldPosition="0"/>
    </format>
    <format dxfId="1087">
      <pivotArea type="origin" dataOnly="0" labelOnly="1" outline="0" fieldPosition="0"/>
    </format>
    <format dxfId="1086">
      <pivotArea field="0" type="button" dataOnly="0" labelOnly="1" outline="0" axis="axisCol" fieldPosition="0"/>
    </format>
    <format dxfId="1085">
      <pivotArea type="topRight" dataOnly="0" labelOnly="1" outline="0" fieldPosition="0"/>
    </format>
    <format dxfId="1084">
      <pivotArea field="-2" type="button" dataOnly="0" labelOnly="1" outline="0" axis="axisRow" fieldPosition="0"/>
    </format>
    <format dxfId="1083">
      <pivotArea dataOnly="0" labelOnly="1" outline="0" fieldPosition="0">
        <references count="1">
          <reference field="0" count="0"/>
        </references>
      </pivotArea>
    </format>
    <format dxfId="1082">
      <pivotArea dataOnly="0" labelOnly="1" outline="0" fieldPosition="0">
        <references count="1">
          <reference field="0" count="1">
            <x v="0"/>
          </reference>
        </references>
      </pivotArea>
    </format>
    <format dxfId="1081">
      <pivotArea outline="0" fieldPosition="0">
        <references count="1">
          <reference field="0" count="1" selected="0">
            <x v="10"/>
          </reference>
        </references>
      </pivotArea>
    </format>
    <format dxfId="1080">
      <pivotArea dataOnly="0" labelOnly="1" outline="0" fieldPosition="0">
        <references count="1">
          <reference field="0" count="1">
            <x v="11"/>
          </reference>
        </references>
      </pivotArea>
    </format>
    <format dxfId="1079">
      <pivotArea dataOnly="0" labelOnly="1" outline="0" fieldPosition="0">
        <references count="1">
          <reference field="0" count="1">
            <x v="12"/>
          </reference>
        </references>
      </pivotArea>
    </format>
    <format dxfId="1078">
      <pivotArea dataOnly="0" labelOnly="1" outline="0" fieldPosition="0">
        <references count="1">
          <reference field="0" count="1">
            <x v="13"/>
          </reference>
        </references>
      </pivotArea>
    </format>
  </formats>
  <chartFormats count="14">
    <chartFormat chart="1" format="4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4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4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4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5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5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5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" format="5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1" format="5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1" format="5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1" format="5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1" format="5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1" format="5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1" format="5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BE03724-C99B-47A7-AED7-25C0B5C02715}" name="Tabela dinâmica8" cacheId="147" dataOnRows="1" applyNumberFormats="0" applyBorderFormats="0" applyFontFormats="0" applyPatternFormats="0" applyAlignmentFormats="0" applyWidthHeightFormats="1" dataCaption="MÊS" updatedVersion="8" minRefreshableVersion="3" showMultipleLabel="0" showMemberPropertyTips="0" rowGrandTotals="0" colGrandTotals="0" itemPrintTitles="1" createdVersion="3" indent="0" compact="0" compactData="0" gridDropZones="1" chartFormat="6">
  <location ref="B512:AB525" firstHeaderRow="1" firstDataRow="2" firstDataCol="1" rowPageCount="1" colPageCount="1"/>
  <pivotFields count="15">
    <pivotField axis="axisCol" compact="0" outline="0" subtotalTop="0" showAll="0" includeNewItemsInFilter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axis="axisPage" compact="0" outline="0" subtotalTop="0" showAll="0" includeNewItemsInFilter="1" sortType="ascending" rankBy="0">
      <items count="17">
        <item x="15"/>
        <item x="14"/>
        <item x="13"/>
        <item x="8"/>
        <item x="1"/>
        <item x="0"/>
        <item x="4"/>
        <item x="11"/>
        <item x="9"/>
        <item x="2"/>
        <item x="3"/>
        <item x="12"/>
        <item x="7"/>
        <item x="5"/>
        <item x="6"/>
        <item x="10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0"/>
  </colFields>
  <col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</colItems>
  <pageFields count="1">
    <pageField fld="1" hier="0"/>
  </pageFields>
  <dataFields count="12">
    <dataField name="Janeiro" fld="3" baseField="0" baseItem="0"/>
    <dataField name="Fevereiro" fld="4" baseField="0" baseItem="0"/>
    <dataField name="Março" fld="5" baseField="0" baseItem="0"/>
    <dataField name="Abril" fld="6" baseField="0" baseItem="0"/>
    <dataField name="Maio" fld="7" baseField="0" baseItem="0"/>
    <dataField name="Junho" fld="8" baseField="0" baseItem="0"/>
    <dataField name="Julho" fld="9" baseField="0" baseItem="0"/>
    <dataField name="Agosto" fld="10" baseField="0" baseItem="0"/>
    <dataField name="Setembro" fld="11" baseField="0" baseItem="0"/>
    <dataField name="Outubro" fld="12" baseField="0" baseItem="0"/>
    <dataField name="Novembro" fld="13" baseField="0" baseItem="0"/>
    <dataField name="Dezembro" fld="14" baseField="0" baseItem="0"/>
  </dataFields>
  <formats count="66">
    <format dxfId="1685">
      <pivotArea outline="0" fieldPosition="0"/>
    </format>
    <format dxfId="168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68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682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681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680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679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678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167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676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675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1674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1673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1672">
      <pivotArea dataOnly="0" labelOnly="1" outline="0" fieldPosition="0">
        <references count="1">
          <reference field="0" count="1">
            <x v="0"/>
          </reference>
        </references>
      </pivotArea>
    </format>
    <format dxfId="1671">
      <pivotArea dataOnly="0" labelOnly="1" outline="0" fieldPosition="0">
        <references count="1">
          <reference field="0" count="1">
            <x v="1"/>
          </reference>
        </references>
      </pivotArea>
    </format>
    <format dxfId="1670">
      <pivotArea dataOnly="0" labelOnly="1" outline="0" fieldPosition="0">
        <references count="1">
          <reference field="0" count="1">
            <x v="2"/>
          </reference>
        </references>
      </pivotArea>
    </format>
    <format dxfId="1669">
      <pivotArea dataOnly="0" labelOnly="1" outline="0" fieldPosition="0">
        <references count="1">
          <reference field="0" count="1">
            <x v="3"/>
          </reference>
        </references>
      </pivotArea>
    </format>
    <format dxfId="1668">
      <pivotArea dataOnly="0" labelOnly="1" outline="0" fieldPosition="0">
        <references count="1">
          <reference field="0" count="1">
            <x v="4"/>
          </reference>
        </references>
      </pivotArea>
    </format>
    <format dxfId="1667">
      <pivotArea dataOnly="0" labelOnly="1" outline="0" fieldPosition="0">
        <references count="1">
          <reference field="0" count="1">
            <x v="5"/>
          </reference>
        </references>
      </pivotArea>
    </format>
    <format dxfId="1666">
      <pivotArea dataOnly="0" labelOnly="1" outline="0" fieldPosition="0">
        <references count="1">
          <reference field="0" count="1">
            <x v="6"/>
          </reference>
        </references>
      </pivotArea>
    </format>
    <format dxfId="1665">
      <pivotArea dataOnly="0" labelOnly="1" outline="0" fieldPosition="0">
        <references count="1">
          <reference field="0" count="1">
            <x v="7"/>
          </reference>
        </references>
      </pivotArea>
    </format>
    <format dxfId="1664">
      <pivotArea dataOnly="0" labelOnly="1" outline="0" fieldPosition="0">
        <references count="1">
          <reference field="0" count="5">
            <x v="3"/>
            <x v="4"/>
            <x v="5"/>
            <x v="6"/>
            <x v="7"/>
          </reference>
        </references>
      </pivotArea>
    </format>
    <format dxfId="1663">
      <pivotArea dataOnly="0" labelOnly="1" outline="0" fieldPosition="0">
        <references count="1">
          <reference field="0" count="1">
            <x v="8"/>
          </reference>
        </references>
      </pivotArea>
    </format>
    <format dxfId="1662">
      <pivotArea outline="0" fieldPosition="0"/>
    </format>
    <format dxfId="1661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660">
      <pivotArea outline="0" fieldPosition="0"/>
    </format>
    <format dxfId="1659">
      <pivotArea dataOnly="0" labelOnly="1" outline="0" fieldPosition="0">
        <references count="1">
          <reference field="0" count="0"/>
        </references>
      </pivotArea>
    </format>
    <format dxfId="1658">
      <pivotArea outline="0" collapsedLevelsAreSubtotals="1" fieldPosition="0">
        <references count="2">
          <reference field="4294967294" count="1" selected="0">
            <x v="0"/>
          </reference>
          <reference field="0" count="7" selected="0">
            <x v="8"/>
            <x v="9"/>
            <x v="10"/>
            <x v="11"/>
            <x v="12"/>
            <x v="13"/>
            <x v="14"/>
          </reference>
        </references>
      </pivotArea>
    </format>
    <format dxfId="1657">
      <pivotArea dataOnly="0" labelOnly="1" outline="0" fieldPosition="0">
        <references count="1">
          <reference field="0" count="7">
            <x v="8"/>
            <x v="9"/>
            <x v="10"/>
            <x v="11"/>
            <x v="12"/>
            <x v="13"/>
            <x v="14"/>
          </reference>
        </references>
      </pivotArea>
    </format>
    <format dxfId="1656">
      <pivotArea dataOnly="0" labelOnly="1" outline="0" fieldPosition="0">
        <references count="1">
          <reference field="0" count="1">
            <x v="15"/>
          </reference>
        </references>
      </pivotArea>
    </format>
    <format dxfId="1655">
      <pivotArea dataOnly="0" labelOnly="1" outline="0" fieldPosition="0">
        <references count="1">
          <reference field="0" count="1">
            <x v="16"/>
          </reference>
        </references>
      </pivotArea>
    </format>
    <format dxfId="1654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653">
      <pivotArea dataOnly="0" labelOnly="1" outline="0" fieldPosition="0">
        <references count="1">
          <reference field="0" count="1">
            <x v="17"/>
          </reference>
        </references>
      </pivotArea>
    </format>
    <format dxfId="1652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651">
      <pivotArea dataOnly="0" labelOnly="1" outline="0" fieldPosition="0">
        <references count="1">
          <reference field="0" count="1">
            <x v="18"/>
          </reference>
        </references>
      </pivotArea>
    </format>
    <format dxfId="1650">
      <pivotArea dataOnly="0" labelOnly="1" outline="0" fieldPosition="0">
        <references count="1">
          <reference field="0" count="1">
            <x v="19"/>
          </reference>
        </references>
      </pivotArea>
    </format>
    <format dxfId="1649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648">
      <pivotArea dataOnly="0" labelOnly="1" outline="0" fieldPosition="0">
        <references count="1">
          <reference field="0" count="1">
            <x v="20"/>
          </reference>
        </references>
      </pivotArea>
    </format>
    <format dxfId="1647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646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645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644">
      <pivotArea dataOnly="0" labelOnly="1" outline="0" fieldPosition="0">
        <references count="1">
          <reference field="0" count="1">
            <x v="21"/>
          </reference>
        </references>
      </pivotArea>
    </format>
    <format dxfId="1643">
      <pivotArea outline="0" fieldPosition="0">
        <references count="1">
          <reference field="0" count="1" selected="0">
            <x v="22"/>
          </reference>
        </references>
      </pivotArea>
    </format>
    <format dxfId="1642">
      <pivotArea dataOnly="0" labelOnly="1" outline="0" fieldPosition="0">
        <references count="1">
          <reference field="0" count="1">
            <x v="22"/>
          </reference>
        </references>
      </pivotArea>
    </format>
    <format dxfId="1641">
      <pivotArea type="all" dataOnly="0" outline="0" fieldPosition="0"/>
    </format>
    <format dxfId="1640">
      <pivotArea outline="0" collapsedLevelsAreSubtotals="1" fieldPosition="0"/>
    </format>
    <format dxfId="1639">
      <pivotArea type="origin" dataOnly="0" labelOnly="1" outline="0" fieldPosition="0"/>
    </format>
    <format dxfId="1638">
      <pivotArea field="0" type="button" dataOnly="0" labelOnly="1" outline="0" axis="axisCol" fieldPosition="0"/>
    </format>
    <format dxfId="1637">
      <pivotArea type="topRight" dataOnly="0" labelOnly="1" outline="0" fieldPosition="0"/>
    </format>
    <format dxfId="1636">
      <pivotArea field="-2" type="button" dataOnly="0" labelOnly="1" outline="0" axis="axisRow" fieldPosition="0"/>
    </format>
    <format dxfId="1635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634">
      <pivotArea dataOnly="0" labelOnly="1" outline="0" fieldPosition="0">
        <references count="1">
          <reference field="0" count="0"/>
        </references>
      </pivotArea>
    </format>
    <format dxfId="1633">
      <pivotArea field="-2" type="button" dataOnly="0" labelOnly="1" outline="0" axis="axisRow" fieldPosition="0"/>
    </format>
    <format dxfId="1632">
      <pivotArea type="origin" dataOnly="0" labelOnly="1" outline="0" fieldPosition="0"/>
    </format>
    <format dxfId="1631">
      <pivotArea field="0" type="button" dataOnly="0" labelOnly="1" outline="0" axis="axisCol" fieldPosition="0"/>
    </format>
    <format dxfId="1630">
      <pivotArea type="topRight" dataOnly="0" labelOnly="1" outline="0" fieldPosition="0"/>
    </format>
    <format dxfId="1629">
      <pivotArea type="origin" dataOnly="0" labelOnly="1" outline="0" fieldPosition="0"/>
    </format>
    <format dxfId="1628">
      <pivotArea field="0" type="button" dataOnly="0" labelOnly="1" outline="0" axis="axisCol" fieldPosition="0"/>
    </format>
    <format dxfId="1627">
      <pivotArea type="topRight" dataOnly="0" labelOnly="1" outline="0" fieldPosition="0"/>
    </format>
    <format dxfId="1626">
      <pivotArea field="-2" type="button" dataOnly="0" labelOnly="1" outline="0" axis="axisRow" fieldPosition="0"/>
    </format>
    <format dxfId="1625">
      <pivotArea dataOnly="0" labelOnly="1" outline="0" fieldPosition="0">
        <references count="1">
          <reference field="0" count="0"/>
        </references>
      </pivotArea>
    </format>
    <format dxfId="1624">
      <pivotArea field="1" type="button" dataOnly="0" labelOnly="1" outline="0" axis="axisPage" fieldPosition="0"/>
    </format>
    <format dxfId="1623">
      <pivotArea outline="0" fieldPosition="0">
        <references count="1">
          <reference field="0" count="1" selected="0">
            <x v="22"/>
          </reference>
        </references>
      </pivotArea>
    </format>
    <format dxfId="1622">
      <pivotArea dataOnly="0" labelOnly="1" outline="0" fieldPosition="0">
        <references count="1">
          <reference field="0" count="1">
            <x v="23"/>
          </reference>
        </references>
      </pivotArea>
    </format>
    <format dxfId="1621">
      <pivotArea dataOnly="0" labelOnly="1" outline="0" fieldPosition="0">
        <references count="1">
          <reference field="0" count="1">
            <x v="24"/>
          </reference>
        </references>
      </pivotArea>
    </format>
    <format dxfId="1620">
      <pivotArea dataOnly="0" labelOnly="1" outline="0" fieldPosition="0">
        <references count="1">
          <reference field="0" count="1">
            <x v="25"/>
          </reference>
        </references>
      </pivotArea>
    </format>
  </formats>
  <chartFormats count="26">
    <chartFormat chart="5" format="4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5" format="4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5" format="4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5" format="4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5" format="5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5" format="5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5" format="5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5" format="5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5" format="5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5" format="5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5" format="5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5" format="5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5" format="5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5" format="5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5" format="6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5" format="6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5" format="6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5" format="6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5" format="6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5" format="6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5" format="6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5" format="6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5" format="6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5" format="6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3"/>
          </reference>
        </references>
      </pivotArea>
    </chartFormat>
    <chartFormat chart="5" format="7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4"/>
          </reference>
        </references>
      </pivotArea>
    </chartFormat>
    <chartFormat chart="5" format="7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5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663EDE-41EA-4889-A13E-F0358BC4FDFB}" name="Tabela dinâmica2" cacheId="119" dataOnRows="1" applyNumberFormats="0" applyBorderFormats="0" applyFontFormats="0" applyPatternFormats="0" applyAlignmentFormats="0" applyWidthHeightFormats="1" dataCaption="MÊS" updatedVersion="8" minRefreshableVersion="3" showMultipleLabel="0" showMemberPropertyTips="0" rowGrandTotals="0" colGrandTotals="0" itemPrintTitles="1" createdVersion="3" indent="0" compact="0" compactData="0" gridDropZones="1" chartFormat="4">
  <location ref="B100:AB113" firstHeaderRow="1" firstDataRow="2" firstDataCol="1"/>
  <pivotFields count="15">
    <pivotField axis="axisCol" compact="0" outline="0" subtotalTop="0" showAll="0" includeNewItemsInFilter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n="2021" x="21"/>
        <item x="22"/>
        <item n="2023" x="23"/>
        <item x="24"/>
        <item x="25"/>
        <item t="default"/>
      </items>
    </pivotField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0"/>
  </colFields>
  <col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</colItems>
  <dataFields count="12">
    <dataField name="Janeiro" fld="3" baseField="0" baseItem="0"/>
    <dataField name="Fevereiro" fld="4" baseField="0" baseItem="0"/>
    <dataField name="Março" fld="5" baseField="0" baseItem="0"/>
    <dataField name="Abril" fld="6" baseField="0" baseItem="0"/>
    <dataField name="Maio" fld="7" baseField="0" baseItem="0"/>
    <dataField name="Junho" fld="8" baseField="0" baseItem="0"/>
    <dataField name="Julho" fld="9" baseField="0" baseItem="0"/>
    <dataField name="Agosto" fld="10" baseField="0" baseItem="0"/>
    <dataField name="Setembro" fld="11" baseField="0" baseItem="0"/>
    <dataField name="Outubro" fld="12" baseField="0" baseItem="0"/>
    <dataField name="Novembro" fld="13" baseField="0" baseItem="0"/>
    <dataField name="Dezembro" fld="14" baseField="0" baseItem="0"/>
  </dataFields>
  <formats count="64">
    <format dxfId="1749">
      <pivotArea outline="0" fieldPosition="0"/>
    </format>
    <format dxfId="1748">
      <pivotArea dataOnly="0" labelOnly="1" outline="0" fieldPosition="0">
        <references count="1">
          <reference field="0" count="1">
            <x v="0"/>
          </reference>
        </references>
      </pivotArea>
    </format>
    <format dxfId="1747">
      <pivotArea dataOnly="0" labelOnly="1" outline="0" fieldPosition="0">
        <references count="1">
          <reference field="0" count="1">
            <x v="1"/>
          </reference>
        </references>
      </pivotArea>
    </format>
    <format dxfId="1746">
      <pivotArea dataOnly="0" labelOnly="1" outline="0" fieldPosition="0">
        <references count="1">
          <reference field="0" count="1">
            <x v="2"/>
          </reference>
        </references>
      </pivotArea>
    </format>
    <format dxfId="174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744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743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742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741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740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739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173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737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736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1735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1734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1733">
      <pivotArea dataOnly="0" labelOnly="1" outline="0" fieldPosition="0">
        <references count="1">
          <reference field="0" count="1">
            <x v="3"/>
          </reference>
        </references>
      </pivotArea>
    </format>
    <format dxfId="1732">
      <pivotArea dataOnly="0" labelOnly="1" outline="0" fieldPosition="0">
        <references count="1">
          <reference field="0" count="5">
            <x v="3"/>
            <x v="4"/>
            <x v="5"/>
            <x v="6"/>
            <x v="7"/>
          </reference>
        </references>
      </pivotArea>
    </format>
    <format dxfId="1731">
      <pivotArea outline="0" fieldPosition="0"/>
    </format>
    <format dxfId="1730">
      <pivotArea outline="0" fieldPosition="0"/>
    </format>
    <format dxfId="1729">
      <pivotArea dataOnly="0" labelOnly="1" outline="0" fieldPosition="0">
        <references count="1">
          <reference field="0" count="0"/>
        </references>
      </pivotArea>
    </format>
    <format dxfId="1728">
      <pivotArea dataOnly="0" labelOnly="1" outline="0" fieldPosition="0">
        <references count="1">
          <reference field="0" count="1">
            <x v="4"/>
          </reference>
        </references>
      </pivotArea>
    </format>
    <format dxfId="1727">
      <pivotArea dataOnly="0" labelOnly="1" outline="0" fieldPosition="0">
        <references count="1">
          <reference field="0" count="1">
            <x v="5"/>
          </reference>
        </references>
      </pivotArea>
    </format>
    <format dxfId="1726">
      <pivotArea dataOnly="0" labelOnly="1" outline="0" fieldPosition="0">
        <references count="1">
          <reference field="0" count="1">
            <x v="6"/>
          </reference>
        </references>
      </pivotArea>
    </format>
    <format dxfId="1725">
      <pivotArea dataOnly="0" labelOnly="1" outline="0" fieldPosition="0">
        <references count="1">
          <reference field="0" count="1">
            <x v="7"/>
          </reference>
        </references>
      </pivotArea>
    </format>
    <format dxfId="1724">
      <pivotArea dataOnly="0" labelOnly="1" outline="0" fieldPosition="0">
        <references count="1">
          <reference field="0" count="1">
            <x v="8"/>
          </reference>
        </references>
      </pivotArea>
    </format>
    <format dxfId="1723">
      <pivotArea dataOnly="0" labelOnly="1" outline="0" fieldPosition="0">
        <references count="1">
          <reference field="0" count="10"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1722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721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720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719">
      <pivotArea dataOnly="0" labelOnly="1" outline="0" fieldPosition="0">
        <references count="1">
          <reference field="0" count="1">
            <x v="14"/>
          </reference>
        </references>
      </pivotArea>
    </format>
    <format dxfId="1718">
      <pivotArea dataOnly="0" labelOnly="1" outline="0" fieldPosition="0">
        <references count="1">
          <reference field="0" count="1">
            <x v="15"/>
          </reference>
        </references>
      </pivotArea>
    </format>
    <format dxfId="1717">
      <pivotArea dataOnly="0" labelOnly="1" outline="0" fieldPosition="0">
        <references count="1">
          <reference field="0" count="1">
            <x v="16"/>
          </reference>
        </references>
      </pivotArea>
    </format>
    <format dxfId="1716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715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714">
      <pivotArea outline="0" collapsedLevelsAreSubtotals="1" fieldPosition="0"/>
    </format>
    <format dxfId="1713">
      <pivotArea dataOnly="0" labelOnly="1" outline="0" fieldPosition="0">
        <references count="1">
          <reference field="0" count="1">
            <x v="17"/>
          </reference>
        </references>
      </pivotArea>
    </format>
    <format dxfId="1712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711">
      <pivotArea dataOnly="0" labelOnly="1" outline="0" fieldPosition="0">
        <references count="1">
          <reference field="0" count="1">
            <x v="18"/>
          </reference>
        </references>
      </pivotArea>
    </format>
    <format dxfId="1710">
      <pivotArea dataOnly="0" labelOnly="1" outline="0" fieldPosition="0">
        <references count="1">
          <reference field="0" count="0"/>
        </references>
      </pivotArea>
    </format>
    <format dxfId="1709">
      <pivotArea dataOnly="0" labelOnly="1" outline="0" fieldPosition="0">
        <references count="1">
          <reference field="0" count="1">
            <x v="19"/>
          </reference>
        </references>
      </pivotArea>
    </format>
    <format dxfId="1708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707">
      <pivotArea dataOnly="0" labelOnly="1" outline="0" fieldPosition="0">
        <references count="1">
          <reference field="0" count="1">
            <x v="20"/>
          </reference>
        </references>
      </pivotArea>
    </format>
    <format dxfId="1706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705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704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703">
      <pivotArea dataOnly="0" labelOnly="1" outline="0" fieldPosition="0">
        <references count="1">
          <reference field="0" count="1">
            <x v="21"/>
          </reference>
        </references>
      </pivotArea>
    </format>
    <format dxfId="1702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701">
      <pivotArea dataOnly="0" labelOnly="1" outline="0" fieldPosition="0">
        <references count="1">
          <reference field="0" count="1">
            <x v="22"/>
          </reference>
        </references>
      </pivotArea>
    </format>
    <format dxfId="1700">
      <pivotArea outline="0" fieldPosition="0">
        <references count="1">
          <reference field="0" count="1" selected="0">
            <x v="22"/>
          </reference>
        </references>
      </pivotArea>
    </format>
    <format dxfId="1699">
      <pivotArea type="origin" dataOnly="0" labelOnly="1" outline="0" fieldPosition="0"/>
    </format>
    <format dxfId="1698">
      <pivotArea field="0" type="button" dataOnly="0" labelOnly="1" outline="0" axis="axisCol" fieldPosition="0"/>
    </format>
    <format dxfId="1697">
      <pivotArea type="topRight" dataOnly="0" labelOnly="1" outline="0" fieldPosition="0"/>
    </format>
    <format dxfId="1696">
      <pivotArea field="-2" type="button" dataOnly="0" labelOnly="1" outline="0" axis="axisRow" fieldPosition="0"/>
    </format>
    <format dxfId="1695">
      <pivotArea type="origin" dataOnly="0" labelOnly="1" outline="0" fieldPosition="0"/>
    </format>
    <format dxfId="1694">
      <pivotArea field="0" type="button" dataOnly="0" labelOnly="1" outline="0" axis="axisCol" fieldPosition="0"/>
    </format>
    <format dxfId="1693">
      <pivotArea type="topRight" dataOnly="0" labelOnly="1" outline="0" fieldPosition="0"/>
    </format>
    <format dxfId="1692">
      <pivotArea field="-2" type="button" dataOnly="0" labelOnly="1" outline="0" axis="axisRow" fieldPosition="0"/>
    </format>
    <format dxfId="1691">
      <pivotArea dataOnly="0" labelOnly="1" outline="0" fieldPosition="0">
        <references count="1">
          <reference field="0" count="0"/>
        </references>
      </pivotArea>
    </format>
    <format dxfId="1690">
      <pivotArea dataOnly="0" labelOnly="1" outline="0" fieldPosition="0">
        <references count="1">
          <reference field="0" count="1">
            <x v="21"/>
          </reference>
        </references>
      </pivotArea>
    </format>
    <format dxfId="1689">
      <pivotArea dataOnly="0" labelOnly="1" outline="0" fieldPosition="0">
        <references count="1">
          <reference field="0" count="1">
            <x v="23"/>
          </reference>
        </references>
      </pivotArea>
    </format>
    <format dxfId="1688">
      <pivotArea dataOnly="0" labelOnly="1" outline="0" fieldPosition="0">
        <references count="1">
          <reference field="0" count="1">
            <x v="24"/>
          </reference>
        </references>
      </pivotArea>
    </format>
    <format dxfId="1687">
      <pivotArea dataOnly="0" labelOnly="1" outline="0" fieldPosition="0">
        <references count="1">
          <reference field="0" count="1">
            <x v="23"/>
          </reference>
        </references>
      </pivotArea>
    </format>
    <format dxfId="1686">
      <pivotArea dataOnly="0" labelOnly="1" outline="0" fieldPosition="0">
        <references count="1">
          <reference field="0" count="1">
            <x v="25"/>
          </reference>
        </references>
      </pivotArea>
    </format>
  </formats>
  <chartFormats count="26">
    <chartFormat chart="3" format="4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3" format="4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3" format="4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3" format="4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3" format="5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3" format="5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3" format="5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3" format="5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3" format="5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3" format="5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3" format="5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3" format="5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3" format="5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3" format="5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3" format="6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3" format="6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3" format="6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3" format="6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3" format="6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3" format="6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3" format="6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3" format="6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3" format="6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3" format="6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3"/>
          </reference>
        </references>
      </pivotArea>
    </chartFormat>
    <chartFormat chart="3" format="7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4"/>
          </reference>
        </references>
      </pivotArea>
    </chartFormat>
    <chartFormat chart="3" format="7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5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48B6F4-FDC4-4F41-A1B4-B64EFAC7525F}" name="Tabela dinâmica12" cacheId="171" dataOnRows="1" applyNumberFormats="0" applyBorderFormats="0" applyFontFormats="0" applyPatternFormats="0" applyAlignmentFormats="0" applyWidthHeightFormats="1" dataCaption="MÊS" updatedVersion="8" minRefreshableVersion="3" showMultipleLabel="0" showMemberPropertyTips="0" rowGrandTotals="0" colGrandTotals="0" itemPrintTitles="1" createdVersion="3" indent="0" compact="0" compactData="0" gridDropZones="1" chartFormat="2">
  <location ref="B846:P859" firstHeaderRow="1" firstDataRow="2" firstDataCol="1"/>
  <pivotFields count="16">
    <pivotField axis="axisCol" compact="0" outline="0" subtotalTop="0" showAll="0" includeNewItemsInFilter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0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colItems>
  <dataFields count="12">
    <dataField name="Janeiro" fld="4" baseField="0" baseItem="0"/>
    <dataField name="Fevereiro" fld="5" baseField="0" baseItem="0"/>
    <dataField name="Março" fld="6" baseField="0" baseItem="0"/>
    <dataField name="Abril" fld="7" baseField="0" baseItem="0"/>
    <dataField name="Maio" fld="8" baseField="0" baseItem="0"/>
    <dataField name="Junho" fld="9" baseField="0" baseItem="0"/>
    <dataField name="Julho" fld="10" baseField="0" baseItem="0"/>
    <dataField name="Agosto" fld="11" baseField="0" baseItem="0"/>
    <dataField name="Setembro" fld="12" baseField="0" baseItem="0"/>
    <dataField name="Outubro" fld="13" baseField="0" baseItem="0"/>
    <dataField name="Novembro" fld="14" baseField="0" baseItem="0"/>
    <dataField name="Dezembro" fld="15" baseField="0" baseItem="0"/>
  </dataFields>
  <formats count="50">
    <format dxfId="1799">
      <pivotArea outline="0" fieldPosition="0"/>
    </format>
    <format dxfId="179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797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796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795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794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793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792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179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790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789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1788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1787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1786">
      <pivotArea outline="0" fieldPosition="0"/>
    </format>
    <format dxfId="1785">
      <pivotArea outline="0" fieldPosition="0"/>
    </format>
    <format dxfId="1784">
      <pivotArea dataOnly="0" labelOnly="1" outline="0" fieldPosition="0">
        <references count="1">
          <reference field="0" count="0"/>
        </references>
      </pivotArea>
    </format>
    <format dxfId="1783">
      <pivotArea dataOnly="0" labelOnly="1" outline="0" fieldPosition="0">
        <references count="1">
          <reference field="0" count="1">
            <x v="1"/>
          </reference>
        </references>
      </pivotArea>
    </format>
    <format dxfId="1782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781">
      <pivotArea outline="0" collapsedLevelsAreSubtotals="1" fieldPosition="0">
        <references count="1">
          <reference field="0" count="1" selected="0">
            <x v="0"/>
          </reference>
        </references>
      </pivotArea>
    </format>
    <format dxfId="1780">
      <pivotArea type="topRight" dataOnly="0" labelOnly="1" outline="0" offset="K1:L1" fieldPosition="0"/>
    </format>
    <format dxfId="1779">
      <pivotArea dataOnly="0" labelOnly="1" outline="0" fieldPosition="0">
        <references count="1">
          <reference field="0" count="1">
            <x v="0"/>
          </reference>
        </references>
      </pivotArea>
    </format>
    <format dxfId="1778">
      <pivotArea outline="0" collapsedLevelsAreSubtotals="1" fieldPosition="0">
        <references count="2">
          <reference field="4294967294" count="1" selected="0">
            <x v="0"/>
          </reference>
          <reference field="0" count="3" selected="0">
            <x v="0"/>
            <x v="1"/>
            <x v="2"/>
          </reference>
        </references>
      </pivotArea>
    </format>
    <format dxfId="1777">
      <pivotArea outline="0" collapsedLevelsAreSubtotals="1" fieldPosition="0"/>
    </format>
    <format dxfId="1776">
      <pivotArea dataOnly="0" labelOnly="1" outline="0" fieldPosition="0">
        <references count="1">
          <reference field="0" count="3">
            <x v="0"/>
            <x v="1"/>
            <x v="2"/>
          </reference>
        </references>
      </pivotArea>
    </format>
    <format dxfId="1775">
      <pivotArea dataOnly="0" labelOnly="1" outline="0" fieldPosition="0">
        <references count="1">
          <reference field="0" count="1">
            <x v="3"/>
          </reference>
        </references>
      </pivotArea>
    </format>
    <format dxfId="1774">
      <pivotArea dataOnly="0" labelOnly="1" outline="0" fieldPosition="0">
        <references count="1">
          <reference field="0" count="1">
            <x v="4"/>
          </reference>
        </references>
      </pivotArea>
    </format>
    <format dxfId="1773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772">
      <pivotArea dataOnly="0" labelOnly="1" outline="0" fieldPosition="0">
        <references count="1">
          <reference field="0" count="1">
            <x v="5"/>
          </reference>
        </references>
      </pivotArea>
    </format>
    <format dxfId="1771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770">
      <pivotArea dataOnly="0" labelOnly="1" outline="0" fieldPosition="0">
        <references count="1">
          <reference field="0" count="1">
            <x v="6"/>
          </reference>
        </references>
      </pivotArea>
    </format>
    <format dxfId="1769">
      <pivotArea dataOnly="0" labelOnly="1" outline="0" fieldPosition="0">
        <references count="1">
          <reference field="0" count="1">
            <x v="7"/>
          </reference>
        </references>
      </pivotArea>
    </format>
    <format dxfId="1768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767">
      <pivotArea dataOnly="0" labelOnly="1" outline="0" fieldPosition="0">
        <references count="1">
          <reference field="0" count="1">
            <x v="8"/>
          </reference>
        </references>
      </pivotArea>
    </format>
    <format dxfId="1766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765">
      <pivotArea dataOnly="0" labelOnly="1" outline="0" fieldPosition="0">
        <references count="1">
          <reference field="0" count="1">
            <x v="9"/>
          </reference>
        </references>
      </pivotArea>
    </format>
    <format dxfId="1764">
      <pivotArea dataOnly="0" labelOnly="1" outline="0" fieldPosition="0">
        <references count="1">
          <reference field="0" count="1">
            <x v="10"/>
          </reference>
        </references>
      </pivotArea>
    </format>
    <format dxfId="1763">
      <pivotArea type="origin" dataOnly="0" labelOnly="1" outline="0" fieldPosition="0"/>
    </format>
    <format dxfId="1762">
      <pivotArea field="0" type="button" dataOnly="0" labelOnly="1" outline="0" axis="axisCol" fieldPosition="0"/>
    </format>
    <format dxfId="1761">
      <pivotArea type="topRight" dataOnly="0" labelOnly="1" outline="0" fieldPosition="0"/>
    </format>
    <format dxfId="1760">
      <pivotArea field="-2" type="button" dataOnly="0" labelOnly="1" outline="0" axis="axisRow" fieldPosition="0"/>
    </format>
    <format dxfId="1759">
      <pivotArea type="origin" dataOnly="0" labelOnly="1" outline="0" fieldPosition="0"/>
    </format>
    <format dxfId="1758">
      <pivotArea field="0" type="button" dataOnly="0" labelOnly="1" outline="0" axis="axisCol" fieldPosition="0"/>
    </format>
    <format dxfId="1757">
      <pivotArea type="topRight" dataOnly="0" labelOnly="1" outline="0" fieldPosition="0"/>
    </format>
    <format dxfId="1756">
      <pivotArea field="-2" type="button" dataOnly="0" labelOnly="1" outline="0" axis="axisRow" fieldPosition="0"/>
    </format>
    <format dxfId="1755">
      <pivotArea dataOnly="0" labelOnly="1" outline="0" fieldPosition="0">
        <references count="1">
          <reference field="0" count="0"/>
        </references>
      </pivotArea>
    </format>
    <format dxfId="1754">
      <pivotArea dataOnly="0" labelOnly="1" outline="0" fieldPosition="0">
        <references count="1">
          <reference field="0" count="1">
            <x v="0"/>
          </reference>
        </references>
      </pivotArea>
    </format>
    <format dxfId="1753">
      <pivotArea outline="0" fieldPosition="0">
        <references count="1">
          <reference field="0" count="1" selected="0">
            <x v="10"/>
          </reference>
        </references>
      </pivotArea>
    </format>
    <format dxfId="1752">
      <pivotArea dataOnly="0" labelOnly="1" outline="0" fieldPosition="0">
        <references count="1">
          <reference field="0" count="1">
            <x v="11"/>
          </reference>
        </references>
      </pivotArea>
    </format>
    <format dxfId="1751">
      <pivotArea dataOnly="0" labelOnly="1" outline="0" fieldPosition="0">
        <references count="1">
          <reference field="0" count="1">
            <x v="12"/>
          </reference>
        </references>
      </pivotArea>
    </format>
    <format dxfId="1750">
      <pivotArea dataOnly="0" labelOnly="1" outline="0" fieldPosition="0">
        <references count="1">
          <reference field="0" count="1">
            <x v="13"/>
          </reference>
        </references>
      </pivotArea>
    </format>
  </formats>
  <chartFormats count="14">
    <chartFormat chart="1" format="4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4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4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4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5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5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5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" format="5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1" format="5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1" format="5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1" format="5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1" format="5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1" format="5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1" format="5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D369976-3577-45A0-90FD-81A4D28BC93E}" name="Tabela dinâmica10" cacheId="175" dataOnRows="1" applyNumberFormats="0" applyBorderFormats="0" applyFontFormats="0" applyPatternFormats="0" applyAlignmentFormats="0" applyWidthHeightFormats="1" dataCaption="MÊS" updatedVersion="8" minRefreshableVersion="3" showMultipleLabel="0" showMemberPropertyTips="0" rowGrandTotals="0" colGrandTotals="0" itemPrintTitles="1" createdVersion="3" indent="0" compact="0" compactData="0" gridDropZones="1" chartFormat="3">
  <location ref="B902:P915" firstHeaderRow="1" firstDataRow="2" firstDataCol="1"/>
  <pivotFields count="16">
    <pivotField axis="axisCol" compact="0" outline="0" subtotalTop="0" showAll="0" includeNewItemsInFilter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0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colItems>
  <dataFields count="12">
    <dataField name="Janeiro" fld="4" baseField="0" baseItem="0"/>
    <dataField name="Fevereiro" fld="5" baseField="0" baseItem="0"/>
    <dataField name="Março" fld="6" baseField="0" baseItem="0"/>
    <dataField name="Abril" fld="7" baseField="0" baseItem="0"/>
    <dataField name="Maio" fld="8" baseField="0" baseItem="0"/>
    <dataField name="Junho" fld="9" baseField="0" baseItem="0"/>
    <dataField name="Julho" fld="10" baseField="0" baseItem="0"/>
    <dataField name="Agosto" fld="11" baseField="0" baseItem="0"/>
    <dataField name="Setembro" fld="12" baseField="0" baseItem="0"/>
    <dataField name="Outubro" fld="13" baseField="0" baseItem="0"/>
    <dataField name="Novembro" fld="14" baseField="0" baseItem="0"/>
    <dataField name="Dezembro" fld="15" baseField="0" baseItem="0"/>
  </dataFields>
  <formats count="57">
    <format dxfId="1856">
      <pivotArea outline="0" fieldPosition="0"/>
    </format>
    <format dxfId="185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854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853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852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851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850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849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184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847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846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1845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1844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1843">
      <pivotArea outline="0" fieldPosition="0"/>
    </format>
    <format dxfId="1842">
      <pivotArea outline="0" fieldPosition="0"/>
    </format>
    <format dxfId="1841">
      <pivotArea dataOnly="0" labelOnly="1" outline="0" fieldPosition="0">
        <references count="1">
          <reference field="0" count="0"/>
        </references>
      </pivotArea>
    </format>
    <format dxfId="1840">
      <pivotArea outline="0" collapsedLevelsAreSubtotals="1" fieldPosition="0">
        <references count="1">
          <reference field="0" count="1" selected="0">
            <x v="0"/>
          </reference>
        </references>
      </pivotArea>
    </format>
    <format dxfId="1839">
      <pivotArea type="topRight" dataOnly="0" labelOnly="1" outline="0" offset="K1:L1" fieldPosition="0"/>
    </format>
    <format dxfId="1838">
      <pivotArea outline="0" collapsedLevelsAreSubtotals="1" fieldPosition="0">
        <references count="2">
          <reference field="4294967294" count="1" selected="0">
            <x v="0"/>
          </reference>
          <reference field="0" count="3" selected="0">
            <x v="0"/>
            <x v="1"/>
            <x v="2"/>
          </reference>
        </references>
      </pivotArea>
    </format>
    <format dxfId="1837">
      <pivotArea dataOnly="0" labelOnly="1" outline="0" fieldPosition="0">
        <references count="1">
          <reference field="0" count="3">
            <x v="0"/>
            <x v="1"/>
            <x v="2"/>
          </reference>
        </references>
      </pivotArea>
    </format>
    <format dxfId="1836">
      <pivotArea dataOnly="0" labelOnly="1" outline="0" fieldPosition="0">
        <references count="1">
          <reference field="0" count="3">
            <x v="0"/>
            <x v="1"/>
            <x v="2"/>
          </reference>
        </references>
      </pivotArea>
    </format>
    <format dxfId="1835">
      <pivotArea outline="0" collapsedLevelsAreSubtotals="1" fieldPosition="0"/>
    </format>
    <format dxfId="1834">
      <pivotArea dataOnly="0" labelOnly="1" outline="0" fieldPosition="0">
        <references count="1">
          <reference field="0" count="1">
            <x v="3"/>
          </reference>
        </references>
      </pivotArea>
    </format>
    <format dxfId="1833">
      <pivotArea dataOnly="0" labelOnly="1" outline="0" fieldPosition="0">
        <references count="1">
          <reference field="0" count="1">
            <x v="4"/>
          </reference>
        </references>
      </pivotArea>
    </format>
    <format dxfId="1832">
      <pivotArea dataOnly="0" labelOnly="1" outline="0" fieldPosition="0">
        <references count="1">
          <reference field="0" count="0"/>
        </references>
      </pivotArea>
    </format>
    <format dxfId="1831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830">
      <pivotArea dataOnly="0" labelOnly="1" outline="0" fieldPosition="0">
        <references count="1">
          <reference field="0" count="1">
            <x v="5"/>
          </reference>
        </references>
      </pivotArea>
    </format>
    <format dxfId="1829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828">
      <pivotArea dataOnly="0" labelOnly="1" outline="0" fieldPosition="0">
        <references count="1">
          <reference field="0" count="1">
            <x v="6"/>
          </reference>
        </references>
      </pivotArea>
    </format>
    <format dxfId="1827">
      <pivotArea dataOnly="0" labelOnly="1" outline="0" fieldPosition="0">
        <references count="1">
          <reference field="0" count="1">
            <x v="7"/>
          </reference>
        </references>
      </pivotArea>
    </format>
    <format dxfId="1826">
      <pivotArea dataOnly="0" labelOnly="1" outline="0" fieldPosition="0">
        <references count="1">
          <reference field="0" count="1">
            <x v="0"/>
          </reference>
        </references>
      </pivotArea>
    </format>
    <format dxfId="1825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824">
      <pivotArea dataOnly="0" labelOnly="1" outline="0" fieldPosition="0">
        <references count="1">
          <reference field="0" count="1">
            <x v="8"/>
          </reference>
        </references>
      </pivotArea>
    </format>
    <format dxfId="1823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822">
      <pivotArea dataOnly="0" labelOnly="1" outline="0" fieldPosition="0">
        <references count="1">
          <reference field="0" count="1">
            <x v="9"/>
          </reference>
        </references>
      </pivotArea>
    </format>
    <format dxfId="1821">
      <pivotArea dataOnly="0" labelOnly="1" outline="0" fieldPosition="0">
        <references count="1">
          <reference field="0" count="1">
            <x v="10"/>
          </reference>
        </references>
      </pivotArea>
    </format>
    <format dxfId="1820">
      <pivotArea type="all" dataOnly="0" outline="0" fieldPosition="0"/>
    </format>
    <format dxfId="1819">
      <pivotArea outline="0" collapsedLevelsAreSubtotals="1" fieldPosition="0"/>
    </format>
    <format dxfId="1818">
      <pivotArea type="origin" dataOnly="0" labelOnly="1" outline="0" fieldPosition="0"/>
    </format>
    <format dxfId="1817">
      <pivotArea field="0" type="button" dataOnly="0" labelOnly="1" outline="0" axis="axisCol" fieldPosition="0"/>
    </format>
    <format dxfId="1816">
      <pivotArea type="topRight" dataOnly="0" labelOnly="1" outline="0" fieldPosition="0"/>
    </format>
    <format dxfId="1815">
      <pivotArea field="-2" type="button" dataOnly="0" labelOnly="1" outline="0" axis="axisRow" fieldPosition="0"/>
    </format>
    <format dxfId="1814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813">
      <pivotArea dataOnly="0" labelOnly="1" outline="0" fieldPosition="0">
        <references count="1">
          <reference field="0" count="0"/>
        </references>
      </pivotArea>
    </format>
    <format dxfId="1812">
      <pivotArea type="origin" dataOnly="0" labelOnly="1" outline="0" fieldPosition="0"/>
    </format>
    <format dxfId="1811">
      <pivotArea field="0" type="button" dataOnly="0" labelOnly="1" outline="0" axis="axisCol" fieldPosition="0"/>
    </format>
    <format dxfId="1810">
      <pivotArea type="topRight" dataOnly="0" labelOnly="1" outline="0" fieldPosition="0"/>
    </format>
    <format dxfId="1809">
      <pivotArea field="-2" type="button" dataOnly="0" labelOnly="1" outline="0" axis="axisRow" fieldPosition="0"/>
    </format>
    <format dxfId="1808">
      <pivotArea type="origin" dataOnly="0" labelOnly="1" outline="0" fieldPosition="0"/>
    </format>
    <format dxfId="1807">
      <pivotArea field="0" type="button" dataOnly="0" labelOnly="1" outline="0" axis="axisCol" fieldPosition="0"/>
    </format>
    <format dxfId="1806">
      <pivotArea type="topRight" dataOnly="0" labelOnly="1" outline="0" fieldPosition="0"/>
    </format>
    <format dxfId="1805">
      <pivotArea field="-2" type="button" dataOnly="0" labelOnly="1" outline="0" axis="axisRow" fieldPosition="0"/>
    </format>
    <format dxfId="1804">
      <pivotArea dataOnly="0" labelOnly="1" outline="0" fieldPosition="0">
        <references count="1">
          <reference field="0" count="0"/>
        </references>
      </pivotArea>
    </format>
    <format dxfId="1803">
      <pivotArea outline="0" fieldPosition="0">
        <references count="1">
          <reference field="0" count="1" selected="0">
            <x v="10"/>
          </reference>
        </references>
      </pivotArea>
    </format>
    <format dxfId="1802">
      <pivotArea dataOnly="0" labelOnly="1" outline="0" fieldPosition="0">
        <references count="1">
          <reference field="0" count="1">
            <x v="11"/>
          </reference>
        </references>
      </pivotArea>
    </format>
    <format dxfId="1801">
      <pivotArea dataOnly="0" labelOnly="1" outline="0" fieldPosition="0">
        <references count="1">
          <reference field="0" count="1">
            <x v="12"/>
          </reference>
        </references>
      </pivotArea>
    </format>
    <format dxfId="1800">
      <pivotArea dataOnly="0" labelOnly="1" outline="0" fieldPosition="0">
        <references count="1">
          <reference field="0" count="1">
            <x v="13"/>
          </reference>
        </references>
      </pivotArea>
    </format>
  </formats>
  <chartFormats count="21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2" format="4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" format="4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" format="4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" format="4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" format="5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2" format="5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2" format="5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2" format="5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2" format="5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2" format="5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2" format="5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2" format="5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2" format="5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2" format="5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AA4F93-C19A-4F5B-BEB1-7936707D31FF}" name="Tabela dinâmica16" cacheId="183" dataOnRows="1" applyNumberFormats="0" applyBorderFormats="0" applyFontFormats="0" applyPatternFormats="0" applyAlignmentFormats="0" applyWidthHeightFormats="1" dataCaption="MÊS" updatedVersion="8" minRefreshableVersion="3" showMultipleLabel="0" showMemberPropertyTips="0" rowGrandTotals="0" colGrandTotals="0" itemPrintTitles="1" createdVersion="3" indent="0" compact="0" compactData="0" gridDropZones="1" chartFormat="2">
  <location ref="B1011:P1024" firstHeaderRow="1" firstDataRow="2" firstDataCol="1"/>
  <pivotFields count="16">
    <pivotField axis="axisCol" compact="0" outline="0" subtotalTop="0" showAll="0" includeNewItemsInFilter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0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colItems>
  <dataFields count="12">
    <dataField name="Janeiro" fld="4" baseField="0" baseItem="0"/>
    <dataField name="Fevereiro" fld="5" baseField="0" baseItem="0"/>
    <dataField name="Março" fld="6" baseField="0" baseItem="0"/>
    <dataField name="Abril" fld="7" baseField="0" baseItem="0"/>
    <dataField name="Maio" fld="8" baseField="0" baseItem="0"/>
    <dataField name="Junho" fld="9" baseField="0" baseItem="0"/>
    <dataField name="Julho" fld="10" baseField="0" baseItem="0"/>
    <dataField name="Agosto" fld="11" baseField="0" baseItem="0"/>
    <dataField name="Setembro" fld="12" baseField="0" baseItem="0"/>
    <dataField name="Outubro" fld="13" baseField="0" baseItem="0"/>
    <dataField name="Novembro" fld="14" baseField="0" baseItem="0"/>
    <dataField name="Dezembro" fld="15" baseField="0" baseItem="0"/>
  </dataFields>
  <formats count="60">
    <format dxfId="1916">
      <pivotArea outline="0" fieldPosition="0"/>
    </format>
    <format dxfId="191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914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913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912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911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910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909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190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907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906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1905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1904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1903">
      <pivotArea outline="0" fieldPosition="0"/>
    </format>
    <format dxfId="1902">
      <pivotArea outline="0" fieldPosition="0"/>
    </format>
    <format dxfId="1901">
      <pivotArea dataOnly="0" labelOnly="1" outline="0" fieldPosition="0">
        <references count="1">
          <reference field="0" count="0"/>
        </references>
      </pivotArea>
    </format>
    <format dxfId="1900">
      <pivotArea outline="0" collapsedLevelsAreSubtotals="1" fieldPosition="0">
        <references count="1">
          <reference field="0" count="1" selected="0">
            <x v="0"/>
          </reference>
        </references>
      </pivotArea>
    </format>
    <format dxfId="1899">
      <pivotArea type="topRight" dataOnly="0" labelOnly="1" outline="0" offset="K1:L1" fieldPosition="0"/>
    </format>
    <format dxfId="1898">
      <pivotArea outline="0" collapsedLevelsAreSubtotals="1" fieldPosition="0">
        <references count="2">
          <reference field="4294967294" count="1" selected="0">
            <x v="0"/>
          </reference>
          <reference field="0" count="3" selected="0">
            <x v="0"/>
            <x v="1"/>
            <x v="2"/>
          </reference>
        </references>
      </pivotArea>
    </format>
    <format dxfId="1897">
      <pivotArea dataOnly="0" labelOnly="1" outline="0" fieldPosition="0">
        <references count="1">
          <reference field="0" count="3">
            <x v="0"/>
            <x v="1"/>
            <x v="2"/>
          </reference>
        </references>
      </pivotArea>
    </format>
    <format dxfId="1896">
      <pivotArea dataOnly="0" labelOnly="1" outline="0" fieldPosition="0">
        <references count="1">
          <reference field="0" count="3">
            <x v="0"/>
            <x v="1"/>
            <x v="2"/>
          </reference>
        </references>
      </pivotArea>
    </format>
    <format dxfId="1895">
      <pivotArea outline="0" collapsedLevelsAreSubtotals="1" fieldPosition="0"/>
    </format>
    <format dxfId="1894">
      <pivotArea dataOnly="0" labelOnly="1" outline="0" fieldPosition="0">
        <references count="1">
          <reference field="0" count="1">
            <x v="3"/>
          </reference>
        </references>
      </pivotArea>
    </format>
    <format dxfId="1893">
      <pivotArea dataOnly="0" labelOnly="1" outline="0" fieldPosition="0">
        <references count="1">
          <reference field="0" count="1">
            <x v="4"/>
          </reference>
        </references>
      </pivotArea>
    </format>
    <format dxfId="1892">
      <pivotArea dataOnly="0" labelOnly="1" outline="0" fieldPosition="0">
        <references count="1">
          <reference field="0" count="0"/>
        </references>
      </pivotArea>
    </format>
    <format dxfId="1891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890">
      <pivotArea dataOnly="0" labelOnly="1" outline="0" fieldPosition="0">
        <references count="1">
          <reference field="0" count="1">
            <x v="5"/>
          </reference>
        </references>
      </pivotArea>
    </format>
    <format dxfId="1889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888">
      <pivotArea dataOnly="0" labelOnly="1" outline="0" fieldPosition="0">
        <references count="1">
          <reference field="0" count="1">
            <x v="6"/>
          </reference>
        </references>
      </pivotArea>
    </format>
    <format dxfId="1887">
      <pivotArea dataOnly="0" labelOnly="1" outline="0" fieldPosition="0">
        <references count="1">
          <reference field="0" count="1">
            <x v="7"/>
          </reference>
        </references>
      </pivotArea>
    </format>
    <format dxfId="1886">
      <pivotArea dataOnly="0" labelOnly="1" outline="0" fieldPosition="0">
        <references count="1">
          <reference field="0" count="1">
            <x v="0"/>
          </reference>
        </references>
      </pivotArea>
    </format>
    <format dxfId="1885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884">
      <pivotArea dataOnly="0" labelOnly="1" outline="0" fieldPosition="0">
        <references count="1">
          <reference field="0" count="1">
            <x v="8"/>
          </reference>
        </references>
      </pivotArea>
    </format>
    <format dxfId="1883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882">
      <pivotArea dataOnly="0" labelOnly="1" outline="0" fieldPosition="0">
        <references count="1">
          <reference field="0" count="1">
            <x v="9"/>
          </reference>
        </references>
      </pivotArea>
    </format>
    <format dxfId="1881">
      <pivotArea outline="0" fieldPosition="0">
        <references count="1">
          <reference field="0" count="1" selected="0">
            <x v="10"/>
          </reference>
        </references>
      </pivotArea>
    </format>
    <format dxfId="1880">
      <pivotArea dataOnly="0" labelOnly="1" outline="0" fieldPosition="0">
        <references count="1">
          <reference field="0" count="1">
            <x v="10"/>
          </reference>
        </references>
      </pivotArea>
    </format>
    <format dxfId="1879">
      <pivotArea type="all" dataOnly="0" outline="0" fieldPosition="0"/>
    </format>
    <format dxfId="1878">
      <pivotArea outline="0" collapsedLevelsAreSubtotals="1" fieldPosition="0"/>
    </format>
    <format dxfId="1877">
      <pivotArea type="origin" dataOnly="0" labelOnly="1" outline="0" fieldPosition="0"/>
    </format>
    <format dxfId="1876">
      <pivotArea field="0" type="button" dataOnly="0" labelOnly="1" outline="0" axis="axisCol" fieldPosition="0"/>
    </format>
    <format dxfId="1875">
      <pivotArea type="topRight" dataOnly="0" labelOnly="1" outline="0" fieldPosition="0"/>
    </format>
    <format dxfId="1874">
      <pivotArea field="-2" type="button" dataOnly="0" labelOnly="1" outline="0" axis="axisRow" fieldPosition="0"/>
    </format>
    <format dxfId="1873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872">
      <pivotArea dataOnly="0" labelOnly="1" outline="0" fieldPosition="0">
        <references count="1">
          <reference field="0" count="0"/>
        </references>
      </pivotArea>
    </format>
    <format dxfId="1871">
      <pivotArea type="origin" dataOnly="0" labelOnly="1" outline="0" fieldPosition="0"/>
    </format>
    <format dxfId="1870">
      <pivotArea field="0" type="button" dataOnly="0" labelOnly="1" outline="0" axis="axisCol" fieldPosition="0"/>
    </format>
    <format dxfId="1869">
      <pivotArea type="topRight" dataOnly="0" labelOnly="1" outline="0" fieldPosition="0"/>
    </format>
    <format dxfId="1868">
      <pivotArea type="origin" dataOnly="0" labelOnly="1" outline="0" fieldPosition="0"/>
    </format>
    <format dxfId="1867">
      <pivotArea field="0" type="button" dataOnly="0" labelOnly="1" outline="0" axis="axisCol" fieldPosition="0"/>
    </format>
    <format dxfId="1866">
      <pivotArea type="topRight" dataOnly="0" labelOnly="1" outline="0" fieldPosition="0"/>
    </format>
    <format dxfId="1865">
      <pivotArea type="origin" dataOnly="0" labelOnly="1" outline="0" fieldPosition="0"/>
    </format>
    <format dxfId="1864">
      <pivotArea field="0" type="button" dataOnly="0" labelOnly="1" outline="0" axis="axisCol" fieldPosition="0"/>
    </format>
    <format dxfId="1863">
      <pivotArea type="topRight" dataOnly="0" labelOnly="1" outline="0" fieldPosition="0"/>
    </format>
    <format dxfId="1862">
      <pivotArea field="-2" type="button" dataOnly="0" labelOnly="1" outline="0" axis="axisRow" fieldPosition="0"/>
    </format>
    <format dxfId="1861">
      <pivotArea dataOnly="0" labelOnly="1" outline="0" fieldPosition="0">
        <references count="1">
          <reference field="0" count="0"/>
        </references>
      </pivotArea>
    </format>
    <format dxfId="1860">
      <pivotArea outline="0" fieldPosition="0">
        <references count="1">
          <reference field="0" count="1" selected="0">
            <x v="10"/>
          </reference>
        </references>
      </pivotArea>
    </format>
    <format dxfId="1859">
      <pivotArea dataOnly="0" labelOnly="1" outline="0" fieldPosition="0">
        <references count="1">
          <reference field="0" count="1">
            <x v="11"/>
          </reference>
        </references>
      </pivotArea>
    </format>
    <format dxfId="1858">
      <pivotArea dataOnly="0" labelOnly="1" outline="0" fieldPosition="0">
        <references count="1">
          <reference field="0" count="1">
            <x v="12"/>
          </reference>
        </references>
      </pivotArea>
    </format>
    <format dxfId="1857">
      <pivotArea dataOnly="0" labelOnly="1" outline="0" fieldPosition="0">
        <references count="1">
          <reference field="0" count="1">
            <x v="13"/>
          </reference>
        </references>
      </pivotArea>
    </format>
  </formats>
  <chartFormats count="14">
    <chartFormat chart="1" format="4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4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4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4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5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5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5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" format="5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1" format="5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1" format="5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1" format="5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1" format="5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1" format="5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1" format="5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4F8516E-6497-4A87-A92F-78B757C56C17}" name="Tabela dinâmica6" cacheId="137" dataOnRows="1" applyNumberFormats="0" applyBorderFormats="0" applyFontFormats="0" applyPatternFormats="0" applyAlignmentFormats="0" applyWidthHeightFormats="1" dataCaption="MÊS" updatedVersion="8" minRefreshableVersion="3" showMultipleLabel="0" showMemberPropertyTips="0" rowGrandTotals="0" colGrandTotals="0" itemPrintTitles="1" createdVersion="3" indent="0" compact="0" compactData="0" gridDropZones="1" chartFormat="2">
  <location ref="B389:AB402" firstHeaderRow="1" firstDataRow="2" firstDataCol="1" rowPageCount="1" colPageCount="1"/>
  <pivotFields count="15">
    <pivotField axis="axisCol" compact="0" outline="0" subtotalTop="0" showAll="0" includeNewItemsInFilter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axis="axisPage" compact="0" outline="0" subtotalTop="0" multipleItemSelectionAllowed="1" showAll="0" includeNewItemsInFilter="1" sortType="ascending" rankBy="0">
      <items count="15">
        <item x="0"/>
        <item x="2"/>
        <item x="4"/>
        <item x="5"/>
        <item x="3"/>
        <item x="13"/>
        <item x="8"/>
        <item x="7"/>
        <item x="6"/>
        <item x="12"/>
        <item x="1"/>
        <item x="10"/>
        <item x="9"/>
        <item x="11"/>
        <item t="default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0"/>
  </colFields>
  <col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</colItems>
  <pageFields count="1">
    <pageField fld="1" hier="0"/>
  </pageFields>
  <dataFields count="12">
    <dataField name="Janeiro" fld="3" baseField="0" baseItem="0"/>
    <dataField name="Fevereiro" fld="4" baseField="0" baseItem="0"/>
    <dataField name="Março" fld="5" baseField="0" baseItem="0"/>
    <dataField name="Abril" fld="6" baseField="0" baseItem="0"/>
    <dataField name="Maio" fld="7" baseField="0" baseItem="0"/>
    <dataField name="Junho" fld="8" baseField="0" baseItem="0"/>
    <dataField name="Julho" fld="9" baseField="0" baseItem="0"/>
    <dataField name="Agosto" fld="10" baseField="0" baseItem="0"/>
    <dataField name="Setembro" fld="11" baseField="0" baseItem="0"/>
    <dataField name="Outubro" fld="12" baseField="0" baseItem="0"/>
    <dataField name="Novembro" fld="13" baseField="0" baseItem="0"/>
    <dataField name="Dezembro" fld="14" baseField="0" baseItem="0"/>
  </dataFields>
  <formats count="66">
    <format dxfId="1982">
      <pivotArea outline="0" fieldPosition="0"/>
    </format>
    <format dxfId="198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980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979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978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977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976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975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197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973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972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1971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1970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1969">
      <pivotArea outline="0" fieldPosition="0"/>
    </format>
    <format dxfId="1968">
      <pivotArea outline="0" fieldPosition="0"/>
    </format>
    <format dxfId="1967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966">
      <pivotArea type="topRight" dataOnly="0" labelOnly="1" outline="0" offset="H1" fieldPosition="0"/>
    </format>
    <format dxfId="1965">
      <pivotArea dataOnly="0" labelOnly="1" outline="0" fieldPosition="0">
        <references count="1">
          <reference field="0" count="1">
            <x v="0"/>
          </reference>
        </references>
      </pivotArea>
    </format>
    <format dxfId="1964">
      <pivotArea dataOnly="0" labelOnly="1" outline="0" fieldPosition="0">
        <references count="1">
          <reference field="0" count="1">
            <x v="1"/>
          </reference>
        </references>
      </pivotArea>
    </format>
    <format dxfId="1963">
      <pivotArea dataOnly="0" labelOnly="1" outline="0" fieldPosition="0">
        <references count="1">
          <reference field="0" count="1">
            <x v="2"/>
          </reference>
        </references>
      </pivotArea>
    </format>
    <format dxfId="1962">
      <pivotArea dataOnly="0" labelOnly="1" outline="0" fieldPosition="0">
        <references count="1">
          <reference field="0" count="1">
            <x v="3"/>
          </reference>
        </references>
      </pivotArea>
    </format>
    <format dxfId="1961">
      <pivotArea dataOnly="0" labelOnly="1" outline="0" fieldPosition="0">
        <references count="1">
          <reference field="0" count="1">
            <x v="4"/>
          </reference>
        </references>
      </pivotArea>
    </format>
    <format dxfId="1960">
      <pivotArea dataOnly="0" labelOnly="1" outline="0" fieldPosition="0">
        <references count="1">
          <reference field="0" count="1">
            <x v="5"/>
          </reference>
        </references>
      </pivotArea>
    </format>
    <format dxfId="1959">
      <pivotArea dataOnly="0" labelOnly="1" outline="0" fieldPosition="0">
        <references count="1">
          <reference field="0" count="1">
            <x v="6"/>
          </reference>
        </references>
      </pivotArea>
    </format>
    <format dxfId="1958">
      <pivotArea dataOnly="0" labelOnly="1" outline="0" fieldPosition="0">
        <references count="1">
          <reference field="0" count="1">
            <x v="7"/>
          </reference>
        </references>
      </pivotArea>
    </format>
    <format dxfId="1957">
      <pivotArea dataOnly="0" labelOnly="1" outline="0" fieldPosition="0">
        <references count="1">
          <reference field="0" count="5">
            <x v="3"/>
            <x v="4"/>
            <x v="5"/>
            <x v="6"/>
            <x v="7"/>
          </reference>
        </references>
      </pivotArea>
    </format>
    <format dxfId="1956">
      <pivotArea dataOnly="0" labelOnly="1" outline="0" fieldPosition="0">
        <references count="1">
          <reference field="0" count="0"/>
        </references>
      </pivotArea>
    </format>
    <format dxfId="1955">
      <pivotArea outline="0" collapsedLevelsAreSubtotals="1" fieldPosition="0">
        <references count="2">
          <reference field="4294967294" count="1" selected="0">
            <x v="0"/>
          </reference>
          <reference field="0" count="7" selected="0">
            <x v="8"/>
            <x v="9"/>
            <x v="10"/>
            <x v="11"/>
            <x v="12"/>
            <x v="13"/>
            <x v="14"/>
          </reference>
        </references>
      </pivotArea>
    </format>
    <format dxfId="1954">
      <pivotArea dataOnly="0" labelOnly="1" outline="0" fieldPosition="0">
        <references count="1">
          <reference field="0" count="7">
            <x v="8"/>
            <x v="9"/>
            <x v="10"/>
            <x v="11"/>
            <x v="12"/>
            <x v="13"/>
            <x v="14"/>
          </reference>
        </references>
      </pivotArea>
    </format>
    <format dxfId="1953">
      <pivotArea dataOnly="0" labelOnly="1" outline="0" fieldPosition="0">
        <references count="1">
          <reference field="0" count="1">
            <x v="15"/>
          </reference>
        </references>
      </pivotArea>
    </format>
    <format dxfId="1952">
      <pivotArea dataOnly="0" labelOnly="1" outline="0" fieldPosition="0">
        <references count="1">
          <reference field="0" count="1">
            <x v="16"/>
          </reference>
        </references>
      </pivotArea>
    </format>
    <format dxfId="1951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950">
      <pivotArea dataOnly="0" labelOnly="1" outline="0" fieldPosition="0">
        <references count="1">
          <reference field="0" count="1">
            <x v="17"/>
          </reference>
        </references>
      </pivotArea>
    </format>
    <format dxfId="1949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948">
      <pivotArea dataOnly="0" labelOnly="1" outline="0" fieldPosition="0">
        <references count="1">
          <reference field="0" count="1">
            <x v="18"/>
          </reference>
        </references>
      </pivotArea>
    </format>
    <format dxfId="1947">
      <pivotArea dataOnly="0" labelOnly="1" outline="0" fieldPosition="0">
        <references count="1">
          <reference field="0" count="1">
            <x v="19"/>
          </reference>
        </references>
      </pivotArea>
    </format>
    <format dxfId="1946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945">
      <pivotArea dataOnly="0" labelOnly="1" outline="0" fieldPosition="0">
        <references count="1">
          <reference field="0" count="1">
            <x v="20"/>
          </reference>
        </references>
      </pivotArea>
    </format>
    <format dxfId="1944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943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942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941">
      <pivotArea dataOnly="0" labelOnly="1" outline="0" fieldPosition="0">
        <references count="1">
          <reference field="0" count="1">
            <x v="21"/>
          </reference>
        </references>
      </pivotArea>
    </format>
    <format dxfId="1940">
      <pivotArea outline="0" fieldPosition="0">
        <references count="1">
          <reference field="0" count="1" selected="0">
            <x v="22"/>
          </reference>
        </references>
      </pivotArea>
    </format>
    <format dxfId="1939">
      <pivotArea dataOnly="0" labelOnly="1" outline="0" fieldPosition="0">
        <references count="1">
          <reference field="0" count="1">
            <x v="22"/>
          </reference>
        </references>
      </pivotArea>
    </format>
    <format dxfId="1938">
      <pivotArea type="all" dataOnly="0" outline="0" fieldPosition="0"/>
    </format>
    <format dxfId="1937">
      <pivotArea outline="0" collapsedLevelsAreSubtotals="1" fieldPosition="0"/>
    </format>
    <format dxfId="1936">
      <pivotArea type="origin" dataOnly="0" labelOnly="1" outline="0" fieldPosition="0"/>
    </format>
    <format dxfId="1935">
      <pivotArea field="0" type="button" dataOnly="0" labelOnly="1" outline="0" axis="axisCol" fieldPosition="0"/>
    </format>
    <format dxfId="1934">
      <pivotArea type="topRight" dataOnly="0" labelOnly="1" outline="0" fieldPosition="0"/>
    </format>
    <format dxfId="1933">
      <pivotArea field="-2" type="button" dataOnly="0" labelOnly="1" outline="0" axis="axisRow" fieldPosition="0"/>
    </format>
    <format dxfId="1932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931">
      <pivotArea dataOnly="0" labelOnly="1" outline="0" fieldPosition="0">
        <references count="1">
          <reference field="0" count="0"/>
        </references>
      </pivotArea>
    </format>
    <format dxfId="1930">
      <pivotArea field="1" type="button" dataOnly="0" labelOnly="1" outline="0" axis="axisPage" fieldPosition="0"/>
    </format>
    <format dxfId="1929">
      <pivotArea field="-2" type="button" dataOnly="0" labelOnly="1" outline="0" axis="axisRow" fieldPosition="0"/>
    </format>
    <format dxfId="1928">
      <pivotArea type="origin" dataOnly="0" labelOnly="1" outline="0" fieldPosition="0"/>
    </format>
    <format dxfId="1927">
      <pivotArea field="0" type="button" dataOnly="0" labelOnly="1" outline="0" axis="axisCol" fieldPosition="0"/>
    </format>
    <format dxfId="1926">
      <pivotArea type="topRight" dataOnly="0" labelOnly="1" outline="0" fieldPosition="0"/>
    </format>
    <format dxfId="1925">
      <pivotArea type="origin" dataOnly="0" labelOnly="1" outline="0" fieldPosition="0"/>
    </format>
    <format dxfId="1924">
      <pivotArea field="0" type="button" dataOnly="0" labelOnly="1" outline="0" axis="axisCol" fieldPosition="0"/>
    </format>
    <format dxfId="1923">
      <pivotArea type="topRight" dataOnly="0" labelOnly="1" outline="0" fieldPosition="0"/>
    </format>
    <format dxfId="1922">
      <pivotArea field="-2" type="button" dataOnly="0" labelOnly="1" outline="0" axis="axisRow" fieldPosition="0"/>
    </format>
    <format dxfId="1921">
      <pivotArea dataOnly="0" labelOnly="1" outline="0" fieldPosition="0">
        <references count="1">
          <reference field="0" count="0"/>
        </references>
      </pivotArea>
    </format>
    <format dxfId="1920">
      <pivotArea outline="0" fieldPosition="0">
        <references count="1">
          <reference field="0" count="1" selected="0">
            <x v="22"/>
          </reference>
        </references>
      </pivotArea>
    </format>
    <format dxfId="1919">
      <pivotArea dataOnly="0" labelOnly="1" outline="0" fieldPosition="0">
        <references count="1">
          <reference field="0" count="1">
            <x v="23"/>
          </reference>
        </references>
      </pivotArea>
    </format>
    <format dxfId="1918">
      <pivotArea dataOnly="0" labelOnly="1" outline="0" fieldPosition="0">
        <references count="1">
          <reference field="0" count="1">
            <x v="24"/>
          </reference>
        </references>
      </pivotArea>
    </format>
    <format dxfId="1917">
      <pivotArea dataOnly="0" labelOnly="1" outline="0" fieldPosition="0">
        <references count="1">
          <reference field="0" count="1">
            <x v="25"/>
          </reference>
        </references>
      </pivotArea>
    </format>
  </formats>
  <chartFormats count="26">
    <chartFormat chart="1" format="4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4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4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4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5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5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5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" format="5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1" format="5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1" format="5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1" format="5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1" format="5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1" format="5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1" format="5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1" format="6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1" format="6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1" format="6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1" format="6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1" format="6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1" format="6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1" format="6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1" format="6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1" format="6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1" format="6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3"/>
          </reference>
        </references>
      </pivotArea>
    </chartFormat>
    <chartFormat chart="1" format="7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4"/>
          </reference>
        </references>
      </pivotArea>
    </chartFormat>
    <chartFormat chart="1" format="7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5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669B69-4DD4-4EBE-BBBF-512D2C9664E2}" name="Tabela dinâmica4" cacheId="127" dataOnRows="1" applyNumberFormats="0" applyBorderFormats="0" applyFontFormats="0" applyPatternFormats="0" applyAlignmentFormats="0" applyWidthHeightFormats="1" dataCaption="MÊS" updatedVersion="8" minRefreshableVersion="3" showMultipleLabel="0" showMemberPropertyTips="0" rowGrandTotals="0" colGrandTotals="0" itemPrintTitles="1" createdVersion="3" indent="0" compact="0" compactData="0" gridDropZones="1" chartFormat="2">
  <location ref="B269:AB282" firstHeaderRow="1" firstDataRow="2" firstDataCol="1"/>
  <pivotFields count="15">
    <pivotField axis="axisCol" compact="0" outline="0" subtotalTop="0" showAll="0" includeNewItemsInFilter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n="2023" x="23"/>
        <item x="24"/>
        <item x="25"/>
        <item t="default"/>
      </items>
    </pivotField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0"/>
  </colFields>
  <col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</colItems>
  <dataFields count="12">
    <dataField name="Janeiro" fld="3" baseField="0" baseItem="0"/>
    <dataField name="Fevereiro" fld="4" baseField="0" baseItem="0"/>
    <dataField name="Março" fld="5" baseField="0" baseItem="0"/>
    <dataField name="Abril" fld="6" baseField="0" baseItem="0"/>
    <dataField name="Maio" fld="7" baseField="0" baseItem="0"/>
    <dataField name="Junho" fld="8" baseField="0" baseItem="0"/>
    <dataField name="Julho" fld="9" baseField="0" baseItem="0"/>
    <dataField name="Agosto" fld="10" baseField="0" baseItem="0"/>
    <dataField name="Setembro" fld="11" baseField="0" baseItem="0"/>
    <dataField name="Outubro" fld="12" baseField="0" baseItem="0"/>
    <dataField name="Novembro" fld="13" baseField="0" baseItem="0"/>
    <dataField name="Dezembro" fld="14" baseField="0" baseItem="0"/>
  </dataFields>
  <formats count="66">
    <format dxfId="2048">
      <pivotArea outline="0" fieldPosition="0"/>
    </format>
    <format dxfId="204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046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045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2044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2043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042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2041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2040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2039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2038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2037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2036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2035">
      <pivotArea dataOnly="0" labelOnly="1" outline="0" fieldPosition="0">
        <references count="1">
          <reference field="0" count="1">
            <x v="0"/>
          </reference>
        </references>
      </pivotArea>
    </format>
    <format dxfId="2034">
      <pivotArea dataOnly="0" labelOnly="1" outline="0" fieldPosition="0">
        <references count="1">
          <reference field="0" count="1">
            <x v="1"/>
          </reference>
        </references>
      </pivotArea>
    </format>
    <format dxfId="2033">
      <pivotArea dataOnly="0" labelOnly="1" outline="0" fieldPosition="0">
        <references count="1">
          <reference field="0" count="1">
            <x v="2"/>
          </reference>
        </references>
      </pivotArea>
    </format>
    <format dxfId="2032">
      <pivotArea dataOnly="0" labelOnly="1" outline="0" fieldPosition="0">
        <references count="1">
          <reference field="0" count="1">
            <x v="3"/>
          </reference>
        </references>
      </pivotArea>
    </format>
    <format dxfId="2031">
      <pivotArea dataOnly="0" labelOnly="1" outline="0" fieldPosition="0">
        <references count="1">
          <reference field="0" count="1">
            <x v="4"/>
          </reference>
        </references>
      </pivotArea>
    </format>
    <format dxfId="2030">
      <pivotArea dataOnly="0" labelOnly="1" outline="0" fieldPosition="0">
        <references count="1">
          <reference field="0" count="1">
            <x v="5"/>
          </reference>
        </references>
      </pivotArea>
    </format>
    <format dxfId="2029">
      <pivotArea dataOnly="0" labelOnly="1" outline="0" fieldPosition="0">
        <references count="1">
          <reference field="0" count="1">
            <x v="6"/>
          </reference>
        </references>
      </pivotArea>
    </format>
    <format dxfId="2028">
      <pivotArea dataOnly="0" labelOnly="1" outline="0" fieldPosition="0">
        <references count="1">
          <reference field="0" count="1">
            <x v="7"/>
          </reference>
        </references>
      </pivotArea>
    </format>
    <format dxfId="2027">
      <pivotArea dataOnly="0" labelOnly="1" outline="0" fieldPosition="0">
        <references count="1">
          <reference field="0" count="5">
            <x v="3"/>
            <x v="4"/>
            <x v="5"/>
            <x v="6"/>
            <x v="7"/>
          </reference>
        </references>
      </pivotArea>
    </format>
    <format dxfId="2026">
      <pivotArea dataOnly="0" labelOnly="1" outline="0" fieldPosition="0">
        <references count="1">
          <reference field="0" count="1">
            <x v="8"/>
          </reference>
        </references>
      </pivotArea>
    </format>
    <format dxfId="2025">
      <pivotArea outline="0" fieldPosition="0"/>
    </format>
    <format dxfId="2024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2023">
      <pivotArea outline="0" fieldPosition="0"/>
    </format>
    <format dxfId="2022">
      <pivotArea dataOnly="0" labelOnly="1" outline="0" fieldPosition="0">
        <references count="1">
          <reference field="0" count="0"/>
        </references>
      </pivotArea>
    </format>
    <format dxfId="2021">
      <pivotArea dataOnly="0" labelOnly="1" outline="0" fieldPosition="0">
        <references count="1">
          <reference field="0" count="7">
            <x v="8"/>
            <x v="9"/>
            <x v="10"/>
            <x v="11"/>
            <x v="12"/>
            <x v="13"/>
            <x v="14"/>
          </reference>
        </references>
      </pivotArea>
    </format>
    <format dxfId="2020">
      <pivotArea dataOnly="0" labelOnly="1" outline="0" fieldPosition="0">
        <references count="1">
          <reference field="0" count="1">
            <x v="15"/>
          </reference>
        </references>
      </pivotArea>
    </format>
    <format dxfId="2019">
      <pivotArea dataOnly="0" labelOnly="1" outline="0" fieldPosition="0">
        <references count="1">
          <reference field="0" count="1">
            <x v="16"/>
          </reference>
        </references>
      </pivotArea>
    </format>
    <format dxfId="2018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2017">
      <pivotArea dataOnly="0" labelOnly="1" outline="0" fieldPosition="0">
        <references count="1">
          <reference field="0" count="1">
            <x v="17"/>
          </reference>
        </references>
      </pivotArea>
    </format>
    <format dxfId="2016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2015">
      <pivotArea dataOnly="0" labelOnly="1" outline="0" fieldPosition="0">
        <references count="1">
          <reference field="0" count="1">
            <x v="18"/>
          </reference>
        </references>
      </pivotArea>
    </format>
    <format dxfId="2014">
      <pivotArea dataOnly="0" labelOnly="1" outline="0" fieldPosition="0">
        <references count="1">
          <reference field="0" count="1">
            <x v="19"/>
          </reference>
        </references>
      </pivotArea>
    </format>
    <format dxfId="2013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2012">
      <pivotArea dataOnly="0" labelOnly="1" outline="0" fieldPosition="0">
        <references count="1">
          <reference field="0" count="1">
            <x v="20"/>
          </reference>
        </references>
      </pivotArea>
    </format>
    <format dxfId="2011">
      <pivotArea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format>
    <format dxfId="2010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2009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2008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2007">
      <pivotArea dataOnly="0" labelOnly="1" outline="0" fieldPosition="0">
        <references count="1">
          <reference field="0" count="1">
            <x v="21"/>
          </reference>
        </references>
      </pivotArea>
    </format>
    <format dxfId="2006">
      <pivotArea outline="0" fieldPosition="0">
        <references count="1">
          <reference field="0" count="1" selected="0">
            <x v="22"/>
          </reference>
        </references>
      </pivotArea>
    </format>
    <format dxfId="2005">
      <pivotArea dataOnly="0" labelOnly="1" outline="0" fieldPosition="0">
        <references count="1">
          <reference field="0" count="1">
            <x v="22"/>
          </reference>
        </references>
      </pivotArea>
    </format>
    <format dxfId="2004">
      <pivotArea type="all" dataOnly="0" outline="0" fieldPosition="0"/>
    </format>
    <format dxfId="2003">
      <pivotArea outline="0" collapsedLevelsAreSubtotals="1" fieldPosition="0"/>
    </format>
    <format dxfId="2002">
      <pivotArea type="origin" dataOnly="0" labelOnly="1" outline="0" fieldPosition="0"/>
    </format>
    <format dxfId="2001">
      <pivotArea field="0" type="button" dataOnly="0" labelOnly="1" outline="0" axis="axisCol" fieldPosition="0"/>
    </format>
    <format dxfId="2000">
      <pivotArea type="topRight" dataOnly="0" labelOnly="1" outline="0" fieldPosition="0"/>
    </format>
    <format dxfId="1999">
      <pivotArea field="-2" type="button" dataOnly="0" labelOnly="1" outline="0" axis="axisRow" fieldPosition="0"/>
    </format>
    <format dxfId="1998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997">
      <pivotArea dataOnly="0" labelOnly="1" outline="0" fieldPosition="0">
        <references count="1">
          <reference field="0" count="0"/>
        </references>
      </pivotArea>
    </format>
    <format dxfId="1996">
      <pivotArea field="-2" type="button" dataOnly="0" labelOnly="1" outline="0" axis="axisRow" fieldPosition="0"/>
    </format>
    <format dxfId="1995">
      <pivotArea type="origin" dataOnly="0" labelOnly="1" outline="0" fieldPosition="0"/>
    </format>
    <format dxfId="1994">
      <pivotArea field="0" type="button" dataOnly="0" labelOnly="1" outline="0" axis="axisCol" fieldPosition="0"/>
    </format>
    <format dxfId="1993">
      <pivotArea type="topRight" dataOnly="0" labelOnly="1" outline="0" fieldPosition="0"/>
    </format>
    <format dxfId="1992">
      <pivotArea type="origin" dataOnly="0" labelOnly="1" outline="0" fieldPosition="0"/>
    </format>
    <format dxfId="1991">
      <pivotArea field="0" type="button" dataOnly="0" labelOnly="1" outline="0" axis="axisCol" fieldPosition="0"/>
    </format>
    <format dxfId="1990">
      <pivotArea type="topRight" dataOnly="0" labelOnly="1" outline="0" fieldPosition="0"/>
    </format>
    <format dxfId="1989">
      <pivotArea field="-2" type="button" dataOnly="0" labelOnly="1" outline="0" axis="axisRow" fieldPosition="0"/>
    </format>
    <format dxfId="1988">
      <pivotArea dataOnly="0" labelOnly="1" outline="0" fieldPosition="0">
        <references count="1">
          <reference field="0" count="0"/>
        </references>
      </pivotArea>
    </format>
    <format dxfId="1987">
      <pivotArea outline="0" fieldPosition="0">
        <references count="1">
          <reference field="0" count="1" selected="0">
            <x v="22"/>
          </reference>
        </references>
      </pivotArea>
    </format>
    <format dxfId="1986">
      <pivotArea dataOnly="0" labelOnly="1" outline="0" fieldPosition="0">
        <references count="1">
          <reference field="0" count="1">
            <x v="23"/>
          </reference>
        </references>
      </pivotArea>
    </format>
    <format dxfId="1985">
      <pivotArea dataOnly="0" labelOnly="1" outline="0" fieldPosition="0">
        <references count="1">
          <reference field="0" count="1">
            <x v="24"/>
          </reference>
        </references>
      </pivotArea>
    </format>
    <format dxfId="1984">
      <pivotArea dataOnly="0" labelOnly="1" outline="0" fieldPosition="0">
        <references count="1">
          <reference field="0" count="1">
            <x v="23"/>
          </reference>
        </references>
      </pivotArea>
    </format>
    <format dxfId="1983">
      <pivotArea dataOnly="0" labelOnly="1" outline="0" fieldPosition="0">
        <references count="1">
          <reference field="0" count="1">
            <x v="25"/>
          </reference>
        </references>
      </pivotArea>
    </format>
  </formats>
  <chartFormats count="26">
    <chartFormat chart="1" format="2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2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2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2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2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2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2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" format="3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1" format="3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1" format="3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1" format="3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1" format="3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1" format="3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1" format="3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1" format="3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1" format="3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1" format="3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1" format="4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1" format="4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1" format="4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1" format="4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1" format="4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1" format="4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1" format="4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3"/>
          </reference>
        </references>
      </pivotArea>
    </chartFormat>
    <chartFormat chart="1" format="4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4"/>
          </reference>
        </references>
      </pivotArea>
    </chartFormat>
    <chartFormat chart="1" format="4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5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338695E-B49B-4EC4-BB56-0AED1261B03B}" name="Tabela dinâmica11" cacheId="187" dataOnRows="1" applyNumberFormats="0" applyBorderFormats="0" applyFontFormats="0" applyPatternFormats="0" applyAlignmentFormats="0" applyWidthHeightFormats="1" dataCaption="MÊS" updatedVersion="8" minRefreshableVersion="3" showMultipleLabel="0" showMemberPropertyTips="0" colGrandTotals="0" itemPrintTitles="1" createdVersion="3" indent="0" compact="0" compactData="0" gridDropZones="1" chartFormat="2">
  <location ref="B1065:P1078" firstHeaderRow="1" firstDataRow="2" firstDataCol="1"/>
  <pivotFields count="16">
    <pivotField axis="axisCol" compact="0" outline="0" showAll="0" includeNewItemsInFilter="1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outline="0" showAll="0" includeNewItemsInFilter="1" defaultSubtotal="0"/>
    <pivotField compact="0" outline="0" showAll="0" includeNewItemsInFilter="1" defaultSubtotal="0"/>
    <pivotField compact="0" outline="0" showAll="0" includeNewItemsInFilter="1" defaultSubtotal="0"/>
    <pivotField dataField="1" compact="0" outline="0" showAll="0" includeNewItemsInFilter="1" defaultSubtotal="0"/>
    <pivotField dataField="1" compact="0" outline="0" showAll="0" includeNewItemsInFilter="1" defaultSubtotal="0"/>
    <pivotField dataField="1" compact="0" outline="0" showAll="0" includeNewItemsInFilter="1" defaultSubtotal="0"/>
    <pivotField dataField="1" compact="0" outline="0" showAll="0" includeNewItemsInFilter="1" defaultSubtotal="0"/>
    <pivotField dataField="1" compact="0" outline="0" showAll="0" includeNewItemsInFilter="1" defaultSubtotal="0"/>
    <pivotField dataField="1" compact="0" outline="0" showAll="0" includeNewItemsInFilter="1" defaultSubtotal="0"/>
    <pivotField dataField="1" compact="0" outline="0" showAll="0" includeNewItemsInFilter="1" defaultSubtotal="0"/>
    <pivotField dataField="1" compact="0" outline="0" showAll="0" includeNewItemsInFilter="1" defaultSubtotal="0"/>
    <pivotField dataField="1" compact="0" outline="0" showAll="0" includeNewItemsInFilter="1" defaultSubtotal="0"/>
    <pivotField dataField="1" compact="0" outline="0" showAll="0" includeNewItemsInFilter="1" defaultSubtotal="0"/>
    <pivotField dataField="1" compact="0" outline="0" showAll="0" includeNewItemsInFilter="1" defaultSubtotal="0"/>
    <pivotField dataField="1" compact="0" outline="0" showAll="0" includeNewItemsInFilter="1" defaultSubtotal="0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0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colItems>
  <dataFields count="12">
    <dataField name="Janeiro" fld="4" baseField="0" baseItem="0"/>
    <dataField name="Fevereiro" fld="5" baseField="0" baseItem="0"/>
    <dataField name="Março" fld="6" baseField="0" baseItem="0"/>
    <dataField name="Abril" fld="7" baseField="0" baseItem="0"/>
    <dataField name="Maio" fld="8" baseField="0" baseItem="0"/>
    <dataField name="Junho" fld="9" baseField="0" baseItem="0"/>
    <dataField name="Julho" fld="10" baseField="0" baseItem="0"/>
    <dataField name="Agosto" fld="11" baseField="0" baseItem="0"/>
    <dataField name="Setembro" fld="12" baseField="0" baseItem="0"/>
    <dataField name="Outubro" fld="13" baseField="0" baseItem="0"/>
    <dataField name="Novembro" fld="14" baseField="0" baseItem="0"/>
    <dataField name="Dezembro" fld="15" baseField="0" baseItem="0"/>
  </dataFields>
  <formats count="56">
    <format dxfId="2104">
      <pivotArea outline="0" fieldPosition="0"/>
    </format>
    <format dxfId="210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10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101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2100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2099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098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2097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2096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2095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2094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2093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2092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2091">
      <pivotArea outline="0" fieldPosition="0"/>
    </format>
    <format dxfId="2090">
      <pivotArea outline="0" fieldPosition="0"/>
    </format>
    <format dxfId="2089">
      <pivotArea dataOnly="0" labelOnly="1" outline="0" fieldPosition="0">
        <references count="1">
          <reference field="0" count="0"/>
        </references>
      </pivotArea>
    </format>
    <format dxfId="2088">
      <pivotArea dataOnly="0" labelOnly="1" outline="0" fieldPosition="0">
        <references count="1">
          <reference field="0" count="1">
            <x v="1"/>
          </reference>
        </references>
      </pivotArea>
    </format>
    <format dxfId="2087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2086">
      <pivotArea outline="0" collapsedLevelsAreSubtotals="1" fieldPosition="0">
        <references count="1">
          <reference field="0" count="1" selected="0">
            <x v="0"/>
          </reference>
        </references>
      </pivotArea>
    </format>
    <format dxfId="2085">
      <pivotArea type="topRight" dataOnly="0" labelOnly="1" outline="0" offset="K1:L1" fieldPosition="0"/>
    </format>
    <format dxfId="2084">
      <pivotArea dataOnly="0" labelOnly="1" outline="0" fieldPosition="0">
        <references count="1">
          <reference field="0" count="1">
            <x v="0"/>
          </reference>
        </references>
      </pivotArea>
    </format>
    <format dxfId="2083">
      <pivotArea outline="0" collapsedLevelsAreSubtotals="1" fieldPosition="0">
        <references count="2">
          <reference field="4294967294" count="1" selected="0">
            <x v="0"/>
          </reference>
          <reference field="0" count="3" selected="0">
            <x v="0"/>
            <x v="1"/>
            <x v="2"/>
          </reference>
        </references>
      </pivotArea>
    </format>
    <format dxfId="2082">
      <pivotArea outline="0" collapsedLevelsAreSubtotals="1" fieldPosition="0"/>
    </format>
    <format dxfId="2081">
      <pivotArea dataOnly="0" labelOnly="1" outline="0" fieldPosition="0">
        <references count="1">
          <reference field="0" count="3">
            <x v="0"/>
            <x v="1"/>
            <x v="2"/>
          </reference>
        </references>
      </pivotArea>
    </format>
    <format dxfId="2080">
      <pivotArea dataOnly="0" labelOnly="1" outline="0" fieldPosition="0">
        <references count="1">
          <reference field="0" count="1">
            <x v="3"/>
          </reference>
        </references>
      </pivotArea>
    </format>
    <format dxfId="2079">
      <pivotArea dataOnly="0" labelOnly="1" outline="0" fieldPosition="0">
        <references count="1">
          <reference field="0" count="1">
            <x v="4"/>
          </reference>
        </references>
      </pivotArea>
    </format>
    <format dxfId="2078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2077">
      <pivotArea dataOnly="0" labelOnly="1" outline="0" fieldPosition="0">
        <references count="1">
          <reference field="0" count="1">
            <x v="5"/>
          </reference>
        </references>
      </pivotArea>
    </format>
    <format dxfId="2076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2075">
      <pivotArea dataOnly="0" labelOnly="1" outline="0" fieldPosition="0">
        <references count="1">
          <reference field="0" count="1">
            <x v="6"/>
          </reference>
        </references>
      </pivotArea>
    </format>
    <format dxfId="2074">
      <pivotArea dataOnly="0" labelOnly="1" outline="0" fieldPosition="0">
        <references count="1">
          <reference field="0" count="1">
            <x v="6"/>
          </reference>
        </references>
      </pivotArea>
    </format>
    <format dxfId="2073">
      <pivotArea dataOnly="0" labelOnly="1" outline="0" fieldPosition="0">
        <references count="1">
          <reference field="0" count="1">
            <x v="7"/>
          </reference>
        </references>
      </pivotArea>
    </format>
    <format dxfId="2072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2071">
      <pivotArea dataOnly="0" labelOnly="1" outline="0" fieldPosition="0">
        <references count="1">
          <reference field="0" count="1">
            <x v="8"/>
          </reference>
        </references>
      </pivotArea>
    </format>
    <format dxfId="2070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2069">
      <pivotArea dataOnly="0" labelOnly="1" outline="0" fieldPosition="0">
        <references count="1">
          <reference field="0" count="1">
            <x v="9"/>
          </reference>
        </references>
      </pivotArea>
    </format>
    <format dxfId="2068">
      <pivotArea dataOnly="0" labelOnly="1" outline="0" fieldPosition="0">
        <references count="1">
          <reference field="0" count="1">
            <x v="10"/>
          </reference>
        </references>
      </pivotArea>
    </format>
    <format dxfId="2067">
      <pivotArea outline="0" fieldPosition="0">
        <references count="1">
          <reference field="0" count="1" selected="0">
            <x v="10"/>
          </reference>
        </references>
      </pivotArea>
    </format>
    <format dxfId="2066">
      <pivotArea field="-2" type="button" dataOnly="0" labelOnly="1" outline="0" axis="axisRow" fieldPosition="0"/>
    </format>
    <format dxfId="2065">
      <pivotArea dataOnly="0" labelOnly="1" outline="0" fieldPosition="0">
        <references count="1">
          <reference field="0" count="0"/>
        </references>
      </pivotArea>
    </format>
    <format dxfId="2064">
      <pivotArea type="origin" dataOnly="0" labelOnly="1" outline="0" fieldPosition="0"/>
    </format>
    <format dxfId="2063">
      <pivotArea field="0" type="button" dataOnly="0" labelOnly="1" outline="0" axis="axisCol" fieldPosition="0"/>
    </format>
    <format dxfId="2062">
      <pivotArea type="topRight" dataOnly="0" labelOnly="1" outline="0" fieldPosition="0"/>
    </format>
    <format dxfId="2061">
      <pivotArea type="all" dataOnly="0" outline="0" fieldPosition="0"/>
    </format>
    <format dxfId="2060">
      <pivotArea outline="0" collapsedLevelsAreSubtotals="1" fieldPosition="0"/>
    </format>
    <format dxfId="2059">
      <pivotArea type="origin" dataOnly="0" labelOnly="1" outline="0" fieldPosition="0"/>
    </format>
    <format dxfId="2058">
      <pivotArea field="0" type="button" dataOnly="0" labelOnly="1" outline="0" axis="axisCol" fieldPosition="0"/>
    </format>
    <format dxfId="2057">
      <pivotArea type="topRight" dataOnly="0" labelOnly="1" outline="0" fieldPosition="0"/>
    </format>
    <format dxfId="2056">
      <pivotArea field="-2" type="button" dataOnly="0" labelOnly="1" outline="0" axis="axisRow" fieldPosition="0"/>
    </format>
    <format dxfId="2055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054">
      <pivotArea dataOnly="0" labelOnly="1" outline="0" fieldPosition="0">
        <references count="1">
          <reference field="0" count="0"/>
        </references>
      </pivotArea>
    </format>
    <format dxfId="2053">
      <pivotArea field="0" type="button" dataOnly="0" labelOnly="1" outline="0" axis="axisCol" fieldPosition="0"/>
    </format>
    <format dxfId="2052">
      <pivotArea dataOnly="0" labelOnly="1" outline="0" fieldPosition="0">
        <references count="1">
          <reference field="0" count="1">
            <x v="0"/>
          </reference>
        </references>
      </pivotArea>
    </format>
    <format dxfId="2051">
      <pivotArea dataOnly="0" labelOnly="1" outline="0" fieldPosition="0">
        <references count="1">
          <reference field="0" count="1">
            <x v="11"/>
          </reference>
        </references>
      </pivotArea>
    </format>
    <format dxfId="2050">
      <pivotArea dataOnly="0" labelOnly="1" outline="0" fieldPosition="0">
        <references count="1">
          <reference field="0" count="1">
            <x v="12"/>
          </reference>
        </references>
      </pivotArea>
    </format>
    <format dxfId="2049">
      <pivotArea dataOnly="0" labelOnly="1" outline="0" fieldPosition="0">
        <references count="1">
          <reference field="0" count="1">
            <x v="13"/>
          </reference>
        </references>
      </pivotArea>
    </format>
  </formats>
  <chartFormats count="14">
    <chartFormat chart="1" format="4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4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4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4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5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5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5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" format="5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1" format="5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1" format="5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1" format="5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1" format="5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1" format="5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1" format="5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2C3213-D79C-458C-BFE2-A4FE11ED4BB8}" name="Tabela dinâmica14" cacheId="163" dataOnRows="1" applyNumberFormats="0" applyBorderFormats="0" applyFontFormats="0" applyPatternFormats="0" applyAlignmentFormats="0" applyWidthHeightFormats="1" dataCaption="MÊS" updatedVersion="8" minRefreshableVersion="3" showMultipleLabel="0" showMemberPropertyTips="0" rowGrandTotals="0" colGrandTotals="0" itemPrintTitles="1" createdVersion="3" indent="0" compact="0" compactData="0" gridDropZones="1" chartFormat="2">
  <location ref="B737:P750" firstHeaderRow="1" firstDataRow="2" firstDataCol="1"/>
  <pivotFields count="16">
    <pivotField axis="axisCol" compact="0" outline="0" subtotalTop="0" showAll="0" includeNewItemsInFilter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0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colItems>
  <dataFields count="12">
    <dataField name="Janeiro" fld="4" baseField="0" baseItem="0"/>
    <dataField name="Fevereiro" fld="5" baseField="0" baseItem="0"/>
    <dataField name="Março" fld="6" baseField="0" baseItem="0"/>
    <dataField name="Abril" fld="7" baseField="0" baseItem="0"/>
    <dataField name="Maio" fld="8" baseField="0" baseItem="0"/>
    <dataField name="Junho" fld="9" baseField="0" baseItem="0"/>
    <dataField name="Julho" fld="10" baseField="0" baseItem="0"/>
    <dataField name="Agosto" fld="11" baseField="0" baseItem="0"/>
    <dataField name="Setembro" fld="12" baseField="0" baseItem="0"/>
    <dataField name="Outubro" fld="13" baseField="0" baseItem="0"/>
    <dataField name="Novembro" fld="14" baseField="0" baseItem="0"/>
    <dataField name="Dezembro" fld="15" baseField="0" baseItem="0"/>
  </dataFields>
  <formats count="51">
    <format dxfId="2155">
      <pivotArea outline="0" fieldPosition="0"/>
    </format>
    <format dxfId="215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15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152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2151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2150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149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2148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214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2146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2145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2144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2143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2142">
      <pivotArea outline="0" fieldPosition="0"/>
    </format>
    <format dxfId="2141">
      <pivotArea outline="0" fieldPosition="0"/>
    </format>
    <format dxfId="2140">
      <pivotArea dataOnly="0" labelOnly="1" outline="0" fieldPosition="0">
        <references count="1">
          <reference field="0" count="0"/>
        </references>
      </pivotArea>
    </format>
    <format dxfId="2139">
      <pivotArea dataOnly="0" labelOnly="1" outline="0" fieldPosition="0">
        <references count="1">
          <reference field="0" count="1">
            <x v="1"/>
          </reference>
        </references>
      </pivotArea>
    </format>
    <format dxfId="2138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2137">
      <pivotArea outline="0" collapsedLevelsAreSubtotals="1" fieldPosition="0">
        <references count="1">
          <reference field="0" count="1" selected="0">
            <x v="0"/>
          </reference>
        </references>
      </pivotArea>
    </format>
    <format dxfId="2136">
      <pivotArea type="topRight" dataOnly="0" labelOnly="1" outline="0" offset="K1:L1" fieldPosition="0"/>
    </format>
    <format dxfId="2135">
      <pivotArea dataOnly="0" labelOnly="1" outline="0" fieldPosition="0">
        <references count="1">
          <reference field="0" count="1">
            <x v="0"/>
          </reference>
        </references>
      </pivotArea>
    </format>
    <format dxfId="2134">
      <pivotArea outline="0" collapsedLevelsAreSubtotals="1" fieldPosition="0">
        <references count="2">
          <reference field="4294967294" count="1" selected="0">
            <x v="0"/>
          </reference>
          <reference field="0" count="3" selected="0">
            <x v="0"/>
            <x v="1"/>
            <x v="2"/>
          </reference>
        </references>
      </pivotArea>
    </format>
    <format dxfId="2133">
      <pivotArea outline="0" collapsedLevelsAreSubtotals="1" fieldPosition="0"/>
    </format>
    <format dxfId="2132">
      <pivotArea dataOnly="0" labelOnly="1" outline="0" fieldPosition="0">
        <references count="1">
          <reference field="0" count="3">
            <x v="0"/>
            <x v="1"/>
            <x v="2"/>
          </reference>
        </references>
      </pivotArea>
    </format>
    <format dxfId="2131">
      <pivotArea dataOnly="0" labelOnly="1" outline="0" fieldPosition="0">
        <references count="1">
          <reference field="0" count="1">
            <x v="3"/>
          </reference>
        </references>
      </pivotArea>
    </format>
    <format dxfId="2130">
      <pivotArea dataOnly="0" labelOnly="1" outline="0" fieldPosition="0">
        <references count="1">
          <reference field="0" count="1">
            <x v="4"/>
          </reference>
        </references>
      </pivotArea>
    </format>
    <format dxfId="2129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2128">
      <pivotArea dataOnly="0" labelOnly="1" outline="0" fieldPosition="0">
        <references count="1">
          <reference field="0" count="1">
            <x v="5"/>
          </reference>
        </references>
      </pivotArea>
    </format>
    <format dxfId="2127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2126">
      <pivotArea dataOnly="0" labelOnly="1" outline="0" fieldPosition="0">
        <references count="1">
          <reference field="0" count="1">
            <x v="6"/>
          </reference>
        </references>
      </pivotArea>
    </format>
    <format dxfId="2125">
      <pivotArea dataOnly="0" labelOnly="1" outline="0" fieldPosition="0">
        <references count="1">
          <reference field="0" count="1">
            <x v="7"/>
          </reference>
        </references>
      </pivotArea>
    </format>
    <format dxfId="2124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2123">
      <pivotArea dataOnly="0" labelOnly="1" outline="0" fieldPosition="0">
        <references count="1">
          <reference field="0" count="1">
            <x v="8"/>
          </reference>
        </references>
      </pivotArea>
    </format>
    <format dxfId="2122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2121">
      <pivotArea dataOnly="0" labelOnly="1" outline="0" fieldPosition="0">
        <references count="1">
          <reference field="0" count="1">
            <x v="9"/>
          </reference>
        </references>
      </pivotArea>
    </format>
    <format dxfId="2120">
      <pivotArea dataOnly="0" labelOnly="1" outline="0" fieldPosition="0">
        <references count="1">
          <reference field="0" count="1">
            <x v="10"/>
          </reference>
        </references>
      </pivotArea>
    </format>
    <format dxfId="2119">
      <pivotArea type="origin" dataOnly="0" labelOnly="1" outline="0" fieldPosition="0"/>
    </format>
    <format dxfId="2118">
      <pivotArea field="0" type="button" dataOnly="0" labelOnly="1" outline="0" axis="axisCol" fieldPosition="0"/>
    </format>
    <format dxfId="2117">
      <pivotArea type="topRight" dataOnly="0" labelOnly="1" outline="0" fieldPosition="0"/>
    </format>
    <format dxfId="2116">
      <pivotArea field="-2" type="button" dataOnly="0" labelOnly="1" outline="0" axis="axisRow" fieldPosition="0"/>
    </format>
    <format dxfId="2115">
      <pivotArea type="origin" dataOnly="0" labelOnly="1" outline="0" fieldPosition="0"/>
    </format>
    <format dxfId="2114">
      <pivotArea field="0" type="button" dataOnly="0" labelOnly="1" outline="0" axis="axisCol" fieldPosition="0"/>
    </format>
    <format dxfId="2113">
      <pivotArea type="topRight" dataOnly="0" labelOnly="1" outline="0" fieldPosition="0"/>
    </format>
    <format dxfId="2112">
      <pivotArea field="-2" type="button" dataOnly="0" labelOnly="1" outline="0" axis="axisRow" fieldPosition="0"/>
    </format>
    <format dxfId="2111">
      <pivotArea dataOnly="0" labelOnly="1" outline="0" fieldPosition="0">
        <references count="1">
          <reference field="0" count="0"/>
        </references>
      </pivotArea>
    </format>
    <format dxfId="2110">
      <pivotArea dataOnly="0" labelOnly="1" outline="0" fieldPosition="0">
        <references count="1">
          <reference field="0" count="1">
            <x v="0"/>
          </reference>
        </references>
      </pivotArea>
    </format>
    <format dxfId="2109">
      <pivotArea outline="0" fieldPosition="0">
        <references count="1">
          <reference field="0" count="1" selected="0">
            <x v="10"/>
          </reference>
        </references>
      </pivotArea>
    </format>
    <format dxfId="2108">
      <pivotArea dataOnly="0" labelOnly="1" outline="0" fieldPosition="0">
        <references count="1">
          <reference field="0" count="1">
            <x v="11"/>
          </reference>
        </references>
      </pivotArea>
    </format>
    <format dxfId="2107">
      <pivotArea outline="0" fieldPosition="0">
        <references count="2">
          <reference field="4294967294" count="1" selected="0">
            <x v="1"/>
          </reference>
          <reference field="0" count="1" selected="0">
            <x v="11"/>
          </reference>
        </references>
      </pivotArea>
    </format>
    <format dxfId="2106">
      <pivotArea dataOnly="0" labelOnly="1" outline="0" fieldPosition="0">
        <references count="1">
          <reference field="0" count="1">
            <x v="12"/>
          </reference>
        </references>
      </pivotArea>
    </format>
    <format dxfId="2105">
      <pivotArea dataOnly="0" labelOnly="1" outline="0" fieldPosition="0">
        <references count="1">
          <reference field="0" count="1">
            <x v="13"/>
          </reference>
        </references>
      </pivotArea>
    </format>
  </formats>
  <chartFormats count="14">
    <chartFormat chart="1" format="4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4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4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4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5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5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5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" format="5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1" format="5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1" format="5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1" format="5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1" format="5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1" format="5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1" format="5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F547421-0EF6-4F97-BA6D-9D1ABBFC14D0}" name="Tabela dinâmica15" cacheId="167" dataOnRows="1" applyNumberFormats="0" applyBorderFormats="0" applyFontFormats="0" applyPatternFormats="0" applyAlignmentFormats="0" applyWidthHeightFormats="1" dataCaption="MÊS" updatedVersion="8" minRefreshableVersion="3" showMultipleLabel="0" showMemberPropertyTips="0" rowGrandTotals="0" colGrandTotals="0" itemPrintTitles="1" createdVersion="3" indent="0" compact="0" compactData="0" gridDropZones="1" chartFormat="2">
  <location ref="B792:P805" firstHeaderRow="1" firstDataRow="2" firstDataCol="1"/>
  <pivotFields count="16">
    <pivotField axis="axisCol" compact="0" outline="0" subtotalTop="0" showAll="0" includeNewItemsInFilter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0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colItems>
  <dataFields count="12">
    <dataField name="Janeiro" fld="4" baseField="0" baseItem="0"/>
    <dataField name="Fevereiro" fld="5" baseField="0" baseItem="0"/>
    <dataField name="Março" fld="6" baseField="0" baseItem="0"/>
    <dataField name="Abril" fld="7" baseField="0" baseItem="0"/>
    <dataField name="Maio" fld="8" baseField="0" baseItem="0"/>
    <dataField name="Junho" fld="9" baseField="0" baseItem="0"/>
    <dataField name="Julho" fld="10" baseField="0" baseItem="0"/>
    <dataField name="Agosto" fld="11" baseField="0" baseItem="0"/>
    <dataField name="Setembro" fld="12" baseField="0" baseItem="0"/>
    <dataField name="Outubro" fld="13" baseField="0" baseItem="0"/>
    <dataField name="Novembro" fld="14" baseField="0" baseItem="0"/>
    <dataField name="Dezembro" fld="15" baseField="0" baseItem="0"/>
  </dataFields>
  <formats count="48">
    <format dxfId="1183">
      <pivotArea outline="0" fieldPosition="0"/>
    </format>
    <format dxfId="118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18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180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179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178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177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176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1175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174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173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1172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1171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1170">
      <pivotArea outline="0" fieldPosition="0"/>
    </format>
    <format dxfId="1169">
      <pivotArea outline="0" fieldPosition="0"/>
    </format>
    <format dxfId="1168">
      <pivotArea dataOnly="0" labelOnly="1" outline="0" fieldPosition="0">
        <references count="1">
          <reference field="0" count="0"/>
        </references>
      </pivotArea>
    </format>
    <format dxfId="1167">
      <pivotArea outline="0" collapsedLevelsAreSubtotals="1" fieldPosition="0">
        <references count="1">
          <reference field="0" count="1" selected="0">
            <x v="0"/>
          </reference>
        </references>
      </pivotArea>
    </format>
    <format dxfId="1166">
      <pivotArea type="topRight" dataOnly="0" labelOnly="1" outline="0" offset="K1:L1" fieldPosition="0"/>
    </format>
    <format dxfId="1165">
      <pivotArea outline="0" collapsedLevelsAreSubtotals="1" fieldPosition="0">
        <references count="2">
          <reference field="4294967294" count="1" selected="0">
            <x v="0"/>
          </reference>
          <reference field="0" count="3" selected="0">
            <x v="0"/>
            <x v="1"/>
            <x v="2"/>
          </reference>
        </references>
      </pivotArea>
    </format>
    <format dxfId="1164">
      <pivotArea dataOnly="0" labelOnly="1" outline="0" fieldPosition="0">
        <references count="1">
          <reference field="0" count="3">
            <x v="0"/>
            <x v="1"/>
            <x v="2"/>
          </reference>
        </references>
      </pivotArea>
    </format>
    <format dxfId="1163">
      <pivotArea dataOnly="0" labelOnly="1" outline="0" fieldPosition="0">
        <references count="1">
          <reference field="0" count="3">
            <x v="0"/>
            <x v="1"/>
            <x v="2"/>
          </reference>
        </references>
      </pivotArea>
    </format>
    <format dxfId="1162">
      <pivotArea outline="0" collapsedLevelsAreSubtotals="1" fieldPosition="0"/>
    </format>
    <format dxfId="1161">
      <pivotArea dataOnly="0" labelOnly="1" outline="0" fieldPosition="0">
        <references count="1">
          <reference field="0" count="1">
            <x v="3"/>
          </reference>
        </references>
      </pivotArea>
    </format>
    <format dxfId="1160">
      <pivotArea dataOnly="0" labelOnly="1" outline="0" fieldPosition="0">
        <references count="1">
          <reference field="0" count="1">
            <x v="4"/>
          </reference>
        </references>
      </pivotArea>
    </format>
    <format dxfId="1159">
      <pivotArea dataOnly="0" labelOnly="1" outline="0" fieldPosition="0">
        <references count="1">
          <reference field="0" count="0"/>
        </references>
      </pivotArea>
    </format>
    <format dxfId="1158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157">
      <pivotArea dataOnly="0" labelOnly="1" outline="0" fieldPosition="0">
        <references count="1">
          <reference field="0" count="1">
            <x v="5"/>
          </reference>
        </references>
      </pivotArea>
    </format>
    <format dxfId="1156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155">
      <pivotArea dataOnly="0" labelOnly="1" outline="0" fieldPosition="0">
        <references count="1">
          <reference field="0" count="1">
            <x v="6"/>
          </reference>
        </references>
      </pivotArea>
    </format>
    <format dxfId="1154">
      <pivotArea dataOnly="0" labelOnly="1" outline="0" fieldPosition="0">
        <references count="1">
          <reference field="0" count="1">
            <x v="7"/>
          </reference>
        </references>
      </pivotArea>
    </format>
    <format dxfId="1153">
      <pivotArea dataOnly="0" labelOnly="1" outline="0" fieldPosition="0">
        <references count="1">
          <reference field="0" count="1">
            <x v="0"/>
          </reference>
        </references>
      </pivotArea>
    </format>
    <format dxfId="1152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151">
      <pivotArea dataOnly="0" labelOnly="1" outline="0" fieldPosition="0">
        <references count="1">
          <reference field="0" count="1">
            <x v="8"/>
          </reference>
        </references>
      </pivotArea>
    </format>
    <format dxfId="1150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149">
      <pivotArea dataOnly="0" labelOnly="1" outline="0" fieldPosition="0">
        <references count="1">
          <reference field="0" count="1">
            <x v="9"/>
          </reference>
        </references>
      </pivotArea>
    </format>
    <format dxfId="1148">
      <pivotArea dataOnly="0" labelOnly="1" outline="0" fieldPosition="0">
        <references count="1">
          <reference field="0" count="1">
            <x v="10"/>
          </reference>
        </references>
      </pivotArea>
    </format>
    <format dxfId="1147">
      <pivotArea type="origin" dataOnly="0" labelOnly="1" outline="0" fieldPosition="0"/>
    </format>
    <format dxfId="1146">
      <pivotArea field="0" type="button" dataOnly="0" labelOnly="1" outline="0" axis="axisCol" fieldPosition="0"/>
    </format>
    <format dxfId="1145">
      <pivotArea type="topRight" dataOnly="0" labelOnly="1" outline="0" fieldPosition="0"/>
    </format>
    <format dxfId="1144">
      <pivotArea type="origin" dataOnly="0" labelOnly="1" outline="0" fieldPosition="0"/>
    </format>
    <format dxfId="1143">
      <pivotArea field="0" type="button" dataOnly="0" labelOnly="1" outline="0" axis="axisCol" fieldPosition="0"/>
    </format>
    <format dxfId="1142">
      <pivotArea type="topRight" dataOnly="0" labelOnly="1" outline="0" fieldPosition="0"/>
    </format>
    <format dxfId="1141">
      <pivotArea field="-2" type="button" dataOnly="0" labelOnly="1" outline="0" axis="axisRow" fieldPosition="0"/>
    </format>
    <format dxfId="1140">
      <pivotArea dataOnly="0" labelOnly="1" outline="0" fieldPosition="0">
        <references count="1">
          <reference field="0" count="0"/>
        </references>
      </pivotArea>
    </format>
    <format dxfId="1139">
      <pivotArea outline="0" fieldPosition="0">
        <references count="1">
          <reference field="0" count="1" selected="0">
            <x v="10"/>
          </reference>
        </references>
      </pivotArea>
    </format>
    <format dxfId="1138">
      <pivotArea dataOnly="0" labelOnly="1" outline="0" fieldPosition="0">
        <references count="1">
          <reference field="0" count="1">
            <x v="11"/>
          </reference>
        </references>
      </pivotArea>
    </format>
    <format dxfId="1137">
      <pivotArea dataOnly="0" labelOnly="1" outline="0" fieldPosition="0">
        <references count="1">
          <reference field="0" count="1">
            <x v="12"/>
          </reference>
        </references>
      </pivotArea>
    </format>
    <format dxfId="1136">
      <pivotArea dataOnly="0" labelOnly="1" outline="0" fieldPosition="0">
        <references count="1">
          <reference field="0" count="1">
            <x v="13"/>
          </reference>
        </references>
      </pivotArea>
    </format>
  </formats>
  <chartFormats count="14">
    <chartFormat chart="1" format="4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4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4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4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5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5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5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" format="5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1" format="5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1" format="5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1" format="5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1" format="5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1" format="5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1" format="5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1AEFC0-015B-4768-B451-E795661C1832}" name="Tabela dinâmica3" cacheId="123" dataOnRows="1" applyNumberFormats="0" applyBorderFormats="0" applyFontFormats="0" applyPatternFormats="0" applyAlignmentFormats="0" applyWidthHeightFormats="1" dataCaption="MÊS" updatedVersion="8" minRefreshableVersion="3" showMultipleLabel="0" showMemberPropertyTips="0" rowGrandTotals="0" colGrandTotals="0" itemPrintTitles="1" createdVersion="3" indent="0" compact="0" compactData="0" gridDropZones="1" chartFormat="2">
  <location ref="B213:AB226" firstHeaderRow="1" firstDataRow="2" firstDataCol="1"/>
  <pivotFields count="16">
    <pivotField axis="axisCol" compact="0" outline="0" subtotalTop="0" showAll="0" includeNewItemsInFilter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n="2021" x="21"/>
        <item x="22"/>
        <item n="2023" x="23"/>
        <item x="24"/>
        <item x="25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0"/>
  </colFields>
  <col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</colItems>
  <dataFields count="12">
    <dataField name="Janeiro" fld="4" baseField="0" baseItem="0" numFmtId="166"/>
    <dataField name="Fevereiro" fld="5" baseField="0" baseItem="0" numFmtId="166"/>
    <dataField name="Março" fld="6" baseField="0" baseItem="0" numFmtId="166"/>
    <dataField name="Abril" fld="7" baseField="0" baseItem="0" numFmtId="166"/>
    <dataField name="Maio" fld="8" baseField="0" baseItem="0" numFmtId="166"/>
    <dataField name="Junho" fld="9" baseField="0" baseItem="0" numFmtId="166"/>
    <dataField name="Julho" fld="10" baseField="0" baseItem="0" numFmtId="166"/>
    <dataField name="Agosto" fld="11" baseField="0" baseItem="0" numFmtId="166"/>
    <dataField name="Setembro" fld="12" baseField="0" baseItem="0" numFmtId="166"/>
    <dataField name="Outubro" fld="13" baseField="0" baseItem="0" numFmtId="166"/>
    <dataField name="Novembro" fld="14" baseField="0" baseItem="0" numFmtId="166"/>
    <dataField name="Dezembro" fld="15" baseField="0" baseItem="0" numFmtId="166"/>
  </dataFields>
  <formats count="71">
    <format dxfId="1254">
      <pivotArea outline="0" fieldPosition="0"/>
    </format>
    <format dxfId="125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25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251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250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249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248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247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1246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245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244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1243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1242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1241">
      <pivotArea dataOnly="0" labelOnly="1" outline="0" fieldPosition="0">
        <references count="1">
          <reference field="0" count="1">
            <x v="0"/>
          </reference>
        </references>
      </pivotArea>
    </format>
    <format dxfId="1240">
      <pivotArea dataOnly="0" labelOnly="1" outline="0" fieldPosition="0">
        <references count="1">
          <reference field="0" count="1">
            <x v="1"/>
          </reference>
        </references>
      </pivotArea>
    </format>
    <format dxfId="1239">
      <pivotArea dataOnly="0" labelOnly="1" outline="0" fieldPosition="0">
        <references count="1">
          <reference field="0" count="1">
            <x v="2"/>
          </reference>
        </references>
      </pivotArea>
    </format>
    <format dxfId="1238">
      <pivotArea dataOnly="0" labelOnly="1" outline="0" fieldPosition="0">
        <references count="1">
          <reference field="0" count="1">
            <x v="3"/>
          </reference>
        </references>
      </pivotArea>
    </format>
    <format dxfId="1237">
      <pivotArea dataOnly="0" labelOnly="1" outline="0" fieldPosition="0">
        <references count="1">
          <reference field="0" count="1">
            <x v="4"/>
          </reference>
        </references>
      </pivotArea>
    </format>
    <format dxfId="1236">
      <pivotArea dataOnly="0" labelOnly="1" outline="0" fieldPosition="0">
        <references count="1">
          <reference field="0" count="1">
            <x v="5"/>
          </reference>
        </references>
      </pivotArea>
    </format>
    <format dxfId="1235">
      <pivotArea dataOnly="0" labelOnly="1" outline="0" fieldPosition="0">
        <references count="1">
          <reference field="0" count="1">
            <x v="6"/>
          </reference>
        </references>
      </pivotArea>
    </format>
    <format dxfId="1234">
      <pivotArea dataOnly="0" labelOnly="1" outline="0" fieldPosition="0">
        <references count="1">
          <reference field="0" count="1">
            <x v="7"/>
          </reference>
        </references>
      </pivotArea>
    </format>
    <format dxfId="1233">
      <pivotArea dataOnly="0" labelOnly="1" outline="0" fieldPosition="0">
        <references count="1">
          <reference field="0" count="5">
            <x v="3"/>
            <x v="4"/>
            <x v="5"/>
            <x v="6"/>
            <x v="7"/>
          </reference>
        </references>
      </pivotArea>
    </format>
    <format dxfId="1232">
      <pivotArea dataOnly="0" labelOnly="1" outline="0" fieldPosition="0">
        <references count="1">
          <reference field="0" count="1">
            <x v="8"/>
          </reference>
        </references>
      </pivotArea>
    </format>
    <format dxfId="1231">
      <pivotArea outline="0" fieldPosition="0"/>
    </format>
    <format dxfId="1230">
      <pivotArea outline="0" fieldPosition="0"/>
    </format>
    <format dxfId="1229">
      <pivotArea outline="0" fieldPosition="0"/>
    </format>
    <format dxfId="1228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227">
      <pivotArea outline="0" fieldPosition="0"/>
    </format>
    <format dxfId="1226">
      <pivotArea dataOnly="0" labelOnly="1" outline="0" fieldPosition="0">
        <references count="1">
          <reference field="0" count="0"/>
        </references>
      </pivotArea>
    </format>
    <format dxfId="1225">
      <pivotArea dataOnly="0" labelOnly="1" outline="0" fieldPosition="0">
        <references count="1">
          <reference field="0" count="8"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1224">
      <pivotArea dataOnly="0" labelOnly="1" outline="0" fieldPosition="0">
        <references count="1">
          <reference field="0" count="1">
            <x v="15"/>
          </reference>
        </references>
      </pivotArea>
    </format>
    <format dxfId="1223">
      <pivotArea outline="0" collapsedLevelsAreSubtotals="1" fieldPosition="0">
        <references count="1">
          <reference field="4294967294" count="12" selected="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222">
      <pivotArea dataOnly="0" labelOnly="1" outline="0" fieldPosition="0">
        <references count="1">
          <reference field="0" count="1">
            <x v="16"/>
          </reference>
        </references>
      </pivotArea>
    </format>
    <format dxfId="1221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220">
      <pivotArea dataOnly="0" labelOnly="1" outline="0" fieldPosition="0">
        <references count="1">
          <reference field="0" count="1">
            <x v="17"/>
          </reference>
        </references>
      </pivotArea>
    </format>
    <format dxfId="1219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218">
      <pivotArea dataOnly="0" labelOnly="1" outline="0" fieldPosition="0">
        <references count="1">
          <reference field="0" count="1">
            <x v="18"/>
          </reference>
        </references>
      </pivotArea>
    </format>
    <format dxfId="1217">
      <pivotArea dataOnly="0" labelOnly="1" outline="0" fieldPosition="0">
        <references count="1">
          <reference field="0" count="1">
            <x v="19"/>
          </reference>
        </references>
      </pivotArea>
    </format>
    <format dxfId="1216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215">
      <pivotArea dataOnly="0" labelOnly="1" outline="0" fieldPosition="0">
        <references count="1">
          <reference field="0" count="1">
            <x v="20"/>
          </reference>
        </references>
      </pivotArea>
    </format>
    <format dxfId="1214">
      <pivotArea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format>
    <format dxfId="1213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212">
      <pivotArea outline="0" collapsedLevelsAreSubtotals="1" fieldPosition="0"/>
    </format>
    <format dxfId="1211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210">
      <pivotArea dataOnly="0" labelOnly="1" outline="0" fieldPosition="0">
        <references count="1">
          <reference field="0" count="1">
            <x v="21"/>
          </reference>
        </references>
      </pivotArea>
    </format>
    <format dxfId="1209">
      <pivotArea outline="0" fieldPosition="0">
        <references count="1">
          <reference field="0" count="1" selected="0">
            <x v="22"/>
          </reference>
        </references>
      </pivotArea>
    </format>
    <format dxfId="1208">
      <pivotArea dataOnly="0" labelOnly="1" outline="0" fieldPosition="0">
        <references count="1">
          <reference field="0" count="1">
            <x v="22"/>
          </reference>
        </references>
      </pivotArea>
    </format>
    <format dxfId="1207">
      <pivotArea type="all" dataOnly="0" outline="0" fieldPosition="0"/>
    </format>
    <format dxfId="1206">
      <pivotArea outline="0" collapsedLevelsAreSubtotals="1" fieldPosition="0"/>
    </format>
    <format dxfId="1205">
      <pivotArea type="origin" dataOnly="0" labelOnly="1" outline="0" fieldPosition="0"/>
    </format>
    <format dxfId="1204">
      <pivotArea field="0" type="button" dataOnly="0" labelOnly="1" outline="0" axis="axisCol" fieldPosition="0"/>
    </format>
    <format dxfId="1203">
      <pivotArea type="topRight" dataOnly="0" labelOnly="1" outline="0" fieldPosition="0"/>
    </format>
    <format dxfId="1202">
      <pivotArea field="-2" type="button" dataOnly="0" labelOnly="1" outline="0" axis="axisRow" fieldPosition="0"/>
    </format>
    <format dxfId="1201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200">
      <pivotArea dataOnly="0" labelOnly="1" outline="0" fieldPosition="0">
        <references count="1">
          <reference field="0" count="0"/>
        </references>
      </pivotArea>
    </format>
    <format dxfId="1199">
      <pivotArea type="origin" dataOnly="0" labelOnly="1" outline="0" fieldPosition="0"/>
    </format>
    <format dxfId="1198">
      <pivotArea field="-2" type="button" dataOnly="0" labelOnly="1" outline="0" axis="axisRow" fieldPosition="0"/>
    </format>
    <format dxfId="1197">
      <pivotArea type="origin" dataOnly="0" labelOnly="1" outline="0" fieldPosition="0"/>
    </format>
    <format dxfId="1196">
      <pivotArea field="0" type="button" dataOnly="0" labelOnly="1" outline="0" axis="axisCol" fieldPosition="0"/>
    </format>
    <format dxfId="1195">
      <pivotArea type="topRight" dataOnly="0" labelOnly="1" outline="0" fieldPosition="0"/>
    </format>
    <format dxfId="1194">
      <pivotArea type="origin" dataOnly="0" labelOnly="1" outline="0" fieldPosition="0"/>
    </format>
    <format dxfId="1193">
      <pivotArea field="0" type="button" dataOnly="0" labelOnly="1" outline="0" axis="axisCol" fieldPosition="0"/>
    </format>
    <format dxfId="1192">
      <pivotArea type="topRight" dataOnly="0" labelOnly="1" outline="0" fieldPosition="0"/>
    </format>
    <format dxfId="1191">
      <pivotArea field="-2" type="button" dataOnly="0" labelOnly="1" outline="0" axis="axisRow" fieldPosition="0"/>
    </format>
    <format dxfId="1190">
      <pivotArea dataOnly="0" labelOnly="1" outline="0" fieldPosition="0">
        <references count="1">
          <reference field="0" count="0"/>
        </references>
      </pivotArea>
    </format>
    <format dxfId="1189">
      <pivotArea outline="0" fieldPosition="0">
        <references count="1">
          <reference field="0" count="1" selected="0">
            <x v="22"/>
          </reference>
        </references>
      </pivotArea>
    </format>
    <format dxfId="1188">
      <pivotArea dataOnly="0" labelOnly="1" outline="0" fieldPosition="0">
        <references count="1">
          <reference field="0" count="1">
            <x v="21"/>
          </reference>
        </references>
      </pivotArea>
    </format>
    <format dxfId="1187">
      <pivotArea dataOnly="0" labelOnly="1" outline="0" fieldPosition="0">
        <references count="1">
          <reference field="0" count="1">
            <x v="23"/>
          </reference>
        </references>
      </pivotArea>
    </format>
    <format dxfId="1186">
      <pivotArea dataOnly="0" labelOnly="1" outline="0" fieldPosition="0">
        <references count="1">
          <reference field="0" count="1">
            <x v="24"/>
          </reference>
        </references>
      </pivotArea>
    </format>
    <format dxfId="1185">
      <pivotArea dataOnly="0" labelOnly="1" outline="0" fieldPosition="0">
        <references count="1">
          <reference field="0" count="1">
            <x v="23"/>
          </reference>
        </references>
      </pivotArea>
    </format>
    <format dxfId="1184">
      <pivotArea dataOnly="0" labelOnly="1" outline="0" fieldPosition="0">
        <references count="1">
          <reference field="0" count="1">
            <x v="25"/>
          </reference>
        </references>
      </pivotArea>
    </format>
  </formats>
  <chartFormats count="26">
    <chartFormat chart="1" format="4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4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4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4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5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5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5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" format="5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1" format="5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1" format="5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1" format="5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1" format="5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1" format="5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1" format="5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1" format="6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1" format="6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1" format="6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1" format="6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1" format="6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1" format="6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1" format="6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1" format="6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1" format="6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1" format="6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3"/>
          </reference>
        </references>
      </pivotArea>
    </chartFormat>
    <chartFormat chart="1" format="7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4"/>
          </reference>
        </references>
      </pivotArea>
    </chartFormat>
    <chartFormat chart="1" format="7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5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5BDEF6-7142-44B8-8A39-443868BFD0BB}" name="Tabela dinâmica13" cacheId="159" dataOnRows="1" applyNumberFormats="0" applyBorderFormats="0" applyFontFormats="0" applyPatternFormats="0" applyAlignmentFormats="0" applyWidthHeightFormats="1" dataCaption="MÊS" updatedVersion="8" minRefreshableVersion="3" showMultipleLabel="0" showMemberPropertyTips="0" rowGrandTotals="0" colGrandTotals="0" itemPrintTitles="1" createdVersion="3" indent="0" compact="0" compactData="0" gridDropZones="1" chartFormat="2">
  <location ref="B683:P696" firstHeaderRow="1" firstDataRow="2" firstDataCol="1"/>
  <pivotFields count="16">
    <pivotField axis="axisCol" compact="0" outline="0" subtotalTop="0" showAll="0" includeNewItemsInFilter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0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colItems>
  <dataFields count="12">
    <dataField name="Janeiro" fld="4" baseField="0" baseItem="0"/>
    <dataField name="Fevereiro" fld="5" baseField="0" baseItem="0"/>
    <dataField name="Março" fld="6" baseField="0" baseItem="0"/>
    <dataField name="Abril" fld="7" baseField="0" baseItem="0"/>
    <dataField name="Maio" fld="8" baseField="0" baseItem="0"/>
    <dataField name="Junho" fld="9" baseField="0" baseItem="0"/>
    <dataField name="Julho" fld="10" baseField="0" baseItem="0"/>
    <dataField name="Agosto" fld="11" baseField="0" baseItem="0"/>
    <dataField name="Setembro" fld="12" baseField="0" baseItem="0"/>
    <dataField name="Outubro" fld="13" baseField="0" baseItem="0"/>
    <dataField name="Novembro" fld="14" baseField="0" baseItem="0"/>
    <dataField name="Dezembro" fld="15" baseField="0" baseItem="0"/>
  </dataFields>
  <formats count="52">
    <format dxfId="1306">
      <pivotArea outline="0" fieldPosition="0"/>
    </format>
    <format dxfId="130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304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303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302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301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300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299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129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297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296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1295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1294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1293">
      <pivotArea outline="0" fieldPosition="0"/>
    </format>
    <format dxfId="1292">
      <pivotArea outline="0" fieldPosition="0"/>
    </format>
    <format dxfId="1291">
      <pivotArea dataOnly="0" labelOnly="1" outline="0" fieldPosition="0">
        <references count="1">
          <reference field="0" count="0"/>
        </references>
      </pivotArea>
    </format>
    <format dxfId="1290">
      <pivotArea outline="0" collapsedLevelsAreSubtotals="1" fieldPosition="0">
        <references count="1">
          <reference field="0" count="1" selected="0">
            <x v="0"/>
          </reference>
        </references>
      </pivotArea>
    </format>
    <format dxfId="1289">
      <pivotArea type="topRight" dataOnly="0" labelOnly="1" outline="0" offset="K1:L1" fieldPosition="0"/>
    </format>
    <format dxfId="1288">
      <pivotArea outline="0" collapsedLevelsAreSubtotals="1" fieldPosition="0">
        <references count="2">
          <reference field="4294967294" count="1" selected="0">
            <x v="0"/>
          </reference>
          <reference field="0" count="3" selected="0">
            <x v="0"/>
            <x v="1"/>
            <x v="2"/>
          </reference>
        </references>
      </pivotArea>
    </format>
    <format dxfId="1287">
      <pivotArea dataOnly="0" labelOnly="1" outline="0" fieldPosition="0">
        <references count="1">
          <reference field="0" count="3">
            <x v="0"/>
            <x v="1"/>
            <x v="2"/>
          </reference>
        </references>
      </pivotArea>
    </format>
    <format dxfId="1286">
      <pivotArea dataOnly="0" labelOnly="1" outline="0" fieldPosition="0">
        <references count="1">
          <reference field="0" count="3">
            <x v="0"/>
            <x v="1"/>
            <x v="2"/>
          </reference>
        </references>
      </pivotArea>
    </format>
    <format dxfId="1285">
      <pivotArea outline="0" collapsedLevelsAreSubtotals="1" fieldPosition="0"/>
    </format>
    <format dxfId="1284">
      <pivotArea dataOnly="0" labelOnly="1" outline="0" fieldPosition="0">
        <references count="1">
          <reference field="0" count="1">
            <x v="3"/>
          </reference>
        </references>
      </pivotArea>
    </format>
    <format dxfId="1283">
      <pivotArea dataOnly="0" labelOnly="1" outline="0" fieldPosition="0">
        <references count="1">
          <reference field="0" count="1">
            <x v="4"/>
          </reference>
        </references>
      </pivotArea>
    </format>
    <format dxfId="1282">
      <pivotArea dataOnly="0" labelOnly="1" outline="0" fieldPosition="0">
        <references count="1">
          <reference field="0" count="0"/>
        </references>
      </pivotArea>
    </format>
    <format dxfId="1281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280">
      <pivotArea dataOnly="0" labelOnly="1" outline="0" fieldPosition="0">
        <references count="1">
          <reference field="0" count="1">
            <x v="5"/>
          </reference>
        </references>
      </pivotArea>
    </format>
    <format dxfId="1279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278">
      <pivotArea dataOnly="0" labelOnly="1" outline="0" fieldPosition="0">
        <references count="1">
          <reference field="0" count="1">
            <x v="6"/>
          </reference>
        </references>
      </pivotArea>
    </format>
    <format dxfId="1277">
      <pivotArea dataOnly="0" labelOnly="1" outline="0" fieldPosition="0">
        <references count="1">
          <reference field="0" count="1">
            <x v="7"/>
          </reference>
        </references>
      </pivotArea>
    </format>
    <format dxfId="1276">
      <pivotArea dataOnly="0" labelOnly="1" outline="0" fieldPosition="0">
        <references count="1">
          <reference field="0" count="1">
            <x v="0"/>
          </reference>
        </references>
      </pivotArea>
    </format>
    <format dxfId="1275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274">
      <pivotArea dataOnly="0" labelOnly="1" outline="0" fieldPosition="0">
        <references count="1">
          <reference field="0" count="1">
            <x v="8"/>
          </reference>
        </references>
      </pivotArea>
    </format>
    <format dxfId="1273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272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271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270">
      <pivotArea dataOnly="0" labelOnly="1" outline="0" fieldPosition="0">
        <references count="1">
          <reference field="0" count="1">
            <x v="9"/>
          </reference>
        </references>
      </pivotArea>
    </format>
    <format dxfId="1269">
      <pivotArea dataOnly="0" labelOnly="1" outline="0" fieldPosition="0">
        <references count="1">
          <reference field="0" count="1">
            <x v="10"/>
          </reference>
        </references>
      </pivotArea>
    </format>
    <format dxfId="1268">
      <pivotArea type="origin" dataOnly="0" labelOnly="1" outline="0" fieldPosition="0"/>
    </format>
    <format dxfId="1267">
      <pivotArea field="0" type="button" dataOnly="0" labelOnly="1" outline="0" axis="axisCol" fieldPosition="0"/>
    </format>
    <format dxfId="1266">
      <pivotArea type="topRight" dataOnly="0" labelOnly="1" outline="0" fieldPosition="0"/>
    </format>
    <format dxfId="1265">
      <pivotArea field="-2" type="button" dataOnly="0" labelOnly="1" outline="0" axis="axisRow" fieldPosition="0"/>
    </format>
    <format dxfId="1264">
      <pivotArea type="origin" dataOnly="0" labelOnly="1" outline="0" fieldPosition="0"/>
    </format>
    <format dxfId="1263">
      <pivotArea field="0" type="button" dataOnly="0" labelOnly="1" outline="0" axis="axisCol" fieldPosition="0"/>
    </format>
    <format dxfId="1262">
      <pivotArea type="topRight" dataOnly="0" labelOnly="1" outline="0" fieldPosition="0"/>
    </format>
    <format dxfId="1261">
      <pivotArea field="-2" type="button" dataOnly="0" labelOnly="1" outline="0" axis="axisRow" fieldPosition="0"/>
    </format>
    <format dxfId="1260">
      <pivotArea dataOnly="0" labelOnly="1" outline="0" fieldPosition="0">
        <references count="1">
          <reference field="0" count="0"/>
        </references>
      </pivotArea>
    </format>
    <format dxfId="1259">
      <pivotArea outline="0" fieldPosition="0">
        <references count="1">
          <reference field="0" count="1" selected="0">
            <x v="10"/>
          </reference>
        </references>
      </pivotArea>
    </format>
    <format dxfId="1258">
      <pivotArea dataOnly="0" labelOnly="1" outline="0" fieldPosition="0">
        <references count="1">
          <reference field="0" count="1">
            <x v="11"/>
          </reference>
        </references>
      </pivotArea>
    </format>
    <format dxfId="1257">
      <pivotArea outline="0" fieldPosition="0">
        <references count="2">
          <reference field="4294967294" count="1" selected="0">
            <x v="1"/>
          </reference>
          <reference field="0" count="1" selected="0">
            <x v="11"/>
          </reference>
        </references>
      </pivotArea>
    </format>
    <format dxfId="1256">
      <pivotArea dataOnly="0" labelOnly="1" outline="0" fieldPosition="0">
        <references count="1">
          <reference field="0" count="1">
            <x v="12"/>
          </reference>
        </references>
      </pivotArea>
    </format>
    <format dxfId="1255">
      <pivotArea dataOnly="0" labelOnly="1" outline="0" fieldPosition="0">
        <references count="1">
          <reference field="0" count="1">
            <x v="13"/>
          </reference>
        </references>
      </pivotArea>
    </format>
  </formats>
  <chartFormats count="14">
    <chartFormat chart="1" format="4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4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4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4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5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5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5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" format="5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1" format="5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1" format="5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1" format="5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1" format="5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1" format="5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1" format="5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096473-5A9A-4F43-B965-078161692836}" name="Tabela dinâmica21" cacheId="115" dataOnRows="1" applyNumberFormats="0" applyBorderFormats="0" applyFontFormats="0" applyPatternFormats="0" applyAlignmentFormats="0" applyWidthHeightFormats="1" dataCaption="MÊS" updatedVersion="8" minRefreshableVersion="3" showMultipleLabel="0" showMemberPropertyTips="0" rowGrandTotals="0" colGrandTotals="0" itemPrintTitles="1" createdVersion="3" indent="0" compact="0" compactData="0" gridDropZones="1" chartFormat="5">
  <location ref="B44:AB57" firstHeaderRow="1" firstDataRow="2" firstDataCol="1"/>
  <pivotFields count="16">
    <pivotField axis="axisCol" compact="0" outline="0" subtotalTop="0" showAll="0" includeNewItemsInFilter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n="2021" x="21"/>
        <item x="22"/>
        <item n="2023" x="23"/>
        <item x="24"/>
        <item x="25"/>
        <item t="default"/>
      </items>
    </pivotField>
    <pivotField compact="0" outline="0" subtotalTop="0" showAll="0" includeNewItemsInFilter="1"/>
    <pivotField compact="0" outline="0" showAll="0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0"/>
  </colFields>
  <col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</colItems>
  <dataFields count="12">
    <dataField name="Janeiro" fld="4" baseField="0" baseItem="0"/>
    <dataField name="Fevereiro" fld="5" baseField="0" baseItem="0"/>
    <dataField name="Março" fld="6" baseField="0" baseItem="0"/>
    <dataField name="Abril" fld="7" baseField="0" baseItem="0"/>
    <dataField name="Maio" fld="8" baseField="0" baseItem="0"/>
    <dataField name="Junho" fld="9" baseField="0" baseItem="0"/>
    <dataField name="Julho" fld="10" baseField="0" baseItem="0"/>
    <dataField name="Agosto" fld="11" baseField="0" baseItem="0"/>
    <dataField name="Setembro" fld="12" baseField="0" baseItem="0"/>
    <dataField name="Outubro" fld="13" baseField="0" baseItem="0"/>
    <dataField name="Novembro" fld="14" baseField="0" baseItem="0"/>
    <dataField name="Dezembro" fld="15" baseField="0" baseItem="0"/>
  </dataFields>
  <formats count="70">
    <format dxfId="1376">
      <pivotArea outline="0" fieldPosition="0"/>
    </format>
    <format dxfId="1375">
      <pivotArea dataOnly="0" labelOnly="1" outline="0" fieldPosition="0">
        <references count="1">
          <reference field="0" count="1">
            <x v="0"/>
          </reference>
        </references>
      </pivotArea>
    </format>
    <format dxfId="1374">
      <pivotArea dataOnly="0" labelOnly="1" outline="0" fieldPosition="0">
        <references count="1">
          <reference field="0" count="1">
            <x v="1"/>
          </reference>
        </references>
      </pivotArea>
    </format>
    <format dxfId="1373">
      <pivotArea dataOnly="0" labelOnly="1" outline="0" fieldPosition="0">
        <references count="1">
          <reference field="0" count="1">
            <x v="2"/>
          </reference>
        </references>
      </pivotArea>
    </format>
    <format dxfId="137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37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370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369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368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367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366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1365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364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363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1362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1361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1360">
      <pivotArea dataOnly="0" labelOnly="1" outline="0" fieldPosition="0">
        <references count="1">
          <reference field="0" count="1">
            <x v="3"/>
          </reference>
        </references>
      </pivotArea>
    </format>
    <format dxfId="1359">
      <pivotArea dataOnly="0" labelOnly="1" outline="0" fieldPosition="0">
        <references count="1">
          <reference field="0" count="5">
            <x v="3"/>
            <x v="4"/>
            <x v="5"/>
            <x v="6"/>
            <x v="7"/>
          </reference>
        </references>
      </pivotArea>
    </format>
    <format dxfId="1358">
      <pivotArea outline="0" fieldPosition="0"/>
    </format>
    <format dxfId="1357">
      <pivotArea outline="0" fieldPosition="0"/>
    </format>
    <format dxfId="1356">
      <pivotArea dataOnly="0" labelOnly="1" outline="0" fieldPosition="0">
        <references count="1">
          <reference field="0" count="0"/>
        </references>
      </pivotArea>
    </format>
    <format dxfId="1355">
      <pivotArea dataOnly="0" labelOnly="1" outline="0" fieldPosition="0">
        <references count="1">
          <reference field="0" count="1">
            <x v="4"/>
          </reference>
        </references>
      </pivotArea>
    </format>
    <format dxfId="1354">
      <pivotArea dataOnly="0" labelOnly="1" outline="0" fieldPosition="0">
        <references count="1">
          <reference field="0" count="1">
            <x v="5"/>
          </reference>
        </references>
      </pivotArea>
    </format>
    <format dxfId="1353">
      <pivotArea dataOnly="0" labelOnly="1" outline="0" fieldPosition="0">
        <references count="1">
          <reference field="0" count="1">
            <x v="6"/>
          </reference>
        </references>
      </pivotArea>
    </format>
    <format dxfId="1352">
      <pivotArea dataOnly="0" labelOnly="1" outline="0" fieldPosition="0">
        <references count="1">
          <reference field="0" count="1">
            <x v="7"/>
          </reference>
        </references>
      </pivotArea>
    </format>
    <format dxfId="1351">
      <pivotArea dataOnly="0" labelOnly="1" outline="0" fieldPosition="0">
        <references count="1">
          <reference field="0" count="1">
            <x v="8"/>
          </reference>
        </references>
      </pivotArea>
    </format>
    <format dxfId="1350">
      <pivotArea dataOnly="0" labelOnly="1" outline="0" fieldPosition="0">
        <references count="1">
          <reference field="0" count="10">
            <x v="4"/>
            <x v="5"/>
            <x v="6"/>
            <x v="7"/>
            <x v="8"/>
            <x v="9"/>
            <x v="10"/>
            <x v="11"/>
            <x v="12"/>
            <x v="13"/>
          </reference>
        </references>
      </pivotArea>
    </format>
    <format dxfId="1349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348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347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346">
      <pivotArea dataOnly="0" labelOnly="1" outline="0" fieldPosition="0">
        <references count="1">
          <reference field="0" count="1">
            <x v="14"/>
          </reference>
        </references>
      </pivotArea>
    </format>
    <format dxfId="1345">
      <pivotArea dataOnly="0" labelOnly="1" outline="0" fieldPosition="0">
        <references count="1">
          <reference field="0" count="1">
            <x v="15"/>
          </reference>
        </references>
      </pivotArea>
    </format>
    <format dxfId="1344">
      <pivotArea dataOnly="0" labelOnly="1" outline="0" fieldPosition="0">
        <references count="1">
          <reference field="0" count="1">
            <x v="16"/>
          </reference>
        </references>
      </pivotArea>
    </format>
    <format dxfId="1343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342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341">
      <pivotArea outline="0" collapsedLevelsAreSubtotals="1" fieldPosition="0"/>
    </format>
    <format dxfId="1340">
      <pivotArea dataOnly="0" labelOnly="1" outline="0" fieldPosition="0">
        <references count="1">
          <reference field="0" count="1">
            <x v="17"/>
          </reference>
        </references>
      </pivotArea>
    </format>
    <format dxfId="1339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338">
      <pivotArea dataOnly="0" labelOnly="1" outline="0" fieldPosition="0">
        <references count="1">
          <reference field="0" count="1">
            <x v="18"/>
          </reference>
        </references>
      </pivotArea>
    </format>
    <format dxfId="1337">
      <pivotArea dataOnly="0" labelOnly="1" outline="0" fieldPosition="0">
        <references count="1">
          <reference field="0" count="0"/>
        </references>
      </pivotArea>
    </format>
    <format dxfId="1336">
      <pivotArea dataOnly="0" labelOnly="1" outline="0" fieldPosition="0">
        <references count="1">
          <reference field="0" count="1">
            <x v="19"/>
          </reference>
        </references>
      </pivotArea>
    </format>
    <format dxfId="1335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334">
      <pivotArea dataOnly="0" labelOnly="1" outline="0" fieldPosition="0">
        <references count="1">
          <reference field="0" count="1">
            <x v="20"/>
          </reference>
        </references>
      </pivotArea>
    </format>
    <format dxfId="1333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332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331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330">
      <pivotArea dataOnly="0" labelOnly="1" outline="0" fieldPosition="0">
        <references count="1">
          <reference field="0" count="1">
            <x v="21"/>
          </reference>
        </references>
      </pivotArea>
    </format>
    <format dxfId="1329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328">
      <pivotArea dataOnly="0" labelOnly="1" outline="0" fieldPosition="0">
        <references count="1">
          <reference field="0" count="1">
            <x v="22"/>
          </reference>
        </references>
      </pivotArea>
    </format>
    <format dxfId="1327">
      <pivotArea outline="0" fieldPosition="0">
        <references count="1">
          <reference field="0" count="1" selected="0">
            <x v="22"/>
          </reference>
        </references>
      </pivotArea>
    </format>
    <format dxfId="1326">
      <pivotArea type="origin" dataOnly="0" labelOnly="1" outline="0" fieldPosition="0"/>
    </format>
    <format dxfId="1325">
      <pivotArea field="0" type="button" dataOnly="0" labelOnly="1" outline="0" axis="axisCol" fieldPosition="0"/>
    </format>
    <format dxfId="1324">
      <pivotArea type="topRight" dataOnly="0" labelOnly="1" outline="0" fieldPosition="0"/>
    </format>
    <format dxfId="1323">
      <pivotArea field="-2" type="button" dataOnly="0" labelOnly="1" outline="0" axis="axisRow" fieldPosition="0"/>
    </format>
    <format dxfId="1322">
      <pivotArea type="origin" dataOnly="0" labelOnly="1" outline="0" fieldPosition="0"/>
    </format>
    <format dxfId="1321">
      <pivotArea field="0" type="button" dataOnly="0" labelOnly="1" outline="0" axis="axisCol" fieldPosition="0"/>
    </format>
    <format dxfId="1320">
      <pivotArea type="topRight" dataOnly="0" labelOnly="1" outline="0" fieldPosition="0"/>
    </format>
    <format dxfId="1319">
      <pivotArea field="-2" type="button" dataOnly="0" labelOnly="1" outline="0" axis="axisRow" fieldPosition="0"/>
    </format>
    <format dxfId="1318">
      <pivotArea dataOnly="0" labelOnly="1" outline="0" fieldPosition="0">
        <references count="1">
          <reference field="0" count="0"/>
        </references>
      </pivotArea>
    </format>
    <format dxfId="1317">
      <pivotArea type="origin" dataOnly="0" labelOnly="1" outline="0" fieldPosition="0"/>
    </format>
    <format dxfId="1316">
      <pivotArea field="0" type="button" dataOnly="0" labelOnly="1" outline="0" axis="axisCol" fieldPosition="0"/>
    </format>
    <format dxfId="1315">
      <pivotArea type="topRight" dataOnly="0" labelOnly="1" outline="0" fieldPosition="0"/>
    </format>
    <format dxfId="1314">
      <pivotArea outline="0" collapsedLevelsAreSubtotals="1" fieldPosition="0"/>
    </format>
    <format dxfId="1313">
      <pivotArea dataOnly="0" labelOnly="1" outline="0" fieldPosition="0">
        <references count="1">
          <reference field="0" count="0"/>
        </references>
      </pivotArea>
    </format>
    <format dxfId="1312">
      <pivotArea dataOnly="0" labelOnly="1" outline="0" fieldPosition="0">
        <references count="1">
          <reference field="0" count="0"/>
        </references>
      </pivotArea>
    </format>
    <format dxfId="1311">
      <pivotArea dataOnly="0" labelOnly="1" outline="0" fieldPosition="0">
        <references count="1">
          <reference field="0" count="1">
            <x v="21"/>
          </reference>
        </references>
      </pivotArea>
    </format>
    <format dxfId="1310">
      <pivotArea dataOnly="0" labelOnly="1" outline="0" fieldPosition="0">
        <references count="1">
          <reference field="0" count="1">
            <x v="23"/>
          </reference>
        </references>
      </pivotArea>
    </format>
    <format dxfId="1309">
      <pivotArea dataOnly="0" labelOnly="1" outline="0" fieldPosition="0">
        <references count="1">
          <reference field="0" count="1">
            <x v="24"/>
          </reference>
        </references>
      </pivotArea>
    </format>
    <format dxfId="1308">
      <pivotArea dataOnly="0" labelOnly="1" outline="0" fieldPosition="0">
        <references count="1">
          <reference field="0" count="1">
            <x v="23"/>
          </reference>
        </references>
      </pivotArea>
    </format>
    <format dxfId="1307">
      <pivotArea dataOnly="0" labelOnly="1" outline="0" fieldPosition="0">
        <references count="1">
          <reference field="0" count="1">
            <x v="25"/>
          </reference>
        </references>
      </pivotArea>
    </format>
  </formats>
  <chartFormats count="50">
    <chartFormat chart="3" format="2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3" format="2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3" format="2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3" format="2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3" format="2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3" format="2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3" format="2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3" format="3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3" format="3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3" format="3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3" format="3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3" format="3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3" format="3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3" format="3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3" format="3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3" format="3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3" format="3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3" format="4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3" format="4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3" format="4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3" format="4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3" format="4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3" format="4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4" format="4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4" format="4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4" format="4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4" format="4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4" format="5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4" format="5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5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4" format="5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4" format="5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4" format="5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4" format="5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4" format="5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4" format="5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4" format="5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4" format="6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4" format="6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4" format="6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4" format="6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4" format="6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4" format="6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4" format="6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4" format="6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4" format="6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4" format="6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7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3"/>
          </reference>
        </references>
      </pivotArea>
    </chartFormat>
    <chartFormat chart="4" format="7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4"/>
          </reference>
        </references>
      </pivotArea>
    </chartFormat>
    <chartFormat chart="4" format="7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5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DC69B9-5286-4E4B-A8DB-CFB3C81EAA72}" name="Tabela dinâmica7" cacheId="142" dataOnRows="1" applyNumberFormats="0" applyBorderFormats="0" applyFontFormats="0" applyPatternFormats="0" applyAlignmentFormats="0" applyWidthHeightFormats="1" dataCaption="MÊS" updatedVersion="8" minRefreshableVersion="3" showMultipleLabel="0" showMemberPropertyTips="0" rowGrandTotals="0" colGrandTotals="0" itemPrintTitles="1" createdVersion="3" indent="0" compact="0" compactData="0" gridDropZones="1" chartFormat="2">
  <location ref="B451:AB464" firstHeaderRow="1" firstDataRow="2" firstDataCol="1" rowPageCount="1" colPageCount="1"/>
  <pivotFields count="16">
    <pivotField axis="axisCol" compact="0" outline="0" subtotalTop="0" showAll="0" includeNewItemsInFilter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axis="axisPage" compact="0" outline="0" subtotalTop="0" showAll="0" includeNewItemsInFilter="1" sortType="ascending" rankBy="0">
      <items count="17">
        <item x="15"/>
        <item x="14"/>
        <item x="13"/>
        <item x="8"/>
        <item x="1"/>
        <item x="0"/>
        <item x="6"/>
        <item x="11"/>
        <item x="9"/>
        <item x="2"/>
        <item x="3"/>
        <item x="12"/>
        <item x="7"/>
        <item x="4"/>
        <item x="5"/>
        <item x="10"/>
        <item t="default"/>
      </items>
    </pivotField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0"/>
  </colFields>
  <col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</colItems>
  <pageFields count="1">
    <pageField fld="1" hier="0"/>
  </pageFields>
  <dataFields count="12">
    <dataField name="Janeiro" fld="4" baseField="0" baseItem="0"/>
    <dataField name="Fevereiro" fld="5" baseField="0" baseItem="0"/>
    <dataField name="Março" fld="6" baseField="0" baseItem="0"/>
    <dataField name="Abril" fld="7" baseField="0" baseItem="0"/>
    <dataField name="Maio" fld="8" baseField="0" baseItem="0"/>
    <dataField name="Junho" fld="9" baseField="0" baseItem="0"/>
    <dataField name="Julho" fld="10" baseField="0" baseItem="0"/>
    <dataField name="Agosto" fld="11" baseField="0" baseItem="0"/>
    <dataField name="Setembro" fld="12" baseField="0" baseItem="0"/>
    <dataField name="Outubro" fld="13" baseField="0" baseItem="0"/>
    <dataField name="Novembro" fld="14" baseField="0" baseItem="0"/>
    <dataField name="Dezembro" fld="15" baseField="0" baseItem="0"/>
  </dataFields>
  <formats count="69">
    <format dxfId="1445">
      <pivotArea outline="0" fieldPosition="0"/>
    </format>
    <format dxfId="144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44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442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441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440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439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438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143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436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435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1434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1433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1432">
      <pivotArea dataOnly="0" labelOnly="1" outline="0" fieldPosition="0">
        <references count="1">
          <reference field="0" count="1">
            <x v="0"/>
          </reference>
        </references>
      </pivotArea>
    </format>
    <format dxfId="1431">
      <pivotArea dataOnly="0" labelOnly="1" outline="0" fieldPosition="0">
        <references count="1">
          <reference field="0" count="1">
            <x v="1"/>
          </reference>
        </references>
      </pivotArea>
    </format>
    <format dxfId="1430">
      <pivotArea dataOnly="0" labelOnly="1" outline="0" fieldPosition="0">
        <references count="1">
          <reference field="0" count="1">
            <x v="2"/>
          </reference>
        </references>
      </pivotArea>
    </format>
    <format dxfId="1429">
      <pivotArea dataOnly="0" labelOnly="1" outline="0" fieldPosition="0">
        <references count="1">
          <reference field="0" count="1">
            <x v="3"/>
          </reference>
        </references>
      </pivotArea>
    </format>
    <format dxfId="1428">
      <pivotArea dataOnly="0" labelOnly="1" outline="0" fieldPosition="0">
        <references count="1">
          <reference field="0" count="1">
            <x v="4"/>
          </reference>
        </references>
      </pivotArea>
    </format>
    <format dxfId="1427">
      <pivotArea dataOnly="0" labelOnly="1" outline="0" fieldPosition="0">
        <references count="1">
          <reference field="0" count="1">
            <x v="5"/>
          </reference>
        </references>
      </pivotArea>
    </format>
    <format dxfId="1426">
      <pivotArea dataOnly="0" labelOnly="1" outline="0" fieldPosition="0">
        <references count="1">
          <reference field="0" count="1">
            <x v="6"/>
          </reference>
        </references>
      </pivotArea>
    </format>
    <format dxfId="1425">
      <pivotArea dataOnly="0" labelOnly="1" outline="0" fieldPosition="0">
        <references count="1">
          <reference field="0" count="1">
            <x v="7"/>
          </reference>
        </references>
      </pivotArea>
    </format>
    <format dxfId="1424">
      <pivotArea dataOnly="0" labelOnly="1" outline="0" fieldPosition="0">
        <references count="1">
          <reference field="0" count="5">
            <x v="3"/>
            <x v="4"/>
            <x v="5"/>
            <x v="6"/>
            <x v="7"/>
          </reference>
        </references>
      </pivotArea>
    </format>
    <format dxfId="1423">
      <pivotArea outline="0" fieldPosition="0"/>
    </format>
    <format dxfId="1422">
      <pivotArea outline="0" fieldPosition="0">
        <references count="2">
          <reference field="4294967294" count="1" selected="0">
            <x v="0"/>
          </reference>
          <reference field="0" count="3" selected="0">
            <x v="8"/>
            <x v="9"/>
            <x v="10"/>
          </reference>
        </references>
      </pivotArea>
    </format>
    <format dxfId="1421">
      <pivotArea outline="0" fieldPosition="0"/>
    </format>
    <format dxfId="1420">
      <pivotArea outline="0" fieldPosition="0"/>
    </format>
    <format dxfId="1419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418">
      <pivotArea outline="0" fieldPosition="0"/>
    </format>
    <format dxfId="1417">
      <pivotArea dataOnly="0" labelOnly="1" outline="0" fieldPosition="0">
        <references count="1">
          <reference field="0" count="0"/>
        </references>
      </pivotArea>
    </format>
    <format dxfId="1416">
      <pivotArea type="topRight" dataOnly="0" labelOnly="1" outline="0" offset="H1:M1" fieldPosition="0"/>
    </format>
    <format dxfId="1415">
      <pivotArea dataOnly="0" labelOnly="1" outline="0" fieldPosition="0">
        <references count="1">
          <reference field="0" count="6">
            <x v="8"/>
            <x v="9"/>
            <x v="10"/>
            <x v="11"/>
            <x v="12"/>
            <x v="13"/>
          </reference>
        </references>
      </pivotArea>
    </format>
    <format dxfId="1414">
      <pivotArea dataOnly="0" labelOnly="1" outline="0" fieldPosition="0">
        <references count="1">
          <reference field="0" count="1">
            <x v="14"/>
          </reference>
        </references>
      </pivotArea>
    </format>
    <format dxfId="1413">
      <pivotArea dataOnly="0" labelOnly="1" outline="0" fieldPosition="0">
        <references count="1">
          <reference field="0" count="1">
            <x v="15"/>
          </reference>
        </references>
      </pivotArea>
    </format>
    <format dxfId="1412">
      <pivotArea outline="0" collapsedLevelsAreSubtotals="1" fieldPosition="0"/>
    </format>
    <format dxfId="1411">
      <pivotArea dataOnly="0" labelOnly="1" outline="0" fieldPosition="0">
        <references count="1">
          <reference field="0" count="1">
            <x v="16"/>
          </reference>
        </references>
      </pivotArea>
    </format>
    <format dxfId="1410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409">
      <pivotArea dataOnly="0" labelOnly="1" outline="0" fieldPosition="0">
        <references count="1">
          <reference field="0" count="1">
            <x v="17"/>
          </reference>
        </references>
      </pivotArea>
    </format>
    <format dxfId="1408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407">
      <pivotArea dataOnly="0" labelOnly="1" outline="0" fieldPosition="0">
        <references count="1">
          <reference field="0" count="1">
            <x v="18"/>
          </reference>
        </references>
      </pivotArea>
    </format>
    <format dxfId="1406">
      <pivotArea dataOnly="0" labelOnly="1" outline="0" fieldPosition="0">
        <references count="1">
          <reference field="0" count="1">
            <x v="19"/>
          </reference>
        </references>
      </pivotArea>
    </format>
    <format dxfId="1405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404">
      <pivotArea dataOnly="0" labelOnly="1" outline="0" fieldPosition="0">
        <references count="1">
          <reference field="0" count="1">
            <x v="20"/>
          </reference>
        </references>
      </pivotArea>
    </format>
    <format dxfId="1403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402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401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400">
      <pivotArea dataOnly="0" labelOnly="1" outline="0" fieldPosition="0">
        <references count="1">
          <reference field="0" count="1">
            <x v="21"/>
          </reference>
        </references>
      </pivotArea>
    </format>
    <format dxfId="1399">
      <pivotArea outline="0" fieldPosition="0">
        <references count="1">
          <reference field="0" count="1" selected="0">
            <x v="22"/>
          </reference>
        </references>
      </pivotArea>
    </format>
    <format dxfId="1398">
      <pivotArea dataOnly="0" labelOnly="1" outline="0" fieldPosition="0">
        <references count="1">
          <reference field="0" count="1">
            <x v="22"/>
          </reference>
        </references>
      </pivotArea>
    </format>
    <format dxfId="1397">
      <pivotArea type="all" dataOnly="0" outline="0" fieldPosition="0"/>
    </format>
    <format dxfId="1396">
      <pivotArea outline="0" collapsedLevelsAreSubtotals="1" fieldPosition="0"/>
    </format>
    <format dxfId="1395">
      <pivotArea type="origin" dataOnly="0" labelOnly="1" outline="0" fieldPosition="0"/>
    </format>
    <format dxfId="1394">
      <pivotArea field="0" type="button" dataOnly="0" labelOnly="1" outline="0" axis="axisCol" fieldPosition="0"/>
    </format>
    <format dxfId="1393">
      <pivotArea type="topRight" dataOnly="0" labelOnly="1" outline="0" fieldPosition="0"/>
    </format>
    <format dxfId="1392">
      <pivotArea field="-2" type="button" dataOnly="0" labelOnly="1" outline="0" axis="axisRow" fieldPosition="0"/>
    </format>
    <format dxfId="1391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390">
      <pivotArea dataOnly="0" labelOnly="1" outline="0" fieldPosition="0">
        <references count="1">
          <reference field="0" count="0"/>
        </references>
      </pivotArea>
    </format>
    <format dxfId="1389">
      <pivotArea field="-2" type="button" dataOnly="0" labelOnly="1" outline="0" axis="axisRow" fieldPosition="0"/>
    </format>
    <format dxfId="1388">
      <pivotArea field="0" type="button" dataOnly="0" labelOnly="1" outline="0" axis="axisCol" fieldPosition="0"/>
    </format>
    <format dxfId="1387">
      <pivotArea type="topRight" dataOnly="0" labelOnly="1" outline="0" fieldPosition="0"/>
    </format>
    <format dxfId="1386">
      <pivotArea type="origin" dataOnly="0" labelOnly="1" outline="0" fieldPosition="0"/>
    </format>
    <format dxfId="1385">
      <pivotArea field="0" type="button" dataOnly="0" labelOnly="1" outline="0" axis="axisCol" fieldPosition="0"/>
    </format>
    <format dxfId="1384">
      <pivotArea type="topRight" dataOnly="0" labelOnly="1" outline="0" fieldPosition="0"/>
    </format>
    <format dxfId="1383">
      <pivotArea field="-2" type="button" dataOnly="0" labelOnly="1" outline="0" axis="axisRow" fieldPosition="0"/>
    </format>
    <format dxfId="1382">
      <pivotArea dataOnly="0" labelOnly="1" outline="0" fieldPosition="0">
        <references count="1">
          <reference field="0" count="0"/>
        </references>
      </pivotArea>
    </format>
    <format dxfId="1381">
      <pivotArea field="1" type="button" dataOnly="0" labelOnly="1" outline="0" axis="axisPage" fieldPosition="0"/>
    </format>
    <format dxfId="1380">
      <pivotArea outline="0" fieldPosition="0">
        <references count="1">
          <reference field="0" count="1" selected="0">
            <x v="22"/>
          </reference>
        </references>
      </pivotArea>
    </format>
    <format dxfId="1379">
      <pivotArea dataOnly="0" labelOnly="1" outline="0" fieldPosition="0">
        <references count="1">
          <reference field="0" count="1">
            <x v="23"/>
          </reference>
        </references>
      </pivotArea>
    </format>
    <format dxfId="1378">
      <pivotArea dataOnly="0" labelOnly="1" outline="0" fieldPosition="0">
        <references count="1">
          <reference field="0" count="1">
            <x v="24"/>
          </reference>
        </references>
      </pivotArea>
    </format>
    <format dxfId="1377">
      <pivotArea dataOnly="0" labelOnly="1" outline="0" fieldPosition="0">
        <references count="1">
          <reference field="0" count="1">
            <x v="25"/>
          </reference>
        </references>
      </pivotArea>
    </format>
  </formats>
  <chartFormats count="26">
    <chartFormat chart="1" format="4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4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4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4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5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5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5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" format="5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1" format="5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1" format="5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1" format="5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1" format="5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1" format="5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1" format="5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1" format="6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1" format="6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1" format="6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1" format="6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1" format="6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1" format="6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1" format="6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1" format="6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1" format="6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1" format="6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3"/>
          </reference>
        </references>
      </pivotArea>
    </chartFormat>
    <chartFormat chart="1" format="7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4"/>
          </reference>
        </references>
      </pivotArea>
    </chartFormat>
    <chartFormat chart="1" format="7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5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37A8FE6-275A-4D8C-BA65-A4C44803711C}" name="Tabela dinâmica5" cacheId="132" dataOnRows="1" applyNumberFormats="0" applyBorderFormats="0" applyFontFormats="0" applyPatternFormats="0" applyAlignmentFormats="0" applyWidthHeightFormats="1" dataCaption="Meses" updatedVersion="8" minRefreshableVersion="3" showMultipleLabel="0" showMemberPropertyTips="0" rowGrandTotals="0" colGrandTotals="0" itemPrintTitles="1" createdVersion="3" indent="0" compact="0" compactData="0" gridDropZones="1" chartFormat="2">
  <location ref="B328:AB341" firstHeaderRow="1" firstDataRow="2" firstDataCol="1" rowPageCount="1" colPageCount="1"/>
  <pivotFields count="16">
    <pivotField axis="axisCol" compact="0" outline="0" subtotalTop="0" showAll="0" includeNewItemsInFilter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axis="axisPage" compact="0" outline="0" subtotalTop="0" showAll="0" includeNewItemsInFilter="1" sortType="ascending" rankBy="0">
      <items count="15">
        <item x="0"/>
        <item x="2"/>
        <item x="7"/>
        <item x="8"/>
        <item x="5"/>
        <item x="13"/>
        <item x="6"/>
        <item x="4"/>
        <item x="3"/>
        <item x="12"/>
        <item x="1"/>
        <item x="10"/>
        <item x="9"/>
        <item x="11"/>
        <item t="default"/>
      </items>
    </pivotField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0"/>
  </colFields>
  <col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</colItems>
  <pageFields count="1">
    <pageField fld="1" hier="0"/>
  </pageFields>
  <dataFields count="12">
    <dataField name="Janeiro" fld="4" baseField="0" baseItem="0"/>
    <dataField name="Fevereiro" fld="5" baseField="0" baseItem="0"/>
    <dataField name="Março" fld="6" baseField="0" baseItem="0"/>
    <dataField name="Abril" fld="7" baseField="0" baseItem="0"/>
    <dataField name="Maio" fld="8" baseField="0" baseItem="0"/>
    <dataField name="Junho" fld="9" baseField="0" baseItem="0"/>
    <dataField name="Julho" fld="10" baseField="0" baseItem="0"/>
    <dataField name="Agosto" fld="11" baseField="0" baseItem="0"/>
    <dataField name="Setembro" fld="12" baseField="0" baseItem="0"/>
    <dataField name="Outubro" fld="13" baseField="0" baseItem="0"/>
    <dataField name="Novembro" fld="14" baseField="0" baseItem="0"/>
    <dataField name="Dezembro" fld="15" baseField="0" baseItem="0"/>
  </dataFields>
  <formats count="78">
    <format dxfId="1523">
      <pivotArea outline="0" fieldPosition="0"/>
    </format>
    <format dxfId="1522">
      <pivotArea dataOnly="0" labelOnly="1" outline="0" fieldPosition="0">
        <references count="1">
          <reference field="0" count="1">
            <x v="0"/>
          </reference>
        </references>
      </pivotArea>
    </format>
    <format dxfId="1521">
      <pivotArea dataOnly="0" labelOnly="1" outline="0" fieldPosition="0">
        <references count="1">
          <reference field="0" count="1">
            <x v="1"/>
          </reference>
        </references>
      </pivotArea>
    </format>
    <format dxfId="1520">
      <pivotArea dataOnly="0" labelOnly="1" outline="0" fieldPosition="0">
        <references count="1">
          <reference field="0" count="1">
            <x v="2"/>
          </reference>
        </references>
      </pivotArea>
    </format>
    <format dxfId="151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51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517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516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515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514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513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1512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511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510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1509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1508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1507">
      <pivotArea outline="0" fieldPosition="0">
        <references count="1">
          <reference field="4294967294" count="1" selected="0">
            <x v="11"/>
          </reference>
        </references>
      </pivotArea>
    </format>
    <format dxfId="1506">
      <pivotArea outline="0" fieldPosition="0">
        <references count="2">
          <reference field="4294967294" count="1" selected="0">
            <x v="11"/>
          </reference>
          <reference field="0" count="2" selected="0">
            <x v="0"/>
            <x v="1"/>
          </reference>
        </references>
      </pivotArea>
    </format>
    <format dxfId="1505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1504">
      <pivotArea dataOnly="0" labelOnly="1" outline="0" fieldPosition="0">
        <references count="1">
          <reference field="0" count="1">
            <x v="3"/>
          </reference>
        </references>
      </pivotArea>
    </format>
    <format dxfId="1503">
      <pivotArea outline="0" fieldPosition="0">
        <references count="2">
          <reference field="4294967294" count="1" selected="0">
            <x v="11"/>
          </reference>
          <reference field="0" count="1" selected="0">
            <x v="2"/>
          </reference>
        </references>
      </pivotArea>
    </format>
    <format dxfId="1502">
      <pivotArea dataOnly="0" labelOnly="1" outline="0" fieldPosition="0">
        <references count="1">
          <reference field="0" count="1">
            <x v="4"/>
          </reference>
        </references>
      </pivotArea>
    </format>
    <format dxfId="1501">
      <pivotArea outline="0" fieldPosition="0">
        <references count="2">
          <reference field="4294967294" count="1" selected="0">
            <x v="11"/>
          </reference>
          <reference field="0" count="1" selected="0">
            <x v="3"/>
          </reference>
        </references>
      </pivotArea>
    </format>
    <format dxfId="1500">
      <pivotArea outline="0" fieldPosition="0">
        <references count="2">
          <reference field="4294967294" count="1" selected="0">
            <x v="11"/>
          </reference>
          <reference field="0" count="1" selected="0">
            <x v="4"/>
          </reference>
        </references>
      </pivotArea>
    </format>
    <format dxfId="1499">
      <pivotArea dataOnly="0" labelOnly="1" outline="0" fieldPosition="0">
        <references count="1">
          <reference field="0" count="1">
            <x v="5"/>
          </reference>
        </references>
      </pivotArea>
    </format>
    <format dxfId="1498">
      <pivotArea outline="0" fieldPosition="0">
        <references count="2">
          <reference field="4294967294" count="1" selected="0">
            <x v="11"/>
          </reference>
          <reference field="0" count="1" selected="0">
            <x v="5"/>
          </reference>
        </references>
      </pivotArea>
    </format>
    <format dxfId="1497">
      <pivotArea dataOnly="0" labelOnly="1" outline="0" fieldPosition="0">
        <references count="1">
          <reference field="0" count="1">
            <x v="6"/>
          </reference>
        </references>
      </pivotArea>
    </format>
    <format dxfId="1496">
      <pivotArea outline="0" fieldPosition="0">
        <references count="2">
          <reference field="4294967294" count="1" selected="0">
            <x v="11"/>
          </reference>
          <reference field="0" count="1" selected="0">
            <x v="6"/>
          </reference>
        </references>
      </pivotArea>
    </format>
    <format dxfId="1495">
      <pivotArea dataOnly="0" labelOnly="1" outline="0" fieldPosition="0">
        <references count="1">
          <reference field="0" count="1">
            <x v="7"/>
          </reference>
        </references>
      </pivotArea>
    </format>
    <format dxfId="1494">
      <pivotArea dataOnly="0" labelOnly="1" outline="0" fieldPosition="0">
        <references count="1">
          <reference field="0" count="5">
            <x v="3"/>
            <x v="4"/>
            <x v="5"/>
            <x v="6"/>
            <x v="7"/>
          </reference>
        </references>
      </pivotArea>
    </format>
    <format dxfId="1493">
      <pivotArea outline="0" fieldPosition="0">
        <references count="2">
          <reference field="4294967294" count="1" selected="0">
            <x v="11"/>
          </reference>
          <reference field="0" count="1" selected="0">
            <x v="7"/>
          </reference>
        </references>
      </pivotArea>
    </format>
    <format dxfId="1492">
      <pivotArea outline="0" fieldPosition="0"/>
    </format>
    <format dxfId="1491">
      <pivotArea outline="0" fieldPosition="0">
        <references count="2">
          <reference field="4294967294" count="1" selected="0">
            <x v="0"/>
          </reference>
          <reference field="0" count="3" selected="0">
            <x v="8"/>
            <x v="9"/>
            <x v="10"/>
          </reference>
        </references>
      </pivotArea>
    </format>
    <format dxfId="1490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489">
      <pivotArea outline="0" fieldPosition="0"/>
    </format>
    <format dxfId="1488">
      <pivotArea type="topRight" dataOnly="0" labelOnly="1" outline="0" offset="H1:L1" fieldPosition="0"/>
    </format>
    <format dxfId="1487">
      <pivotArea dataOnly="0" labelOnly="1" outline="0" fieldPosition="0">
        <references count="1">
          <reference field="0" count="5">
            <x v="8"/>
            <x v="9"/>
            <x v="10"/>
            <x v="11"/>
            <x v="12"/>
          </reference>
        </references>
      </pivotArea>
    </format>
    <format dxfId="1486">
      <pivotArea dataOnly="0" labelOnly="1" outline="0" fieldPosition="0">
        <references count="1">
          <reference field="0" count="0"/>
        </references>
      </pivotArea>
    </format>
    <format dxfId="1485">
      <pivotArea dataOnly="0" labelOnly="1" outline="0" fieldPosition="0">
        <references count="1">
          <reference field="0" count="1">
            <x v="13"/>
          </reference>
        </references>
      </pivotArea>
    </format>
    <format dxfId="1484">
      <pivotArea dataOnly="0" labelOnly="1" outline="0" fieldPosition="0">
        <references count="1">
          <reference field="0" count="1">
            <x v="14"/>
          </reference>
        </references>
      </pivotArea>
    </format>
    <format dxfId="1483">
      <pivotArea dataOnly="0" labelOnly="1" outline="0" fieldPosition="0">
        <references count="1">
          <reference field="0" count="1">
            <x v="15"/>
          </reference>
        </references>
      </pivotArea>
    </format>
    <format dxfId="1482">
      <pivotArea dataOnly="0" labelOnly="1" outline="0" fieldPosition="0">
        <references count="1">
          <reference field="0" count="1">
            <x v="16"/>
          </reference>
        </references>
      </pivotArea>
    </format>
    <format dxfId="1481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480">
      <pivotArea dataOnly="0" labelOnly="1" outline="0" fieldPosition="0">
        <references count="1">
          <reference field="0" count="1">
            <x v="17"/>
          </reference>
        </references>
      </pivotArea>
    </format>
    <format dxfId="1479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478">
      <pivotArea dataOnly="0" labelOnly="1" outline="0" fieldPosition="0">
        <references count="1">
          <reference field="0" count="1">
            <x v="18"/>
          </reference>
        </references>
      </pivotArea>
    </format>
    <format dxfId="1477">
      <pivotArea dataOnly="0" labelOnly="1" outline="0" fieldPosition="0">
        <references count="1">
          <reference field="0" count="1">
            <x v="19"/>
          </reference>
        </references>
      </pivotArea>
    </format>
    <format dxfId="1476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475">
      <pivotArea dataOnly="0" labelOnly="1" outline="0" fieldPosition="0">
        <references count="1">
          <reference field="0" count="1">
            <x v="20"/>
          </reference>
        </references>
      </pivotArea>
    </format>
    <format dxfId="1474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473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472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471">
      <pivotArea dataOnly="0" labelOnly="1" outline="0" fieldPosition="0">
        <references count="1">
          <reference field="0" count="1">
            <x v="21"/>
          </reference>
        </references>
      </pivotArea>
    </format>
    <format dxfId="1470">
      <pivotArea outline="0" fieldPosition="0">
        <references count="1">
          <reference field="0" count="1" selected="0">
            <x v="22"/>
          </reference>
        </references>
      </pivotArea>
    </format>
    <format dxfId="1469">
      <pivotArea dataOnly="0" labelOnly="1" outline="0" fieldPosition="0">
        <references count="1">
          <reference field="0" count="1">
            <x v="22"/>
          </reference>
        </references>
      </pivotArea>
    </format>
    <format dxfId="1468">
      <pivotArea type="all" dataOnly="0" outline="0" fieldPosition="0"/>
    </format>
    <format dxfId="1467">
      <pivotArea outline="0" collapsedLevelsAreSubtotals="1" fieldPosition="0"/>
    </format>
    <format dxfId="1466">
      <pivotArea type="origin" dataOnly="0" labelOnly="1" outline="0" fieldPosition="0"/>
    </format>
    <format dxfId="1465">
      <pivotArea field="0" type="button" dataOnly="0" labelOnly="1" outline="0" axis="axisCol" fieldPosition="0"/>
    </format>
    <format dxfId="1464">
      <pivotArea type="topRight" dataOnly="0" labelOnly="1" outline="0" fieldPosition="0"/>
    </format>
    <format dxfId="1463">
      <pivotArea field="-2" type="button" dataOnly="0" labelOnly="1" outline="0" axis="axisRow" fieldPosition="0"/>
    </format>
    <format dxfId="1462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461">
      <pivotArea dataOnly="0" labelOnly="1" outline="0" fieldPosition="0">
        <references count="1">
          <reference field="0" count="0"/>
        </references>
      </pivotArea>
    </format>
    <format dxfId="1460">
      <pivotArea field="-2" type="button" dataOnly="0" labelOnly="1" outline="0" axis="axisRow" fieldPosition="0"/>
    </format>
    <format dxfId="1459">
      <pivotArea field="1" type="button" dataOnly="0" labelOnly="1" outline="0" axis="axisPage" fieldPosition="0"/>
    </format>
    <format dxfId="1458">
      <pivotArea type="origin" dataOnly="0" labelOnly="1" outline="0" fieldPosition="0"/>
    </format>
    <format dxfId="1457">
      <pivotArea field="-2" type="button" dataOnly="0" labelOnly="1" outline="0" axis="axisRow" fieldPosition="0"/>
    </format>
    <format dxfId="1456">
      <pivotArea field="0" type="button" dataOnly="0" labelOnly="1" outline="0" axis="axisCol" fieldPosition="0"/>
    </format>
    <format dxfId="1455">
      <pivotArea type="topRight" dataOnly="0" labelOnly="1" outline="0" fieldPosition="0"/>
    </format>
    <format dxfId="1454">
      <pivotArea dataOnly="0" labelOnly="1" outline="0" fieldPosition="0">
        <references count="1">
          <reference field="0" count="0"/>
        </references>
      </pivotArea>
    </format>
    <format dxfId="1453">
      <pivotArea field="0" type="button" dataOnly="0" labelOnly="1" outline="0" axis="axisCol" fieldPosition="0"/>
    </format>
    <format dxfId="1452">
      <pivotArea type="topRight" dataOnly="0" labelOnly="1" outline="0" fieldPosition="0"/>
    </format>
    <format dxfId="1451">
      <pivotArea dataOnly="0" labelOnly="1" outline="0" fieldPosition="0">
        <references count="1">
          <reference field="0" count="0"/>
        </references>
      </pivotArea>
    </format>
    <format dxfId="1450">
      <pivotArea outline="0" fieldPosition="0">
        <references count="1">
          <reference field="0" count="1" selected="0">
            <x v="22"/>
          </reference>
        </references>
      </pivotArea>
    </format>
    <format dxfId="1449">
      <pivotArea dataOnly="0" labelOnly="1" outline="0" fieldPosition="0">
        <references count="1">
          <reference field="0" count="0"/>
        </references>
      </pivotArea>
    </format>
    <format dxfId="1448">
      <pivotArea dataOnly="0" labelOnly="1" outline="0" fieldPosition="0">
        <references count="1">
          <reference field="0" count="1">
            <x v="23"/>
          </reference>
        </references>
      </pivotArea>
    </format>
    <format dxfId="1447">
      <pivotArea dataOnly="0" labelOnly="1" outline="0" fieldPosition="0">
        <references count="1">
          <reference field="0" count="1">
            <x v="24"/>
          </reference>
        </references>
      </pivotArea>
    </format>
    <format dxfId="1446">
      <pivotArea dataOnly="0" labelOnly="1" outline="0" fieldPosition="0">
        <references count="1">
          <reference field="0" count="1">
            <x v="25"/>
          </reference>
        </references>
      </pivotArea>
    </format>
  </formats>
  <chartFormats count="27">
    <chartFormat chart="1" format="4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4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4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4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" format="5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" format="5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" format="5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" format="5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1" format="5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1" format="5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1" format="5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1" format="5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1" format="5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1" format="5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1" format="6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1" format="6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1" format="6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1" format="6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1" format="6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1" format="6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1" format="6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1" format="6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1" format="6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1" format="6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3"/>
          </reference>
        </references>
      </pivotArea>
    </chartFormat>
    <chartFormat chart="1" format="7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4"/>
          </reference>
        </references>
      </pivotArea>
    </chartFormat>
    <chartFormat chart="1" format="7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7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5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96351A3-F8FD-4F3B-8513-5C491390E3ED}" name="Tabela dinâmica19" cacheId="151" dataOnRows="1" applyNumberFormats="0" applyBorderFormats="0" applyFontFormats="0" applyPatternFormats="0" applyAlignmentFormats="0" applyWidthHeightFormats="1" dataCaption="MÊS" updatedVersion="8" minRefreshableVersion="3" showMultipleLabel="0" showMemberPropertyTips="0" colGrandTotals="0" itemPrintTitles="1" createdVersion="3" indent="0" compact="0" compactData="0" gridDropZones="1" chartFormat="1">
  <location ref="B571:AB584" firstHeaderRow="1" firstDataRow="2" firstDataCol="1"/>
  <pivotFields count="16">
    <pivotField axis="axisCol" compact="0" outline="0" subtotalTop="0" showAll="0" includeNewItemsInFilter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0"/>
  </colFields>
  <col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</colItems>
  <dataFields count="12">
    <dataField name="Janeiro" fld="4" baseField="0" baseItem="0"/>
    <dataField name="Fevereiro" fld="5" baseField="0" baseItem="0"/>
    <dataField name="Março" fld="6" baseField="0" baseItem="0"/>
    <dataField name="Abril" fld="7" baseField="0" baseItem="0"/>
    <dataField name="Maio" fld="8" baseField="0" baseItem="0"/>
    <dataField name="Junho" fld="9" baseField="0" baseItem="0"/>
    <dataField name="Julho" fld="10" baseField="0" baseItem="0"/>
    <dataField name="Agosto" fld="11" baseField="0" baseItem="0"/>
    <dataField name="Setembro" fld="12" baseField="0" baseItem="0"/>
    <dataField name="Outubro" fld="13" baseField="0" baseItem="0"/>
    <dataField name="Novembro" fld="14" baseField="0" baseItem="0"/>
    <dataField name="Dezembro" fld="15" baseField="0" baseItem="0"/>
  </dataFields>
  <formats count="47">
    <format dxfId="1570">
      <pivotArea outline="0" fieldPosition="0"/>
    </format>
    <format dxfId="1569">
      <pivotArea dataOnly="0" labelOnly="1" outline="0" fieldPosition="0">
        <references count="1">
          <reference field="0" count="1">
            <x v="0"/>
          </reference>
        </references>
      </pivotArea>
    </format>
    <format dxfId="1568">
      <pivotArea dataOnly="0" labelOnly="1" outline="0" fieldPosition="0">
        <references count="1">
          <reference field="0" count="1">
            <x v="1"/>
          </reference>
        </references>
      </pivotArea>
    </format>
    <format dxfId="1567">
      <pivotArea dataOnly="0" labelOnly="1" outline="0" fieldPosition="0">
        <references count="1">
          <reference field="0" count="1">
            <x v="2"/>
          </reference>
        </references>
      </pivotArea>
    </format>
    <format dxfId="1566">
      <pivotArea dataOnly="0" labelOnly="1" outline="0" fieldPosition="0">
        <references count="1">
          <reference field="0" count="1">
            <x v="3"/>
          </reference>
        </references>
      </pivotArea>
    </format>
    <format dxfId="1565">
      <pivotArea dataOnly="0" labelOnly="1" outline="0" fieldPosition="0">
        <references count="1">
          <reference field="0" count="1">
            <x v="4"/>
          </reference>
        </references>
      </pivotArea>
    </format>
    <format dxfId="1564">
      <pivotArea dataOnly="0" labelOnly="1" outline="0" fieldPosition="0">
        <references count="1">
          <reference field="0" count="1">
            <x v="5"/>
          </reference>
        </references>
      </pivotArea>
    </format>
    <format dxfId="1563">
      <pivotArea dataOnly="0" labelOnly="1" outline="0" fieldPosition="0">
        <references count="1">
          <reference field="0" count="1">
            <x v="6"/>
          </reference>
        </references>
      </pivotArea>
    </format>
    <format dxfId="1562">
      <pivotArea dataOnly="0" labelOnly="1" outline="0" fieldPosition="0">
        <references count="1">
          <reference field="0" count="1">
            <x v="7"/>
          </reference>
        </references>
      </pivotArea>
    </format>
    <format dxfId="1561">
      <pivotArea dataOnly="0" labelOnly="1" outline="0" fieldPosition="0">
        <references count="1">
          <reference field="0" count="5">
            <x v="3"/>
            <x v="4"/>
            <x v="5"/>
            <x v="6"/>
            <x v="7"/>
          </reference>
        </references>
      </pivotArea>
    </format>
    <format dxfId="1560">
      <pivotArea dataOnly="0" labelOnly="1" outline="0" fieldPosition="0">
        <references count="1">
          <reference field="0" count="1">
            <x v="8"/>
          </reference>
        </references>
      </pivotArea>
    </format>
    <format dxfId="1559">
      <pivotArea outline="0" fieldPosition="0"/>
    </format>
    <format dxfId="1558">
      <pivotArea dataOnly="0" labelOnly="1" outline="0" fieldPosition="0">
        <references count="1">
          <reference field="0" count="0"/>
        </references>
      </pivotArea>
    </format>
    <format dxfId="1557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556">
      <pivotArea outline="0" collapsedLevelsAreSubtotals="1" fieldPosition="0">
        <references count="2">
          <reference field="4294967294" count="1" selected="0">
            <x v="0"/>
          </reference>
          <reference field="0" count="7" selected="0">
            <x v="8"/>
            <x v="9"/>
            <x v="10"/>
            <x v="11"/>
            <x v="12"/>
            <x v="13"/>
            <x v="14"/>
          </reference>
        </references>
      </pivotArea>
    </format>
    <format dxfId="1555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554">
      <pivotArea outline="0" fieldPosition="0">
        <references count="2">
          <reference field="4294967294" count="1" selected="0">
            <x v="4"/>
          </reference>
          <reference field="0" count="1" selected="0">
            <x v="20"/>
          </reference>
        </references>
      </pivotArea>
    </format>
    <format dxfId="1553">
      <pivotArea outline="0" fieldPosition="0">
        <references count="1">
          <reference field="0" count="1" selected="0">
            <x v="22"/>
          </reference>
        </references>
      </pivotArea>
    </format>
    <format dxfId="1552">
      <pivotArea type="all" dataOnly="0" outline="0" fieldPosition="0"/>
    </format>
    <format dxfId="1551">
      <pivotArea outline="0" collapsedLevelsAreSubtotals="1" fieldPosition="0"/>
    </format>
    <format dxfId="1550">
      <pivotArea type="origin" dataOnly="0" labelOnly="1" outline="0" fieldPosition="0"/>
    </format>
    <format dxfId="1549">
      <pivotArea field="0" type="button" dataOnly="0" labelOnly="1" outline="0" axis="axisCol" fieldPosition="0"/>
    </format>
    <format dxfId="1548">
      <pivotArea type="topRight" dataOnly="0" labelOnly="1" outline="0" fieldPosition="0"/>
    </format>
    <format dxfId="1547">
      <pivotArea field="-2" type="button" dataOnly="0" labelOnly="1" outline="0" axis="axisRow" fieldPosition="0"/>
    </format>
    <format dxfId="1546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545">
      <pivotArea dataOnly="0" labelOnly="1" outline="0" fieldPosition="0">
        <references count="1">
          <reference field="0" count="0"/>
        </references>
      </pivotArea>
    </format>
    <format dxfId="1544">
      <pivotArea type="all" dataOnly="0" outline="0" fieldPosition="0"/>
    </format>
    <format dxfId="1543">
      <pivotArea outline="0" collapsedLevelsAreSubtotals="1" fieldPosition="0"/>
    </format>
    <format dxfId="1542">
      <pivotArea type="origin" dataOnly="0" labelOnly="1" outline="0" fieldPosition="0"/>
    </format>
    <format dxfId="1541">
      <pivotArea field="0" type="button" dataOnly="0" labelOnly="1" outline="0" axis="axisCol" fieldPosition="0"/>
    </format>
    <format dxfId="1540">
      <pivotArea type="topRight" dataOnly="0" labelOnly="1" outline="0" fieldPosition="0"/>
    </format>
    <format dxfId="1539">
      <pivotArea field="-2" type="button" dataOnly="0" labelOnly="1" outline="0" axis="axisRow" fieldPosition="0"/>
    </format>
    <format dxfId="1538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537">
      <pivotArea dataOnly="0" labelOnly="1" outline="0" fieldPosition="0">
        <references count="1">
          <reference field="0" count="0"/>
        </references>
      </pivotArea>
    </format>
    <format dxfId="1536">
      <pivotArea type="origin" dataOnly="0" labelOnly="1" outline="0" fieldPosition="0"/>
    </format>
    <format dxfId="1535">
      <pivotArea field="0" type="button" dataOnly="0" labelOnly="1" outline="0" axis="axisCol" fieldPosition="0"/>
    </format>
    <format dxfId="1534">
      <pivotArea type="topRight" dataOnly="0" labelOnly="1" outline="0" fieldPosition="0"/>
    </format>
    <format dxfId="1533">
      <pivotArea field="-2" type="button" dataOnly="0" labelOnly="1" outline="0" axis="axisRow" fieldPosition="0"/>
    </format>
    <format dxfId="1532">
      <pivotArea type="origin" dataOnly="0" labelOnly="1" outline="0" fieldPosition="0"/>
    </format>
    <format dxfId="1531">
      <pivotArea field="-2" type="button" dataOnly="0" labelOnly="1" outline="0" axis="axisRow" fieldPosition="0"/>
    </format>
    <format dxfId="1530">
      <pivotArea outline="0" collapsedLevelsAreSubtotals="1" fieldPosition="0"/>
    </format>
    <format dxfId="1529">
      <pivotArea dataOnly="0" labelOnly="1" outline="0" fieldPosition="0">
        <references count="1">
          <reference field="4294967294" count="0"/>
        </references>
      </pivotArea>
    </format>
    <format dxfId="1528">
      <pivotArea field="0" type="button" dataOnly="0" labelOnly="1" outline="0" axis="axisCol" fieldPosition="0"/>
    </format>
    <format dxfId="1527">
      <pivotArea type="topRight" dataOnly="0" labelOnly="1" outline="0" fieldPosition="0"/>
    </format>
    <format dxfId="1526">
      <pivotArea dataOnly="0" labelOnly="1" outline="0" fieldPosition="0">
        <references count="1">
          <reference field="0" count="0"/>
        </references>
      </pivotArea>
    </format>
    <format dxfId="1525">
      <pivotArea field="-2" type="button" dataOnly="0" labelOnly="1" outline="0" axis="axisRow" fieldPosition="0"/>
    </format>
    <format dxfId="1524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</formats>
  <chartFormats count="26"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3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4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5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1752F7-F7EC-4C5E-95FB-510CABCF44F2}" name="Tabela dinâmica20" cacheId="155" dataOnRows="1" applyNumberFormats="0" applyBorderFormats="0" applyFontFormats="0" applyPatternFormats="0" applyAlignmentFormats="0" applyWidthHeightFormats="1" dataCaption="MÊS" updatedVersion="8" minRefreshableVersion="3" showMultipleLabel="0" showMemberPropertyTips="0" rowGrandTotals="0" colGrandTotals="0" itemPrintTitles="1" createdVersion="3" indent="0" compact="0" compactData="0" gridDropZones="1" chartFormat="1">
  <location ref="B626:AB639" firstHeaderRow="1" firstDataRow="2" firstDataCol="1"/>
  <pivotFields count="16">
    <pivotField axis="axisCol" compact="0" outline="0" subtotalTop="0" showAll="0" includeNewItemsInFilter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0"/>
  </colFields>
  <col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</colItems>
  <dataFields count="12">
    <dataField name="Janeiro" fld="4" baseField="0" baseItem="0"/>
    <dataField name="Fevereiro" fld="5" baseField="0" baseItem="0"/>
    <dataField name="Março" fld="6" baseField="0" baseItem="0"/>
    <dataField name="Abril" fld="7" baseField="0" baseItem="0"/>
    <dataField name="Maio" fld="8" baseField="0" baseItem="0"/>
    <dataField name="Junho" fld="9" baseField="0" baseItem="0"/>
    <dataField name="Julho" fld="10" baseField="0" baseItem="0"/>
    <dataField name="Agosto" fld="11" baseField="0" baseItem="0"/>
    <dataField name="Setembro" fld="12" baseField="0" baseItem="0"/>
    <dataField name="Outubro" fld="13" baseField="0" baseItem="0"/>
    <dataField name="Novembro" fld="14" baseField="0" baseItem="0"/>
    <dataField name="Dezembro" fld="15" baseField="0" baseItem="0"/>
  </dataFields>
  <formats count="49">
    <format dxfId="1619">
      <pivotArea outline="0" fieldPosition="0"/>
    </format>
    <format dxfId="1618">
      <pivotArea dataOnly="0" labelOnly="1" outline="0" fieldPosition="0">
        <references count="1">
          <reference field="0" count="1">
            <x v="0"/>
          </reference>
        </references>
      </pivotArea>
    </format>
    <format dxfId="1617">
      <pivotArea dataOnly="0" labelOnly="1" outline="0" fieldPosition="0">
        <references count="1">
          <reference field="0" count="1">
            <x v="1"/>
          </reference>
        </references>
      </pivotArea>
    </format>
    <format dxfId="1616">
      <pivotArea dataOnly="0" labelOnly="1" outline="0" fieldPosition="0">
        <references count="1">
          <reference field="0" count="1">
            <x v="2"/>
          </reference>
        </references>
      </pivotArea>
    </format>
    <format dxfId="161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614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613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612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611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610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609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160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607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606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1605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1604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1603">
      <pivotArea dataOnly="0" labelOnly="1" outline="0" fieldPosition="0">
        <references count="1">
          <reference field="0" count="1">
            <x v="3"/>
          </reference>
        </references>
      </pivotArea>
    </format>
    <format dxfId="1602">
      <pivotArea dataOnly="0" labelOnly="1" outline="0" fieldPosition="0">
        <references count="1">
          <reference field="0" count="1">
            <x v="4"/>
          </reference>
        </references>
      </pivotArea>
    </format>
    <format dxfId="1601">
      <pivotArea dataOnly="0" labelOnly="1" outline="0" fieldPosition="0">
        <references count="1">
          <reference field="0" count="1">
            <x v="5"/>
          </reference>
        </references>
      </pivotArea>
    </format>
    <format dxfId="1600">
      <pivotArea dataOnly="0" labelOnly="1" outline="0" fieldPosition="0">
        <references count="1">
          <reference field="0" count="1">
            <x v="6"/>
          </reference>
        </references>
      </pivotArea>
    </format>
    <format dxfId="1599">
      <pivotArea dataOnly="0" labelOnly="1" outline="0" fieldPosition="0">
        <references count="1">
          <reference field="0" count="1">
            <x v="7"/>
          </reference>
        </references>
      </pivotArea>
    </format>
    <format dxfId="1598">
      <pivotArea dataOnly="0" labelOnly="1" outline="0" fieldPosition="0">
        <references count="1">
          <reference field="0" count="5">
            <x v="3"/>
            <x v="4"/>
            <x v="5"/>
            <x v="6"/>
            <x v="7"/>
          </reference>
        </references>
      </pivotArea>
    </format>
    <format dxfId="1597">
      <pivotArea dataOnly="0" labelOnly="1" outline="0" fieldPosition="0">
        <references count="1">
          <reference field="0" count="1">
            <x v="8"/>
          </reference>
        </references>
      </pivotArea>
    </format>
    <format dxfId="1596">
      <pivotArea outline="0" fieldPosition="0"/>
    </format>
    <format dxfId="1595">
      <pivotArea dataOnly="0" labelOnly="1" outline="0" fieldPosition="0">
        <references count="1">
          <reference field="0" count="0"/>
        </references>
      </pivotArea>
    </format>
    <format dxfId="1594">
      <pivotArea outline="0" collapsedLevelsAreSubtotals="1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593">
      <pivotArea dataOnly="0" labelOnly="1" outline="0" fieldPosition="0">
        <references count="1">
          <reference field="0" count="7">
            <x v="8"/>
            <x v="9"/>
            <x v="10"/>
            <x v="11"/>
            <x v="12"/>
            <x v="13"/>
            <x v="14"/>
          </reference>
        </references>
      </pivotArea>
    </format>
    <format dxfId="1592">
      <pivotArea dataOnly="0" labelOnly="1" outline="0" fieldPosition="0">
        <references count="1">
          <reference field="0" count="1">
            <x v="15"/>
          </reference>
        </references>
      </pivotArea>
    </format>
    <format dxfId="1591">
      <pivotArea dataOnly="0" labelOnly="1" outline="0" fieldPosition="0">
        <references count="1">
          <reference field="0" count="1">
            <x v="16"/>
          </reference>
        </references>
      </pivotArea>
    </format>
    <format dxfId="1590">
      <pivotArea dataOnly="0" labelOnly="1" outline="0" fieldPosition="0">
        <references count="1">
          <reference field="0" count="1">
            <x v="17"/>
          </reference>
        </references>
      </pivotArea>
    </format>
    <format dxfId="1589">
      <pivotArea dataOnly="0" labelOnly="1" outline="0" fieldPosition="0">
        <references count="1">
          <reference field="0" count="1">
            <x v="18"/>
          </reference>
        </references>
      </pivotArea>
    </format>
    <format dxfId="1588">
      <pivotArea dataOnly="0" labelOnly="1" outline="0" fieldPosition="0">
        <references count="1">
          <reference field="0" count="1">
            <x v="19"/>
          </reference>
        </references>
      </pivotArea>
    </format>
    <format dxfId="1587">
      <pivotArea dataOnly="0" labelOnly="1" outline="0" fieldPosition="0">
        <references count="1">
          <reference field="0" count="1">
            <x v="20"/>
          </reference>
        </references>
      </pivotArea>
    </format>
    <format dxfId="1586">
      <pivotArea dataOnly="0" labelOnly="1" outline="0" fieldPosition="0">
        <references count="1">
          <reference field="0" count="1">
            <x v="21"/>
          </reference>
        </references>
      </pivotArea>
    </format>
    <format dxfId="1585">
      <pivotArea outline="0" fieldPosition="0">
        <references count="2">
          <reference field="4294967294" count="1" selected="0">
            <x v="4"/>
          </reference>
          <reference field="0" count="1" selected="0">
            <x v="4"/>
          </reference>
        </references>
      </pivotArea>
    </format>
    <format dxfId="1584">
      <pivotArea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format>
    <format dxfId="1583">
      <pivotArea dataOnly="0" labelOnly="1" outline="0" fieldPosition="0">
        <references count="1">
          <reference field="0" count="1">
            <x v="22"/>
          </reference>
        </references>
      </pivotArea>
    </format>
    <format dxfId="1582">
      <pivotArea type="origin" dataOnly="0" labelOnly="1" outline="0" fieldPosition="0"/>
    </format>
    <format dxfId="1581">
      <pivotArea field="0" type="button" dataOnly="0" labelOnly="1" outline="0" axis="axisCol" fieldPosition="0"/>
    </format>
    <format dxfId="1580">
      <pivotArea type="topRight" dataOnly="0" labelOnly="1" outline="0" fieldPosition="0"/>
    </format>
    <format dxfId="1579">
      <pivotArea type="origin" dataOnly="0" labelOnly="1" outline="0" fieldPosition="0"/>
    </format>
    <format dxfId="1578">
      <pivotArea field="0" type="button" dataOnly="0" labelOnly="1" outline="0" axis="axisCol" fieldPosition="0"/>
    </format>
    <format dxfId="1577">
      <pivotArea type="topRight" dataOnly="0" labelOnly="1" outline="0" fieldPosition="0"/>
    </format>
    <format dxfId="1576">
      <pivotArea field="-2" type="button" dataOnly="0" labelOnly="1" outline="0" axis="axisRow" fieldPosition="0"/>
    </format>
    <format dxfId="1575">
      <pivotArea dataOnly="0" labelOnly="1" outline="0" fieldPosition="0">
        <references count="1">
          <reference field="0" count="0"/>
        </references>
      </pivotArea>
    </format>
    <format dxfId="1574">
      <pivotArea outline="0" fieldPosition="0">
        <references count="1">
          <reference field="0" count="1" selected="0">
            <x v="22"/>
          </reference>
        </references>
      </pivotArea>
    </format>
    <format dxfId="1573">
      <pivotArea dataOnly="0" labelOnly="1" outline="0" fieldPosition="0">
        <references count="1">
          <reference field="0" count="1">
            <x v="23"/>
          </reference>
        </references>
      </pivotArea>
    </format>
    <format dxfId="1572">
      <pivotArea dataOnly="0" labelOnly="1" outline="0" fieldPosition="0">
        <references count="1">
          <reference field="0" count="1">
            <x v="24"/>
          </reference>
        </references>
      </pivotArea>
    </format>
    <format dxfId="1571">
      <pivotArea dataOnly="0" labelOnly="1" outline="0" fieldPosition="0">
        <references count="1">
          <reference field="0" count="1">
            <x v="25"/>
          </reference>
        </references>
      </pivotArea>
    </format>
  </formats>
  <chartFormats count="26"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3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4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5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13" Type="http://schemas.openxmlformats.org/officeDocument/2006/relationships/pivotTable" Target="../pivotTables/pivotTable13.xml"/><Relationship Id="rId18" Type="http://schemas.openxmlformats.org/officeDocument/2006/relationships/pivotTable" Target="../pivotTables/pivotTable1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12" Type="http://schemas.openxmlformats.org/officeDocument/2006/relationships/pivotTable" Target="../pivotTables/pivotTable12.xml"/><Relationship Id="rId17" Type="http://schemas.openxmlformats.org/officeDocument/2006/relationships/pivotTable" Target="../pivotTables/pivotTable17.xml"/><Relationship Id="rId2" Type="http://schemas.openxmlformats.org/officeDocument/2006/relationships/pivotTable" Target="../pivotTables/pivotTable2.xml"/><Relationship Id="rId16" Type="http://schemas.openxmlformats.org/officeDocument/2006/relationships/pivotTable" Target="../pivotTables/pivotTable16.xml"/><Relationship Id="rId20" Type="http://schemas.openxmlformats.org/officeDocument/2006/relationships/drawing" Target="../drawings/drawing1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5" Type="http://schemas.openxmlformats.org/officeDocument/2006/relationships/pivotTable" Target="../pivotTables/pivotTable5.xml"/><Relationship Id="rId15" Type="http://schemas.openxmlformats.org/officeDocument/2006/relationships/pivotTable" Target="../pivotTables/pivotTable15.xml"/><Relationship Id="rId10" Type="http://schemas.openxmlformats.org/officeDocument/2006/relationships/pivotTable" Target="../pivotTables/pivotTable10.xml"/><Relationship Id="rId19" Type="http://schemas.openxmlformats.org/officeDocument/2006/relationships/printerSettings" Target="../printerSettings/printerSettings1.bin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Relationship Id="rId14" Type="http://schemas.openxmlformats.org/officeDocument/2006/relationships/pivotTable" Target="../pivotTables/pivot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AH1210"/>
  <sheetViews>
    <sheetView tabSelected="1" topLeftCell="B2" zoomScale="70" zoomScaleNormal="70" workbookViewId="0">
      <selection activeCell="B15" sqref="B15"/>
    </sheetView>
  </sheetViews>
  <sheetFormatPr defaultColWidth="0" defaultRowHeight="12.5" zeroHeight="1" x14ac:dyDescent="0.25"/>
  <cols>
    <col min="1" max="1" width="2" style="1" customWidth="1"/>
    <col min="2" max="2" width="24.1796875" style="1" customWidth="1"/>
    <col min="3" max="12" width="16.54296875" style="1" customWidth="1"/>
    <col min="13" max="24" width="17.453125" style="1" customWidth="1"/>
    <col min="25" max="28" width="17.54296875" style="1" customWidth="1"/>
    <col min="29" max="29" width="33.54296875" style="1" bestFit="1" customWidth="1"/>
    <col min="30" max="30" width="17.81640625" style="1" customWidth="1"/>
    <col min="31" max="16384" width="17.81640625" style="1" hidden="1"/>
  </cols>
  <sheetData>
    <row r="1" spans="1:12" x14ac:dyDescent="0.25">
      <c r="A1" s="47"/>
    </row>
    <row r="2" spans="1:12" x14ac:dyDescent="0.25"/>
    <row r="3" spans="1:12" x14ac:dyDescent="0.25"/>
    <row r="4" spans="1:12" x14ac:dyDescent="0.25"/>
    <row r="5" spans="1:12" x14ac:dyDescent="0.25"/>
    <row r="6" spans="1:12" ht="15.5" x14ac:dyDescent="0.35">
      <c r="B6" s="2" t="s">
        <v>0</v>
      </c>
    </row>
    <row r="7" spans="1:12" ht="15.5" x14ac:dyDescent="0.35">
      <c r="B7" s="2" t="s">
        <v>1</v>
      </c>
    </row>
    <row r="8" spans="1:12" ht="12.75" customHeight="1" x14ac:dyDescent="0.25"/>
    <row r="9" spans="1:12" ht="21.75" customHeight="1" x14ac:dyDescent="0.25"/>
    <row r="10" spans="1:12" ht="20" x14ac:dyDescent="0.4">
      <c r="B10" s="115" t="s">
        <v>108</v>
      </c>
      <c r="C10" s="115"/>
      <c r="D10" s="115"/>
      <c r="E10" s="115"/>
      <c r="F10" s="115"/>
      <c r="G10" s="115"/>
      <c r="H10" s="115"/>
      <c r="I10" s="115"/>
      <c r="J10" s="115"/>
      <c r="K10" s="115"/>
    </row>
    <row r="11" spans="1:12" ht="20" x14ac:dyDescent="0.4">
      <c r="B11" s="33" t="s">
        <v>2</v>
      </c>
      <c r="C11" s="3"/>
      <c r="D11" s="3"/>
      <c r="E11" s="3"/>
      <c r="F11" s="3"/>
      <c r="G11" s="3"/>
      <c r="H11" s="3"/>
      <c r="K11" s="85"/>
    </row>
    <row r="12" spans="1:12" ht="20" x14ac:dyDescent="0.4">
      <c r="B12" s="33"/>
      <c r="C12" s="3"/>
      <c r="D12" s="3"/>
      <c r="E12" s="3"/>
      <c r="F12" s="3"/>
      <c r="G12" s="3"/>
      <c r="H12" s="3"/>
    </row>
    <row r="13" spans="1:12" ht="18" customHeight="1" x14ac:dyDescent="0.4">
      <c r="B13" s="34" t="s">
        <v>111</v>
      </c>
      <c r="C13" s="3"/>
      <c r="D13" s="3"/>
      <c r="E13" s="3"/>
      <c r="F13" s="3"/>
      <c r="G13" s="3"/>
      <c r="H13" s="3"/>
      <c r="L13" s="30"/>
    </row>
    <row r="14" spans="1:12" ht="18" customHeight="1" x14ac:dyDescent="0.4">
      <c r="B14" s="3"/>
      <c r="C14" s="3"/>
      <c r="D14" s="3"/>
      <c r="E14" s="3"/>
      <c r="F14" s="3"/>
      <c r="G14" s="3"/>
      <c r="H14" s="3"/>
      <c r="L14" s="30"/>
    </row>
    <row r="15" spans="1:12" ht="18" x14ac:dyDescent="0.25">
      <c r="B15" s="4" t="s">
        <v>3</v>
      </c>
      <c r="G15" s="18"/>
    </row>
    <row r="16" spans="1:12" ht="15.5" x14ac:dyDescent="0.35">
      <c r="B16" s="6" t="s">
        <v>88</v>
      </c>
      <c r="C16" s="18"/>
      <c r="G16" s="18"/>
    </row>
    <row r="17" spans="2:12" ht="15.5" x14ac:dyDescent="0.35">
      <c r="B17" s="6" t="s">
        <v>89</v>
      </c>
      <c r="C17" s="18"/>
      <c r="D17" s="18"/>
      <c r="G17" s="18"/>
    </row>
    <row r="18" spans="2:12" ht="15.5" x14ac:dyDescent="0.35">
      <c r="B18" s="6" t="s">
        <v>90</v>
      </c>
      <c r="C18" s="18"/>
      <c r="D18" s="18"/>
    </row>
    <row r="19" spans="2:12" ht="15.5" x14ac:dyDescent="0.35">
      <c r="B19" s="6" t="s">
        <v>91</v>
      </c>
      <c r="C19" s="18"/>
    </row>
    <row r="20" spans="2:12" ht="15.5" x14ac:dyDescent="0.35">
      <c r="B20" s="6" t="s">
        <v>92</v>
      </c>
      <c r="C20" s="18"/>
      <c r="D20" s="18"/>
    </row>
    <row r="21" spans="2:12" ht="16.5" x14ac:dyDescent="0.35">
      <c r="B21" s="6" t="s">
        <v>93</v>
      </c>
      <c r="C21" s="18"/>
      <c r="D21" s="18"/>
      <c r="F21" s="13"/>
      <c r="G21" s="13"/>
      <c r="H21" s="13"/>
      <c r="L21" s="6"/>
    </row>
    <row r="22" spans="2:12" ht="16.5" x14ac:dyDescent="0.35">
      <c r="B22" s="6" t="s">
        <v>94</v>
      </c>
      <c r="C22" s="18"/>
      <c r="D22" s="18"/>
      <c r="E22" s="18"/>
      <c r="F22" s="13"/>
      <c r="G22" s="13"/>
      <c r="H22" s="13"/>
    </row>
    <row r="23" spans="2:12" ht="14.25" customHeight="1" x14ac:dyDescent="0.35">
      <c r="B23" s="6" t="s">
        <v>95</v>
      </c>
      <c r="C23" s="18"/>
      <c r="D23" s="18"/>
      <c r="F23" s="13"/>
      <c r="G23" s="13"/>
      <c r="H23" s="13"/>
    </row>
    <row r="24" spans="2:12" ht="14.25" customHeight="1" x14ac:dyDescent="0.35">
      <c r="B24" s="6" t="s">
        <v>96</v>
      </c>
      <c r="C24" s="18"/>
      <c r="D24" s="18"/>
      <c r="E24" s="18"/>
      <c r="F24" s="13"/>
      <c r="G24" s="13"/>
      <c r="H24" s="13"/>
    </row>
    <row r="25" spans="2:12" ht="14.25" customHeight="1" x14ac:dyDescent="0.35">
      <c r="B25" s="6" t="s">
        <v>97</v>
      </c>
      <c r="C25" s="18"/>
      <c r="D25" s="18"/>
      <c r="E25" s="18"/>
      <c r="F25" s="13"/>
      <c r="G25" s="13"/>
      <c r="H25" s="13"/>
    </row>
    <row r="26" spans="2:12" ht="14.25" customHeight="1" x14ac:dyDescent="0.35">
      <c r="B26" s="6" t="s">
        <v>98</v>
      </c>
      <c r="C26" s="18"/>
      <c r="D26" s="18"/>
      <c r="E26" s="18"/>
      <c r="F26" s="13"/>
      <c r="G26" s="13"/>
      <c r="H26" s="13"/>
    </row>
    <row r="27" spans="2:12" ht="14.25" customHeight="1" x14ac:dyDescent="0.35">
      <c r="B27" s="6" t="s">
        <v>99</v>
      </c>
      <c r="C27" s="18"/>
      <c r="D27" s="18"/>
      <c r="E27" s="18"/>
      <c r="F27" s="13"/>
      <c r="G27" s="13"/>
      <c r="H27" s="13"/>
    </row>
    <row r="28" spans="2:12" ht="14.25" customHeight="1" x14ac:dyDescent="0.35">
      <c r="B28" s="6" t="s">
        <v>100</v>
      </c>
      <c r="C28" s="18"/>
      <c r="D28" s="18"/>
      <c r="E28" s="18"/>
      <c r="F28" s="13"/>
      <c r="G28" s="13"/>
      <c r="H28" s="13"/>
    </row>
    <row r="29" spans="2:12" ht="14.25" customHeight="1" x14ac:dyDescent="0.35">
      <c r="B29" s="6" t="s">
        <v>101</v>
      </c>
      <c r="C29" s="18"/>
      <c r="D29" s="18"/>
      <c r="E29" s="18"/>
      <c r="F29" s="13"/>
      <c r="G29" s="13"/>
      <c r="H29" s="13"/>
    </row>
    <row r="30" spans="2:12" ht="14.25" customHeight="1" x14ac:dyDescent="0.35">
      <c r="B30" s="6" t="s">
        <v>102</v>
      </c>
      <c r="C30" s="18"/>
      <c r="D30" s="18"/>
      <c r="E30" s="18"/>
      <c r="F30" s="13"/>
      <c r="G30" s="13"/>
      <c r="H30" s="13"/>
    </row>
    <row r="31" spans="2:12" ht="14.25" customHeight="1" x14ac:dyDescent="0.35">
      <c r="B31" s="6" t="s">
        <v>103</v>
      </c>
      <c r="C31" s="18"/>
      <c r="D31" s="18"/>
      <c r="E31" s="18"/>
      <c r="F31" s="13"/>
      <c r="G31" s="13"/>
      <c r="H31" s="13"/>
    </row>
    <row r="32" spans="2:12" ht="14.25" customHeight="1" x14ac:dyDescent="0.35">
      <c r="B32" s="6" t="s">
        <v>104</v>
      </c>
      <c r="C32" s="18"/>
      <c r="D32" s="18"/>
      <c r="E32" s="18"/>
      <c r="F32" s="13"/>
      <c r="G32" s="13"/>
      <c r="H32" s="13"/>
    </row>
    <row r="33" spans="2:34" ht="16.5" x14ac:dyDescent="0.35">
      <c r="B33" s="6" t="s">
        <v>105</v>
      </c>
      <c r="H33" s="13"/>
    </row>
    <row r="34" spans="2:34" ht="16.5" x14ac:dyDescent="0.35">
      <c r="B34" s="6" t="s">
        <v>106</v>
      </c>
      <c r="C34" s="13"/>
    </row>
    <row r="35" spans="2:34" x14ac:dyDescent="0.25"/>
    <row r="36" spans="2:34" ht="15.5" x14ac:dyDescent="0.35">
      <c r="B36" s="19" t="s">
        <v>110</v>
      </c>
      <c r="C36" s="26"/>
      <c r="D36" s="26"/>
      <c r="E36" s="26"/>
      <c r="F36" s="26"/>
      <c r="G36" s="26"/>
    </row>
    <row r="37" spans="2:34" ht="15.5" x14ac:dyDescent="0.35">
      <c r="B37" s="19" t="s">
        <v>109</v>
      </c>
      <c r="C37" s="26"/>
      <c r="D37" s="26"/>
      <c r="E37" s="26"/>
      <c r="F37" s="26"/>
      <c r="G37" s="26"/>
    </row>
    <row r="38" spans="2:34" ht="17.5" x14ac:dyDescent="0.35">
      <c r="B38" s="25" t="s">
        <v>4</v>
      </c>
    </row>
    <row r="39" spans="2:34" ht="15.5" x14ac:dyDescent="0.35">
      <c r="B39" s="27" t="s">
        <v>5</v>
      </c>
    </row>
    <row r="40" spans="2:34" ht="14.5" x14ac:dyDescent="0.25">
      <c r="L40" s="10"/>
    </row>
    <row r="41" spans="2:34" x14ac:dyDescent="0.25"/>
    <row r="42" spans="2:34" ht="18" x14ac:dyDescent="0.4">
      <c r="B42" s="5" t="s">
        <v>88</v>
      </c>
    </row>
    <row r="43" spans="2:34" x14ac:dyDescent="0.25"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</row>
    <row r="44" spans="2:34" ht="13" x14ac:dyDescent="0.3">
      <c r="B44" s="108"/>
      <c r="C44" s="108" t="s">
        <v>6</v>
      </c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3"/>
      <c r="AC44" s="67" t="s">
        <v>7</v>
      </c>
    </row>
    <row r="45" spans="2:34" ht="13" x14ac:dyDescent="0.3">
      <c r="B45" s="108" t="s">
        <v>8</v>
      </c>
      <c r="C45" s="63">
        <v>2000</v>
      </c>
      <c r="D45" s="63">
        <v>2001</v>
      </c>
      <c r="E45" s="63">
        <v>2002</v>
      </c>
      <c r="F45" s="63">
        <v>2003</v>
      </c>
      <c r="G45" s="63">
        <v>2004</v>
      </c>
      <c r="H45" s="63">
        <v>2005</v>
      </c>
      <c r="I45" s="63">
        <v>2006</v>
      </c>
      <c r="J45" s="63">
        <v>2007</v>
      </c>
      <c r="K45" s="63">
        <v>2008</v>
      </c>
      <c r="L45" s="63">
        <v>2009</v>
      </c>
      <c r="M45" s="63">
        <v>2010</v>
      </c>
      <c r="N45" s="63">
        <v>2011</v>
      </c>
      <c r="O45" s="63">
        <v>2012</v>
      </c>
      <c r="P45" s="63">
        <v>2013</v>
      </c>
      <c r="Q45" s="63">
        <v>2014</v>
      </c>
      <c r="R45" s="63">
        <v>2015</v>
      </c>
      <c r="S45" s="63">
        <v>2016</v>
      </c>
      <c r="T45" s="63">
        <v>2017</v>
      </c>
      <c r="U45" s="64">
        <v>2018</v>
      </c>
      <c r="V45" s="64">
        <v>2019</v>
      </c>
      <c r="W45" s="64">
        <v>2020</v>
      </c>
      <c r="X45" s="74" t="s">
        <v>9</v>
      </c>
      <c r="Y45" s="64">
        <v>2022</v>
      </c>
      <c r="Z45" s="74" t="s">
        <v>85</v>
      </c>
      <c r="AA45" s="64">
        <v>2024</v>
      </c>
      <c r="AB45" s="64">
        <v>2025</v>
      </c>
      <c r="AC45" s="69" t="s">
        <v>87</v>
      </c>
      <c r="AD45" s="37"/>
      <c r="AE45" s="37"/>
      <c r="AF45" s="37"/>
      <c r="AG45" s="37"/>
      <c r="AH45" s="37"/>
    </row>
    <row r="46" spans="2:34" ht="13.5" x14ac:dyDescent="0.3">
      <c r="B46" s="88" t="s">
        <v>10</v>
      </c>
      <c r="C46" s="130">
        <v>1290550.5680677237</v>
      </c>
      <c r="D46" s="130">
        <v>2081777.0523384379</v>
      </c>
      <c r="E46" s="130">
        <v>1565295.797231117</v>
      </c>
      <c r="F46" s="130">
        <v>1624323.9470854953</v>
      </c>
      <c r="G46" s="130">
        <v>2161977.0964801572</v>
      </c>
      <c r="H46" s="130">
        <v>2074738.1923993831</v>
      </c>
      <c r="I46" s="130">
        <v>1159936.3915766838</v>
      </c>
      <c r="J46" s="130">
        <v>2234933.6336652176</v>
      </c>
      <c r="K46" s="130">
        <v>1568997.8310662366</v>
      </c>
      <c r="L46" s="130">
        <v>1716202.7836208104</v>
      </c>
      <c r="M46" s="130">
        <v>1270622</v>
      </c>
      <c r="N46" s="130">
        <v>1023328.4111625297</v>
      </c>
      <c r="O46" s="130">
        <v>1502685</v>
      </c>
      <c r="P46" s="130">
        <v>1698149.6751273782</v>
      </c>
      <c r="Q46" s="130">
        <v>1571408.9889216097</v>
      </c>
      <c r="R46" s="130">
        <v>346853.40064507083</v>
      </c>
      <c r="S46" s="130">
        <v>817938.96251110174</v>
      </c>
      <c r="T46" s="130">
        <v>397565.34730986774</v>
      </c>
      <c r="U46" s="130">
        <v>928042.72776141716</v>
      </c>
      <c r="V46" s="130">
        <v>816655.67475342401</v>
      </c>
      <c r="W46" s="130">
        <v>508576.83411764703</v>
      </c>
      <c r="X46" s="130">
        <v>225466.68117647059</v>
      </c>
      <c r="Y46" s="131">
        <v>1031858.4470588234</v>
      </c>
      <c r="Z46" s="130">
        <v>1785485.317647059</v>
      </c>
      <c r="AA46" s="130">
        <v>1187264.6305882351</v>
      </c>
      <c r="AB46" s="130">
        <v>1289574.6541176473</v>
      </c>
      <c r="AC46" s="68">
        <f>(IF(AA46=0,"n/d",(AB46/AA46)-1)*100)</f>
        <v>8.6172889256140195</v>
      </c>
    </row>
    <row r="47" spans="2:34" ht="13.5" x14ac:dyDescent="0.3">
      <c r="B47" s="89" t="s">
        <v>11</v>
      </c>
      <c r="C47" s="132">
        <v>1837306.431751648</v>
      </c>
      <c r="D47" s="132">
        <v>1618981.1994203655</v>
      </c>
      <c r="E47" s="132">
        <v>1803683.4373137399</v>
      </c>
      <c r="F47" s="132">
        <v>1744121.8646286165</v>
      </c>
      <c r="G47" s="132">
        <v>1429719.1452811668</v>
      </c>
      <c r="H47" s="132">
        <v>2354547.0375823863</v>
      </c>
      <c r="I47" s="132">
        <v>1593435.4975926704</v>
      </c>
      <c r="J47" s="132">
        <v>1673133.6009442341</v>
      </c>
      <c r="K47" s="132">
        <v>1780871.421726733</v>
      </c>
      <c r="L47" s="132">
        <v>1917350.6462394241</v>
      </c>
      <c r="M47" s="132">
        <v>1769524</v>
      </c>
      <c r="N47" s="132">
        <v>1861389.7653438039</v>
      </c>
      <c r="O47" s="132">
        <v>962404.87425793486</v>
      </c>
      <c r="P47" s="132">
        <v>1520363.1842191371</v>
      </c>
      <c r="Q47" s="132">
        <v>2177695.1806665696</v>
      </c>
      <c r="R47" s="132">
        <v>1959466.469172159</v>
      </c>
      <c r="S47" s="132">
        <v>1434966.9705043705</v>
      </c>
      <c r="T47" s="132">
        <v>979391.90973682981</v>
      </c>
      <c r="U47" s="132">
        <v>905373.6081895947</v>
      </c>
      <c r="V47" s="132">
        <v>619854.61132146022</v>
      </c>
      <c r="W47" s="132">
        <v>810705.6</v>
      </c>
      <c r="X47" s="132">
        <v>700485.72470588237</v>
      </c>
      <c r="Y47" s="133">
        <v>920428.98</v>
      </c>
      <c r="Z47" s="132">
        <v>1416130.4376470589</v>
      </c>
      <c r="AA47" s="132">
        <v>1242023.0811764707</v>
      </c>
      <c r="AB47" s="132">
        <v>914348.53058823536</v>
      </c>
      <c r="AC47" s="68">
        <f>IF(AB47="","",((SUM(AB46:AB47))/(SUM(AA46:AA47))-1)*100)</f>
        <v>-9.2769796664023634</v>
      </c>
    </row>
    <row r="48" spans="2:34" ht="13.5" x14ac:dyDescent="0.3">
      <c r="B48" s="89" t="s">
        <v>12</v>
      </c>
      <c r="C48" s="132">
        <v>2119427.8931008955</v>
      </c>
      <c r="D48" s="132">
        <v>1827976.9175968212</v>
      </c>
      <c r="E48" s="132">
        <v>1748130.3996980677</v>
      </c>
      <c r="F48" s="132">
        <v>1495444.7985322301</v>
      </c>
      <c r="G48" s="132">
        <v>2095855.3603982613</v>
      </c>
      <c r="H48" s="132">
        <v>1766655.7904454726</v>
      </c>
      <c r="I48" s="132">
        <v>2228251.3801243398</v>
      </c>
      <c r="J48" s="132">
        <v>2501853.9428785117</v>
      </c>
      <c r="K48" s="132">
        <v>1812964.2453138875</v>
      </c>
      <c r="L48" s="132">
        <v>1748340.3027372661</v>
      </c>
      <c r="M48" s="132">
        <v>1770272.1544430421</v>
      </c>
      <c r="N48" s="132">
        <v>1867903.4843920842</v>
      </c>
      <c r="O48" s="132">
        <v>1369698.7589398401</v>
      </c>
      <c r="P48" s="132">
        <v>1696638.9449820034</v>
      </c>
      <c r="Q48" s="132">
        <v>1103637.6793811042</v>
      </c>
      <c r="R48" s="132">
        <v>1379517.8960407609</v>
      </c>
      <c r="S48" s="132">
        <v>1126892.4928715001</v>
      </c>
      <c r="T48" s="132">
        <v>217102.47627728694</v>
      </c>
      <c r="U48" s="132">
        <v>1065877.5861263031</v>
      </c>
      <c r="V48" s="132">
        <v>1256002.3512363858</v>
      </c>
      <c r="W48" s="132">
        <v>781466.11647058814</v>
      </c>
      <c r="X48" s="132">
        <v>641554.88588235294</v>
      </c>
      <c r="Y48" s="133">
        <v>1372892.2894117648</v>
      </c>
      <c r="Z48" s="132">
        <v>1349900.7141176471</v>
      </c>
      <c r="AA48" s="132">
        <v>1478121.9129411762</v>
      </c>
      <c r="AB48" s="132">
        <v>1220041.2552941176</v>
      </c>
      <c r="AC48" s="68">
        <f>IF(AB48="","",((SUM(AB46:AB48))/(SUM(AA46:AA48))-1)*100)</f>
        <v>-12.372523772504939</v>
      </c>
    </row>
    <row r="49" spans="2:29" ht="13.5" x14ac:dyDescent="0.3">
      <c r="B49" s="89" t="s">
        <v>13</v>
      </c>
      <c r="C49" s="132">
        <v>1717433.5409960053</v>
      </c>
      <c r="D49" s="132">
        <v>1419867.2712371245</v>
      </c>
      <c r="E49" s="132">
        <v>2143573.429183851</v>
      </c>
      <c r="F49" s="132">
        <v>2031223.2622820549</v>
      </c>
      <c r="G49" s="132">
        <v>2737462.4947412703</v>
      </c>
      <c r="H49" s="132">
        <v>1253909.4960968541</v>
      </c>
      <c r="I49" s="132">
        <v>1713594.45262469</v>
      </c>
      <c r="J49" s="132">
        <v>1770476.7622586826</v>
      </c>
      <c r="K49" s="132">
        <v>1637137.9052673967</v>
      </c>
      <c r="L49" s="132">
        <v>1771244.1380596652</v>
      </c>
      <c r="M49" s="132">
        <v>1904782.6193147292</v>
      </c>
      <c r="N49" s="132">
        <v>2164833</v>
      </c>
      <c r="O49" s="132">
        <v>2020591.2623287991</v>
      </c>
      <c r="P49" s="132">
        <v>1828551.8732763054</v>
      </c>
      <c r="Q49" s="132">
        <v>1791902.7450567947</v>
      </c>
      <c r="R49" s="132">
        <v>933809.37806759228</v>
      </c>
      <c r="S49" s="132">
        <v>727263.96718552802</v>
      </c>
      <c r="T49" s="132">
        <v>599975.13205254055</v>
      </c>
      <c r="U49" s="132">
        <v>347136.34950684803</v>
      </c>
      <c r="V49" s="132">
        <v>525376.48413032293</v>
      </c>
      <c r="W49" s="132">
        <v>851060.28705882351</v>
      </c>
      <c r="X49" s="132">
        <v>1123810.0647058825</v>
      </c>
      <c r="Y49" s="133">
        <v>823383.93411764712</v>
      </c>
      <c r="Z49" s="132">
        <v>1849561.6152941175</v>
      </c>
      <c r="AA49" s="132">
        <v>1897312.9964705883</v>
      </c>
      <c r="AB49" s="132">
        <v>1098041.3047058824</v>
      </c>
      <c r="AC49" s="68">
        <f>IF(AB49="","",((SUM(AB46:AB49))/(SUM(AA46:AA49))-1)*100)</f>
        <v>-22.097815178817505</v>
      </c>
    </row>
    <row r="50" spans="2:29" ht="13.5" x14ac:dyDescent="0.3">
      <c r="B50" s="89" t="s">
        <v>14</v>
      </c>
      <c r="C50" s="132">
        <v>2159317.2990554441</v>
      </c>
      <c r="D50" s="132">
        <v>1644812.3795913719</v>
      </c>
      <c r="E50" s="132">
        <v>2427338.7679259987</v>
      </c>
      <c r="F50" s="132">
        <v>955600.01986631146</v>
      </c>
      <c r="G50" s="132">
        <v>3050293.5586406766</v>
      </c>
      <c r="H50" s="132">
        <v>2484859.8513532463</v>
      </c>
      <c r="I50" s="132">
        <v>1988829.2642453136</v>
      </c>
      <c r="J50" s="132">
        <v>1970137.3089328287</v>
      </c>
      <c r="K50" s="132">
        <v>2467915.3527258718</v>
      </c>
      <c r="L50" s="132">
        <v>2159849.1878184453</v>
      </c>
      <c r="M50" s="132">
        <v>1579962.0939092226</v>
      </c>
      <c r="N50" s="132">
        <v>1828406</v>
      </c>
      <c r="O50" s="132">
        <v>1551755.8243040261</v>
      </c>
      <c r="P50" s="132">
        <v>2380842.6463520266</v>
      </c>
      <c r="Q50" s="132">
        <v>1505718.3997101902</v>
      </c>
      <c r="R50" s="132">
        <v>1095512.9762071706</v>
      </c>
      <c r="S50" s="132">
        <v>987187.286729304</v>
      </c>
      <c r="T50" s="132">
        <v>848567.21824895998</v>
      </c>
      <c r="U50" s="132">
        <v>758314.67536109942</v>
      </c>
      <c r="V50" s="132">
        <v>1111798.5859860701</v>
      </c>
      <c r="W50" s="132">
        <v>293178.12470588239</v>
      </c>
      <c r="X50" s="132">
        <v>1293626.9447058826</v>
      </c>
      <c r="Y50" s="133">
        <v>1039216.2082352943</v>
      </c>
      <c r="Z50" s="132">
        <v>1423961.2129411765</v>
      </c>
      <c r="AA50" s="132">
        <v>1607489.1917647058</v>
      </c>
      <c r="AB50" s="132">
        <v>1173650.2564705885</v>
      </c>
      <c r="AC50" s="68">
        <f>IF(AB50="","",((SUM(AB46:AB50))/(SUM(AA46:AA50))-1)*100)</f>
        <v>-23.158482988407393</v>
      </c>
    </row>
    <row r="51" spans="2:29" ht="13.5" x14ac:dyDescent="0.3">
      <c r="B51" s="89" t="s">
        <v>15</v>
      </c>
      <c r="C51" s="132">
        <v>2483588.6303763804</v>
      </c>
      <c r="D51" s="132">
        <v>2671940.5653443723</v>
      </c>
      <c r="E51" s="132">
        <v>1267709.7968984293</v>
      </c>
      <c r="F51" s="132">
        <v>1520770.9285747674</v>
      </c>
      <c r="G51" s="132">
        <v>2491229.816996214</v>
      </c>
      <c r="H51" s="132">
        <v>1282507.705791614</v>
      </c>
      <c r="I51" s="132">
        <v>1669938.3279577433</v>
      </c>
      <c r="J51" s="132">
        <v>1626775.9792922917</v>
      </c>
      <c r="K51" s="132">
        <v>2692026.840805599</v>
      </c>
      <c r="L51" s="132">
        <v>2022056.1445332584</v>
      </c>
      <c r="M51" s="132">
        <v>1822318.3798438739</v>
      </c>
      <c r="N51" s="132">
        <v>1683584</v>
      </c>
      <c r="O51" s="132">
        <v>2265191.8220913382</v>
      </c>
      <c r="P51" s="132">
        <v>1393646.1108773898</v>
      </c>
      <c r="Q51" s="132">
        <v>1942532.4837563687</v>
      </c>
      <c r="R51" s="132">
        <v>1852745.7953536203</v>
      </c>
      <c r="S51" s="132">
        <v>1232932.2009535828</v>
      </c>
      <c r="T51" s="132">
        <v>927099.09783574054</v>
      </c>
      <c r="U51" s="132">
        <v>826599.11536483897</v>
      </c>
      <c r="V51" s="132">
        <v>1165653.5958023653</v>
      </c>
      <c r="W51" s="132">
        <v>1649147.3529411764</v>
      </c>
      <c r="X51" s="132">
        <v>814959.57058823539</v>
      </c>
      <c r="Y51" s="133">
        <v>1329164.0235294118</v>
      </c>
      <c r="Z51" s="132">
        <v>986864.59294117638</v>
      </c>
      <c r="AA51" s="132">
        <v>1219769.3047058824</v>
      </c>
      <c r="AB51" s="132">
        <v>1255467.0858823531</v>
      </c>
      <c r="AC51" s="68">
        <f>IF(AB51="","",((SUM(AB46:AB51))/(SUM(AA46:AA51))-1)*100)</f>
        <v>-19.472447954640693</v>
      </c>
    </row>
    <row r="52" spans="2:29" ht="13.5" x14ac:dyDescent="0.3">
      <c r="B52" s="89" t="s">
        <v>16</v>
      </c>
      <c r="C52" s="132">
        <v>1939384.2579907754</v>
      </c>
      <c r="D52" s="132">
        <v>1884416.4151794706</v>
      </c>
      <c r="E52" s="132">
        <v>1751512.4858730459</v>
      </c>
      <c r="F52" s="132">
        <v>1399148.7133641844</v>
      </c>
      <c r="G52" s="132">
        <v>2545173.6514280373</v>
      </c>
      <c r="H52" s="132">
        <v>1792687.542654139</v>
      </c>
      <c r="I52" s="132">
        <v>1484157.2500350582</v>
      </c>
      <c r="J52" s="132">
        <v>2694782.2488664519</v>
      </c>
      <c r="K52" s="132">
        <v>2317086.8520076661</v>
      </c>
      <c r="L52" s="132">
        <v>2102730.7280326313</v>
      </c>
      <c r="M52" s="132">
        <v>2361314.6145935585</v>
      </c>
      <c r="N52" s="132">
        <v>1026035</v>
      </c>
      <c r="O52" s="132">
        <v>1869553.109662039</v>
      </c>
      <c r="P52" s="132">
        <v>4502092.9369419906</v>
      </c>
      <c r="Q52" s="132">
        <v>2643681.4238302242</v>
      </c>
      <c r="R52" s="132">
        <v>1314885.0465105409</v>
      </c>
      <c r="S52" s="132">
        <v>650665.91408404615</v>
      </c>
      <c r="T52" s="132">
        <v>1079257.8810825972</v>
      </c>
      <c r="U52" s="132">
        <v>635280.48543916235</v>
      </c>
      <c r="V52" s="132">
        <v>1431950.9208619641</v>
      </c>
      <c r="W52" s="132">
        <v>654205.64235294121</v>
      </c>
      <c r="X52" s="132">
        <v>1434531.3552941177</v>
      </c>
      <c r="Y52" s="133">
        <v>1095471.1494117647</v>
      </c>
      <c r="Z52" s="132">
        <v>1630168.9388235295</v>
      </c>
      <c r="AA52" s="132">
        <v>1273551.8223529414</v>
      </c>
      <c r="AB52" s="132">
        <v>1155242.1317647058</v>
      </c>
      <c r="AC52" s="68">
        <f>IF(AB52="","",((SUM(AB46:AB52))/(SUM(AA46:AA52))-1)*100)</f>
        <v>-18.163260190788598</v>
      </c>
    </row>
    <row r="53" spans="2:29" ht="13.5" x14ac:dyDescent="0.3">
      <c r="B53" s="89" t="s">
        <v>17</v>
      </c>
      <c r="C53" s="132">
        <v>2753271.6913592028</v>
      </c>
      <c r="D53" s="132">
        <v>2583800.7407641285</v>
      </c>
      <c r="E53" s="132">
        <v>1298684.6510642304</v>
      </c>
      <c r="F53" s="132">
        <v>1694618.8811760857</v>
      </c>
      <c r="G53" s="132">
        <v>2320349.1141962325</v>
      </c>
      <c r="H53" s="132">
        <v>2227633.6102930866</v>
      </c>
      <c r="I53" s="132">
        <v>2623888.9648483153</v>
      </c>
      <c r="J53" s="132">
        <v>1737637.4000841395</v>
      </c>
      <c r="K53" s="132">
        <v>2367298.4667882016</v>
      </c>
      <c r="L53" s="132">
        <v>1429010.5571916045</v>
      </c>
      <c r="M53" s="132">
        <v>1074402.7228532699</v>
      </c>
      <c r="N53" s="132">
        <v>1416876.2024961435</v>
      </c>
      <c r="O53" s="132">
        <v>679917.19955125498</v>
      </c>
      <c r="P53" s="132">
        <v>992555.31832842517</v>
      </c>
      <c r="Q53" s="132">
        <v>1577758.328658907</v>
      </c>
      <c r="R53" s="132">
        <v>1256352.6457252372</v>
      </c>
      <c r="S53" s="132">
        <v>566044.23643247795</v>
      </c>
      <c r="T53" s="132">
        <v>644490.29472257278</v>
      </c>
      <c r="U53" s="132">
        <v>1533654.0936287569</v>
      </c>
      <c r="V53" s="132">
        <v>546062.44799700833</v>
      </c>
      <c r="W53" s="132">
        <v>333562.55764705886</v>
      </c>
      <c r="X53" s="132">
        <v>526463.5611764706</v>
      </c>
      <c r="Y53" s="133">
        <v>1134575.925882353</v>
      </c>
      <c r="Z53" s="132">
        <v>1416904.2752941179</v>
      </c>
      <c r="AA53" s="132">
        <v>1087557.328235294</v>
      </c>
      <c r="AB53" s="132">
        <v>1600634.9964705885</v>
      </c>
      <c r="AC53" s="68">
        <f>IF(AB53="","",((SUM(AB46:AB53))/(SUM(AA46:AA53))-1)*100)</f>
        <v>-11.699076615948057</v>
      </c>
    </row>
    <row r="54" spans="2:29" ht="13.5" x14ac:dyDescent="0.3">
      <c r="B54" s="89" t="s">
        <v>18</v>
      </c>
      <c r="C54" s="132">
        <v>2140166.6604003846</v>
      </c>
      <c r="D54" s="132">
        <v>1830965.2427370236</v>
      </c>
      <c r="E54" s="132">
        <v>2062286.5146449427</v>
      </c>
      <c r="F54" s="132">
        <v>2085511.3740475855</v>
      </c>
      <c r="G54" s="132">
        <v>1866060.676389473</v>
      </c>
      <c r="H54" s="132">
        <v>1283664.9605010983</v>
      </c>
      <c r="I54" s="132">
        <v>1369143.3997101856</v>
      </c>
      <c r="J54" s="132">
        <v>2154152.9811153179</v>
      </c>
      <c r="K54" s="132">
        <v>1734152.292806058</v>
      </c>
      <c r="L54" s="132">
        <v>2446901.4650893398</v>
      </c>
      <c r="M54" s="132">
        <v>1768556.0043004723</v>
      </c>
      <c r="N54" s="132">
        <v>1441261</v>
      </c>
      <c r="O54" s="132">
        <v>1437658.5508913486</v>
      </c>
      <c r="P54" s="132">
        <v>1207536.0865703737</v>
      </c>
      <c r="Q54" s="132">
        <v>2838399.7487495914</v>
      </c>
      <c r="R54" s="132">
        <v>1506401.4876361426</v>
      </c>
      <c r="S54" s="132">
        <v>746323.7706259056</v>
      </c>
      <c r="T54" s="132">
        <v>533816.42710232316</v>
      </c>
      <c r="U54" s="132">
        <v>787649.43673164118</v>
      </c>
      <c r="V54" s="132">
        <v>875899.66460991907</v>
      </c>
      <c r="W54" s="132">
        <v>302422.13294117647</v>
      </c>
      <c r="X54" s="132">
        <v>740044.97176470573</v>
      </c>
      <c r="Y54" s="133">
        <v>1630029.8200000003</v>
      </c>
      <c r="Z54" s="132">
        <v>1213850.1376470588</v>
      </c>
      <c r="AA54" s="132">
        <v>1390789.9811764704</v>
      </c>
      <c r="AB54" s="132">
        <v>1175629.3211764705</v>
      </c>
      <c r="AC54" s="68">
        <f>IF(AB54="","",((SUM(AB46:AB54))/(SUM(AA46:AA54))-1)*100)</f>
        <v>-12.122619750077801</v>
      </c>
    </row>
    <row r="55" spans="2:29" ht="13.5" x14ac:dyDescent="0.3">
      <c r="B55" s="89" t="s">
        <v>19</v>
      </c>
      <c r="C55" s="132">
        <v>1699983.7181981979</v>
      </c>
      <c r="D55" s="132">
        <v>2656514.3569526202</v>
      </c>
      <c r="E55" s="132">
        <v>1995041.3613674892</v>
      </c>
      <c r="F55" s="132">
        <v>2377848.2435843498</v>
      </c>
      <c r="G55" s="132">
        <v>2180677.9250222035</v>
      </c>
      <c r="H55" s="132">
        <v>1535076.2913102417</v>
      </c>
      <c r="I55" s="132">
        <v>1797609.3488524281</v>
      </c>
      <c r="J55" s="132">
        <v>2811274.7791333618</v>
      </c>
      <c r="K55" s="132">
        <v>2117620.3162249336</v>
      </c>
      <c r="L55" s="132">
        <v>1901706.8759801688</v>
      </c>
      <c r="M55" s="132">
        <v>1299304.2537278549</v>
      </c>
      <c r="N55" s="132">
        <v>1931387</v>
      </c>
      <c r="O55" s="132">
        <v>567239.94764642639</v>
      </c>
      <c r="P55" s="132">
        <v>3060027.0550212143</v>
      </c>
      <c r="Q55" s="132">
        <v>1482235.0394989015</v>
      </c>
      <c r="R55" s="132">
        <v>3242332.2371803857</v>
      </c>
      <c r="S55" s="132">
        <v>772188.73112700426</v>
      </c>
      <c r="T55" s="132">
        <v>917299.95909877063</v>
      </c>
      <c r="U55" s="132">
        <v>1687504.554059739</v>
      </c>
      <c r="V55" s="132">
        <v>472774.07212639647</v>
      </c>
      <c r="W55" s="132">
        <v>353987.89529411762</v>
      </c>
      <c r="X55" s="132">
        <v>614189.35176470596</v>
      </c>
      <c r="Y55" s="133">
        <v>1850988.5670588238</v>
      </c>
      <c r="Z55" s="132">
        <v>1921137.554117647</v>
      </c>
      <c r="AA55" s="132">
        <v>1574317.7505882354</v>
      </c>
      <c r="AB55" s="132">
        <v>1256642.425882353</v>
      </c>
      <c r="AC55" s="68">
        <f>IF(AB55="","",((SUM(AB46:AB55))/(SUM(AA46:AA55))-1)*100)</f>
        <v>-13.031238256163558</v>
      </c>
    </row>
    <row r="56" spans="2:29" ht="13.5" x14ac:dyDescent="0.3">
      <c r="B56" s="89" t="s">
        <v>20</v>
      </c>
      <c r="C56" s="132">
        <v>1474147.7837345807</v>
      </c>
      <c r="D56" s="132">
        <v>1893801.9019554232</v>
      </c>
      <c r="E56" s="132">
        <v>1916068.948465588</v>
      </c>
      <c r="F56" s="132">
        <v>1998672.4173795166</v>
      </c>
      <c r="G56" s="132">
        <v>1849598.900341233</v>
      </c>
      <c r="H56" s="132">
        <v>1850647.6324031223</v>
      </c>
      <c r="I56" s="132">
        <v>2405519.6302528866</v>
      </c>
      <c r="J56" s="132">
        <v>2227857.3949422711</v>
      </c>
      <c r="K56" s="132">
        <v>1201807.6532043191</v>
      </c>
      <c r="L56" s="132">
        <v>1674080.8196606366</v>
      </c>
      <c r="M56" s="132">
        <v>1632526.0669377833</v>
      </c>
      <c r="N56" s="132">
        <v>1775224</v>
      </c>
      <c r="O56" s="132">
        <v>2193487.5333052869</v>
      </c>
      <c r="P56" s="132">
        <v>1373961.2758846353</v>
      </c>
      <c r="Q56" s="132">
        <v>2069969.7751600991</v>
      </c>
      <c r="R56" s="132">
        <v>2092114.6718552797</v>
      </c>
      <c r="S56" s="132">
        <v>816825.79465245642</v>
      </c>
      <c r="T56" s="132">
        <v>863962.64899733546</v>
      </c>
      <c r="U56" s="132">
        <v>360697.89300238399</v>
      </c>
      <c r="V56" s="132">
        <v>998333.96087505261</v>
      </c>
      <c r="W56" s="132">
        <v>737467.18941176473</v>
      </c>
      <c r="X56" s="132">
        <v>757670.10352941183</v>
      </c>
      <c r="Y56" s="133">
        <v>1663696.4035294116</v>
      </c>
      <c r="Z56" s="132">
        <v>1091308.6835294117</v>
      </c>
      <c r="AA56" s="132">
        <v>1596708.7341176469</v>
      </c>
      <c r="AB56" s="132"/>
      <c r="AC56" s="68" t="str">
        <f>IF(AB56="","",((SUM(AB46:AB56))/(SUM(AA46:AA56))-1)*100)</f>
        <v/>
      </c>
    </row>
    <row r="57" spans="2:29" ht="13.5" x14ac:dyDescent="0.3">
      <c r="B57" s="90" t="s">
        <v>21</v>
      </c>
      <c r="C57" s="134">
        <v>1486358.8900441392</v>
      </c>
      <c r="D57" s="134">
        <v>2080112.9217704872</v>
      </c>
      <c r="E57" s="134">
        <v>2076271.4188171034</v>
      </c>
      <c r="F57" s="134">
        <v>1031195.6294114897</v>
      </c>
      <c r="G57" s="134">
        <v>2184204.973589492</v>
      </c>
      <c r="H57" s="134">
        <v>2067212.0600196323</v>
      </c>
      <c r="I57" s="134">
        <v>873815.63128126028</v>
      </c>
      <c r="J57" s="134">
        <v>1976647.0352451736</v>
      </c>
      <c r="K57" s="134">
        <v>2024250.201000327</v>
      </c>
      <c r="L57" s="134">
        <v>1927285.5256392278</v>
      </c>
      <c r="M57" s="134">
        <v>1404940.9503108494</v>
      </c>
      <c r="N57" s="134">
        <v>1260591.8500000001</v>
      </c>
      <c r="O57" s="134">
        <v>1696042.0471662853</v>
      </c>
      <c r="P57" s="134">
        <v>1850061.8368157807</v>
      </c>
      <c r="Q57" s="134">
        <v>2213379.9385312949</v>
      </c>
      <c r="R57" s="134">
        <v>1825972.2654606646</v>
      </c>
      <c r="S57" s="134">
        <v>483383.98424718366</v>
      </c>
      <c r="T57" s="134">
        <v>652333.41046136583</v>
      </c>
      <c r="U57" s="134">
        <v>968834.89459168888</v>
      </c>
      <c r="V57" s="134">
        <v>1163044.3030430514</v>
      </c>
      <c r="W57" s="134">
        <v>535096.43058823526</v>
      </c>
      <c r="X57" s="134">
        <v>597140.58941176464</v>
      </c>
      <c r="Y57" s="135">
        <v>2049666.4188235297</v>
      </c>
      <c r="Z57" s="134">
        <v>758600.94000000006</v>
      </c>
      <c r="AA57" s="134">
        <v>850567.85647058813</v>
      </c>
      <c r="AB57" s="134"/>
      <c r="AC57" s="68" t="str">
        <f>IF(AB57="","",((SUM(AB46:AB57))/(SUM(AA46:AA57))-1)*100)</f>
        <v/>
      </c>
    </row>
    <row r="58" spans="2:29" ht="13" x14ac:dyDescent="0.3">
      <c r="B58" s="42" t="s">
        <v>22</v>
      </c>
      <c r="C58" s="65">
        <f t="shared" ref="C58" si="0">SUM(C46:C57)</f>
        <v>23100937.36507538</v>
      </c>
      <c r="D58" s="65">
        <f t="shared" ref="D58" si="1">SUM(D46:D57)</f>
        <v>24194966.964887645</v>
      </c>
      <c r="E58" s="65">
        <f t="shared" ref="E58" si="2">SUM(E46:E57)</f>
        <v>22055597.008483604</v>
      </c>
      <c r="F58" s="65">
        <f t="shared" ref="F58" si="3">SUM(F46:F57)</f>
        <v>19958480.079932686</v>
      </c>
      <c r="G58" s="65">
        <f t="shared" ref="G58" si="4">SUM(G46:G57)</f>
        <v>26912602.713504415</v>
      </c>
      <c r="H58" s="65">
        <f t="shared" ref="H58" si="5">SUM(H46:H57)</f>
        <v>21974140.170850273</v>
      </c>
      <c r="I58" s="65">
        <f t="shared" ref="I58" si="6">SUM(I46:I57)</f>
        <v>20908119.539101578</v>
      </c>
      <c r="J58" s="65">
        <f t="shared" ref="J58" si="7">SUM(J46:J57)</f>
        <v>25379663.067358483</v>
      </c>
      <c r="K58" s="65">
        <f t="shared" ref="K58" si="8">SUM(K46:K57)</f>
        <v>23722129.37893723</v>
      </c>
      <c r="L58" s="65">
        <f t="shared" ref="L58" si="9">SUM(L46:L57)</f>
        <v>22816759.174602479</v>
      </c>
      <c r="M58" s="65">
        <f t="shared" ref="M58" si="10">SUM(M46:M57)</f>
        <v>19658525.860234655</v>
      </c>
      <c r="N58" s="65">
        <f t="shared" ref="N58" si="11">SUM(N46:N57)</f>
        <v>19280819.71339456</v>
      </c>
      <c r="O58" s="65">
        <f t="shared" ref="O58" si="12">SUM(O46:O57)</f>
        <v>18116225.930144582</v>
      </c>
      <c r="P58" s="65">
        <f t="shared" ref="P58" si="13">SUM(P46:P57)</f>
        <v>23504426.944396663</v>
      </c>
      <c r="Q58" s="65">
        <f t="shared" ref="Q58" si="14">SUM(Q46:Q57)</f>
        <v>22918319.731921658</v>
      </c>
      <c r="R58" s="65">
        <f t="shared" ref="R58" si="15">SUM(R46:R57)</f>
        <v>18805964.269854628</v>
      </c>
      <c r="S58" s="65">
        <f t="shared" ref="S58" si="16">SUM(S46:S57)</f>
        <v>10362614.311924461</v>
      </c>
      <c r="T58" s="65">
        <f t="shared" ref="T58" si="17">SUM(T46:T57)</f>
        <v>8660861.8029261902</v>
      </c>
      <c r="U58" s="65">
        <f t="shared" ref="U58" si="18">SUM(U46:U57)</f>
        <v>10804965.419763474</v>
      </c>
      <c r="V58" s="65">
        <f t="shared" ref="V58" si="19">SUM(V46:V57)</f>
        <v>10983406.672743421</v>
      </c>
      <c r="W58" s="65">
        <f t="shared" ref="W58" si="20">SUM(W46:W57)</f>
        <v>7810876.1635294119</v>
      </c>
      <c r="X58" s="65">
        <f t="shared" ref="X58" si="21">SUM(X46:X57)</f>
        <v>9469943.8047058843</v>
      </c>
      <c r="Y58" s="66">
        <f t="shared" ref="Y58:Z58" si="22">SUM(Y46:Y57)</f>
        <v>15941372.167058824</v>
      </c>
      <c r="Z58" s="66">
        <f t="shared" si="22"/>
        <v>16843874.419999998</v>
      </c>
      <c r="AA58" s="66">
        <f>SUM(AA46:AA57)</f>
        <v>16405474.590588236</v>
      </c>
      <c r="AB58" s="66">
        <f>SUM(AB46:AB57)</f>
        <v>12139271.962352943</v>
      </c>
      <c r="AC58" s="62"/>
    </row>
    <row r="59" spans="2:29" ht="15.5" x14ac:dyDescent="0.35">
      <c r="B59" s="53" t="s">
        <v>23</v>
      </c>
      <c r="C59" s="8" t="s">
        <v>24</v>
      </c>
      <c r="D59" s="8" t="s">
        <v>24</v>
      </c>
      <c r="E59" s="8" t="s">
        <v>24</v>
      </c>
      <c r="F59" s="8" t="s">
        <v>24</v>
      </c>
      <c r="G59" s="8" t="s">
        <v>24</v>
      </c>
      <c r="H59" s="8" t="s">
        <v>24</v>
      </c>
      <c r="I59" s="8" t="s">
        <v>24</v>
      </c>
    </row>
    <row r="60" spans="2:29" x14ac:dyDescent="0.25">
      <c r="B60" s="11" t="s">
        <v>25</v>
      </c>
      <c r="D60" s="60"/>
      <c r="E60" s="60"/>
      <c r="F60" s="20"/>
      <c r="G60" s="20"/>
      <c r="H60" s="75"/>
      <c r="K60" s="22"/>
    </row>
    <row r="61" spans="2:29" ht="13" x14ac:dyDescent="0.3">
      <c r="B61" s="12" t="s">
        <v>26</v>
      </c>
      <c r="D61" s="21"/>
      <c r="E61" s="21"/>
      <c r="F61" s="20"/>
      <c r="G61" s="20"/>
      <c r="H61" s="75"/>
      <c r="K61" s="22"/>
    </row>
    <row r="62" spans="2:29" ht="13" x14ac:dyDescent="0.3">
      <c r="B62" s="9"/>
      <c r="D62" s="21"/>
      <c r="E62" s="21"/>
      <c r="F62" s="20"/>
      <c r="G62" s="20"/>
      <c r="H62" s="75"/>
      <c r="K62" s="22"/>
    </row>
    <row r="63" spans="2:29" ht="13" x14ac:dyDescent="0.3">
      <c r="B63" s="9"/>
      <c r="D63" s="21"/>
      <c r="E63" s="21"/>
      <c r="F63" s="20"/>
      <c r="G63" s="20"/>
      <c r="H63" s="75"/>
      <c r="K63" s="22"/>
    </row>
    <row r="64" spans="2:29" ht="13" x14ac:dyDescent="0.3">
      <c r="B64" s="9"/>
      <c r="D64" s="21"/>
      <c r="E64" s="21"/>
      <c r="F64" s="20"/>
      <c r="G64" s="20"/>
      <c r="H64" s="75"/>
      <c r="K64" s="22"/>
    </row>
    <row r="65" spans="2:11" ht="13" x14ac:dyDescent="0.3">
      <c r="B65" s="9"/>
      <c r="D65" s="21"/>
      <c r="E65" s="21"/>
      <c r="F65" s="20"/>
      <c r="G65" s="20"/>
      <c r="H65" s="75"/>
      <c r="K65" s="22"/>
    </row>
    <row r="66" spans="2:11" ht="13" x14ac:dyDescent="0.3">
      <c r="B66" s="9"/>
      <c r="D66" s="21"/>
      <c r="E66" s="21"/>
      <c r="F66" s="20"/>
      <c r="G66" s="20"/>
      <c r="H66" s="75"/>
      <c r="K66" s="22"/>
    </row>
    <row r="67" spans="2:11" ht="13" x14ac:dyDescent="0.3">
      <c r="B67" s="9"/>
      <c r="D67" s="21"/>
      <c r="E67" s="21"/>
      <c r="F67" s="20"/>
      <c r="G67" s="20"/>
      <c r="H67" s="75"/>
      <c r="K67" s="22"/>
    </row>
    <row r="68" spans="2:11" ht="13" x14ac:dyDescent="0.3">
      <c r="B68" s="9"/>
      <c r="D68" s="21"/>
      <c r="E68" s="21"/>
      <c r="F68" s="20"/>
      <c r="G68" s="20"/>
      <c r="H68" s="75"/>
      <c r="K68" s="22"/>
    </row>
    <row r="69" spans="2:11" ht="13" x14ac:dyDescent="0.3">
      <c r="B69" s="9"/>
      <c r="D69" s="21"/>
      <c r="E69" s="21"/>
      <c r="F69" s="20"/>
      <c r="G69" s="20"/>
      <c r="H69" s="75"/>
      <c r="K69" s="22"/>
    </row>
    <row r="70" spans="2:11" ht="13" x14ac:dyDescent="0.3">
      <c r="B70" s="9"/>
      <c r="D70" s="21"/>
      <c r="E70" s="21"/>
      <c r="F70" s="20"/>
      <c r="G70" s="20"/>
      <c r="H70" s="75"/>
      <c r="K70" s="22"/>
    </row>
    <row r="71" spans="2:11" ht="13" x14ac:dyDescent="0.3">
      <c r="B71" s="9"/>
      <c r="D71" s="21"/>
      <c r="E71" s="21"/>
      <c r="F71" s="20"/>
      <c r="G71" s="20"/>
      <c r="H71" s="75"/>
      <c r="K71" s="22"/>
    </row>
    <row r="72" spans="2:11" ht="13" x14ac:dyDescent="0.3">
      <c r="B72" s="9"/>
      <c r="D72" s="21"/>
      <c r="E72" s="21"/>
      <c r="F72" s="20"/>
      <c r="G72" s="20"/>
      <c r="H72" s="75"/>
      <c r="K72" s="22"/>
    </row>
    <row r="73" spans="2:11" ht="13" x14ac:dyDescent="0.3">
      <c r="B73" s="9"/>
      <c r="D73" s="21"/>
      <c r="E73" s="21"/>
      <c r="F73" s="20"/>
      <c r="G73" s="20"/>
      <c r="H73" s="75"/>
      <c r="K73" s="22"/>
    </row>
    <row r="74" spans="2:11" ht="13" x14ac:dyDescent="0.3">
      <c r="B74" s="9"/>
      <c r="D74" s="21"/>
      <c r="E74" s="21"/>
      <c r="F74" s="20"/>
      <c r="G74" s="20"/>
      <c r="H74" s="75"/>
      <c r="K74" s="22"/>
    </row>
    <row r="75" spans="2:11" ht="13" x14ac:dyDescent="0.3">
      <c r="B75" s="9"/>
      <c r="D75" s="21"/>
      <c r="E75" s="21"/>
      <c r="F75" s="20"/>
      <c r="G75" s="20"/>
      <c r="H75" s="75"/>
      <c r="K75" s="22"/>
    </row>
    <row r="76" spans="2:11" ht="13" x14ac:dyDescent="0.3">
      <c r="B76" s="9"/>
      <c r="D76" s="21"/>
      <c r="E76" s="21"/>
      <c r="F76" s="20"/>
      <c r="G76" s="20"/>
      <c r="H76" s="75"/>
      <c r="K76" s="22"/>
    </row>
    <row r="77" spans="2:11" ht="13" x14ac:dyDescent="0.3">
      <c r="B77" s="9"/>
      <c r="D77" s="21"/>
      <c r="E77" s="21"/>
      <c r="F77" s="20"/>
      <c r="G77" s="20"/>
      <c r="H77" s="75"/>
      <c r="K77" s="22"/>
    </row>
    <row r="78" spans="2:11" ht="13" x14ac:dyDescent="0.3">
      <c r="B78" s="9"/>
      <c r="D78" s="21"/>
      <c r="E78" s="21"/>
      <c r="F78" s="20"/>
      <c r="G78" s="20"/>
      <c r="H78" s="75"/>
      <c r="K78" s="22"/>
    </row>
    <row r="79" spans="2:11" ht="13" x14ac:dyDescent="0.3">
      <c r="B79" s="9"/>
      <c r="D79" s="21"/>
      <c r="E79" s="21"/>
      <c r="F79" s="20"/>
      <c r="G79" s="20"/>
      <c r="H79" s="75"/>
      <c r="K79" s="22"/>
    </row>
    <row r="80" spans="2:11" ht="13" x14ac:dyDescent="0.3">
      <c r="B80" s="9"/>
      <c r="D80" s="21"/>
      <c r="E80" s="21"/>
      <c r="F80" s="20"/>
      <c r="G80" s="20"/>
      <c r="H80" s="75"/>
      <c r="K80" s="22"/>
    </row>
    <row r="81" spans="2:13" ht="13" x14ac:dyDescent="0.3">
      <c r="B81" s="9"/>
      <c r="D81" s="21"/>
      <c r="E81" s="21"/>
      <c r="F81" s="20"/>
      <c r="G81" s="20"/>
      <c r="H81" s="75"/>
      <c r="K81" s="22"/>
    </row>
    <row r="82" spans="2:13" ht="13" x14ac:dyDescent="0.3">
      <c r="B82" s="9"/>
      <c r="D82" s="21"/>
      <c r="E82" s="21"/>
      <c r="F82" s="20"/>
      <c r="G82" s="20"/>
      <c r="H82" s="75"/>
      <c r="K82" s="22"/>
    </row>
    <row r="83" spans="2:13" ht="13" x14ac:dyDescent="0.3">
      <c r="B83" s="9"/>
      <c r="D83" s="21"/>
      <c r="E83" s="21"/>
      <c r="F83" s="20"/>
      <c r="G83" s="20"/>
      <c r="H83" s="75"/>
      <c r="K83" s="22"/>
    </row>
    <row r="84" spans="2:13" ht="13" x14ac:dyDescent="0.3">
      <c r="B84" s="9"/>
      <c r="D84" s="21"/>
      <c r="E84" s="21"/>
      <c r="F84" s="20"/>
      <c r="G84" s="20"/>
      <c r="H84" s="75"/>
      <c r="K84" s="22"/>
    </row>
    <row r="85" spans="2:13" ht="13" x14ac:dyDescent="0.3">
      <c r="B85" s="9" t="s">
        <v>27</v>
      </c>
      <c r="D85" s="21"/>
      <c r="E85" s="21"/>
      <c r="F85" s="20"/>
      <c r="G85" s="20"/>
      <c r="H85" s="75"/>
      <c r="K85" s="22"/>
    </row>
    <row r="86" spans="2:13" ht="13" x14ac:dyDescent="0.3">
      <c r="B86" s="9" t="s">
        <v>28</v>
      </c>
    </row>
    <row r="87" spans="2:13" ht="13" x14ac:dyDescent="0.3">
      <c r="B87" s="30" t="s">
        <v>29</v>
      </c>
    </row>
    <row r="88" spans="2:13" ht="13" x14ac:dyDescent="0.3">
      <c r="B88" s="30" t="s">
        <v>30</v>
      </c>
      <c r="M88" s="23"/>
    </row>
    <row r="89" spans="2:13" x14ac:dyDescent="0.25">
      <c r="B89" s="30" t="str">
        <f>B13</f>
        <v>Dados atualizados em 28 de novembro de 2025.</v>
      </c>
      <c r="M89" s="28"/>
    </row>
    <row r="90" spans="2:13" x14ac:dyDescent="0.25">
      <c r="B90" s="30" t="s">
        <v>86</v>
      </c>
      <c r="M90" s="28"/>
    </row>
    <row r="91" spans="2:13" x14ac:dyDescent="0.25"/>
    <row r="92" spans="2:13" ht="15.5" x14ac:dyDescent="0.35">
      <c r="B92" s="6" t="s">
        <v>31</v>
      </c>
      <c r="M92" s="22"/>
    </row>
    <row r="93" spans="2:13" ht="16.5" x14ac:dyDescent="0.35">
      <c r="B93" s="13"/>
      <c r="M93" s="22"/>
    </row>
    <row r="94" spans="2:13" x14ac:dyDescent="0.25"/>
    <row r="95" spans="2:13" x14ac:dyDescent="0.25"/>
    <row r="96" spans="2:13" ht="15.5" x14ac:dyDescent="0.35">
      <c r="B96" s="6"/>
    </row>
    <row r="97" spans="2:29" ht="18" x14ac:dyDescent="0.4">
      <c r="B97" s="14" t="s">
        <v>89</v>
      </c>
    </row>
    <row r="98" spans="2:29" x14ac:dyDescent="0.25"/>
    <row r="99" spans="2:29" ht="15.5" x14ac:dyDescent="0.35">
      <c r="B99" s="53" t="s">
        <v>23</v>
      </c>
      <c r="C99" s="8" t="s">
        <v>24</v>
      </c>
      <c r="D99" s="8" t="s">
        <v>24</v>
      </c>
      <c r="E99" s="8" t="s">
        <v>24</v>
      </c>
      <c r="F99" s="8" t="s">
        <v>24</v>
      </c>
      <c r="G99" s="8" t="s">
        <v>24</v>
      </c>
      <c r="H99" s="8" t="s">
        <v>24</v>
      </c>
      <c r="I99" s="8" t="s">
        <v>24</v>
      </c>
    </row>
    <row r="100" spans="2:29" ht="13" x14ac:dyDescent="0.3">
      <c r="B100" s="108"/>
      <c r="C100" s="108" t="s">
        <v>6</v>
      </c>
      <c r="D100" s="102"/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2"/>
      <c r="Z100" s="102"/>
      <c r="AA100" s="102"/>
      <c r="AB100" s="103"/>
      <c r="AC100" s="67" t="s">
        <v>7</v>
      </c>
    </row>
    <row r="101" spans="2:29" ht="13" x14ac:dyDescent="0.3">
      <c r="B101" s="108" t="s">
        <v>8</v>
      </c>
      <c r="C101" s="113">
        <v>2000</v>
      </c>
      <c r="D101" s="80">
        <v>2001</v>
      </c>
      <c r="E101" s="80">
        <v>2002</v>
      </c>
      <c r="F101" s="80">
        <v>2003</v>
      </c>
      <c r="G101" s="80">
        <v>2004</v>
      </c>
      <c r="H101" s="80">
        <v>2005</v>
      </c>
      <c r="I101" s="80">
        <v>2006</v>
      </c>
      <c r="J101" s="80">
        <v>2007</v>
      </c>
      <c r="K101" s="80">
        <v>2008</v>
      </c>
      <c r="L101" s="80">
        <v>2009</v>
      </c>
      <c r="M101" s="80">
        <v>2010</v>
      </c>
      <c r="N101" s="80">
        <v>2011</v>
      </c>
      <c r="O101" s="80">
        <v>2012</v>
      </c>
      <c r="P101" s="80">
        <v>2013</v>
      </c>
      <c r="Q101" s="80">
        <v>2014</v>
      </c>
      <c r="R101" s="80">
        <v>2015</v>
      </c>
      <c r="S101" s="80">
        <v>2016</v>
      </c>
      <c r="T101" s="80">
        <v>2017</v>
      </c>
      <c r="U101" s="81">
        <v>2018</v>
      </c>
      <c r="V101" s="81">
        <v>2019</v>
      </c>
      <c r="W101" s="81">
        <v>2020</v>
      </c>
      <c r="X101" s="82" t="s">
        <v>9</v>
      </c>
      <c r="Y101" s="81">
        <v>2022</v>
      </c>
      <c r="Z101" s="82" t="s">
        <v>85</v>
      </c>
      <c r="AA101" s="81">
        <v>2024</v>
      </c>
      <c r="AB101" s="114">
        <v>2025</v>
      </c>
      <c r="AC101" s="69" t="s">
        <v>87</v>
      </c>
    </row>
    <row r="102" spans="2:29" ht="13.5" x14ac:dyDescent="0.3">
      <c r="B102" s="88" t="s">
        <v>10</v>
      </c>
      <c r="C102" s="117">
        <v>217681804</v>
      </c>
      <c r="D102" s="118">
        <v>353225516</v>
      </c>
      <c r="E102" s="118">
        <v>162625385</v>
      </c>
      <c r="F102" s="118">
        <v>317694036</v>
      </c>
      <c r="G102" s="118">
        <v>444599401</v>
      </c>
      <c r="H102" s="118">
        <v>545066012</v>
      </c>
      <c r="I102" s="118">
        <v>461806420</v>
      </c>
      <c r="J102" s="118">
        <v>914161052</v>
      </c>
      <c r="K102" s="118">
        <v>966387546</v>
      </c>
      <c r="L102" s="118">
        <v>504513911</v>
      </c>
      <c r="M102" s="118">
        <v>630485721</v>
      </c>
      <c r="N102" s="118">
        <v>640508832</v>
      </c>
      <c r="O102" s="118">
        <v>1118909736</v>
      </c>
      <c r="P102" s="118">
        <v>1220020142</v>
      </c>
      <c r="Q102" s="118">
        <v>1098324319</v>
      </c>
      <c r="R102" s="118">
        <v>189920026</v>
      </c>
      <c r="S102" s="118">
        <v>232367531</v>
      </c>
      <c r="T102" s="118">
        <v>118307174</v>
      </c>
      <c r="U102" s="118">
        <v>343679066</v>
      </c>
      <c r="V102" s="118">
        <v>379404133</v>
      </c>
      <c r="W102" s="118">
        <v>207990370</v>
      </c>
      <c r="X102" s="118">
        <v>96760569</v>
      </c>
      <c r="Y102" s="127">
        <v>536856773</v>
      </c>
      <c r="Z102" s="118">
        <v>1011482402</v>
      </c>
      <c r="AA102" s="118">
        <v>613925609</v>
      </c>
      <c r="AB102" s="119">
        <v>633572724</v>
      </c>
      <c r="AC102" s="68">
        <f>(IF(AA102=0,"n/d",(AB102/AA102)-1)*100)</f>
        <v>3.2002435982435129</v>
      </c>
    </row>
    <row r="103" spans="2:29" ht="13.5" x14ac:dyDescent="0.3">
      <c r="B103" s="89" t="s">
        <v>11</v>
      </c>
      <c r="C103" s="120">
        <v>322272219</v>
      </c>
      <c r="D103" s="121">
        <v>285981303</v>
      </c>
      <c r="E103" s="121">
        <v>210621960</v>
      </c>
      <c r="F103" s="121">
        <v>360626059</v>
      </c>
      <c r="G103" s="121">
        <v>302317061</v>
      </c>
      <c r="H103" s="121">
        <v>645668644</v>
      </c>
      <c r="I103" s="121">
        <v>611746491</v>
      </c>
      <c r="J103" s="121">
        <v>644148803</v>
      </c>
      <c r="K103" s="121">
        <v>1065393959</v>
      </c>
      <c r="L103" s="121">
        <v>560935492</v>
      </c>
      <c r="M103" s="121">
        <v>901503799</v>
      </c>
      <c r="N103" s="121">
        <v>1150523952</v>
      </c>
      <c r="O103" s="121">
        <v>730127399</v>
      </c>
      <c r="P103" s="121">
        <v>1122987868</v>
      </c>
      <c r="Q103" s="121">
        <v>1616699049</v>
      </c>
      <c r="R103" s="121">
        <v>893358086</v>
      </c>
      <c r="S103" s="121">
        <v>375823862</v>
      </c>
      <c r="T103" s="121">
        <v>309412221</v>
      </c>
      <c r="U103" s="121">
        <v>386091562</v>
      </c>
      <c r="V103" s="121">
        <v>247022286</v>
      </c>
      <c r="W103" s="121">
        <v>333210946</v>
      </c>
      <c r="X103" s="121">
        <v>217992635</v>
      </c>
      <c r="Y103" s="128">
        <v>482247666</v>
      </c>
      <c r="Z103" s="121">
        <v>744307687</v>
      </c>
      <c r="AA103" s="121">
        <v>650660864</v>
      </c>
      <c r="AB103" s="122">
        <v>473632518</v>
      </c>
      <c r="AC103" s="68">
        <f>IF(AB103="","",((SUM(AB102:AB103))/(SUM(AA102:AA103))-1)*100)</f>
        <v>-12.44527237640316</v>
      </c>
    </row>
    <row r="104" spans="2:29" ht="13.5" x14ac:dyDescent="0.3">
      <c r="B104" s="89" t="s">
        <v>12</v>
      </c>
      <c r="C104" s="120">
        <v>397505540</v>
      </c>
      <c r="D104" s="121">
        <v>337866181</v>
      </c>
      <c r="E104" s="121">
        <v>219831794</v>
      </c>
      <c r="F104" s="121">
        <v>328897815</v>
      </c>
      <c r="G104" s="121">
        <v>448591851</v>
      </c>
      <c r="H104" s="121">
        <v>547541989</v>
      </c>
      <c r="I104" s="121">
        <v>901686256</v>
      </c>
      <c r="J104" s="121">
        <v>953878496</v>
      </c>
      <c r="K104" s="121">
        <v>1137076230</v>
      </c>
      <c r="L104" s="121">
        <v>538287194</v>
      </c>
      <c r="M104" s="121">
        <v>874665254</v>
      </c>
      <c r="N104" s="121">
        <v>1335650071</v>
      </c>
      <c r="O104" s="121">
        <v>1122551552</v>
      </c>
      <c r="P104" s="121">
        <v>1267772303</v>
      </c>
      <c r="Q104" s="121">
        <v>809150401</v>
      </c>
      <c r="R104" s="121">
        <v>544153025</v>
      </c>
      <c r="S104" s="121">
        <v>277105349</v>
      </c>
      <c r="T104" s="121">
        <v>86620514</v>
      </c>
      <c r="U104" s="121">
        <v>455994145</v>
      </c>
      <c r="V104" s="121">
        <v>476876145</v>
      </c>
      <c r="W104" s="121">
        <v>301306165</v>
      </c>
      <c r="X104" s="121">
        <v>247178152</v>
      </c>
      <c r="Y104" s="128">
        <v>762338310</v>
      </c>
      <c r="Z104" s="121">
        <v>695254886</v>
      </c>
      <c r="AA104" s="121">
        <v>803271361</v>
      </c>
      <c r="AB104" s="122">
        <v>602886781</v>
      </c>
      <c r="AC104" s="68">
        <f>IF(AB104="","",((SUM(AB102:AB104))/(SUM(AA102:AA104))-1)*100)</f>
        <v>-17.301276960029156</v>
      </c>
    </row>
    <row r="105" spans="2:29" ht="13.5" x14ac:dyDescent="0.3">
      <c r="B105" s="89" t="s">
        <v>13</v>
      </c>
      <c r="C105" s="120">
        <v>323484334</v>
      </c>
      <c r="D105" s="121">
        <v>222246150</v>
      </c>
      <c r="E105" s="121">
        <v>326273424</v>
      </c>
      <c r="F105" s="121">
        <v>400320942</v>
      </c>
      <c r="G105" s="121">
        <v>623242349</v>
      </c>
      <c r="H105" s="121">
        <v>405181619</v>
      </c>
      <c r="I105" s="121">
        <v>723442757</v>
      </c>
      <c r="J105" s="121">
        <v>741118050</v>
      </c>
      <c r="K105" s="121">
        <v>1145705946</v>
      </c>
      <c r="L105" s="121">
        <v>562068211</v>
      </c>
      <c r="M105" s="121">
        <v>1007200490</v>
      </c>
      <c r="N105" s="121">
        <v>1634152678</v>
      </c>
      <c r="O105" s="121">
        <v>1643874628</v>
      </c>
      <c r="P105" s="121">
        <v>1406353586</v>
      </c>
      <c r="Q105" s="121">
        <v>1261020979</v>
      </c>
      <c r="R105" s="121">
        <v>357677096</v>
      </c>
      <c r="S105" s="121">
        <v>192239757</v>
      </c>
      <c r="T105" s="121">
        <v>217237751</v>
      </c>
      <c r="U105" s="121">
        <v>151366313</v>
      </c>
      <c r="V105" s="121">
        <v>234675439</v>
      </c>
      <c r="W105" s="121">
        <v>340394731</v>
      </c>
      <c r="X105" s="121">
        <v>424160511</v>
      </c>
      <c r="Y105" s="128">
        <v>611789336</v>
      </c>
      <c r="Z105" s="121">
        <v>965078205</v>
      </c>
      <c r="AA105" s="121">
        <v>1093479360</v>
      </c>
      <c r="AB105" s="122">
        <v>524959892</v>
      </c>
      <c r="AC105" s="68">
        <f>IF(AB105="","",((SUM(AB102:AB105))/(SUM(AA102:AA105))-1)*100)</f>
        <v>-29.300426438471217</v>
      </c>
    </row>
    <row r="106" spans="2:29" ht="13.5" x14ac:dyDescent="0.3">
      <c r="B106" s="89" t="s">
        <v>14</v>
      </c>
      <c r="C106" s="120">
        <v>341558361</v>
      </c>
      <c r="D106" s="121">
        <v>284745212</v>
      </c>
      <c r="E106" s="121">
        <v>404465186</v>
      </c>
      <c r="F106" s="121">
        <v>167194269</v>
      </c>
      <c r="G106" s="121">
        <v>696658122</v>
      </c>
      <c r="H106" s="121">
        <v>841942889</v>
      </c>
      <c r="I106" s="121">
        <v>889655485</v>
      </c>
      <c r="J106" s="121">
        <v>858937900</v>
      </c>
      <c r="K106" s="121">
        <v>1786731744</v>
      </c>
      <c r="L106" s="121">
        <v>731851131</v>
      </c>
      <c r="M106" s="121">
        <v>848538859</v>
      </c>
      <c r="N106" s="121">
        <v>1460130768</v>
      </c>
      <c r="O106" s="121">
        <v>1225097942</v>
      </c>
      <c r="P106" s="121">
        <v>1439387300</v>
      </c>
      <c r="Q106" s="121">
        <v>1096436445</v>
      </c>
      <c r="R106" s="121">
        <v>399557874</v>
      </c>
      <c r="S106" s="121">
        <v>228591881</v>
      </c>
      <c r="T106" s="121">
        <v>284433855</v>
      </c>
      <c r="U106" s="121">
        <v>335148290</v>
      </c>
      <c r="V106" s="121">
        <v>494730549</v>
      </c>
      <c r="W106" s="121">
        <v>77926222</v>
      </c>
      <c r="X106" s="121">
        <v>494418836</v>
      </c>
      <c r="Y106" s="128">
        <v>732948917</v>
      </c>
      <c r="Z106" s="121">
        <v>729014055</v>
      </c>
      <c r="AA106" s="121">
        <v>903197720</v>
      </c>
      <c r="AB106" s="122">
        <v>527925790</v>
      </c>
      <c r="AC106" s="68">
        <f>IF(AB106="","",((SUM(AB102:AB106))/(SUM(AA102:AA106))-1)*100)</f>
        <v>-32.022291271674874</v>
      </c>
    </row>
    <row r="107" spans="2:29" ht="13.5" x14ac:dyDescent="0.3">
      <c r="B107" s="89" t="s">
        <v>15</v>
      </c>
      <c r="C107" s="120">
        <v>450747845</v>
      </c>
      <c r="D107" s="121">
        <v>463816936</v>
      </c>
      <c r="E107" s="121">
        <v>205576218</v>
      </c>
      <c r="F107" s="121">
        <v>247080158</v>
      </c>
      <c r="G107" s="121">
        <v>634790720</v>
      </c>
      <c r="H107" s="121">
        <v>429885244</v>
      </c>
      <c r="I107" s="121">
        <v>783113799</v>
      </c>
      <c r="J107" s="121">
        <v>738921510</v>
      </c>
      <c r="K107" s="121">
        <v>2156138127</v>
      </c>
      <c r="L107" s="121">
        <v>833892016</v>
      </c>
      <c r="M107" s="121">
        <v>939907378</v>
      </c>
      <c r="N107" s="121">
        <v>1321038591</v>
      </c>
      <c r="O107" s="121">
        <v>1664015742</v>
      </c>
      <c r="P107" s="121">
        <v>971222564</v>
      </c>
      <c r="Q107" s="121">
        <v>1366113327</v>
      </c>
      <c r="R107" s="121">
        <v>745218754</v>
      </c>
      <c r="S107" s="121">
        <v>353547766</v>
      </c>
      <c r="T107" s="121">
        <v>312469853</v>
      </c>
      <c r="U107" s="121">
        <v>418800720</v>
      </c>
      <c r="V107" s="121">
        <v>528019891</v>
      </c>
      <c r="W107" s="121">
        <v>485468302</v>
      </c>
      <c r="X107" s="121">
        <v>318442506</v>
      </c>
      <c r="Y107" s="128">
        <v>899636765</v>
      </c>
      <c r="Z107" s="121">
        <v>481607399</v>
      </c>
      <c r="AA107" s="121">
        <v>657456051</v>
      </c>
      <c r="AB107" s="122">
        <v>547737454</v>
      </c>
      <c r="AC107" s="68">
        <f>IF(AB107="","",((SUM(AB102:AB107))/(SUM(AA102:AA107))-1)*100)</f>
        <v>-29.887304242226563</v>
      </c>
    </row>
    <row r="108" spans="2:29" ht="13.5" x14ac:dyDescent="0.3">
      <c r="B108" s="89" t="s">
        <v>16</v>
      </c>
      <c r="C108" s="120">
        <v>375438416</v>
      </c>
      <c r="D108" s="121">
        <v>340138400</v>
      </c>
      <c r="E108" s="121">
        <v>277326035</v>
      </c>
      <c r="F108" s="121">
        <v>261244558</v>
      </c>
      <c r="G108" s="121">
        <v>615900908</v>
      </c>
      <c r="H108" s="121">
        <v>628159814</v>
      </c>
      <c r="I108" s="121">
        <v>689305175</v>
      </c>
      <c r="J108" s="121">
        <v>1279594934</v>
      </c>
      <c r="K108" s="121">
        <v>2056163188</v>
      </c>
      <c r="L108" s="121">
        <v>946402496</v>
      </c>
      <c r="M108" s="121">
        <v>1117568866</v>
      </c>
      <c r="N108" s="121">
        <v>801771994</v>
      </c>
      <c r="O108" s="121">
        <v>1235122745</v>
      </c>
      <c r="P108" s="121">
        <v>3144117294</v>
      </c>
      <c r="Q108" s="121">
        <v>1892551873</v>
      </c>
      <c r="R108" s="121">
        <v>545401463</v>
      </c>
      <c r="S108" s="121">
        <v>210825086</v>
      </c>
      <c r="T108" s="121">
        <v>358275935</v>
      </c>
      <c r="U108" s="121">
        <v>320632360</v>
      </c>
      <c r="V108" s="121">
        <v>632130643</v>
      </c>
      <c r="W108" s="121">
        <v>259549171</v>
      </c>
      <c r="X108" s="121">
        <v>618138825</v>
      </c>
      <c r="Y108" s="128">
        <v>771529207</v>
      </c>
      <c r="Z108" s="121">
        <v>814150049</v>
      </c>
      <c r="AA108" s="121">
        <v>689018318</v>
      </c>
      <c r="AB108" s="122">
        <v>535519313</v>
      </c>
      <c r="AC108" s="68">
        <f>IF(AB108="","",((SUM(AB102:AB108))/(SUM(AA102:AA108))-1)*100)</f>
        <v>-28.918353844191692</v>
      </c>
    </row>
    <row r="109" spans="2:29" ht="13.5" x14ac:dyDescent="0.3">
      <c r="B109" s="89" t="s">
        <v>17</v>
      </c>
      <c r="C109" s="120">
        <v>519766652</v>
      </c>
      <c r="D109" s="121">
        <v>423977588</v>
      </c>
      <c r="E109" s="121">
        <v>219213839</v>
      </c>
      <c r="F109" s="121">
        <v>326008332</v>
      </c>
      <c r="G109" s="121">
        <v>616693956</v>
      </c>
      <c r="H109" s="121">
        <v>870458829</v>
      </c>
      <c r="I109" s="121">
        <v>1271029059</v>
      </c>
      <c r="J109" s="121">
        <v>848269267</v>
      </c>
      <c r="K109" s="121">
        <v>2003484147</v>
      </c>
      <c r="L109" s="121">
        <v>650099374</v>
      </c>
      <c r="M109" s="121">
        <v>561547215</v>
      </c>
      <c r="N109" s="121">
        <v>1058322410</v>
      </c>
      <c r="O109" s="121">
        <v>462050429</v>
      </c>
      <c r="P109" s="121">
        <v>708375962</v>
      </c>
      <c r="Q109" s="121">
        <v>1152543880</v>
      </c>
      <c r="R109" s="121">
        <v>523967695</v>
      </c>
      <c r="S109" s="121">
        <v>175033942</v>
      </c>
      <c r="T109" s="121">
        <v>195107993</v>
      </c>
      <c r="U109" s="121">
        <v>727748775</v>
      </c>
      <c r="V109" s="121">
        <v>228354217</v>
      </c>
      <c r="W109" s="121">
        <v>86395749</v>
      </c>
      <c r="X109" s="121">
        <v>277679781</v>
      </c>
      <c r="Y109" s="128">
        <v>795493494</v>
      </c>
      <c r="Z109" s="121">
        <v>754668325</v>
      </c>
      <c r="AA109" s="121">
        <v>599359392</v>
      </c>
      <c r="AB109" s="122">
        <v>778894109</v>
      </c>
      <c r="AC109" s="68">
        <f>IF(AB109="","",((SUM(AB102:AB109))/(SUM(AA102:AA109))-1)*100)</f>
        <v>-23.047506216413581</v>
      </c>
    </row>
    <row r="110" spans="2:29" ht="13.5" x14ac:dyDescent="0.3">
      <c r="B110" s="89" t="s">
        <v>18</v>
      </c>
      <c r="C110" s="120">
        <v>406683061</v>
      </c>
      <c r="D110" s="121">
        <v>290462798</v>
      </c>
      <c r="E110" s="121">
        <v>344407372</v>
      </c>
      <c r="F110" s="121">
        <v>392975513</v>
      </c>
      <c r="G110" s="121">
        <v>509211552</v>
      </c>
      <c r="H110" s="121">
        <v>537163205</v>
      </c>
      <c r="I110" s="121">
        <v>644900149</v>
      </c>
      <c r="J110" s="121">
        <v>1052030332</v>
      </c>
      <c r="K110" s="121">
        <v>1349440124</v>
      </c>
      <c r="L110" s="121">
        <v>1173716964</v>
      </c>
      <c r="M110" s="121">
        <v>888895380</v>
      </c>
      <c r="N110" s="121">
        <v>1089476664</v>
      </c>
      <c r="O110" s="121">
        <v>998017992</v>
      </c>
      <c r="P110" s="121">
        <v>883859473</v>
      </c>
      <c r="Q110" s="121">
        <v>2031123080</v>
      </c>
      <c r="R110" s="121">
        <v>588415321</v>
      </c>
      <c r="S110" s="121">
        <v>220380927</v>
      </c>
      <c r="T110" s="121">
        <v>171212195</v>
      </c>
      <c r="U110" s="121">
        <v>392074439</v>
      </c>
      <c r="V110" s="121">
        <v>366526669</v>
      </c>
      <c r="W110" s="121">
        <v>87489455</v>
      </c>
      <c r="X110" s="121">
        <v>355679818</v>
      </c>
      <c r="Y110" s="128">
        <v>1043765015</v>
      </c>
      <c r="Z110" s="121">
        <v>682324083</v>
      </c>
      <c r="AA110" s="121">
        <v>717625525</v>
      </c>
      <c r="AB110" s="122">
        <v>528296554</v>
      </c>
      <c r="AC110" s="68">
        <f>IF(AB110="","",((SUM(AB102:AB110))/(SUM(AA102:AA110))-1)*100)</f>
        <v>-23.40324646831592</v>
      </c>
    </row>
    <row r="111" spans="2:29" ht="13.5" x14ac:dyDescent="0.3">
      <c r="B111" s="89" t="s">
        <v>19</v>
      </c>
      <c r="C111" s="120">
        <v>354696297</v>
      </c>
      <c r="D111" s="121">
        <v>448425287</v>
      </c>
      <c r="E111" s="121">
        <v>355854191</v>
      </c>
      <c r="F111" s="121">
        <v>444151123</v>
      </c>
      <c r="G111" s="121">
        <v>640174859</v>
      </c>
      <c r="H111" s="121">
        <v>643372052</v>
      </c>
      <c r="I111" s="121">
        <v>771930122</v>
      </c>
      <c r="J111" s="121">
        <v>1438669089</v>
      </c>
      <c r="K111" s="121">
        <v>1457961178</v>
      </c>
      <c r="L111" s="121">
        <v>888941834</v>
      </c>
      <c r="M111" s="121">
        <v>675585348</v>
      </c>
      <c r="N111" s="121">
        <v>1392620668</v>
      </c>
      <c r="O111" s="121">
        <v>418055242</v>
      </c>
      <c r="P111" s="121">
        <v>1925983963</v>
      </c>
      <c r="Q111" s="121">
        <v>972343916</v>
      </c>
      <c r="R111" s="121">
        <v>1344407130</v>
      </c>
      <c r="S111" s="121">
        <v>234539871</v>
      </c>
      <c r="T111" s="121">
        <v>328329584</v>
      </c>
      <c r="U111" s="121">
        <v>830192299</v>
      </c>
      <c r="V111" s="121">
        <v>197377025</v>
      </c>
      <c r="W111" s="121">
        <v>98413669</v>
      </c>
      <c r="X111" s="121">
        <v>276011205</v>
      </c>
      <c r="Y111" s="128">
        <v>1115473935</v>
      </c>
      <c r="Z111" s="121">
        <v>1135465889</v>
      </c>
      <c r="AA111" s="121">
        <v>766124352</v>
      </c>
      <c r="AB111" s="122">
        <v>550052016</v>
      </c>
      <c r="AC111" s="68">
        <f>IF(AB111="","",((SUM(AB102:AB111))/(SUM(AA102:AA111))-1)*100)</f>
        <v>-23.893956154751795</v>
      </c>
    </row>
    <row r="112" spans="2:29" ht="13.5" x14ac:dyDescent="0.3">
      <c r="B112" s="89" t="s">
        <v>20</v>
      </c>
      <c r="C112" s="120">
        <v>295353034</v>
      </c>
      <c r="D112" s="121">
        <v>256319394</v>
      </c>
      <c r="E112" s="121">
        <v>354366611</v>
      </c>
      <c r="F112" s="121">
        <v>372356545</v>
      </c>
      <c r="G112" s="121">
        <v>561849014</v>
      </c>
      <c r="H112" s="121">
        <v>727727774</v>
      </c>
      <c r="I112" s="121">
        <v>1004485651</v>
      </c>
      <c r="J112" s="121">
        <v>1307050922</v>
      </c>
      <c r="K112" s="121">
        <v>653372237</v>
      </c>
      <c r="L112" s="121">
        <v>823071332</v>
      </c>
      <c r="M112" s="121">
        <v>874878727</v>
      </c>
      <c r="N112" s="121">
        <v>1335371101</v>
      </c>
      <c r="O112" s="121">
        <v>1567014194</v>
      </c>
      <c r="P112" s="121">
        <v>988490968</v>
      </c>
      <c r="Q112" s="121">
        <v>1291663525</v>
      </c>
      <c r="R112" s="121">
        <v>680414674</v>
      </c>
      <c r="S112" s="121">
        <v>228239833</v>
      </c>
      <c r="T112" s="121">
        <v>314147839</v>
      </c>
      <c r="U112" s="121">
        <v>198898243</v>
      </c>
      <c r="V112" s="121">
        <v>384278635</v>
      </c>
      <c r="W112" s="121">
        <v>190356078</v>
      </c>
      <c r="X112" s="121">
        <v>367436479</v>
      </c>
      <c r="Y112" s="128">
        <v>970883023</v>
      </c>
      <c r="Z112" s="121">
        <v>625982841</v>
      </c>
      <c r="AA112" s="121">
        <v>789412860</v>
      </c>
      <c r="AB112" s="122"/>
      <c r="AC112" s="68" t="str">
        <f>IF(AB112="","",((SUM(AB102:AB112))/(SUM(AA102:AA112))-1)*100)</f>
        <v/>
      </c>
    </row>
    <row r="113" spans="2:29" ht="13.5" x14ac:dyDescent="0.3">
      <c r="B113" s="90" t="s">
        <v>21</v>
      </c>
      <c r="C113" s="123">
        <v>300427821</v>
      </c>
      <c r="D113" s="124">
        <v>262431101</v>
      </c>
      <c r="E113" s="124">
        <v>337439925</v>
      </c>
      <c r="F113" s="124">
        <v>201563567</v>
      </c>
      <c r="G113" s="124">
        <v>649525220</v>
      </c>
      <c r="H113" s="124">
        <v>826272696</v>
      </c>
      <c r="I113" s="124">
        <v>334904856</v>
      </c>
      <c r="J113" s="124">
        <v>1197234885</v>
      </c>
      <c r="K113" s="124">
        <v>794700155</v>
      </c>
      <c r="L113" s="124">
        <v>991708411</v>
      </c>
      <c r="M113" s="124">
        <v>775761516</v>
      </c>
      <c r="N113" s="124">
        <v>932238300</v>
      </c>
      <c r="O113" s="124">
        <v>1263639770</v>
      </c>
      <c r="P113" s="124">
        <v>1384731474</v>
      </c>
      <c r="Q113" s="124">
        <v>1285964678</v>
      </c>
      <c r="R113" s="124">
        <v>568353116</v>
      </c>
      <c r="S113" s="124">
        <v>170159981</v>
      </c>
      <c r="T113" s="124">
        <v>271399262</v>
      </c>
      <c r="U113" s="124">
        <v>481875015</v>
      </c>
      <c r="V113" s="124">
        <v>482245846</v>
      </c>
      <c r="W113" s="124">
        <v>145230711</v>
      </c>
      <c r="X113" s="124">
        <v>301356337</v>
      </c>
      <c r="Y113" s="129">
        <v>1191903365</v>
      </c>
      <c r="Z113" s="124">
        <v>419120331</v>
      </c>
      <c r="AA113" s="124">
        <v>406678650</v>
      </c>
      <c r="AB113" s="125"/>
      <c r="AC113" s="68" t="str">
        <f>IF(AB113="","",((SUM(AB102:AB113))/(SUM(AA102:AA113))-1)*100)</f>
        <v/>
      </c>
    </row>
    <row r="114" spans="2:29" ht="13" x14ac:dyDescent="0.3">
      <c r="B114" s="42" t="s">
        <v>22</v>
      </c>
      <c r="C114" s="65">
        <f t="shared" ref="C114:Z114" si="23">SUM(C102:C113)</f>
        <v>4305615384</v>
      </c>
      <c r="D114" s="65">
        <f t="shared" si="23"/>
        <v>3969635866</v>
      </c>
      <c r="E114" s="65">
        <f t="shared" si="23"/>
        <v>3418001940</v>
      </c>
      <c r="F114" s="65">
        <f t="shared" si="23"/>
        <v>3820112917</v>
      </c>
      <c r="G114" s="65">
        <f t="shared" si="23"/>
        <v>6743555013</v>
      </c>
      <c r="H114" s="65">
        <f t="shared" si="23"/>
        <v>7648440767</v>
      </c>
      <c r="I114" s="65">
        <f t="shared" si="23"/>
        <v>9088006220</v>
      </c>
      <c r="J114" s="65">
        <f t="shared" si="23"/>
        <v>11974015240</v>
      </c>
      <c r="K114" s="65">
        <f t="shared" si="23"/>
        <v>16572554581</v>
      </c>
      <c r="L114" s="65">
        <f t="shared" si="23"/>
        <v>9205488366</v>
      </c>
      <c r="M114" s="65">
        <f t="shared" si="23"/>
        <v>10096538553</v>
      </c>
      <c r="N114" s="65">
        <f t="shared" si="23"/>
        <v>14151806029</v>
      </c>
      <c r="O114" s="65">
        <f t="shared" si="23"/>
        <v>13448477371</v>
      </c>
      <c r="P114" s="65">
        <f t="shared" si="23"/>
        <v>16463302897</v>
      </c>
      <c r="Q114" s="65">
        <f t="shared" si="23"/>
        <v>15873935472</v>
      </c>
      <c r="R114" s="65">
        <f t="shared" si="23"/>
        <v>7380844260</v>
      </c>
      <c r="S114" s="65">
        <f t="shared" si="23"/>
        <v>2898855786</v>
      </c>
      <c r="T114" s="65">
        <f t="shared" si="23"/>
        <v>2966954176</v>
      </c>
      <c r="U114" s="65">
        <f t="shared" si="23"/>
        <v>5042501227</v>
      </c>
      <c r="V114" s="65">
        <f t="shared" si="23"/>
        <v>4651641478</v>
      </c>
      <c r="W114" s="65">
        <f t="shared" si="23"/>
        <v>2613731569</v>
      </c>
      <c r="X114" s="65">
        <f t="shared" si="23"/>
        <v>3995255654</v>
      </c>
      <c r="Y114" s="66">
        <f t="shared" si="23"/>
        <v>9914865806</v>
      </c>
      <c r="Z114" s="66">
        <f t="shared" si="23"/>
        <v>9058456152</v>
      </c>
      <c r="AA114" s="66">
        <f>SUM(AA102:AA113)</f>
        <v>8690210062</v>
      </c>
      <c r="AB114" s="66">
        <f>SUM(AB102:AB113)</f>
        <v>5703477151</v>
      </c>
      <c r="AC114" s="62"/>
    </row>
    <row r="115" spans="2:29" x14ac:dyDescent="0.25">
      <c r="E115" s="22"/>
      <c r="F115" s="22"/>
      <c r="G115" s="22"/>
      <c r="H115" s="75"/>
    </row>
    <row r="116" spans="2:29" x14ac:dyDescent="0.25">
      <c r="B116" s="11" t="s">
        <v>25</v>
      </c>
      <c r="E116" s="22"/>
      <c r="F116" s="22"/>
      <c r="G116" s="22"/>
      <c r="H116" s="75"/>
    </row>
    <row r="117" spans="2:29" ht="13" x14ac:dyDescent="0.3">
      <c r="B117" s="12" t="s">
        <v>32</v>
      </c>
      <c r="E117" s="22"/>
      <c r="F117" s="22"/>
      <c r="G117" s="22"/>
      <c r="H117" s="75"/>
    </row>
    <row r="118" spans="2:29" x14ac:dyDescent="0.25">
      <c r="E118" s="22"/>
      <c r="F118" s="22"/>
      <c r="G118" s="22"/>
      <c r="H118" s="75"/>
    </row>
    <row r="119" spans="2:29" ht="13" x14ac:dyDescent="0.3">
      <c r="B119" s="9"/>
      <c r="E119" s="22"/>
      <c r="F119" s="22"/>
      <c r="G119" s="22"/>
      <c r="H119" s="75"/>
    </row>
    <row r="120" spans="2:29" ht="13" x14ac:dyDescent="0.3">
      <c r="B120" s="9"/>
      <c r="E120" s="22"/>
      <c r="F120" s="22"/>
      <c r="G120" s="22"/>
      <c r="H120" s="75"/>
    </row>
    <row r="121" spans="2:29" ht="13" x14ac:dyDescent="0.3">
      <c r="B121" s="9"/>
      <c r="E121" s="22"/>
      <c r="F121" s="22"/>
      <c r="G121" s="22"/>
      <c r="H121" s="75"/>
    </row>
    <row r="122" spans="2:29" ht="13" x14ac:dyDescent="0.3">
      <c r="B122" s="9"/>
      <c r="E122" s="22"/>
      <c r="F122" s="22"/>
      <c r="G122" s="22"/>
      <c r="H122" s="75"/>
    </row>
    <row r="123" spans="2:29" ht="13" x14ac:dyDescent="0.3">
      <c r="B123" s="9"/>
      <c r="E123" s="22"/>
      <c r="F123" s="22"/>
      <c r="G123" s="22"/>
      <c r="H123" s="75"/>
    </row>
    <row r="124" spans="2:29" ht="13" x14ac:dyDescent="0.3">
      <c r="B124" s="9"/>
      <c r="E124" s="22"/>
      <c r="F124" s="22"/>
      <c r="G124" s="22"/>
      <c r="H124" s="75"/>
    </row>
    <row r="125" spans="2:29" ht="13" x14ac:dyDescent="0.3">
      <c r="B125" s="9"/>
      <c r="E125" s="22"/>
      <c r="F125" s="22"/>
      <c r="G125" s="22"/>
      <c r="H125" s="75"/>
    </row>
    <row r="126" spans="2:29" ht="13" x14ac:dyDescent="0.3">
      <c r="B126" s="9"/>
      <c r="E126" s="22"/>
      <c r="F126" s="22"/>
      <c r="G126" s="22"/>
      <c r="H126" s="75"/>
    </row>
    <row r="127" spans="2:29" ht="13" x14ac:dyDescent="0.3">
      <c r="B127" s="9"/>
      <c r="E127" s="22"/>
      <c r="F127" s="22"/>
      <c r="G127" s="22"/>
      <c r="H127" s="75"/>
    </row>
    <row r="128" spans="2:29" ht="13" x14ac:dyDescent="0.3">
      <c r="B128" s="9"/>
      <c r="E128" s="22"/>
      <c r="F128" s="22"/>
      <c r="G128" s="22"/>
      <c r="H128" s="75"/>
    </row>
    <row r="129" spans="2:14" ht="13" x14ac:dyDescent="0.3">
      <c r="B129" s="9"/>
      <c r="E129" s="22"/>
      <c r="F129" s="22"/>
      <c r="G129" s="22"/>
      <c r="H129" s="75"/>
    </row>
    <row r="130" spans="2:14" ht="13" x14ac:dyDescent="0.3">
      <c r="B130" s="9"/>
      <c r="E130" s="22"/>
      <c r="F130" s="22"/>
      <c r="G130" s="22"/>
      <c r="H130" s="75"/>
    </row>
    <row r="131" spans="2:14" ht="13" x14ac:dyDescent="0.3">
      <c r="B131" s="9"/>
      <c r="E131" s="22"/>
      <c r="F131" s="22"/>
      <c r="G131" s="22"/>
      <c r="H131" s="75"/>
    </row>
    <row r="132" spans="2:14" ht="13" x14ac:dyDescent="0.3">
      <c r="B132" s="9"/>
      <c r="E132" s="22"/>
      <c r="F132" s="22"/>
      <c r="G132" s="22"/>
      <c r="H132" s="75"/>
    </row>
    <row r="133" spans="2:14" ht="13" x14ac:dyDescent="0.3">
      <c r="B133" s="9"/>
      <c r="E133" s="22"/>
      <c r="F133" s="22"/>
      <c r="G133" s="22"/>
      <c r="H133" s="75"/>
    </row>
    <row r="134" spans="2:14" ht="13" x14ac:dyDescent="0.3">
      <c r="B134" s="9"/>
      <c r="E134" s="22"/>
      <c r="F134" s="22"/>
      <c r="G134" s="22"/>
      <c r="H134" s="75"/>
    </row>
    <row r="135" spans="2:14" ht="13" x14ac:dyDescent="0.3">
      <c r="B135" s="9"/>
      <c r="E135" s="22"/>
      <c r="F135" s="22"/>
      <c r="G135" s="22"/>
      <c r="H135" s="75"/>
    </row>
    <row r="136" spans="2:14" ht="13" x14ac:dyDescent="0.3">
      <c r="B136" s="9"/>
      <c r="E136" s="22"/>
      <c r="F136" s="22"/>
      <c r="G136" s="22"/>
      <c r="H136" s="75"/>
    </row>
    <row r="137" spans="2:14" ht="13" x14ac:dyDescent="0.3">
      <c r="B137" s="9"/>
      <c r="E137" s="22"/>
      <c r="F137" s="22"/>
      <c r="G137" s="22"/>
      <c r="H137" s="75"/>
    </row>
    <row r="138" spans="2:14" ht="13" x14ac:dyDescent="0.3">
      <c r="B138" s="9"/>
      <c r="E138" s="22"/>
      <c r="F138" s="22"/>
      <c r="G138" s="22"/>
      <c r="H138" s="75"/>
    </row>
    <row r="139" spans="2:14" ht="13" x14ac:dyDescent="0.3">
      <c r="B139" s="9"/>
      <c r="E139" s="22"/>
      <c r="F139" s="22"/>
      <c r="G139" s="22"/>
      <c r="H139" s="75"/>
    </row>
    <row r="140" spans="2:14" ht="13" x14ac:dyDescent="0.3">
      <c r="B140" s="9"/>
      <c r="E140" s="22"/>
      <c r="F140" s="22"/>
      <c r="G140" s="22"/>
      <c r="H140" s="75"/>
    </row>
    <row r="141" spans="2:14" ht="13" x14ac:dyDescent="0.3">
      <c r="B141" s="9" t="s">
        <v>27</v>
      </c>
      <c r="E141" s="22"/>
      <c r="F141" s="22"/>
      <c r="G141" s="22"/>
      <c r="H141" s="75"/>
    </row>
    <row r="142" spans="2:14" ht="13" x14ac:dyDescent="0.3">
      <c r="B142" s="9" t="s">
        <v>33</v>
      </c>
      <c r="K142" s="22"/>
    </row>
    <row r="143" spans="2:14" ht="13" x14ac:dyDescent="0.3">
      <c r="B143" s="30" t="s">
        <v>34</v>
      </c>
      <c r="M143" s="23"/>
      <c r="N143" s="22"/>
    </row>
    <row r="144" spans="2:14" x14ac:dyDescent="0.25">
      <c r="B144" s="30" t="s">
        <v>35</v>
      </c>
    </row>
    <row r="145" spans="2:29" x14ac:dyDescent="0.25">
      <c r="B145" s="30" t="str">
        <f>B89</f>
        <v>Dados atualizados em 28 de novembro de 2025.</v>
      </c>
    </row>
    <row r="146" spans="2:29" x14ac:dyDescent="0.25">
      <c r="B146" s="30" t="str">
        <f>B90</f>
        <v xml:space="preserve">¹Variação percentual do somatório dos valores desde o mês de janeiro até um determinado mês do ano de 2024, em relação ao somatório do mesmo período do ano de 2023. </v>
      </c>
    </row>
    <row r="147" spans="2:29" ht="15.5" x14ac:dyDescent="0.35">
      <c r="B147" s="6"/>
    </row>
    <row r="148" spans="2:29" ht="15.5" x14ac:dyDescent="0.35">
      <c r="B148" s="6" t="s">
        <v>31</v>
      </c>
    </row>
    <row r="149" spans="2:29" x14ac:dyDescent="0.25"/>
    <row r="150" spans="2:29" x14ac:dyDescent="0.25"/>
    <row r="151" spans="2:29" x14ac:dyDescent="0.25"/>
    <row r="152" spans="2:29" x14ac:dyDescent="0.25"/>
    <row r="153" spans="2:29" ht="18" x14ac:dyDescent="0.4">
      <c r="B153" s="5" t="s">
        <v>107</v>
      </c>
    </row>
    <row r="154" spans="2:29" ht="13" x14ac:dyDescent="0.3">
      <c r="B154" s="15"/>
    </row>
    <row r="155" spans="2:29" ht="15.5" x14ac:dyDescent="0.35">
      <c r="B155" s="53" t="s">
        <v>23</v>
      </c>
      <c r="C155" s="8" t="s">
        <v>24</v>
      </c>
      <c r="D155" s="8" t="s">
        <v>24</v>
      </c>
      <c r="E155" s="8" t="s">
        <v>24</v>
      </c>
      <c r="F155" s="8" t="s">
        <v>24</v>
      </c>
      <c r="G155" s="8" t="s">
        <v>24</v>
      </c>
      <c r="H155" s="8" t="s">
        <v>24</v>
      </c>
    </row>
    <row r="156" spans="2:29" ht="13.5" x14ac:dyDescent="0.3">
      <c r="B156" s="56"/>
      <c r="C156" s="116" t="s">
        <v>6</v>
      </c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87"/>
      <c r="AB156" s="84"/>
      <c r="AC156" s="67" t="s">
        <v>7</v>
      </c>
    </row>
    <row r="157" spans="2:29" ht="13.5" x14ac:dyDescent="0.3">
      <c r="B157" s="59" t="s">
        <v>8</v>
      </c>
      <c r="C157" s="63">
        <v>2000</v>
      </c>
      <c r="D157" s="63">
        <v>2001</v>
      </c>
      <c r="E157" s="63">
        <v>2002</v>
      </c>
      <c r="F157" s="63">
        <v>2003</v>
      </c>
      <c r="G157" s="63">
        <v>2004</v>
      </c>
      <c r="H157" s="63">
        <v>2005</v>
      </c>
      <c r="I157" s="63">
        <v>2006</v>
      </c>
      <c r="J157" s="63">
        <v>2007</v>
      </c>
      <c r="K157" s="63">
        <v>2008</v>
      </c>
      <c r="L157" s="63">
        <v>2009</v>
      </c>
      <c r="M157" s="63">
        <v>2010</v>
      </c>
      <c r="N157" s="63">
        <v>2011</v>
      </c>
      <c r="O157" s="63">
        <v>2012</v>
      </c>
      <c r="P157" s="63">
        <v>2013</v>
      </c>
      <c r="Q157" s="63">
        <v>2014</v>
      </c>
      <c r="R157" s="63">
        <v>2015</v>
      </c>
      <c r="S157" s="63">
        <v>2016</v>
      </c>
      <c r="T157" s="63">
        <v>2017</v>
      </c>
      <c r="U157" s="64">
        <v>2018</v>
      </c>
      <c r="V157" s="64">
        <v>2019</v>
      </c>
      <c r="W157" s="64">
        <v>2020</v>
      </c>
      <c r="X157" s="64">
        <v>2021</v>
      </c>
      <c r="Y157" s="64">
        <v>2022</v>
      </c>
      <c r="Z157" s="64">
        <v>2023</v>
      </c>
      <c r="AA157" s="86">
        <v>2024</v>
      </c>
      <c r="AB157" s="64">
        <v>2024</v>
      </c>
      <c r="AC157" s="69" t="s">
        <v>87</v>
      </c>
    </row>
    <row r="158" spans="2:29" ht="13.5" x14ac:dyDescent="0.3">
      <c r="B158" s="57" t="s">
        <v>10</v>
      </c>
      <c r="C158" s="70">
        <f>IF(C46="","",C102/C46)</f>
        <v>168.67359511989056</v>
      </c>
      <c r="D158" s="70">
        <f t="shared" ref="D158:Y169" si="24">IF(D46="","",D102/D46)</f>
        <v>169.67499742742652</v>
      </c>
      <c r="E158" s="70">
        <f t="shared" si="24"/>
        <v>103.89434718196478</v>
      </c>
      <c r="F158" s="70">
        <f t="shared" si="24"/>
        <v>195.58539204573972</v>
      </c>
      <c r="G158" s="70">
        <f t="shared" si="24"/>
        <v>205.64482469487649</v>
      </c>
      <c r="H158" s="70">
        <f t="shared" si="24"/>
        <v>262.71556285838875</v>
      </c>
      <c r="I158" s="70">
        <f t="shared" si="24"/>
        <v>398.13081420117663</v>
      </c>
      <c r="J158" s="70">
        <f t="shared" si="24"/>
        <v>409.03275078500025</v>
      </c>
      <c r="K158" s="70">
        <f t="shared" si="24"/>
        <v>615.9266296393007</v>
      </c>
      <c r="L158" s="70">
        <f t="shared" si="24"/>
        <v>293.97103641539763</v>
      </c>
      <c r="M158" s="70">
        <f t="shared" si="24"/>
        <v>496.2024276299324</v>
      </c>
      <c r="N158" s="70">
        <f t="shared" si="24"/>
        <v>625.90740666758586</v>
      </c>
      <c r="O158" s="70">
        <f t="shared" si="24"/>
        <v>744.60697751025668</v>
      </c>
      <c r="P158" s="70">
        <f t="shared" si="24"/>
        <v>718.440877073151</v>
      </c>
      <c r="Q158" s="70">
        <f t="shared" si="24"/>
        <v>698.9423674824036</v>
      </c>
      <c r="R158" s="70">
        <f t="shared" si="24"/>
        <v>547.55128722045288</v>
      </c>
      <c r="S158" s="70">
        <f t="shared" si="24"/>
        <v>284.08908445518159</v>
      </c>
      <c r="T158" s="70">
        <f t="shared" si="24"/>
        <v>297.5791899382765</v>
      </c>
      <c r="U158" s="70">
        <f t="shared" si="24"/>
        <v>370.32677022210731</v>
      </c>
      <c r="V158" s="70">
        <f t="shared" si="24"/>
        <v>464.58274243248837</v>
      </c>
      <c r="W158" s="70">
        <f t="shared" si="24"/>
        <v>408.9654818054226</v>
      </c>
      <c r="X158" s="70">
        <f t="shared" si="24"/>
        <v>429.15684257695904</v>
      </c>
      <c r="Y158" s="70">
        <f t="shared" si="24"/>
        <v>520.28141508192277</v>
      </c>
      <c r="Z158" s="70">
        <f t="shared" ref="Z158" si="25">IF(Z46="","",Z102/Z46)</f>
        <v>566.5027833065285</v>
      </c>
      <c r="AA158" s="70">
        <f t="shared" ref="AA158:AB169" si="26">IF(AA46="","",AA102/AA46)</f>
        <v>517.09247726501212</v>
      </c>
      <c r="AB158" s="70">
        <f t="shared" si="26"/>
        <v>491.30364184577053</v>
      </c>
      <c r="AC158" s="83">
        <f>(IF(AA158=0,"n/d",(AB158/AA158)-1)*100)</f>
        <v>-4.9872772382307691</v>
      </c>
    </row>
    <row r="159" spans="2:29" ht="13.5" x14ac:dyDescent="0.3">
      <c r="B159" s="57" t="s">
        <v>11</v>
      </c>
      <c r="C159" s="61">
        <f t="shared" ref="C159:R169" si="27">IF(C47="","",C103/C47)</f>
        <v>175.40471933838097</v>
      </c>
      <c r="D159" s="61">
        <f t="shared" si="27"/>
        <v>176.64275724905775</v>
      </c>
      <c r="E159" s="61">
        <f t="shared" si="27"/>
        <v>116.77324060461702</v>
      </c>
      <c r="F159" s="61">
        <f t="shared" si="27"/>
        <v>206.76654900876991</v>
      </c>
      <c r="G159" s="61">
        <f t="shared" si="27"/>
        <v>211.4520617547908</v>
      </c>
      <c r="H159" s="61">
        <f t="shared" si="27"/>
        <v>274.22201964712622</v>
      </c>
      <c r="I159" s="61">
        <f t="shared" si="27"/>
        <v>383.91669567058977</v>
      </c>
      <c r="J159" s="61">
        <f t="shared" si="27"/>
        <v>384.99543768439901</v>
      </c>
      <c r="K159" s="61">
        <f t="shared" si="27"/>
        <v>598.24305449687881</v>
      </c>
      <c r="L159" s="61">
        <f t="shared" si="27"/>
        <v>292.55759404268855</v>
      </c>
      <c r="M159" s="61">
        <f t="shared" si="27"/>
        <v>509.46118786747172</v>
      </c>
      <c r="N159" s="61">
        <f t="shared" si="27"/>
        <v>618.09942948058222</v>
      </c>
      <c r="O159" s="61">
        <f t="shared" si="27"/>
        <v>758.64889978135955</v>
      </c>
      <c r="P159" s="61">
        <f t="shared" si="27"/>
        <v>738.6313215527972</v>
      </c>
      <c r="Q159" s="61">
        <f t="shared" si="27"/>
        <v>742.38996502033194</v>
      </c>
      <c r="R159" s="61">
        <f t="shared" si="27"/>
        <v>455.91904738100902</v>
      </c>
      <c r="S159" s="61">
        <f t="shared" si="24"/>
        <v>261.90418993957974</v>
      </c>
      <c r="T159" s="61">
        <f t="shared" si="24"/>
        <v>315.92278629618397</v>
      </c>
      <c r="U159" s="61">
        <f t="shared" si="24"/>
        <v>426.44446282462036</v>
      </c>
      <c r="V159" s="61">
        <f t="shared" si="24"/>
        <v>398.51649320374707</v>
      </c>
      <c r="W159" s="61">
        <f t="shared" si="24"/>
        <v>411.01349984507323</v>
      </c>
      <c r="X159" s="61">
        <f t="shared" si="24"/>
        <v>311.20210921004855</v>
      </c>
      <c r="Y159" s="61">
        <f t="shared" si="24"/>
        <v>523.93794250154963</v>
      </c>
      <c r="Z159" s="61">
        <f t="shared" ref="Z159" si="28">IF(Z47="","",Z103/Z47)</f>
        <v>525.5926058878365</v>
      </c>
      <c r="AA159" s="61">
        <f t="shared" si="26"/>
        <v>523.87179744170305</v>
      </c>
      <c r="AB159" s="61">
        <f t="shared" si="26"/>
        <v>517.99997720266924</v>
      </c>
      <c r="AC159" s="68">
        <f>IF(AB159="","",((SUM(AB158:AB159))/(SUM(AA158:AA159))-1)*100)</f>
        <v>-3.0414737976666384</v>
      </c>
    </row>
    <row r="160" spans="2:29" ht="13.5" x14ac:dyDescent="0.3">
      <c r="B160" s="57" t="s">
        <v>12</v>
      </c>
      <c r="C160" s="61">
        <f t="shared" si="27"/>
        <v>187.55322664854478</v>
      </c>
      <c r="D160" s="61">
        <f t="shared" si="24"/>
        <v>184.83066046817547</v>
      </c>
      <c r="E160" s="61">
        <f t="shared" si="24"/>
        <v>125.75251482267498</v>
      </c>
      <c r="F160" s="61">
        <f t="shared" si="24"/>
        <v>219.93310306258792</v>
      </c>
      <c r="G160" s="61">
        <f t="shared" si="24"/>
        <v>214.03759986316857</v>
      </c>
      <c r="H160" s="61">
        <f t="shared" si="24"/>
        <v>309.93133578212996</v>
      </c>
      <c r="I160" s="61">
        <f t="shared" si="24"/>
        <v>404.66092113434911</v>
      </c>
      <c r="J160" s="61">
        <f t="shared" si="24"/>
        <v>381.26865827447693</v>
      </c>
      <c r="K160" s="61">
        <f t="shared" si="24"/>
        <v>627.19175678124441</v>
      </c>
      <c r="L160" s="61">
        <f t="shared" si="24"/>
        <v>307.88467963430099</v>
      </c>
      <c r="M160" s="61">
        <f t="shared" si="24"/>
        <v>494.08519012444424</v>
      </c>
      <c r="N160" s="61">
        <f t="shared" si="24"/>
        <v>715.05304324366205</v>
      </c>
      <c r="O160" s="61">
        <f t="shared" si="24"/>
        <v>819.56090320828321</v>
      </c>
      <c r="P160" s="61">
        <f t="shared" si="24"/>
        <v>747.22574696848505</v>
      </c>
      <c r="Q160" s="61">
        <f t="shared" si="24"/>
        <v>733.16670508545326</v>
      </c>
      <c r="R160" s="61">
        <f t="shared" si="24"/>
        <v>394.45158816839432</v>
      </c>
      <c r="S160" s="61">
        <f t="shared" si="24"/>
        <v>245.90220518187303</v>
      </c>
      <c r="T160" s="61">
        <f t="shared" si="24"/>
        <v>398.98445879247743</v>
      </c>
      <c r="U160" s="61">
        <f t="shared" si="24"/>
        <v>427.81098968147938</v>
      </c>
      <c r="V160" s="61">
        <f t="shared" si="24"/>
        <v>379.67774863683326</v>
      </c>
      <c r="W160" s="61">
        <f t="shared" si="24"/>
        <v>385.5652326435067</v>
      </c>
      <c r="X160" s="61">
        <f t="shared" si="24"/>
        <v>385.27982163216979</v>
      </c>
      <c r="Y160" s="61">
        <f t="shared" si="24"/>
        <v>555.27903818779157</v>
      </c>
      <c r="Z160" s="61">
        <f t="shared" ref="Z160" si="29">IF(Z48="","",Z104/Z48)</f>
        <v>515.04149803672658</v>
      </c>
      <c r="AA160" s="61">
        <f t="shared" si="26"/>
        <v>543.44053353599611</v>
      </c>
      <c r="AB160" s="61">
        <f t="shared" si="26"/>
        <v>494.15278244395182</v>
      </c>
      <c r="AC160" s="68">
        <f>IF(AB160="","",((SUM(AB158:AB160))/(SUM(AA158:AA160))-1)*100)</f>
        <v>-5.109073535323394</v>
      </c>
    </row>
    <row r="161" spans="2:29" ht="13.5" x14ac:dyDescent="0.3">
      <c r="B161" s="57" t="s">
        <v>13</v>
      </c>
      <c r="C161" s="61">
        <f t="shared" si="27"/>
        <v>188.35333436681287</v>
      </c>
      <c r="D161" s="61">
        <f t="shared" si="24"/>
        <v>156.52600387524805</v>
      </c>
      <c r="E161" s="61">
        <f t="shared" si="24"/>
        <v>152.21005240964666</v>
      </c>
      <c r="F161" s="61">
        <f t="shared" si="24"/>
        <v>197.08367338716093</v>
      </c>
      <c r="G161" s="61">
        <f t="shared" si="24"/>
        <v>227.67155721667902</v>
      </c>
      <c r="H161" s="61">
        <f t="shared" si="24"/>
        <v>323.13466024560921</v>
      </c>
      <c r="I161" s="61">
        <f t="shared" si="24"/>
        <v>422.17851247820761</v>
      </c>
      <c r="J161" s="61">
        <f t="shared" si="24"/>
        <v>418.59801032040656</v>
      </c>
      <c r="K161" s="61">
        <f t="shared" si="24"/>
        <v>699.82250262104208</v>
      </c>
      <c r="L161" s="61">
        <f t="shared" si="24"/>
        <v>317.32960969216003</v>
      </c>
      <c r="M161" s="61">
        <f t="shared" si="24"/>
        <v>528.77450675308751</v>
      </c>
      <c r="N161" s="61">
        <f t="shared" si="24"/>
        <v>754.8631594215351</v>
      </c>
      <c r="O161" s="61">
        <f t="shared" si="24"/>
        <v>813.56118807787948</v>
      </c>
      <c r="P161" s="61">
        <f t="shared" si="24"/>
        <v>769.10784241530314</v>
      </c>
      <c r="Q161" s="61">
        <f t="shared" si="24"/>
        <v>703.73293555060195</v>
      </c>
      <c r="R161" s="61">
        <f t="shared" si="24"/>
        <v>383.0300962924257</v>
      </c>
      <c r="S161" s="61">
        <f t="shared" si="24"/>
        <v>264.33284979586904</v>
      </c>
      <c r="T161" s="61">
        <f t="shared" si="24"/>
        <v>362.07792522470118</v>
      </c>
      <c r="U161" s="61">
        <f t="shared" si="24"/>
        <v>436.04282068137024</v>
      </c>
      <c r="V161" s="61">
        <f t="shared" si="24"/>
        <v>446.68051595127599</v>
      </c>
      <c r="W161" s="61">
        <f t="shared" si="24"/>
        <v>399.96547386363079</v>
      </c>
      <c r="X161" s="61">
        <f t="shared" si="24"/>
        <v>377.43078151823551</v>
      </c>
      <c r="Y161" s="61">
        <f t="shared" si="24"/>
        <v>743.0183061023705</v>
      </c>
      <c r="Z161" s="61">
        <f t="shared" ref="Z161" si="30">IF(Z49="","",Z105/Z49)</f>
        <v>521.78753982550245</v>
      </c>
      <c r="AA161" s="61">
        <f t="shared" si="26"/>
        <v>576.33050637090855</v>
      </c>
      <c r="AB161" s="61">
        <f t="shared" si="26"/>
        <v>478.08756350983896</v>
      </c>
      <c r="AC161" s="68">
        <f>IF(AB161="","",((SUM(AB158:AB161))/(SUM(AA158:AA161))-1)*100)</f>
        <v>-8.2930726590837445</v>
      </c>
    </row>
    <row r="162" spans="2:29" ht="13.5" x14ac:dyDescent="0.3">
      <c r="B162" s="57" t="s">
        <v>14</v>
      </c>
      <c r="C162" s="61">
        <f t="shared" si="27"/>
        <v>158.17886567639169</v>
      </c>
      <c r="D162" s="61">
        <f t="shared" si="24"/>
        <v>173.1171381812803</v>
      </c>
      <c r="E162" s="61">
        <f t="shared" si="24"/>
        <v>166.62906362492981</v>
      </c>
      <c r="F162" s="61">
        <f t="shared" si="24"/>
        <v>174.96260519478693</v>
      </c>
      <c r="G162" s="61">
        <f t="shared" si="24"/>
        <v>228.39051671815372</v>
      </c>
      <c r="H162" s="61">
        <f t="shared" si="24"/>
        <v>338.82912492689707</v>
      </c>
      <c r="I162" s="61">
        <f t="shared" si="24"/>
        <v>447.32622402234767</v>
      </c>
      <c r="J162" s="61">
        <f t="shared" si="24"/>
        <v>435.97869859398986</v>
      </c>
      <c r="K162" s="61">
        <f t="shared" si="24"/>
        <v>723.98420878840591</v>
      </c>
      <c r="L162" s="61">
        <f t="shared" si="24"/>
        <v>338.84362627152035</v>
      </c>
      <c r="M162" s="61">
        <f t="shared" si="24"/>
        <v>537.06279553865875</v>
      </c>
      <c r="N162" s="61">
        <f t="shared" si="24"/>
        <v>798.5812603984017</v>
      </c>
      <c r="O162" s="61">
        <f t="shared" si="24"/>
        <v>789.49144112248814</v>
      </c>
      <c r="P162" s="61">
        <f t="shared" si="24"/>
        <v>604.57052976829743</v>
      </c>
      <c r="Q162" s="61">
        <f t="shared" si="24"/>
        <v>728.18160767048744</v>
      </c>
      <c r="R162" s="61">
        <f t="shared" si="24"/>
        <v>364.72217370106284</v>
      </c>
      <c r="S162" s="61">
        <f t="shared" si="24"/>
        <v>231.5587772178047</v>
      </c>
      <c r="T162" s="61">
        <f t="shared" si="24"/>
        <v>335.19307473005671</v>
      </c>
      <c r="U162" s="61">
        <f t="shared" si="24"/>
        <v>441.96466307394991</v>
      </c>
      <c r="V162" s="61">
        <f t="shared" si="24"/>
        <v>444.98217144359506</v>
      </c>
      <c r="W162" s="61">
        <f t="shared" si="24"/>
        <v>265.79821423639959</v>
      </c>
      <c r="X162" s="61">
        <f t="shared" si="24"/>
        <v>382.1958393982049</v>
      </c>
      <c r="Y162" s="61">
        <f t="shared" si="24"/>
        <v>705.29011305994686</v>
      </c>
      <c r="Z162" s="61">
        <f t="shared" ref="Z162" si="31">IF(Z50="","",Z106/Z50)</f>
        <v>511.96201720567188</v>
      </c>
      <c r="AA162" s="61">
        <f t="shared" si="26"/>
        <v>561.86861138921074</v>
      </c>
      <c r="AB162" s="61">
        <f t="shared" si="26"/>
        <v>449.81525551537231</v>
      </c>
      <c r="AC162" s="68">
        <f>IF(AB162="","",((SUM(AB158:AB162))/(SUM(AA158:AA162))-1)*100)</f>
        <v>-10.697285150573343</v>
      </c>
    </row>
    <row r="163" spans="2:29" ht="13.5" x14ac:dyDescent="0.3">
      <c r="B163" s="57" t="s">
        <v>15</v>
      </c>
      <c r="C163" s="61">
        <f t="shared" si="27"/>
        <v>181.49054134286743</v>
      </c>
      <c r="D163" s="61">
        <f t="shared" si="24"/>
        <v>173.58804384191873</v>
      </c>
      <c r="E163" s="61">
        <f t="shared" si="24"/>
        <v>162.16346872364753</v>
      </c>
      <c r="F163" s="61">
        <f t="shared" si="24"/>
        <v>162.47033222259057</v>
      </c>
      <c r="G163" s="61">
        <f t="shared" si="24"/>
        <v>254.81018076662042</v>
      </c>
      <c r="H163" s="61">
        <f t="shared" si="24"/>
        <v>335.19115874212855</v>
      </c>
      <c r="I163" s="61">
        <f t="shared" si="24"/>
        <v>468.94773650576167</v>
      </c>
      <c r="J163" s="61">
        <f t="shared" si="24"/>
        <v>454.22450257807378</v>
      </c>
      <c r="K163" s="61">
        <f t="shared" si="24"/>
        <v>800.93485485262386</v>
      </c>
      <c r="L163" s="61">
        <f t="shared" si="24"/>
        <v>412.39805247469195</v>
      </c>
      <c r="M163" s="61">
        <f t="shared" si="24"/>
        <v>515.77561220697669</v>
      </c>
      <c r="N163" s="61">
        <f t="shared" si="24"/>
        <v>784.65855638922676</v>
      </c>
      <c r="O163" s="61">
        <f t="shared" si="24"/>
        <v>734.60257350907159</v>
      </c>
      <c r="P163" s="61">
        <f t="shared" si="24"/>
        <v>696.89324744612031</v>
      </c>
      <c r="Q163" s="61">
        <f t="shared" si="24"/>
        <v>703.26408357315131</v>
      </c>
      <c r="R163" s="61">
        <f t="shared" si="24"/>
        <v>402.22396179167441</v>
      </c>
      <c r="S163" s="61">
        <f t="shared" si="24"/>
        <v>286.75361526494049</v>
      </c>
      <c r="T163" s="61">
        <f t="shared" si="24"/>
        <v>337.0404024008252</v>
      </c>
      <c r="U163" s="61">
        <f t="shared" si="24"/>
        <v>506.65517566535556</v>
      </c>
      <c r="V163" s="61">
        <f t="shared" si="24"/>
        <v>452.98182316037304</v>
      </c>
      <c r="W163" s="61">
        <f t="shared" si="24"/>
        <v>294.37533349229847</v>
      </c>
      <c r="X163" s="61">
        <f t="shared" si="24"/>
        <v>390.74638484231696</v>
      </c>
      <c r="Y163" s="61">
        <f t="shared" si="24"/>
        <v>676.84405315992421</v>
      </c>
      <c r="Z163" s="61">
        <f t="shared" ref="Z163" si="32">IF(Z51="","",Z107/Z51)</f>
        <v>488.01771027639552</v>
      </c>
      <c r="AA163" s="61">
        <f t="shared" si="26"/>
        <v>539.00032445768875</v>
      </c>
      <c r="AB163" s="61">
        <f t="shared" si="26"/>
        <v>436.28181109586427</v>
      </c>
      <c r="AC163" s="68">
        <f>IF(AB163="","",((SUM(AB158:AB163))/(SUM(AA158:AA163))-1)*100)</f>
        <v>-12.078817311800695</v>
      </c>
    </row>
    <row r="164" spans="2:29" ht="13.5" x14ac:dyDescent="0.3">
      <c r="B164" s="57" t="s">
        <v>16</v>
      </c>
      <c r="C164" s="61">
        <f t="shared" si="27"/>
        <v>193.58639962817816</v>
      </c>
      <c r="D164" s="61">
        <f t="shared" si="24"/>
        <v>180.50065646854677</v>
      </c>
      <c r="E164" s="61">
        <f t="shared" si="24"/>
        <v>158.33517444882281</v>
      </c>
      <c r="F164" s="61">
        <f t="shared" si="24"/>
        <v>186.71679107780494</v>
      </c>
      <c r="G164" s="61">
        <f t="shared" si="24"/>
        <v>241.98777464729466</v>
      </c>
      <c r="H164" s="61">
        <f t="shared" si="24"/>
        <v>350.40117089785014</v>
      </c>
      <c r="I164" s="61">
        <f t="shared" si="24"/>
        <v>464.44214383867848</v>
      </c>
      <c r="J164" s="61">
        <f t="shared" si="24"/>
        <v>474.84168137824713</v>
      </c>
      <c r="K164" s="61">
        <f t="shared" si="24"/>
        <v>887.39150464662737</v>
      </c>
      <c r="L164" s="61">
        <f t="shared" si="24"/>
        <v>450.08259183308667</v>
      </c>
      <c r="M164" s="61">
        <f t="shared" si="24"/>
        <v>473.28249234266553</v>
      </c>
      <c r="N164" s="61">
        <f t="shared" si="24"/>
        <v>781.42752830069151</v>
      </c>
      <c r="O164" s="61">
        <f t="shared" si="24"/>
        <v>660.65132817931794</v>
      </c>
      <c r="P164" s="61">
        <f t="shared" si="24"/>
        <v>698.36792310547366</v>
      </c>
      <c r="Q164" s="61">
        <f t="shared" si="24"/>
        <v>715.87743361983041</v>
      </c>
      <c r="R164" s="61">
        <f t="shared" si="24"/>
        <v>414.79022401798051</v>
      </c>
      <c r="S164" s="61">
        <f t="shared" si="24"/>
        <v>324.01433890506189</v>
      </c>
      <c r="T164" s="61">
        <f t="shared" si="24"/>
        <v>331.96508571298597</v>
      </c>
      <c r="U164" s="61">
        <f t="shared" si="24"/>
        <v>504.70991530355354</v>
      </c>
      <c r="V164" s="61">
        <f t="shared" si="24"/>
        <v>441.44714304837237</v>
      </c>
      <c r="W164" s="61">
        <f t="shared" si="24"/>
        <v>396.73942594945447</v>
      </c>
      <c r="X164" s="61">
        <f t="shared" si="24"/>
        <v>430.89948694308242</v>
      </c>
      <c r="Y164" s="61">
        <f t="shared" si="24"/>
        <v>704.28984589351182</v>
      </c>
      <c r="Z164" s="61">
        <f t="shared" ref="Z164" si="33">IF(Z52="","",Z108/Z52)</f>
        <v>499.42679535260982</v>
      </c>
      <c r="AA164" s="61">
        <f t="shared" si="26"/>
        <v>541.02102945996285</v>
      </c>
      <c r="AB164" s="61">
        <f t="shared" si="26"/>
        <v>463.55590596575649</v>
      </c>
      <c r="AC164" s="68">
        <f>IF(AB164="","",((SUM(AB158:AB164))/(SUM(AA158:AA164))-1)*100)</f>
        <v>-12.397444071878594</v>
      </c>
    </row>
    <row r="165" spans="2:29" ht="13.5" x14ac:dyDescent="0.3">
      <c r="B165" s="57" t="s">
        <v>17</v>
      </c>
      <c r="C165" s="61">
        <f t="shared" si="27"/>
        <v>188.78146084573575</v>
      </c>
      <c r="D165" s="61">
        <f t="shared" si="24"/>
        <v>164.09066740750822</v>
      </c>
      <c r="E165" s="61">
        <f t="shared" si="24"/>
        <v>168.7968197825094</v>
      </c>
      <c r="F165" s="61">
        <f t="shared" si="24"/>
        <v>192.378555214578</v>
      </c>
      <c r="G165" s="61">
        <f t="shared" si="24"/>
        <v>265.7763662489308</v>
      </c>
      <c r="H165" s="61">
        <f t="shared" si="24"/>
        <v>390.75493608011908</v>
      </c>
      <c r="I165" s="61">
        <f t="shared" si="24"/>
        <v>484.40657208735092</v>
      </c>
      <c r="J165" s="61">
        <f t="shared" si="24"/>
        <v>488.17392337372877</v>
      </c>
      <c r="K165" s="61">
        <f t="shared" si="24"/>
        <v>846.31666649038914</v>
      </c>
      <c r="L165" s="61">
        <f t="shared" si="24"/>
        <v>454.92972093755736</v>
      </c>
      <c r="M165" s="61">
        <f t="shared" si="24"/>
        <v>522.65989563830431</v>
      </c>
      <c r="N165" s="61">
        <f t="shared" si="24"/>
        <v>746.94063471143704</v>
      </c>
      <c r="O165" s="61">
        <f t="shared" si="24"/>
        <v>679.56867292804634</v>
      </c>
      <c r="P165" s="61">
        <f t="shared" si="24"/>
        <v>713.68915053821365</v>
      </c>
      <c r="Q165" s="61">
        <f t="shared" si="24"/>
        <v>730.4945624845227</v>
      </c>
      <c r="R165" s="61">
        <f t="shared" si="24"/>
        <v>417.05463572095749</v>
      </c>
      <c r="S165" s="61">
        <f t="shared" si="24"/>
        <v>309.22307963624922</v>
      </c>
      <c r="T165" s="61">
        <f t="shared" si="24"/>
        <v>302.73224375548767</v>
      </c>
      <c r="U165" s="61">
        <f t="shared" si="24"/>
        <v>474.51950085959999</v>
      </c>
      <c r="V165" s="61">
        <f t="shared" si="24"/>
        <v>418.18333752415634</v>
      </c>
      <c r="W165" s="61">
        <f t="shared" si="24"/>
        <v>259.00913342742439</v>
      </c>
      <c r="X165" s="61">
        <f t="shared" si="24"/>
        <v>527.44349557541693</v>
      </c>
      <c r="Y165" s="61">
        <f t="shared" si="24"/>
        <v>701.137293549878</v>
      </c>
      <c r="Z165" s="61">
        <f t="shared" ref="Z165" si="34">IF(Z53="","",Z109/Z53)</f>
        <v>532.61772030672125</v>
      </c>
      <c r="AA165" s="61">
        <f t="shared" si="26"/>
        <v>551.10602120859244</v>
      </c>
      <c r="AB165" s="61">
        <f t="shared" si="26"/>
        <v>486.61569359502136</v>
      </c>
      <c r="AC165" s="68">
        <f>IF(AB165="","",((SUM(AB158:AB165))/(SUM(AA158:AA165))-1)*100)</f>
        <v>-12.309410776357444</v>
      </c>
    </row>
    <row r="166" spans="2:29" ht="13.5" x14ac:dyDescent="0.3">
      <c r="B166" s="57" t="s">
        <v>18</v>
      </c>
      <c r="C166" s="61">
        <f t="shared" si="27"/>
        <v>190.02401472973011</v>
      </c>
      <c r="D166" s="61">
        <f t="shared" si="24"/>
        <v>158.63916540862397</v>
      </c>
      <c r="E166" s="61">
        <f t="shared" si="24"/>
        <v>167.00267860661228</v>
      </c>
      <c r="F166" s="61">
        <f t="shared" si="24"/>
        <v>188.43124899257126</v>
      </c>
      <c r="G166" s="61">
        <f t="shared" si="24"/>
        <v>272.88049013778181</v>
      </c>
      <c r="H166" s="61">
        <f t="shared" si="24"/>
        <v>418.46059643967385</v>
      </c>
      <c r="I166" s="61">
        <f t="shared" si="24"/>
        <v>471.02454654239261</v>
      </c>
      <c r="J166" s="61">
        <f t="shared" si="24"/>
        <v>488.37308270246842</v>
      </c>
      <c r="K166" s="61">
        <f t="shared" si="24"/>
        <v>778.15548818751699</v>
      </c>
      <c r="L166" s="61">
        <f t="shared" si="24"/>
        <v>479.67479718565045</v>
      </c>
      <c r="M166" s="61">
        <f t="shared" si="24"/>
        <v>502.61081799984623</v>
      </c>
      <c r="N166" s="61">
        <f t="shared" si="24"/>
        <v>755.91906254314802</v>
      </c>
      <c r="O166" s="61">
        <f t="shared" si="24"/>
        <v>694.19681841785632</v>
      </c>
      <c r="P166" s="61">
        <f t="shared" si="24"/>
        <v>731.95284416743573</v>
      </c>
      <c r="Q166" s="61">
        <f t="shared" si="24"/>
        <v>715.58739423323891</v>
      </c>
      <c r="R166" s="61">
        <f t="shared" si="24"/>
        <v>390.60989107448773</v>
      </c>
      <c r="S166" s="61">
        <f t="shared" si="24"/>
        <v>295.28863433517222</v>
      </c>
      <c r="T166" s="61">
        <f t="shared" si="24"/>
        <v>320.73234600399746</v>
      </c>
      <c r="U166" s="61">
        <f t="shared" si="24"/>
        <v>497.77784470578257</v>
      </c>
      <c r="V166" s="61">
        <f t="shared" si="24"/>
        <v>418.45736881658956</v>
      </c>
      <c r="W166" s="61">
        <f t="shared" si="24"/>
        <v>289.29580698717376</v>
      </c>
      <c r="X166" s="61">
        <f t="shared" si="24"/>
        <v>480.61919419822362</v>
      </c>
      <c r="Y166" s="61">
        <f t="shared" si="24"/>
        <v>640.33492037587371</v>
      </c>
      <c r="Z166" s="61">
        <f t="shared" ref="Z166:Z167" si="35">IF(Z54="","",Z110/Z54)</f>
        <v>562.11558728544935</v>
      </c>
      <c r="AA166" s="61">
        <f t="shared" si="26"/>
        <v>515.98410594887946</v>
      </c>
      <c r="AB166" s="61">
        <f t="shared" si="26"/>
        <v>449.37340748810641</v>
      </c>
      <c r="AC166" s="68">
        <f>IF(AB166="","",((SUM(AB158:AB166))/(SUM(AA158:AA166))-1)*100)</f>
        <v>-12.37298934430231</v>
      </c>
    </row>
    <row r="167" spans="2:29" ht="13.5" x14ac:dyDescent="0.3">
      <c r="B167" s="57" t="s">
        <v>19</v>
      </c>
      <c r="C167" s="61">
        <f t="shared" si="27"/>
        <v>208.64687891007591</v>
      </c>
      <c r="D167" s="61">
        <f t="shared" si="24"/>
        <v>168.80213194646694</v>
      </c>
      <c r="E167" s="61">
        <f t="shared" si="24"/>
        <v>178.3693300253594</v>
      </c>
      <c r="F167" s="61">
        <f t="shared" si="24"/>
        <v>186.78699290350426</v>
      </c>
      <c r="G167" s="61">
        <f t="shared" si="24"/>
        <v>293.56690029935612</v>
      </c>
      <c r="H167" s="61">
        <f t="shared" si="24"/>
        <v>419.11405683352666</v>
      </c>
      <c r="I167" s="61">
        <f t="shared" si="24"/>
        <v>429.42039798179218</v>
      </c>
      <c r="J167" s="61">
        <f t="shared" si="24"/>
        <v>511.74972282271955</v>
      </c>
      <c r="K167" s="61">
        <f t="shared" si="24"/>
        <v>688.4903619545438</v>
      </c>
      <c r="L167" s="61">
        <f t="shared" si="24"/>
        <v>467.44419196666456</v>
      </c>
      <c r="M167" s="61">
        <f t="shared" si="24"/>
        <v>519.95931365703382</v>
      </c>
      <c r="N167" s="61">
        <f t="shared" si="24"/>
        <v>721.04693052195137</v>
      </c>
      <c r="O167" s="61">
        <f t="shared" si="24"/>
        <v>736.99894327714628</v>
      </c>
      <c r="P167" s="61">
        <f t="shared" si="24"/>
        <v>629.4009590012098</v>
      </c>
      <c r="Q167" s="61">
        <f t="shared" si="24"/>
        <v>655.99846858884132</v>
      </c>
      <c r="R167" s="61">
        <f t="shared" si="24"/>
        <v>414.64200200813798</v>
      </c>
      <c r="S167" s="61">
        <f t="shared" si="24"/>
        <v>303.73386912509153</v>
      </c>
      <c r="T167" s="61">
        <f t="shared" si="24"/>
        <v>357.93044657123653</v>
      </c>
      <c r="U167" s="61">
        <f t="shared" si="24"/>
        <v>491.96447914925778</v>
      </c>
      <c r="V167" s="61">
        <f t="shared" si="24"/>
        <v>417.48699143389388</v>
      </c>
      <c r="W167" s="61">
        <f t="shared" si="24"/>
        <v>278.01422113101103</v>
      </c>
      <c r="X167" s="61">
        <f t="shared" si="24"/>
        <v>449.39106190453629</v>
      </c>
      <c r="Y167" s="61">
        <f t="shared" si="24"/>
        <v>602.63685840721382</v>
      </c>
      <c r="Z167" s="61">
        <f t="shared" si="35"/>
        <v>591.03830778088377</v>
      </c>
      <c r="AA167" s="61">
        <f t="shared" si="26"/>
        <v>486.63895945640053</v>
      </c>
      <c r="AB167" s="61">
        <f t="shared" si="26"/>
        <v>437.71561796012122</v>
      </c>
      <c r="AC167" s="68">
        <f>IF(AB167="","",((SUM(AB158:AB167))/(SUM(AA158:AA167))-1)*100)</f>
        <v>-12.162240683365811</v>
      </c>
    </row>
    <row r="168" spans="2:29" ht="13.5" x14ac:dyDescent="0.3">
      <c r="B168" s="57" t="s">
        <v>20</v>
      </c>
      <c r="C168" s="61">
        <f t="shared" si="27"/>
        <v>200.35510500294461</v>
      </c>
      <c r="D168" s="61">
        <f t="shared" si="24"/>
        <v>135.34646561255451</v>
      </c>
      <c r="E168" s="61">
        <f t="shared" si="24"/>
        <v>184.94460300282054</v>
      </c>
      <c r="F168" s="61">
        <f t="shared" si="24"/>
        <v>186.30193810759701</v>
      </c>
      <c r="G168" s="61">
        <f t="shared" si="24"/>
        <v>303.76802986655338</v>
      </c>
      <c r="H168" s="61">
        <f t="shared" si="24"/>
        <v>393.22870613409174</v>
      </c>
      <c r="I168" s="61">
        <f t="shared" si="24"/>
        <v>417.57532899218154</v>
      </c>
      <c r="J168" s="61">
        <f t="shared" si="24"/>
        <v>586.68518234932571</v>
      </c>
      <c r="K168" s="61">
        <f t="shared" si="24"/>
        <v>543.65791003073298</v>
      </c>
      <c r="L168" s="61">
        <f t="shared" si="24"/>
        <v>491.6556729721388</v>
      </c>
      <c r="M168" s="61">
        <f t="shared" si="24"/>
        <v>535.90490511496512</v>
      </c>
      <c r="N168" s="61">
        <f t="shared" si="24"/>
        <v>752.22681813675342</v>
      </c>
      <c r="O168" s="61">
        <f t="shared" si="24"/>
        <v>714.39393669072876</v>
      </c>
      <c r="P168" s="61">
        <f t="shared" si="24"/>
        <v>719.44601740216638</v>
      </c>
      <c r="Q168" s="61">
        <f t="shared" si="24"/>
        <v>624.00115233571364</v>
      </c>
      <c r="R168" s="61">
        <f t="shared" si="24"/>
        <v>325.22819286794197</v>
      </c>
      <c r="S168" s="61">
        <f t="shared" si="24"/>
        <v>279.42290081217578</v>
      </c>
      <c r="T168" s="61">
        <f t="shared" si="24"/>
        <v>363.61275497798619</v>
      </c>
      <c r="U168" s="61">
        <f t="shared" si="24"/>
        <v>551.4261293416688</v>
      </c>
      <c r="V168" s="61">
        <f t="shared" si="24"/>
        <v>384.91992665778378</v>
      </c>
      <c r="W168" s="61">
        <f t="shared" si="24"/>
        <v>258.1214198177903</v>
      </c>
      <c r="X168" s="61">
        <f t="shared" si="24"/>
        <v>484.95575751028241</v>
      </c>
      <c r="Y168" s="61">
        <f t="shared" si="24"/>
        <v>583.56982736774683</v>
      </c>
      <c r="Z168" s="61">
        <f t="shared" ref="Z168" si="36">IF(Z56="","",Z112/Z56)</f>
        <v>573.60749570460951</v>
      </c>
      <c r="AA168" s="61">
        <f t="shared" si="26"/>
        <v>494.40003873733139</v>
      </c>
      <c r="AB168" s="61" t="str">
        <f t="shared" si="26"/>
        <v/>
      </c>
      <c r="AC168" s="68" t="str">
        <f>IF(AB168="","",((SUM(AB158:AB168))/(SUM(AA158:AA168))-1)*100)</f>
        <v/>
      </c>
    </row>
    <row r="169" spans="2:29" ht="13.5" x14ac:dyDescent="0.3">
      <c r="B169" s="57" t="s">
        <v>21</v>
      </c>
      <c r="C169" s="71">
        <f t="shared" si="27"/>
        <v>202.12333845635251</v>
      </c>
      <c r="D169" s="71">
        <f t="shared" si="24"/>
        <v>126.16194931217093</v>
      </c>
      <c r="E169" s="71">
        <f t="shared" si="24"/>
        <v>162.52206813704868</v>
      </c>
      <c r="F169" s="71">
        <f t="shared" si="24"/>
        <v>195.46588566810905</v>
      </c>
      <c r="G169" s="71">
        <f t="shared" si="24"/>
        <v>297.3737482762798</v>
      </c>
      <c r="H169" s="71">
        <f t="shared" si="24"/>
        <v>399.7038871726362</v>
      </c>
      <c r="I169" s="71">
        <f t="shared" si="24"/>
        <v>383.2671836150779</v>
      </c>
      <c r="J169" s="71">
        <f t="shared" si="24"/>
        <v>605.6897684069836</v>
      </c>
      <c r="K169" s="71">
        <f t="shared" si="24"/>
        <v>392.58988568077291</v>
      </c>
      <c r="L169" s="71">
        <f t="shared" si="24"/>
        <v>514.56226791880124</v>
      </c>
      <c r="M169" s="71">
        <f t="shared" si="24"/>
        <v>552.16663435453233</v>
      </c>
      <c r="N169" s="71">
        <f t="shared" si="24"/>
        <v>739.52429567111665</v>
      </c>
      <c r="O169" s="71">
        <f t="shared" si="24"/>
        <v>745.05214779979372</v>
      </c>
      <c r="P169" s="71">
        <f t="shared" si="24"/>
        <v>748.47848133731554</v>
      </c>
      <c r="Q169" s="71">
        <f t="shared" si="24"/>
        <v>580.99590387238788</v>
      </c>
      <c r="R169" s="71">
        <f t="shared" si="24"/>
        <v>311.26054143906356</v>
      </c>
      <c r="S169" s="71">
        <f t="shared" si="24"/>
        <v>352.01824335368718</v>
      </c>
      <c r="T169" s="71">
        <f t="shared" si="24"/>
        <v>416.0437862718876</v>
      </c>
      <c r="U169" s="71">
        <f t="shared" si="24"/>
        <v>497.37578372740597</v>
      </c>
      <c r="V169" s="71">
        <f t="shared" si="24"/>
        <v>414.64099410334251</v>
      </c>
      <c r="W169" s="71">
        <f t="shared" si="24"/>
        <v>271.41035278509867</v>
      </c>
      <c r="X169" s="71">
        <f t="shared" si="24"/>
        <v>504.66563878510112</v>
      </c>
      <c r="Y169" s="71">
        <f t="shared" si="24"/>
        <v>581.51090053186817</v>
      </c>
      <c r="Z169" s="71">
        <f t="shared" ref="Z169" si="37">IF(Z57="","",Z113/Z57)</f>
        <v>552.49118330910585</v>
      </c>
      <c r="AA169" s="71">
        <f t="shared" si="26"/>
        <v>478.12605062164442</v>
      </c>
      <c r="AB169" s="71" t="str">
        <f t="shared" si="26"/>
        <v/>
      </c>
      <c r="AC169" s="68" t="str">
        <f>IF(AB169="","",((SUM(AB158:AB169))/(SUM(AA158:AA169))-1)*100)</f>
        <v/>
      </c>
    </row>
    <row r="170" spans="2:29" ht="13.5" x14ac:dyDescent="0.3">
      <c r="B170" s="58" t="s">
        <v>36</v>
      </c>
      <c r="C170" s="65">
        <f>(SUM(C158:C169))/12</f>
        <v>186.9309566721588</v>
      </c>
      <c r="D170" s="65">
        <f t="shared" ref="D170:Y170" si="38">(SUM(D158:D169))/12</f>
        <v>163.99338643324816</v>
      </c>
      <c r="E170" s="65">
        <f t="shared" si="38"/>
        <v>153.94944678088783</v>
      </c>
      <c r="F170" s="65">
        <f t="shared" si="38"/>
        <v>191.07358890715003</v>
      </c>
      <c r="G170" s="65">
        <f t="shared" si="38"/>
        <v>251.44667087420714</v>
      </c>
      <c r="H170" s="65">
        <f t="shared" si="38"/>
        <v>351.30726798001479</v>
      </c>
      <c r="I170" s="65">
        <f t="shared" si="38"/>
        <v>431.27475642249215</v>
      </c>
      <c r="J170" s="65">
        <f t="shared" si="38"/>
        <v>469.96761827248497</v>
      </c>
      <c r="K170" s="65">
        <f t="shared" si="38"/>
        <v>683.55873534750663</v>
      </c>
      <c r="L170" s="65">
        <f t="shared" si="38"/>
        <v>401.77782011205483</v>
      </c>
      <c r="M170" s="65">
        <f t="shared" si="38"/>
        <v>515.66214826899329</v>
      </c>
      <c r="N170" s="65">
        <f t="shared" si="38"/>
        <v>732.85401045717447</v>
      </c>
      <c r="O170" s="65">
        <f t="shared" si="38"/>
        <v>740.94448587518571</v>
      </c>
      <c r="P170" s="65">
        <f t="shared" si="38"/>
        <v>709.68374506466409</v>
      </c>
      <c r="Q170" s="65">
        <f t="shared" si="38"/>
        <v>694.38604829308031</v>
      </c>
      <c r="R170" s="65">
        <f t="shared" si="38"/>
        <v>401.79030347363238</v>
      </c>
      <c r="S170" s="65">
        <f t="shared" si="38"/>
        <v>286.5201490018905</v>
      </c>
      <c r="T170" s="65">
        <f t="shared" si="38"/>
        <v>344.98454172300853</v>
      </c>
      <c r="U170" s="65">
        <f t="shared" si="38"/>
        <v>468.91821126967926</v>
      </c>
      <c r="V170" s="65">
        <f t="shared" si="38"/>
        <v>423.54643803437096</v>
      </c>
      <c r="W170" s="65">
        <f t="shared" si="38"/>
        <v>326.52279966535701</v>
      </c>
      <c r="X170" s="65">
        <f t="shared" si="38"/>
        <v>429.4988678412148</v>
      </c>
      <c r="Y170" s="66">
        <f t="shared" si="38"/>
        <v>628.17754285163312</v>
      </c>
      <c r="Z170" s="66">
        <f>(SUM(Z158:Z169))/12</f>
        <v>536.68343702317009</v>
      </c>
      <c r="AA170" s="66">
        <f>(SUM(AA158:AA169))/12</f>
        <v>527.4067046577776</v>
      </c>
      <c r="AB170" s="66">
        <f>(SUM(AB158:AB169))/10</f>
        <v>470.49016566224725</v>
      </c>
      <c r="AC170" s="62"/>
    </row>
    <row r="171" spans="2:29" x14ac:dyDescent="0.25"/>
    <row r="172" spans="2:29" x14ac:dyDescent="0.25">
      <c r="B172" s="11" t="s">
        <v>25</v>
      </c>
    </row>
    <row r="173" spans="2:29" ht="13" x14ac:dyDescent="0.3">
      <c r="B173" s="12" t="s">
        <v>37</v>
      </c>
    </row>
    <row r="174" spans="2:29" ht="13" x14ac:dyDescent="0.3">
      <c r="B174" s="9"/>
    </row>
    <row r="175" spans="2:29" ht="13" x14ac:dyDescent="0.3">
      <c r="B175" s="9"/>
    </row>
    <row r="176" spans="2:29" ht="13" x14ac:dyDescent="0.3">
      <c r="B176" s="9"/>
    </row>
    <row r="177" spans="2:2" ht="13" x14ac:dyDescent="0.3">
      <c r="B177" s="9"/>
    </row>
    <row r="178" spans="2:2" ht="13" x14ac:dyDescent="0.3">
      <c r="B178" s="9"/>
    </row>
    <row r="179" spans="2:2" ht="13" x14ac:dyDescent="0.3">
      <c r="B179" s="9"/>
    </row>
    <row r="180" spans="2:2" ht="13" x14ac:dyDescent="0.3">
      <c r="B180" s="9"/>
    </row>
    <row r="181" spans="2:2" ht="13" x14ac:dyDescent="0.3">
      <c r="B181" s="9"/>
    </row>
    <row r="182" spans="2:2" ht="13" x14ac:dyDescent="0.3">
      <c r="B182" s="9"/>
    </row>
    <row r="183" spans="2:2" ht="13" x14ac:dyDescent="0.3">
      <c r="B183" s="9"/>
    </row>
    <row r="184" spans="2:2" ht="13" x14ac:dyDescent="0.3">
      <c r="B184" s="9"/>
    </row>
    <row r="185" spans="2:2" ht="13" x14ac:dyDescent="0.3">
      <c r="B185" s="9"/>
    </row>
    <row r="186" spans="2:2" ht="13" x14ac:dyDescent="0.3">
      <c r="B186" s="9"/>
    </row>
    <row r="187" spans="2:2" ht="13" x14ac:dyDescent="0.3">
      <c r="B187" s="9"/>
    </row>
    <row r="188" spans="2:2" ht="13" x14ac:dyDescent="0.3">
      <c r="B188" s="9"/>
    </row>
    <row r="189" spans="2:2" ht="13" x14ac:dyDescent="0.3">
      <c r="B189" s="9"/>
    </row>
    <row r="190" spans="2:2" ht="13" x14ac:dyDescent="0.3">
      <c r="B190" s="9"/>
    </row>
    <row r="191" spans="2:2" ht="13" x14ac:dyDescent="0.3">
      <c r="B191" s="9"/>
    </row>
    <row r="192" spans="2:2" ht="13" x14ac:dyDescent="0.3">
      <c r="B192" s="9"/>
    </row>
    <row r="193" spans="2:18" ht="13" x14ac:dyDescent="0.3">
      <c r="B193" s="9"/>
    </row>
    <row r="194" spans="2:18" ht="13" x14ac:dyDescent="0.3">
      <c r="B194" s="9"/>
    </row>
    <row r="195" spans="2:18" ht="13" x14ac:dyDescent="0.3">
      <c r="B195" s="9"/>
    </row>
    <row r="196" spans="2:18" ht="13" x14ac:dyDescent="0.3">
      <c r="B196" s="9"/>
    </row>
    <row r="197" spans="2:18" ht="13" x14ac:dyDescent="0.3">
      <c r="B197" s="9"/>
    </row>
    <row r="198" spans="2:18" ht="13" x14ac:dyDescent="0.3">
      <c r="B198" s="9" t="s">
        <v>27</v>
      </c>
    </row>
    <row r="199" spans="2:18" ht="13" x14ac:dyDescent="0.3">
      <c r="B199" s="9" t="s">
        <v>33</v>
      </c>
      <c r="R199" s="31"/>
    </row>
    <row r="200" spans="2:18" ht="13" x14ac:dyDescent="0.3">
      <c r="B200" s="30" t="s">
        <v>38</v>
      </c>
    </row>
    <row r="201" spans="2:18" x14ac:dyDescent="0.25">
      <c r="B201" s="30" t="s">
        <v>39</v>
      </c>
    </row>
    <row r="202" spans="2:18" x14ac:dyDescent="0.25">
      <c r="B202" s="30" t="str">
        <f>B89</f>
        <v>Dados atualizados em 28 de novembro de 2025.</v>
      </c>
    </row>
    <row r="203" spans="2:18" x14ac:dyDescent="0.25">
      <c r="B203" s="30" t="str">
        <f>B90</f>
        <v xml:space="preserve">¹Variação percentual do somatório dos valores desde o mês de janeiro até um determinado mês do ano de 2024, em relação ao somatório do mesmo período do ano de 2023. </v>
      </c>
    </row>
    <row r="204" spans="2:18" x14ac:dyDescent="0.25"/>
    <row r="205" spans="2:18" ht="16.5" x14ac:dyDescent="0.35">
      <c r="B205" s="6" t="s">
        <v>31</v>
      </c>
      <c r="J205" s="13"/>
    </row>
    <row r="206" spans="2:18" ht="15.5" x14ac:dyDescent="0.35">
      <c r="B206" s="6"/>
    </row>
    <row r="207" spans="2:18" x14ac:dyDescent="0.25"/>
    <row r="208" spans="2:18" x14ac:dyDescent="0.25"/>
    <row r="209" spans="1:29" x14ac:dyDescent="0.25"/>
    <row r="210" spans="1:29" ht="18" x14ac:dyDescent="0.4">
      <c r="B210" s="5" t="s">
        <v>91</v>
      </c>
    </row>
    <row r="211" spans="1:29" ht="18" x14ac:dyDescent="0.4">
      <c r="B211" s="5"/>
    </row>
    <row r="212" spans="1:29" ht="15.5" x14ac:dyDescent="0.35">
      <c r="B212" s="7" t="s">
        <v>23</v>
      </c>
      <c r="C212" s="8" t="s">
        <v>24</v>
      </c>
      <c r="D212" s="8" t="s">
        <v>24</v>
      </c>
      <c r="E212" s="8" t="s">
        <v>24</v>
      </c>
      <c r="F212" s="8" t="s">
        <v>24</v>
      </c>
      <c r="G212" s="8" t="s">
        <v>24</v>
      </c>
      <c r="H212" s="8" t="s">
        <v>24</v>
      </c>
      <c r="I212" s="8" t="s">
        <v>24</v>
      </c>
    </row>
    <row r="213" spans="1:29" ht="13" x14ac:dyDescent="0.3">
      <c r="A213" s="36"/>
      <c r="B213" s="96"/>
      <c r="C213" s="96" t="s">
        <v>6</v>
      </c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107"/>
      <c r="AC213" s="67" t="s">
        <v>7</v>
      </c>
    </row>
    <row r="214" spans="1:29" ht="13" x14ac:dyDescent="0.3">
      <c r="B214" s="96" t="s">
        <v>8</v>
      </c>
      <c r="C214" s="97">
        <v>2000</v>
      </c>
      <c r="D214" s="78">
        <v>2001</v>
      </c>
      <c r="E214" s="78">
        <v>2002</v>
      </c>
      <c r="F214" s="78">
        <v>2003</v>
      </c>
      <c r="G214" s="78">
        <v>2004</v>
      </c>
      <c r="H214" s="78">
        <v>2005</v>
      </c>
      <c r="I214" s="78">
        <v>2006</v>
      </c>
      <c r="J214" s="76">
        <v>2007</v>
      </c>
      <c r="K214" s="76">
        <v>2008</v>
      </c>
      <c r="L214" s="76">
        <v>2009</v>
      </c>
      <c r="M214" s="76">
        <v>2010</v>
      </c>
      <c r="N214" s="76">
        <v>2011</v>
      </c>
      <c r="O214" s="76">
        <v>2012</v>
      </c>
      <c r="P214" s="76">
        <v>2013</v>
      </c>
      <c r="Q214" s="76">
        <v>2014</v>
      </c>
      <c r="R214" s="76">
        <v>2015</v>
      </c>
      <c r="S214" s="76">
        <v>2016</v>
      </c>
      <c r="T214" s="76">
        <v>2017</v>
      </c>
      <c r="U214" s="76">
        <v>2018</v>
      </c>
      <c r="V214" s="76">
        <v>2019</v>
      </c>
      <c r="W214" s="76">
        <v>2020</v>
      </c>
      <c r="X214" s="79" t="s">
        <v>9</v>
      </c>
      <c r="Y214" s="76">
        <v>2022</v>
      </c>
      <c r="Z214" s="79" t="s">
        <v>85</v>
      </c>
      <c r="AA214" s="76">
        <v>2024</v>
      </c>
      <c r="AB214" s="98">
        <v>2025</v>
      </c>
      <c r="AC214" s="69" t="s">
        <v>87</v>
      </c>
    </row>
    <row r="215" spans="1:29" ht="13.5" x14ac:dyDescent="0.3">
      <c r="B215" s="89" t="s">
        <v>10</v>
      </c>
      <c r="C215" s="138">
        <v>0</v>
      </c>
      <c r="D215" s="139">
        <v>482738.53171838832</v>
      </c>
      <c r="E215" s="137">
        <v>552396.87872182648</v>
      </c>
      <c r="F215" s="137">
        <v>852918.41147601185</v>
      </c>
      <c r="G215" s="137">
        <v>1457948.6406178707</v>
      </c>
      <c r="H215" s="137">
        <v>1253124.9017883972</v>
      </c>
      <c r="I215" s="137">
        <v>2645724.4288146724</v>
      </c>
      <c r="J215" s="137">
        <v>2375267.1244310406</v>
      </c>
      <c r="K215" s="137">
        <v>1221416.9224434379</v>
      </c>
      <c r="L215" s="137">
        <v>1966594.4077812526</v>
      </c>
      <c r="M215" s="137">
        <v>2369114</v>
      </c>
      <c r="N215" s="137">
        <v>2293445.2029335499</v>
      </c>
      <c r="O215" s="137">
        <v>2438161.8338025981</v>
      </c>
      <c r="P215" s="137">
        <v>818687.48233304033</v>
      </c>
      <c r="Q215" s="137">
        <v>1897045.2919638983</v>
      </c>
      <c r="R215" s="137">
        <v>3732468.3185505862</v>
      </c>
      <c r="S215" s="137">
        <v>4366319.8103653593</v>
      </c>
      <c r="T215" s="137">
        <v>6194334.8587199664</v>
      </c>
      <c r="U215" s="137">
        <v>6117841.8520538183</v>
      </c>
      <c r="V215" s="137">
        <v>5543138.4366270853</v>
      </c>
      <c r="W215" s="137">
        <v>4797621.3670454547</v>
      </c>
      <c r="X215" s="137">
        <v>5527369.7397727259</v>
      </c>
      <c r="Y215" s="140">
        <v>4764135.4874999998</v>
      </c>
      <c r="Z215" s="137">
        <v>7051840.6534090918</v>
      </c>
      <c r="AA215" s="137">
        <v>10757399.923863636</v>
      </c>
      <c r="AB215" s="122">
        <v>10608171.606818181</v>
      </c>
      <c r="AC215" s="68">
        <f>(IF(AA215=0,"n/d",(AB215/AA215)-1)*100)</f>
        <v>-1.3872154805216086</v>
      </c>
    </row>
    <row r="216" spans="1:29" ht="13.5" x14ac:dyDescent="0.3">
      <c r="B216" s="89" t="s">
        <v>11</v>
      </c>
      <c r="C216" s="120">
        <v>6.8537785667737799E-2</v>
      </c>
      <c r="D216" s="137">
        <v>738842.45410215482</v>
      </c>
      <c r="E216" s="137">
        <v>547210.52448259585</v>
      </c>
      <c r="F216" s="137">
        <v>1740856.4663854791</v>
      </c>
      <c r="G216" s="137">
        <v>1230354.4910246278</v>
      </c>
      <c r="H216" s="137">
        <v>923937.98479806818</v>
      </c>
      <c r="I216" s="137">
        <v>757099.85532568407</v>
      </c>
      <c r="J216" s="137">
        <v>1841972.3404965701</v>
      </c>
      <c r="K216" s="137">
        <v>1251104.8688471685</v>
      </c>
      <c r="L216" s="137">
        <v>2596698.818122128</v>
      </c>
      <c r="M216" s="137">
        <v>2817657</v>
      </c>
      <c r="N216" s="137">
        <v>3146518</v>
      </c>
      <c r="O216" s="137">
        <v>2632470.6867578486</v>
      </c>
      <c r="P216" s="137">
        <v>1717736.8930634232</v>
      </c>
      <c r="Q216" s="137">
        <v>1467415.1830130096</v>
      </c>
      <c r="R216" s="137">
        <v>2765310.4566143979</v>
      </c>
      <c r="S216" s="137">
        <v>3566611.6997006354</v>
      </c>
      <c r="T216" s="137">
        <v>6928600.4751994833</v>
      </c>
      <c r="U216" s="137">
        <v>4046335.2882913961</v>
      </c>
      <c r="V216" s="137">
        <v>4535468.1193451826</v>
      </c>
      <c r="W216" s="137">
        <v>6683196.8761363635</v>
      </c>
      <c r="X216" s="137">
        <v>5618996.1329545453</v>
      </c>
      <c r="Y216" s="140">
        <v>7356855.2329545468</v>
      </c>
      <c r="Z216" s="137">
        <v>2702389.5761363632</v>
      </c>
      <c r="AA216" s="137">
        <v>6250360.8556818189</v>
      </c>
      <c r="AB216" s="122">
        <v>4868856.4295454537</v>
      </c>
      <c r="AC216" s="68">
        <f>IF(AB216="","",((SUM(AB215:AB216))/(SUM(AA215:AA216))-1)*100)</f>
        <v>-9.0002015140215885</v>
      </c>
    </row>
    <row r="217" spans="1:29" ht="13.5" x14ac:dyDescent="0.3">
      <c r="B217" s="89" t="s">
        <v>12</v>
      </c>
      <c r="C217" s="120">
        <v>0</v>
      </c>
      <c r="D217" s="137">
        <v>62826.264578324081</v>
      </c>
      <c r="E217" s="137">
        <v>1203002.721287162</v>
      </c>
      <c r="F217" s="137">
        <v>1335292.4446620741</v>
      </c>
      <c r="G217" s="137">
        <v>1572330.514038973</v>
      </c>
      <c r="H217" s="137">
        <v>571269.85988848947</v>
      </c>
      <c r="I217" s="137">
        <v>1166874.5873999798</v>
      </c>
      <c r="J217" s="137">
        <v>1880798.6701091737</v>
      </c>
      <c r="K217" s="137">
        <v>678752.03044837923</v>
      </c>
      <c r="L217" s="137">
        <v>1774363.523153455</v>
      </c>
      <c r="M217" s="137">
        <v>3514758.0533514367</v>
      </c>
      <c r="N217" s="137">
        <v>2094252</v>
      </c>
      <c r="O217" s="137">
        <v>3205606.443571453</v>
      </c>
      <c r="P217" s="137">
        <v>2043853.183391389</v>
      </c>
      <c r="Q217" s="137">
        <v>1687991.3128637727</v>
      </c>
      <c r="R217" s="137">
        <v>2989342.2148524881</v>
      </c>
      <c r="S217" s="137">
        <v>3365326.2940004682</v>
      </c>
      <c r="T217" s="137">
        <v>4454891.6177927153</v>
      </c>
      <c r="U217" s="137">
        <v>4612640.4965667678</v>
      </c>
      <c r="V217" s="137">
        <v>5441944.5630279221</v>
      </c>
      <c r="W217" s="137">
        <v>7252177.6431818176</v>
      </c>
      <c r="X217" s="137">
        <v>7301429.2897727275</v>
      </c>
      <c r="Y217" s="140">
        <v>6063586.2965909103</v>
      </c>
      <c r="Z217" s="137">
        <v>12504190.447727272</v>
      </c>
      <c r="AA217" s="137">
        <v>8835298.0261363629</v>
      </c>
      <c r="AB217" s="122">
        <v>6547835.5931818178</v>
      </c>
      <c r="AC217" s="68">
        <f>IF(AB217="","",((SUM(AB215:AB217))/(SUM(AA215:AA217))-1)*100)</f>
        <v>-14.77454818659818</v>
      </c>
    </row>
    <row r="218" spans="1:29" ht="13.5" x14ac:dyDescent="0.3">
      <c r="B218" s="89" t="s">
        <v>13</v>
      </c>
      <c r="C218" s="120">
        <v>0</v>
      </c>
      <c r="D218" s="137">
        <v>748724.31630749872</v>
      </c>
      <c r="E218" s="137">
        <v>1013538.0991438396</v>
      </c>
      <c r="F218" s="137">
        <v>714792.91652291978</v>
      </c>
      <c r="G218" s="137">
        <v>426625.26124842803</v>
      </c>
      <c r="H218" s="137">
        <v>1149399.4992042913</v>
      </c>
      <c r="I218" s="137">
        <v>1315794.9286087896</v>
      </c>
      <c r="J218" s="137">
        <v>2260141.5426733592</v>
      </c>
      <c r="K218" s="137">
        <v>307365.35161423153</v>
      </c>
      <c r="L218" s="137">
        <v>2404857.5120000001</v>
      </c>
      <c r="M218" s="137">
        <v>2865707.2192483619</v>
      </c>
      <c r="N218" s="137">
        <v>2469083.75</v>
      </c>
      <c r="O218" s="137">
        <v>3156675.0214229273</v>
      </c>
      <c r="P218" s="137">
        <v>1133544.735524222</v>
      </c>
      <c r="Q218" s="137">
        <v>1811362.1175868323</v>
      </c>
      <c r="R218" s="137">
        <v>3866146.9835405145</v>
      </c>
      <c r="S218" s="137">
        <v>3926964.7539980193</v>
      </c>
      <c r="T218" s="137">
        <v>3521437.7132555065</v>
      </c>
      <c r="U218" s="137">
        <v>5088890.7063445253</v>
      </c>
      <c r="V218" s="137">
        <v>7653496.3764648279</v>
      </c>
      <c r="W218" s="137">
        <v>7516539.1647727275</v>
      </c>
      <c r="X218" s="137">
        <v>7355438.584090909</v>
      </c>
      <c r="Y218" s="140">
        <v>5053338.6352272732</v>
      </c>
      <c r="Z218" s="137">
        <v>5407328.877272727</v>
      </c>
      <c r="AA218" s="137">
        <v>10329814.026136363</v>
      </c>
      <c r="AB218" s="122">
        <v>10385579.119318182</v>
      </c>
      <c r="AC218" s="68">
        <f>IF(AB218="","",((SUM(AB215:AB218))/(SUM(AA215:AA218))-1)*100)</f>
        <v>-10.401247643358458</v>
      </c>
    </row>
    <row r="219" spans="1:29" ht="13.5" x14ac:dyDescent="0.3">
      <c r="B219" s="89" t="s">
        <v>14</v>
      </c>
      <c r="C219" s="120">
        <v>0</v>
      </c>
      <c r="D219" s="137">
        <v>741129.79371250083</v>
      </c>
      <c r="E219" s="137">
        <v>1099351.9134401474</v>
      </c>
      <c r="F219" s="137">
        <v>933414.79350523604</v>
      </c>
      <c r="G219" s="137">
        <v>1321002.1690018587</v>
      </c>
      <c r="H219" s="137">
        <v>1279571.4524188433</v>
      </c>
      <c r="I219" s="137">
        <v>1114750.7250408982</v>
      </c>
      <c r="J219" s="137">
        <v>1753458.071157506</v>
      </c>
      <c r="K219" s="137">
        <v>3354216.2580544646</v>
      </c>
      <c r="L219" s="137">
        <v>2606485.9788330346</v>
      </c>
      <c r="M219" s="137">
        <v>3688684.7546657478</v>
      </c>
      <c r="N219" s="137">
        <v>3951702.9195510596</v>
      </c>
      <c r="O219" s="137">
        <v>2569591.0079348297</v>
      </c>
      <c r="P219" s="137">
        <v>1943946.5806781889</v>
      </c>
      <c r="Q219" s="137">
        <v>2501574.2101338794</v>
      </c>
      <c r="R219" s="137">
        <v>3732575.9039362548</v>
      </c>
      <c r="S219" s="137">
        <v>2614051.1045327573</v>
      </c>
      <c r="T219" s="137">
        <v>3928539.788775499</v>
      </c>
      <c r="U219" s="137">
        <v>4210360.3080450045</v>
      </c>
      <c r="V219" s="137">
        <v>5376136.2320130877</v>
      </c>
      <c r="W219" s="137">
        <v>9382939.8011363633</v>
      </c>
      <c r="X219" s="137">
        <v>5764589.2409090912</v>
      </c>
      <c r="Y219" s="140">
        <v>5037222.706818182</v>
      </c>
      <c r="Z219" s="137">
        <v>8084956.8090909086</v>
      </c>
      <c r="AA219" s="137">
        <v>10177714.115909092</v>
      </c>
      <c r="AB219" s="122">
        <v>10771425.359090907</v>
      </c>
      <c r="AC219" s="68">
        <f>IF(AB219="","",((SUM(AB215:AB219))/(SUM(AA215:AA219))-1)*100)</f>
        <v>-6.8364157790413831</v>
      </c>
    </row>
    <row r="220" spans="1:29" ht="13.5" x14ac:dyDescent="0.3">
      <c r="B220" s="89" t="s">
        <v>15</v>
      </c>
      <c r="C220" s="120">
        <v>66231.370081571193</v>
      </c>
      <c r="D220" s="137">
        <v>706233.00487629499</v>
      </c>
      <c r="E220" s="137">
        <v>395299.27979146532</v>
      </c>
      <c r="F220" s="137">
        <v>971146.25349165907</v>
      </c>
      <c r="G220" s="137">
        <v>1517559.7749757948</v>
      </c>
      <c r="H220" s="137">
        <v>93868.35082408716</v>
      </c>
      <c r="I220" s="137">
        <v>1236422.4434379067</v>
      </c>
      <c r="J220" s="137">
        <v>1474994.7561124901</v>
      </c>
      <c r="K220" s="137">
        <v>2584016.8679123502</v>
      </c>
      <c r="L220" s="137">
        <v>2034174.6942363977</v>
      </c>
      <c r="M220" s="137">
        <v>2787806.7229041704</v>
      </c>
      <c r="N220" s="137">
        <v>2779990.3967508152</v>
      </c>
      <c r="O220" s="137">
        <v>1667295.9758282604</v>
      </c>
      <c r="P220" s="137">
        <v>1293103.0381606333</v>
      </c>
      <c r="Q220" s="137">
        <v>2424855.3123295903</v>
      </c>
      <c r="R220" s="137">
        <v>4414593.7712142635</v>
      </c>
      <c r="S220" s="137">
        <v>4129295.3782120482</v>
      </c>
      <c r="T220" s="137">
        <v>6893917.3063868154</v>
      </c>
      <c r="U220" s="137">
        <v>3181470.7524177302</v>
      </c>
      <c r="V220" s="137">
        <v>4027529.3265967038</v>
      </c>
      <c r="W220" s="137">
        <v>6191054.2374999989</v>
      </c>
      <c r="X220" s="137">
        <v>9243048.0681818184</v>
      </c>
      <c r="Y220" s="140">
        <v>6446306.2022727272</v>
      </c>
      <c r="Z220" s="137">
        <v>6493896.5034090895</v>
      </c>
      <c r="AA220" s="137">
        <v>7838361.8181818174</v>
      </c>
      <c r="AB220" s="122">
        <v>9030492.0681818184</v>
      </c>
      <c r="AC220" s="68">
        <f>IF(AB220="","",((SUM(AB215:AB220))/(SUM(AA215:AA220))-1)*100)</f>
        <v>-3.6475861495512518</v>
      </c>
    </row>
    <row r="221" spans="1:29" ht="13.5" x14ac:dyDescent="0.3">
      <c r="B221" s="89" t="s">
        <v>16</v>
      </c>
      <c r="C221" s="120">
        <v>352685.97784319456</v>
      </c>
      <c r="D221" s="137">
        <v>616281.91613671603</v>
      </c>
      <c r="E221" s="137">
        <v>2541184.2812521067</v>
      </c>
      <c r="F221" s="137">
        <v>1059870.3562326808</v>
      </c>
      <c r="G221" s="137">
        <v>1221364.8463670053</v>
      </c>
      <c r="H221" s="137">
        <v>3532178.907597627</v>
      </c>
      <c r="I221" s="137">
        <v>2374648.9711430385</v>
      </c>
      <c r="J221" s="137">
        <v>1965175.4409784437</v>
      </c>
      <c r="K221" s="137">
        <v>1977527.7908231972</v>
      </c>
      <c r="L221" s="137">
        <v>3781408.3043057309</v>
      </c>
      <c r="M221" s="137">
        <v>1673388.4594411121</v>
      </c>
      <c r="N221" s="137">
        <v>3156814</v>
      </c>
      <c r="O221" s="137">
        <v>2334936.8351936969</v>
      </c>
      <c r="P221" s="137">
        <v>1292904.4492916523</v>
      </c>
      <c r="Q221" s="137">
        <v>4356290.7330536302</v>
      </c>
      <c r="R221" s="137">
        <v>3129111.4815762825</v>
      </c>
      <c r="S221" s="137">
        <v>3634996.2073071655</v>
      </c>
      <c r="T221" s="137">
        <v>5989820.4970119195</v>
      </c>
      <c r="U221" s="137">
        <v>9012651.245868437</v>
      </c>
      <c r="V221" s="137">
        <v>4229438.7638136148</v>
      </c>
      <c r="W221" s="137">
        <v>8857395.0670454558</v>
      </c>
      <c r="X221" s="137">
        <v>4782734.6818181807</v>
      </c>
      <c r="Y221" s="140">
        <v>5416851.6204545451</v>
      </c>
      <c r="Z221" s="137">
        <v>8436470.2920454536</v>
      </c>
      <c r="AA221" s="137">
        <v>8305673.4795454536</v>
      </c>
      <c r="AB221" s="122">
        <v>9757190.2988636419</v>
      </c>
      <c r="AC221" s="68">
        <f>IF(AB221="","",((SUM(AB215:AB221))/(SUM(AA215:AA221))-1)*100)</f>
        <v>-0.84018712584941202</v>
      </c>
    </row>
    <row r="222" spans="1:29" ht="13.5" x14ac:dyDescent="0.3">
      <c r="B222" s="89" t="s">
        <v>17</v>
      </c>
      <c r="C222" s="120">
        <v>0</v>
      </c>
      <c r="D222" s="137">
        <v>391767.58724523045</v>
      </c>
      <c r="E222" s="137">
        <v>1274312.2491629401</v>
      </c>
      <c r="F222" s="137">
        <v>763285.74512837059</v>
      </c>
      <c r="G222" s="137">
        <v>1658509.7666291997</v>
      </c>
      <c r="H222" s="137">
        <v>2193930.7054542219</v>
      </c>
      <c r="I222" s="137">
        <v>1906646.8511078716</v>
      </c>
      <c r="J222" s="137">
        <v>2280964.3834091942</v>
      </c>
      <c r="K222" s="137">
        <v>2688963.9805468693</v>
      </c>
      <c r="L222" s="137">
        <v>3819313.5392902056</v>
      </c>
      <c r="M222" s="137">
        <v>3346050.7862492627</v>
      </c>
      <c r="N222" s="137">
        <v>3689321.7634686232</v>
      </c>
      <c r="O222" s="137">
        <v>4001876.3323948057</v>
      </c>
      <c r="P222" s="137">
        <v>1879212.8103542298</v>
      </c>
      <c r="Q222" s="137">
        <v>2581866.2218858856</v>
      </c>
      <c r="R222" s="137">
        <v>4032912.7836451256</v>
      </c>
      <c r="S222" s="137">
        <v>4453150.1274246853</v>
      </c>
      <c r="T222" s="137">
        <v>5093140.3808273152</v>
      </c>
      <c r="U222" s="137">
        <v>4704572.435091312</v>
      </c>
      <c r="V222" s="137">
        <v>5310990.3613519259</v>
      </c>
      <c r="W222" s="137">
        <v>5975566.0011363626</v>
      </c>
      <c r="X222" s="137">
        <v>7707015.7500000009</v>
      </c>
      <c r="Y222" s="140">
        <v>6626203.2715909099</v>
      </c>
      <c r="Z222" s="137">
        <v>8657614.3329545446</v>
      </c>
      <c r="AA222" s="137">
        <v>7930367.6261363626</v>
      </c>
      <c r="AB222" s="122">
        <v>10076690.0375</v>
      </c>
      <c r="AC222" s="68">
        <f>IF(AB222="","",((SUM(AB215:AB222))/(SUM(AA215:AA222))-1)*100)</f>
        <v>2.3020956678377891</v>
      </c>
    </row>
    <row r="223" spans="1:29" ht="13.5" x14ac:dyDescent="0.3">
      <c r="B223" s="89" t="s">
        <v>18</v>
      </c>
      <c r="C223" s="120">
        <v>28.089256421204016</v>
      </c>
      <c r="D223" s="137">
        <v>209173.69609671691</v>
      </c>
      <c r="E223" s="137">
        <v>1157500.4112267138</v>
      </c>
      <c r="F223" s="137">
        <v>1383157.4601867413</v>
      </c>
      <c r="G223" s="137">
        <v>308239.55284507608</v>
      </c>
      <c r="H223" s="137">
        <v>1717040.3018128807</v>
      </c>
      <c r="I223" s="137">
        <v>2652932.1822451227</v>
      </c>
      <c r="J223" s="137">
        <v>1895253.8989728126</v>
      </c>
      <c r="K223" s="137">
        <v>1788926.6145097213</v>
      </c>
      <c r="L223" s="137">
        <v>1781780.7738963021</v>
      </c>
      <c r="M223" s="137">
        <v>2938267.171171973</v>
      </c>
      <c r="N223" s="137">
        <v>2399722.9726215703</v>
      </c>
      <c r="O223" s="137">
        <v>2460466.5156860347</v>
      </c>
      <c r="P223" s="137">
        <v>2570836.6426655687</v>
      </c>
      <c r="Q223" s="137">
        <v>2399525.3369242242</v>
      </c>
      <c r="R223" s="137">
        <v>3232281.2702404936</v>
      </c>
      <c r="S223" s="137">
        <v>4583385.2376553863</v>
      </c>
      <c r="T223" s="137">
        <v>4414123.5930422787</v>
      </c>
      <c r="U223" s="137">
        <v>6333800.636566991</v>
      </c>
      <c r="V223" s="137">
        <v>6157725.7475767052</v>
      </c>
      <c r="W223" s="137">
        <v>5710505.002272727</v>
      </c>
      <c r="X223" s="137">
        <v>5994072.5011363635</v>
      </c>
      <c r="Y223" s="140">
        <v>6504997.7897727266</v>
      </c>
      <c r="Z223" s="137">
        <v>8733408.4875000007</v>
      </c>
      <c r="AA223" s="137">
        <v>6717346.3806818202</v>
      </c>
      <c r="AB223" s="122">
        <v>9341900.2386363614</v>
      </c>
      <c r="AC223" s="68">
        <f>IF(AB223="","",((SUM(AB215:AB223))/(SUM(AA215:AA223))-1)*100)</f>
        <v>5.5038578102935665</v>
      </c>
    </row>
    <row r="224" spans="1:29" ht="13.5" x14ac:dyDescent="0.3">
      <c r="B224" s="89" t="s">
        <v>19</v>
      </c>
      <c r="C224" s="120">
        <v>0</v>
      </c>
      <c r="D224" s="137">
        <v>393100.36740747397</v>
      </c>
      <c r="E224" s="137">
        <v>1603306.2403092065</v>
      </c>
      <c r="F224" s="137">
        <v>1409557.7194876305</v>
      </c>
      <c r="G224" s="137">
        <v>907741.62502643093</v>
      </c>
      <c r="H224" s="137">
        <v>593248.47813748522</v>
      </c>
      <c r="I224" s="137">
        <v>1704740.6590471526</v>
      </c>
      <c r="J224" s="137">
        <v>2370797.8309981413</v>
      </c>
      <c r="K224" s="137">
        <v>2371801.0605740235</v>
      </c>
      <c r="L224" s="137">
        <v>3003245.8762255586</v>
      </c>
      <c r="M224" s="137">
        <v>1622016.6943031708</v>
      </c>
      <c r="N224" s="137">
        <v>2750126</v>
      </c>
      <c r="O224" s="137">
        <v>1283882.972945903</v>
      </c>
      <c r="P224" s="137">
        <v>1647705.0558108997</v>
      </c>
      <c r="Q224" s="137">
        <v>2496706.6472283746</v>
      </c>
      <c r="R224" s="137">
        <v>3955529.4456747943</v>
      </c>
      <c r="S224" s="137">
        <v>4435660.3570116954</v>
      </c>
      <c r="T224" s="137">
        <v>4228830.3526714677</v>
      </c>
      <c r="U224" s="137">
        <v>7530963.9649665579</v>
      </c>
      <c r="V224" s="137">
        <v>5861484.0624547889</v>
      </c>
      <c r="W224" s="137">
        <v>5193908.5477272728</v>
      </c>
      <c r="X224" s="137">
        <v>6647774.5056818202</v>
      </c>
      <c r="Y224" s="140">
        <v>6008856.7386363642</v>
      </c>
      <c r="Z224" s="137">
        <v>8095972.0034090905</v>
      </c>
      <c r="AA224" s="137">
        <v>8582420.6170454528</v>
      </c>
      <c r="AB224" s="122">
        <v>10128534.469318181</v>
      </c>
      <c r="AC224" s="68">
        <f>IF(AB224="","",((SUM(AB215:AB224))/(SUM(AA215:AA224))-1)*100)</f>
        <v>6.7564126894705367</v>
      </c>
    </row>
    <row r="225" spans="2:29" ht="13.5" x14ac:dyDescent="0.3">
      <c r="B225" s="89" t="s">
        <v>20</v>
      </c>
      <c r="C225" s="120">
        <v>245182.68016449065</v>
      </c>
      <c r="D225" s="137">
        <v>279997.0438866542</v>
      </c>
      <c r="E225" s="137">
        <v>824641.03166220977</v>
      </c>
      <c r="F225" s="137">
        <v>1127795.9724896224</v>
      </c>
      <c r="G225" s="137">
        <v>810457.81185661664</v>
      </c>
      <c r="H225" s="137">
        <v>1563976.8754799294</v>
      </c>
      <c r="I225" s="137">
        <v>1887782.9451239193</v>
      </c>
      <c r="J225" s="137">
        <v>1633206.8742557622</v>
      </c>
      <c r="K225" s="137">
        <v>2858233.9261270687</v>
      </c>
      <c r="L225" s="137">
        <v>2602636.5747799282</v>
      </c>
      <c r="M225" s="137">
        <v>2928768.6724462202</v>
      </c>
      <c r="N225" s="137">
        <v>2400644</v>
      </c>
      <c r="O225" s="137">
        <v>2456275.1816775547</v>
      </c>
      <c r="P225" s="137">
        <v>2684151.8802096671</v>
      </c>
      <c r="Q225" s="137">
        <v>2928139.610714803</v>
      </c>
      <c r="R225" s="137">
        <v>2759678.9487741636</v>
      </c>
      <c r="S225" s="137">
        <v>4322695.587433367</v>
      </c>
      <c r="T225" s="137">
        <v>2812291.3262183247</v>
      </c>
      <c r="U225" s="137">
        <v>5087989.4754999615</v>
      </c>
      <c r="V225" s="137">
        <v>4191961.3485872</v>
      </c>
      <c r="W225" s="137">
        <v>5993049.7499999991</v>
      </c>
      <c r="X225" s="137">
        <v>4117719.6318181818</v>
      </c>
      <c r="Y225" s="140">
        <v>9329301.165909091</v>
      </c>
      <c r="Z225" s="137">
        <v>8746421.6124999989</v>
      </c>
      <c r="AA225" s="137">
        <v>10174473.376136364</v>
      </c>
      <c r="AB225" s="122"/>
      <c r="AC225" s="68" t="str">
        <f>IF(AB225="","",((SUM(AB215:AB225))/(SUM(AA215:AA225))-1)*100)</f>
        <v/>
      </c>
    </row>
    <row r="226" spans="2:29" ht="13.5" x14ac:dyDescent="0.3">
      <c r="B226" s="90" t="s">
        <v>21</v>
      </c>
      <c r="C226" s="123">
        <v>419950.42021527601</v>
      </c>
      <c r="D226" s="124">
        <v>1057664.9322487134</v>
      </c>
      <c r="E226" s="124">
        <v>1423077.5139884497</v>
      </c>
      <c r="F226" s="124">
        <v>1737941.2778080727</v>
      </c>
      <c r="G226" s="124">
        <v>962787.67486116826</v>
      </c>
      <c r="H226" s="124">
        <v>1057431.6970297252</v>
      </c>
      <c r="I226" s="124">
        <v>2594288.3025251236</v>
      </c>
      <c r="J226" s="124">
        <v>2722158.3593932586</v>
      </c>
      <c r="K226" s="124">
        <v>4055184.8014066797</v>
      </c>
      <c r="L226" s="124">
        <v>2131495.2533478616</v>
      </c>
      <c r="M226" s="124">
        <v>6093020</v>
      </c>
      <c r="N226" s="124">
        <v>3948660.25</v>
      </c>
      <c r="O226" s="124">
        <v>3674111.8343590377</v>
      </c>
      <c r="P226" s="124">
        <v>3069962.2433421998</v>
      </c>
      <c r="Q226" s="124">
        <v>3559645.5123140104</v>
      </c>
      <c r="R226" s="124">
        <v>4143389.2351180213</v>
      </c>
      <c r="S226" s="124">
        <v>2923629.4835126922</v>
      </c>
      <c r="T226" s="124">
        <v>3371316.6965289302</v>
      </c>
      <c r="U226" s="124">
        <v>5258798.5232090978</v>
      </c>
      <c r="V226" s="124">
        <v>9705514.2136950959</v>
      </c>
      <c r="W226" s="124">
        <v>6002803.6943181828</v>
      </c>
      <c r="X226" s="124">
        <v>6718050.7988636363</v>
      </c>
      <c r="Y226" s="129">
        <v>9483963.8920454551</v>
      </c>
      <c r="Z226" s="124">
        <v>7596378.3852272732</v>
      </c>
      <c r="AA226" s="124">
        <v>5430693.060227273</v>
      </c>
      <c r="AB226" s="125"/>
      <c r="AC226" s="68" t="str">
        <f>IF(AB226="","",((SUM(AB215:AB226))/(SUM(AA215:AA226))-1)*100)</f>
        <v/>
      </c>
    </row>
    <row r="227" spans="2:29" ht="13" x14ac:dyDescent="0.3">
      <c r="B227" s="42" t="s">
        <v>22</v>
      </c>
      <c r="C227" s="65">
        <f t="shared" ref="C227:Z227" si="39">SUM(C215:C226)</f>
        <v>1084078.6060987394</v>
      </c>
      <c r="D227" s="65">
        <f t="shared" si="39"/>
        <v>6428479.9083166672</v>
      </c>
      <c r="E227" s="65">
        <f t="shared" si="39"/>
        <v>13634821.144468663</v>
      </c>
      <c r="F227" s="65">
        <f t="shared" si="39"/>
        <v>14030029.817376496</v>
      </c>
      <c r="G227" s="65">
        <f t="shared" si="39"/>
        <v>13394922.12849305</v>
      </c>
      <c r="H227" s="65">
        <f t="shared" si="39"/>
        <v>15928979.014434043</v>
      </c>
      <c r="I227" s="65">
        <f t="shared" si="39"/>
        <v>21357706.879820153</v>
      </c>
      <c r="J227" s="65">
        <f t="shared" si="39"/>
        <v>24454189.292987749</v>
      </c>
      <c r="K227" s="65">
        <f t="shared" si="39"/>
        <v>25137510.473307595</v>
      </c>
      <c r="L227" s="65">
        <f t="shared" si="39"/>
        <v>30503055.255971856</v>
      </c>
      <c r="M227" s="65">
        <f t="shared" si="39"/>
        <v>36645239.533781454</v>
      </c>
      <c r="N227" s="65">
        <f t="shared" si="39"/>
        <v>35080281.255325615</v>
      </c>
      <c r="O227" s="65">
        <f t="shared" si="39"/>
        <v>31881350.641574949</v>
      </c>
      <c r="P227" s="65">
        <f t="shared" si="39"/>
        <v>22095644.994825114</v>
      </c>
      <c r="Q227" s="65">
        <f t="shared" si="39"/>
        <v>30112417.490011912</v>
      </c>
      <c r="R227" s="65">
        <f t="shared" si="39"/>
        <v>42753340.813737392</v>
      </c>
      <c r="S227" s="65">
        <f t="shared" si="39"/>
        <v>46322086.041154288</v>
      </c>
      <c r="T227" s="65">
        <f t="shared" si="39"/>
        <v>57831244.606430218</v>
      </c>
      <c r="U227" s="65">
        <f t="shared" si="39"/>
        <v>65186315.684921592</v>
      </c>
      <c r="V227" s="65">
        <f t="shared" si="39"/>
        <v>68034827.551554143</v>
      </c>
      <c r="W227" s="65">
        <f t="shared" si="39"/>
        <v>79556757.152272731</v>
      </c>
      <c r="X227" s="65">
        <f t="shared" si="39"/>
        <v>76778238.924999997</v>
      </c>
      <c r="Y227" s="66">
        <f t="shared" si="39"/>
        <v>78091619.039772734</v>
      </c>
      <c r="Z227" s="66">
        <f t="shared" si="39"/>
        <v>92510867.980681807</v>
      </c>
      <c r="AA227" s="66">
        <f>SUM(AA215:AA226)</f>
        <v>101329923.30568181</v>
      </c>
      <c r="AB227" s="66">
        <f>SUM(AB215:AB226)</f>
        <v>91516675.220454544</v>
      </c>
      <c r="AC227" s="62"/>
    </row>
    <row r="228" spans="2:29" x14ac:dyDescent="0.25">
      <c r="K228" s="22"/>
    </row>
    <row r="229" spans="2:29" x14ac:dyDescent="0.25">
      <c r="B229" s="11" t="s">
        <v>25</v>
      </c>
      <c r="K229" s="22"/>
    </row>
    <row r="230" spans="2:29" ht="13" x14ac:dyDescent="0.3">
      <c r="B230" s="12" t="s">
        <v>40</v>
      </c>
      <c r="K230" s="22"/>
    </row>
    <row r="231" spans="2:29" ht="13" x14ac:dyDescent="0.3">
      <c r="B231" s="9"/>
      <c r="K231" s="22"/>
    </row>
    <row r="232" spans="2:29" ht="13" x14ac:dyDescent="0.3">
      <c r="B232" s="9"/>
      <c r="K232" s="22"/>
    </row>
    <row r="233" spans="2:29" ht="13" x14ac:dyDescent="0.3">
      <c r="B233" s="9"/>
      <c r="K233" s="22"/>
    </row>
    <row r="234" spans="2:29" ht="13" x14ac:dyDescent="0.3">
      <c r="B234" s="9"/>
      <c r="K234" s="22"/>
    </row>
    <row r="235" spans="2:29" ht="13" x14ac:dyDescent="0.3">
      <c r="B235" s="9"/>
      <c r="K235" s="22"/>
    </row>
    <row r="236" spans="2:29" ht="13" x14ac:dyDescent="0.3">
      <c r="B236" s="9"/>
      <c r="K236" s="22"/>
    </row>
    <row r="237" spans="2:29" ht="13" x14ac:dyDescent="0.3">
      <c r="B237" s="9"/>
      <c r="K237" s="22"/>
    </row>
    <row r="238" spans="2:29" ht="13" x14ac:dyDescent="0.3">
      <c r="B238" s="9"/>
      <c r="K238" s="22"/>
    </row>
    <row r="239" spans="2:29" ht="13" x14ac:dyDescent="0.3">
      <c r="B239" s="9"/>
      <c r="K239" s="22"/>
    </row>
    <row r="240" spans="2:29" ht="13" x14ac:dyDescent="0.3">
      <c r="B240" s="9"/>
      <c r="K240" s="22"/>
    </row>
    <row r="241" spans="2:14" ht="13" x14ac:dyDescent="0.3">
      <c r="B241" s="9"/>
      <c r="K241" s="22"/>
    </row>
    <row r="242" spans="2:14" ht="13" x14ac:dyDescent="0.3">
      <c r="B242" s="9"/>
      <c r="K242" s="22"/>
    </row>
    <row r="243" spans="2:14" ht="13" x14ac:dyDescent="0.3">
      <c r="B243" s="9"/>
      <c r="K243" s="22"/>
    </row>
    <row r="244" spans="2:14" ht="13" x14ac:dyDescent="0.3">
      <c r="B244" s="9"/>
      <c r="K244" s="22"/>
    </row>
    <row r="245" spans="2:14" ht="13" x14ac:dyDescent="0.3">
      <c r="B245" s="9"/>
      <c r="K245" s="22"/>
    </row>
    <row r="246" spans="2:14" ht="13" x14ac:dyDescent="0.3">
      <c r="B246" s="9"/>
      <c r="K246" s="22"/>
    </row>
    <row r="247" spans="2:14" ht="13" x14ac:dyDescent="0.3">
      <c r="B247" s="9"/>
      <c r="K247" s="22"/>
    </row>
    <row r="248" spans="2:14" ht="13" x14ac:dyDescent="0.3">
      <c r="B248" s="9"/>
      <c r="K248" s="22"/>
    </row>
    <row r="249" spans="2:14" ht="13" x14ac:dyDescent="0.3">
      <c r="B249" s="9"/>
      <c r="K249" s="22"/>
    </row>
    <row r="250" spans="2:14" ht="13" x14ac:dyDescent="0.3">
      <c r="B250" s="9"/>
      <c r="K250" s="22"/>
    </row>
    <row r="251" spans="2:14" ht="13" x14ac:dyDescent="0.3">
      <c r="B251" s="9"/>
      <c r="K251" s="22"/>
    </row>
    <row r="252" spans="2:14" ht="13" x14ac:dyDescent="0.3">
      <c r="B252" s="9"/>
      <c r="K252" s="22"/>
    </row>
    <row r="253" spans="2:14" ht="13" x14ac:dyDescent="0.3">
      <c r="B253" s="9"/>
      <c r="K253" s="22"/>
    </row>
    <row r="254" spans="2:14" ht="13" x14ac:dyDescent="0.3">
      <c r="B254" s="9"/>
      <c r="K254" s="22"/>
    </row>
    <row r="255" spans="2:14" ht="13" x14ac:dyDescent="0.3">
      <c r="B255" s="9" t="s">
        <v>27</v>
      </c>
      <c r="K255" s="22"/>
    </row>
    <row r="256" spans="2:14" ht="13" x14ac:dyDescent="0.3">
      <c r="B256" s="9" t="s">
        <v>41</v>
      </c>
      <c r="N256" s="22"/>
    </row>
    <row r="257" spans="2:29" x14ac:dyDescent="0.25">
      <c r="B257" s="30" t="str">
        <f>B89</f>
        <v>Dados atualizados em 28 de novembro de 2025.</v>
      </c>
      <c r="M257" s="29"/>
      <c r="N257" s="22"/>
    </row>
    <row r="258" spans="2:29" x14ac:dyDescent="0.25">
      <c r="B258" s="30" t="str">
        <f>B90</f>
        <v xml:space="preserve">¹Variação percentual do somatório dos valores desde o mês de janeiro até um determinado mês do ano de 2024, em relação ao somatório do mesmo período do ano de 2023. </v>
      </c>
    </row>
    <row r="259" spans="2:29" ht="15.5" x14ac:dyDescent="0.35">
      <c r="B259" s="6"/>
    </row>
    <row r="260" spans="2:29" ht="15.5" x14ac:dyDescent="0.35">
      <c r="B260" s="6" t="s">
        <v>31</v>
      </c>
    </row>
    <row r="261" spans="2:29" x14ac:dyDescent="0.25"/>
    <row r="262" spans="2:29" x14ac:dyDescent="0.25"/>
    <row r="263" spans="2:29" x14ac:dyDescent="0.25"/>
    <row r="264" spans="2:29" x14ac:dyDescent="0.25"/>
    <row r="265" spans="2:29" x14ac:dyDescent="0.25"/>
    <row r="266" spans="2:29" ht="18" x14ac:dyDescent="0.4">
      <c r="B266" s="5" t="s">
        <v>92</v>
      </c>
    </row>
    <row r="267" spans="2:29" x14ac:dyDescent="0.25"/>
    <row r="268" spans="2:29" ht="15.5" x14ac:dyDescent="0.35">
      <c r="B268" s="53" t="s">
        <v>23</v>
      </c>
      <c r="C268" s="8" t="s">
        <v>24</v>
      </c>
      <c r="D268" s="8" t="s">
        <v>24</v>
      </c>
      <c r="E268" s="8" t="s">
        <v>24</v>
      </c>
      <c r="F268" s="8" t="s">
        <v>24</v>
      </c>
      <c r="G268" s="8" t="s">
        <v>24</v>
      </c>
      <c r="H268" s="8" t="s">
        <v>24</v>
      </c>
      <c r="I268" s="8" t="s">
        <v>24</v>
      </c>
    </row>
    <row r="269" spans="2:29" ht="13" x14ac:dyDescent="0.3">
      <c r="B269" s="96"/>
      <c r="C269" s="96" t="s">
        <v>6</v>
      </c>
      <c r="D269" s="73"/>
      <c r="E269" s="73"/>
      <c r="F269" s="73"/>
      <c r="G269" s="73"/>
      <c r="H269" s="73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107"/>
      <c r="AC269" s="67" t="s">
        <v>7</v>
      </c>
    </row>
    <row r="270" spans="2:29" ht="13" x14ac:dyDescent="0.3">
      <c r="B270" s="96" t="s">
        <v>8</v>
      </c>
      <c r="C270" s="97">
        <v>2000</v>
      </c>
      <c r="D270" s="78">
        <v>2001</v>
      </c>
      <c r="E270" s="78">
        <v>2002</v>
      </c>
      <c r="F270" s="78">
        <v>2003</v>
      </c>
      <c r="G270" s="78">
        <v>2004</v>
      </c>
      <c r="H270" s="78">
        <v>2005</v>
      </c>
      <c r="I270" s="78">
        <v>2006</v>
      </c>
      <c r="J270" s="78">
        <v>2007</v>
      </c>
      <c r="K270" s="76">
        <v>2008</v>
      </c>
      <c r="L270" s="76">
        <v>2009</v>
      </c>
      <c r="M270" s="76">
        <v>2010</v>
      </c>
      <c r="N270" s="76">
        <v>2011</v>
      </c>
      <c r="O270" s="76">
        <v>2012</v>
      </c>
      <c r="P270" s="76">
        <v>2013</v>
      </c>
      <c r="Q270" s="76">
        <v>2014</v>
      </c>
      <c r="R270" s="76">
        <v>2015</v>
      </c>
      <c r="S270" s="76">
        <v>2016</v>
      </c>
      <c r="T270" s="76">
        <v>2017</v>
      </c>
      <c r="U270" s="76">
        <v>2018</v>
      </c>
      <c r="V270" s="76">
        <v>2019</v>
      </c>
      <c r="W270" s="76">
        <v>2020</v>
      </c>
      <c r="X270" s="76">
        <v>2021</v>
      </c>
      <c r="Y270" s="76">
        <v>2022</v>
      </c>
      <c r="Z270" s="79" t="s">
        <v>85</v>
      </c>
      <c r="AA270" s="76">
        <v>2024</v>
      </c>
      <c r="AB270" s="98">
        <v>2025</v>
      </c>
      <c r="AC270" s="69" t="s">
        <v>87</v>
      </c>
    </row>
    <row r="271" spans="2:29" ht="13.5" x14ac:dyDescent="0.3">
      <c r="B271" s="89" t="s">
        <v>10</v>
      </c>
      <c r="C271" s="138">
        <v>0</v>
      </c>
      <c r="D271" s="139">
        <v>66156287</v>
      </c>
      <c r="E271" s="137">
        <v>43039514</v>
      </c>
      <c r="F271" s="137">
        <v>122667487</v>
      </c>
      <c r="G271" s="137">
        <v>229737858</v>
      </c>
      <c r="H271" s="137">
        <v>213392000</v>
      </c>
      <c r="I271" s="137">
        <v>721417096</v>
      </c>
      <c r="J271" s="137">
        <v>708401020</v>
      </c>
      <c r="K271" s="137">
        <v>615869133</v>
      </c>
      <c r="L271" s="137">
        <v>343637965</v>
      </c>
      <c r="M271" s="137">
        <v>1014449589</v>
      </c>
      <c r="N271" s="137">
        <v>1188396928</v>
      </c>
      <c r="O271" s="137">
        <v>1553983918</v>
      </c>
      <c r="P271" s="137">
        <v>473625468</v>
      </c>
      <c r="Q271" s="137">
        <v>1111427967</v>
      </c>
      <c r="R271" s="137">
        <v>1188709955</v>
      </c>
      <c r="S271" s="137">
        <v>811488525</v>
      </c>
      <c r="T271" s="137">
        <v>1764351878</v>
      </c>
      <c r="U271" s="137">
        <v>2097812220</v>
      </c>
      <c r="V271" s="137">
        <v>2028953419</v>
      </c>
      <c r="W271" s="137">
        <v>1707992442</v>
      </c>
      <c r="X271" s="137">
        <v>1591315839</v>
      </c>
      <c r="Y271" s="140">
        <v>2151151388</v>
      </c>
      <c r="Z271" s="137">
        <v>3129360527</v>
      </c>
      <c r="AA271" s="137">
        <v>4877245796</v>
      </c>
      <c r="AB271" s="122">
        <v>4665806686</v>
      </c>
      <c r="AC271" s="68">
        <f>(IF(AA271=0,"n/d",(AB271/AA271)-1)*100)</f>
        <v>-4.3352153826942352</v>
      </c>
    </row>
    <row r="272" spans="2:29" ht="13.5" x14ac:dyDescent="0.3">
      <c r="B272" s="89" t="s">
        <v>11</v>
      </c>
      <c r="C272" s="120">
        <v>51</v>
      </c>
      <c r="D272" s="137">
        <v>85843872</v>
      </c>
      <c r="E272" s="137">
        <v>45354146</v>
      </c>
      <c r="F272" s="137">
        <v>273683107</v>
      </c>
      <c r="G272" s="137">
        <v>200683383</v>
      </c>
      <c r="H272" s="137">
        <v>194290086</v>
      </c>
      <c r="I272" s="137">
        <v>235088202</v>
      </c>
      <c r="J272" s="137">
        <v>484405508</v>
      </c>
      <c r="K272" s="137">
        <v>607035185</v>
      </c>
      <c r="L272" s="137">
        <v>504198570</v>
      </c>
      <c r="M272" s="137">
        <v>1233606769</v>
      </c>
      <c r="N272" s="137">
        <v>1677642545</v>
      </c>
      <c r="O272" s="137">
        <v>1682153949</v>
      </c>
      <c r="P272" s="137">
        <v>1032218102</v>
      </c>
      <c r="Q272" s="137">
        <v>795771598</v>
      </c>
      <c r="R272" s="137">
        <v>676721007</v>
      </c>
      <c r="S272" s="137">
        <v>512908285</v>
      </c>
      <c r="T272" s="137">
        <v>2072786736</v>
      </c>
      <c r="U272" s="137">
        <v>1526352825</v>
      </c>
      <c r="V272" s="137">
        <v>1596785188</v>
      </c>
      <c r="W272" s="137">
        <v>2316023766</v>
      </c>
      <c r="X272" s="137">
        <v>1877907033</v>
      </c>
      <c r="Y272" s="140">
        <v>3938875347</v>
      </c>
      <c r="Z272" s="137">
        <v>1194413455</v>
      </c>
      <c r="AA272" s="137">
        <v>2712100038</v>
      </c>
      <c r="AB272" s="122">
        <v>2125519122</v>
      </c>
      <c r="AC272" s="68">
        <f>IF(AB272="","",((SUM(AB271:AB272))/(SUM(AA271:AA272))-1)*100)</f>
        <v>-10.515004105161452</v>
      </c>
    </row>
    <row r="273" spans="2:29" ht="13.5" x14ac:dyDescent="0.3">
      <c r="B273" s="89" t="s">
        <v>12</v>
      </c>
      <c r="C273" s="120">
        <v>0</v>
      </c>
      <c r="D273" s="137">
        <v>8562194</v>
      </c>
      <c r="E273" s="137">
        <v>110677852</v>
      </c>
      <c r="F273" s="137">
        <v>252928793</v>
      </c>
      <c r="G273" s="137">
        <v>256672821</v>
      </c>
      <c r="H273" s="137">
        <v>117354610</v>
      </c>
      <c r="I273" s="137">
        <v>360583552</v>
      </c>
      <c r="J273" s="137">
        <v>542596040</v>
      </c>
      <c r="K273" s="137">
        <v>367863659</v>
      </c>
      <c r="L273" s="137">
        <v>305990351</v>
      </c>
      <c r="M273" s="137">
        <v>1524449171</v>
      </c>
      <c r="N273" s="137">
        <v>1143710739</v>
      </c>
      <c r="O273" s="137">
        <v>2115644731</v>
      </c>
      <c r="P273" s="137">
        <v>1290209733</v>
      </c>
      <c r="Q273" s="137">
        <v>975553711</v>
      </c>
      <c r="R273" s="137">
        <v>849856388</v>
      </c>
      <c r="S273" s="137">
        <v>510255830</v>
      </c>
      <c r="T273" s="137">
        <v>1311569791</v>
      </c>
      <c r="U273" s="137">
        <v>1697297641</v>
      </c>
      <c r="V273" s="137">
        <v>1995565620</v>
      </c>
      <c r="W273" s="137">
        <v>2023525034</v>
      </c>
      <c r="X273" s="137">
        <v>2661483504</v>
      </c>
      <c r="Y273" s="140">
        <v>3479507047</v>
      </c>
      <c r="Z273" s="137">
        <v>5520902205</v>
      </c>
      <c r="AA273" s="137">
        <v>3624326216</v>
      </c>
      <c r="AB273" s="122">
        <v>2812152213</v>
      </c>
      <c r="AC273" s="68">
        <f>IF(AB273="","",((SUM(AB271:AB273))/(SUM(AA271:AA273))-1)*100)</f>
        <v>-14.359203852408008</v>
      </c>
    </row>
    <row r="274" spans="2:29" ht="13.5" x14ac:dyDescent="0.3">
      <c r="B274" s="89" t="s">
        <v>13</v>
      </c>
      <c r="C274" s="120">
        <v>0</v>
      </c>
      <c r="D274" s="137">
        <v>79974562</v>
      </c>
      <c r="E274" s="137">
        <v>116807682</v>
      </c>
      <c r="F274" s="137">
        <v>104745062</v>
      </c>
      <c r="G274" s="137">
        <v>76173983</v>
      </c>
      <c r="H274" s="137">
        <v>290641403</v>
      </c>
      <c r="I274" s="137">
        <v>402139078</v>
      </c>
      <c r="J274" s="137">
        <v>695026639</v>
      </c>
      <c r="K274" s="137">
        <v>147273473</v>
      </c>
      <c r="L274" s="137">
        <v>487156593</v>
      </c>
      <c r="M274" s="137">
        <v>1313522809</v>
      </c>
      <c r="N274" s="137">
        <v>1536034093</v>
      </c>
      <c r="O274" s="137">
        <v>2250979426</v>
      </c>
      <c r="P274" s="137">
        <v>675674329</v>
      </c>
      <c r="Q274" s="137">
        <v>1078398533</v>
      </c>
      <c r="R274" s="137">
        <v>1088393159</v>
      </c>
      <c r="S274" s="137">
        <v>700856490</v>
      </c>
      <c r="T274" s="137">
        <v>1000108139</v>
      </c>
      <c r="U274" s="137">
        <v>1866533334</v>
      </c>
      <c r="V274" s="137">
        <v>2972157607</v>
      </c>
      <c r="W274" s="137">
        <v>1817132843</v>
      </c>
      <c r="X274" s="137">
        <v>2826701536</v>
      </c>
      <c r="Y274" s="140">
        <v>3021133133</v>
      </c>
      <c r="Z274" s="137">
        <v>2393081486</v>
      </c>
      <c r="AA274" s="137">
        <v>4514763346</v>
      </c>
      <c r="AB274" s="122">
        <v>4353084699</v>
      </c>
      <c r="AC274" s="68">
        <f>IF(AB274="","",((SUM(AB271:AB274))/(SUM(AA271:AA274))-1)*100)</f>
        <v>-11.265409631593847</v>
      </c>
    </row>
    <row r="275" spans="2:29" ht="13.5" x14ac:dyDescent="0.3">
      <c r="B275" s="89" t="s">
        <v>14</v>
      </c>
      <c r="C275" s="120">
        <v>0</v>
      </c>
      <c r="D275" s="137">
        <v>75495898</v>
      </c>
      <c r="E275" s="137">
        <v>141431989</v>
      </c>
      <c r="F275" s="137">
        <v>112243387</v>
      </c>
      <c r="G275" s="137">
        <v>231603147</v>
      </c>
      <c r="H275" s="137">
        <v>311845917</v>
      </c>
      <c r="I275" s="137">
        <v>368935921</v>
      </c>
      <c r="J275" s="137">
        <v>570385642</v>
      </c>
      <c r="K275" s="137">
        <v>1939748035</v>
      </c>
      <c r="L275" s="137">
        <v>602785281</v>
      </c>
      <c r="M275" s="137">
        <v>1743693234</v>
      </c>
      <c r="N275" s="137">
        <v>2693183311</v>
      </c>
      <c r="O275" s="137">
        <v>1779810230</v>
      </c>
      <c r="P275" s="137">
        <v>1096945579</v>
      </c>
      <c r="Q275" s="137">
        <v>1435617332</v>
      </c>
      <c r="R275" s="137">
        <v>1149737010</v>
      </c>
      <c r="S275" s="137">
        <v>532942269</v>
      </c>
      <c r="T275" s="137">
        <v>1084204184</v>
      </c>
      <c r="U275" s="137">
        <v>1659626149</v>
      </c>
      <c r="V275" s="137">
        <v>2161957499</v>
      </c>
      <c r="W275" s="137">
        <v>1386002196</v>
      </c>
      <c r="X275" s="137">
        <v>2230682322</v>
      </c>
      <c r="Y275" s="140">
        <v>3097566778</v>
      </c>
      <c r="Z275" s="137">
        <v>3519997846</v>
      </c>
      <c r="AA275" s="137">
        <v>4850725330</v>
      </c>
      <c r="AB275" s="122">
        <v>4246859074</v>
      </c>
      <c r="AC275" s="68">
        <f>IF(AB275="","",((SUM(AB271:AB275))/(SUM(AA271:AA275))-1)*100)</f>
        <v>-11.54439174479287</v>
      </c>
    </row>
    <row r="276" spans="2:29" ht="13.5" x14ac:dyDescent="0.3">
      <c r="B276" s="89" t="s">
        <v>15</v>
      </c>
      <c r="C276" s="120">
        <v>8830391</v>
      </c>
      <c r="D276" s="137">
        <v>87475491</v>
      </c>
      <c r="E276" s="137">
        <v>53591019</v>
      </c>
      <c r="F276" s="137">
        <v>122826413</v>
      </c>
      <c r="G276" s="137">
        <v>295307681</v>
      </c>
      <c r="H276" s="137">
        <v>23922092</v>
      </c>
      <c r="I276" s="137">
        <v>448002825</v>
      </c>
      <c r="J276" s="137">
        <v>488465839</v>
      </c>
      <c r="K276" s="137">
        <v>1799810490</v>
      </c>
      <c r="L276" s="137">
        <v>557516944</v>
      </c>
      <c r="M276" s="137">
        <v>1194755082</v>
      </c>
      <c r="N276" s="137">
        <v>1866824289</v>
      </c>
      <c r="O276" s="137">
        <v>1065155301</v>
      </c>
      <c r="P276" s="137">
        <v>728293100</v>
      </c>
      <c r="Q276" s="137">
        <v>1417716022</v>
      </c>
      <c r="R276" s="137">
        <v>1445919594</v>
      </c>
      <c r="S276" s="137">
        <v>966238279</v>
      </c>
      <c r="T276" s="137">
        <v>1974958222</v>
      </c>
      <c r="U276" s="137">
        <v>1225136635</v>
      </c>
      <c r="V276" s="137">
        <v>1580083573</v>
      </c>
      <c r="W276" s="137">
        <v>1156303100</v>
      </c>
      <c r="X276" s="137">
        <v>3743887034</v>
      </c>
      <c r="Y276" s="140">
        <v>3971869769</v>
      </c>
      <c r="Z276" s="137">
        <v>2803459014</v>
      </c>
      <c r="AA276" s="137">
        <v>3623190643</v>
      </c>
      <c r="AB276" s="122">
        <v>3512620692</v>
      </c>
      <c r="AC276" s="68">
        <f>IF(AB276="","",((SUM(AB271:AB276))/(SUM(AA271:AA276))-1)*100)</f>
        <v>-10.273005482370746</v>
      </c>
    </row>
    <row r="277" spans="2:29" ht="13.5" x14ac:dyDescent="0.3">
      <c r="B277" s="89" t="s">
        <v>16</v>
      </c>
      <c r="C277" s="120">
        <v>50862353</v>
      </c>
      <c r="D277" s="137">
        <v>74907022</v>
      </c>
      <c r="E277" s="137">
        <v>318458938</v>
      </c>
      <c r="F277" s="137">
        <v>153018416</v>
      </c>
      <c r="G277" s="137">
        <v>231719816</v>
      </c>
      <c r="H277" s="137">
        <v>850080347</v>
      </c>
      <c r="I277" s="137">
        <v>869938847</v>
      </c>
      <c r="J277" s="137">
        <v>702271728</v>
      </c>
      <c r="K277" s="137">
        <v>1405623267</v>
      </c>
      <c r="L277" s="137">
        <v>1278703323</v>
      </c>
      <c r="M277" s="137">
        <v>711758481</v>
      </c>
      <c r="N277" s="137">
        <v>2023005424</v>
      </c>
      <c r="O277" s="137">
        <v>1348032731</v>
      </c>
      <c r="P277" s="137">
        <v>692158186</v>
      </c>
      <c r="Q277" s="137">
        <v>2602565612</v>
      </c>
      <c r="R277" s="137">
        <v>1001821787</v>
      </c>
      <c r="S277" s="137">
        <v>906794823</v>
      </c>
      <c r="T277" s="137">
        <v>1559444323</v>
      </c>
      <c r="U277" s="137">
        <v>3465354755</v>
      </c>
      <c r="V277" s="137">
        <v>1581879483</v>
      </c>
      <c r="W277" s="137">
        <v>1928276220</v>
      </c>
      <c r="X277" s="137">
        <v>2058804985</v>
      </c>
      <c r="Y277" s="140">
        <v>3465105228</v>
      </c>
      <c r="Z277" s="137">
        <v>3642496319</v>
      </c>
      <c r="AA277" s="137">
        <v>3731437490</v>
      </c>
      <c r="AB277" s="122">
        <v>4026335490</v>
      </c>
      <c r="AC277" s="68">
        <f>IF(AB277="","",((SUM(AB271:AB277))/(SUM(AA271:AA277))-1)*100)</f>
        <v>-7.8450184257548354</v>
      </c>
    </row>
    <row r="278" spans="2:29" ht="13.5" x14ac:dyDescent="0.3">
      <c r="B278" s="89" t="s">
        <v>17</v>
      </c>
      <c r="C278" s="120">
        <v>0</v>
      </c>
      <c r="D278" s="137">
        <v>47229478</v>
      </c>
      <c r="E278" s="137">
        <v>166749234</v>
      </c>
      <c r="F278" s="137">
        <v>113010231</v>
      </c>
      <c r="G278" s="137">
        <v>321934004</v>
      </c>
      <c r="H278" s="137">
        <v>636207175</v>
      </c>
      <c r="I278" s="137">
        <v>725090370</v>
      </c>
      <c r="J278" s="137">
        <v>874899327</v>
      </c>
      <c r="K278" s="137">
        <v>1950324900</v>
      </c>
      <c r="L278" s="137">
        <v>1347738894</v>
      </c>
      <c r="M278" s="137">
        <v>1392656997</v>
      </c>
      <c r="N278" s="137">
        <v>2396571771</v>
      </c>
      <c r="O278" s="137">
        <v>2334210463</v>
      </c>
      <c r="P278" s="137">
        <v>1088002165</v>
      </c>
      <c r="Q278" s="137">
        <v>1488898574</v>
      </c>
      <c r="R278" s="137">
        <v>1132640741</v>
      </c>
      <c r="S278" s="137">
        <v>1068827024</v>
      </c>
      <c r="T278" s="137">
        <v>1346375840</v>
      </c>
      <c r="U278" s="137">
        <v>1992925456</v>
      </c>
      <c r="V278" s="137">
        <v>1883137326</v>
      </c>
      <c r="W278" s="137">
        <v>1496515261</v>
      </c>
      <c r="X278" s="137">
        <v>3204026884</v>
      </c>
      <c r="Y278" s="140">
        <v>3928197090</v>
      </c>
      <c r="Z278" s="137">
        <v>3885415318</v>
      </c>
      <c r="AA278" s="137">
        <v>3587288642</v>
      </c>
      <c r="AB278" s="122">
        <v>4101772803</v>
      </c>
      <c r="AC278" s="68">
        <f>IF(AB278="","",((SUM(AB271:AB278))/(SUM(AA271:AA278))-1)*100)</f>
        <v>-5.3200171280528119</v>
      </c>
    </row>
    <row r="279" spans="2:29" ht="13.5" x14ac:dyDescent="0.3">
      <c r="B279" s="89" t="s">
        <v>18</v>
      </c>
      <c r="C279" s="120">
        <v>27486</v>
      </c>
      <c r="D279" s="137">
        <v>24735018</v>
      </c>
      <c r="E279" s="137">
        <v>165038539</v>
      </c>
      <c r="F279" s="137">
        <v>216359485</v>
      </c>
      <c r="G279" s="137">
        <v>70818158</v>
      </c>
      <c r="H279" s="137">
        <v>560060719</v>
      </c>
      <c r="I279" s="137">
        <v>970097246</v>
      </c>
      <c r="J279" s="137">
        <v>728282955</v>
      </c>
      <c r="K279" s="137">
        <v>1107032760</v>
      </c>
      <c r="L279" s="137">
        <v>765003495</v>
      </c>
      <c r="M279" s="137">
        <v>1299147999</v>
      </c>
      <c r="N279" s="137">
        <v>1459662419</v>
      </c>
      <c r="O279" s="137">
        <v>1496664060</v>
      </c>
      <c r="P279" s="137">
        <v>1553745089</v>
      </c>
      <c r="Q279" s="137">
        <v>1327190582</v>
      </c>
      <c r="R279" s="137">
        <v>788144333</v>
      </c>
      <c r="S279" s="137">
        <v>1102109822</v>
      </c>
      <c r="T279" s="137">
        <v>1224510539</v>
      </c>
      <c r="U279" s="137">
        <v>2620580793</v>
      </c>
      <c r="V279" s="137">
        <v>2093208676</v>
      </c>
      <c r="W279" s="137">
        <v>1471324597</v>
      </c>
      <c r="X279" s="137">
        <v>2486562157</v>
      </c>
      <c r="Y279" s="140">
        <v>3464156399</v>
      </c>
      <c r="Z279" s="137">
        <v>4304909734</v>
      </c>
      <c r="AA279" s="137">
        <v>3020437115</v>
      </c>
      <c r="AB279" s="122">
        <v>3690622399</v>
      </c>
      <c r="AC279" s="68">
        <f>IF(AB279="","",((SUM(AB271:AB279))/(SUM(AA271:AA279))-1)*100)</f>
        <v>-2.9145839410691821</v>
      </c>
    </row>
    <row r="280" spans="2:29" ht="13.5" x14ac:dyDescent="0.3">
      <c r="B280" s="89" t="s">
        <v>19</v>
      </c>
      <c r="C280" s="120">
        <v>0</v>
      </c>
      <c r="D280" s="137">
        <v>45721755</v>
      </c>
      <c r="E280" s="137">
        <v>238460316</v>
      </c>
      <c r="F280" s="137">
        <v>205555410</v>
      </c>
      <c r="G280" s="137">
        <v>199131186</v>
      </c>
      <c r="H280" s="137">
        <v>189924472</v>
      </c>
      <c r="I280" s="137">
        <v>536180576</v>
      </c>
      <c r="J280" s="137">
        <v>1008655552</v>
      </c>
      <c r="K280" s="137">
        <v>1450355341</v>
      </c>
      <c r="L280" s="137">
        <v>1169958994</v>
      </c>
      <c r="M280" s="137">
        <v>716646334</v>
      </c>
      <c r="N280" s="137">
        <v>1750551624</v>
      </c>
      <c r="O280" s="137">
        <v>794288048</v>
      </c>
      <c r="P280" s="137">
        <v>980878038</v>
      </c>
      <c r="Q280" s="137">
        <v>1301079260</v>
      </c>
      <c r="R280" s="137">
        <v>911490679</v>
      </c>
      <c r="S280" s="137">
        <v>1110381320</v>
      </c>
      <c r="T280" s="137">
        <v>1234825486</v>
      </c>
      <c r="U280" s="137">
        <v>3113372773</v>
      </c>
      <c r="V280" s="137">
        <v>2027454116</v>
      </c>
      <c r="W280" s="137">
        <v>1262950878</v>
      </c>
      <c r="X280" s="137">
        <v>2985889023</v>
      </c>
      <c r="Y280" s="140">
        <v>2959747613</v>
      </c>
      <c r="Z280" s="137">
        <v>4225096578</v>
      </c>
      <c r="AA280" s="137">
        <v>3679669622</v>
      </c>
      <c r="AB280" s="122">
        <v>4010246889</v>
      </c>
      <c r="AC280" s="68">
        <f>IF(AB280="","",((SUM(AB271:AB280))/(SUM(AA271:AA280))-1)*100)</f>
        <v>-1.7690822105081438</v>
      </c>
    </row>
    <row r="281" spans="2:29" ht="13.5" x14ac:dyDescent="0.3">
      <c r="B281" s="89" t="s">
        <v>20</v>
      </c>
      <c r="C281" s="120">
        <v>38934539</v>
      </c>
      <c r="D281" s="137">
        <v>35941686</v>
      </c>
      <c r="E281" s="137">
        <v>116558589</v>
      </c>
      <c r="F281" s="137">
        <v>175959350</v>
      </c>
      <c r="G281" s="137">
        <v>192455031</v>
      </c>
      <c r="H281" s="137">
        <v>476863854</v>
      </c>
      <c r="I281" s="137">
        <v>511483460</v>
      </c>
      <c r="J281" s="137">
        <v>755651537</v>
      </c>
      <c r="K281" s="137">
        <v>1125021707</v>
      </c>
      <c r="L281" s="137">
        <v>1064318139</v>
      </c>
      <c r="M281" s="137">
        <v>1333048223</v>
      </c>
      <c r="N281" s="137">
        <v>1522505197</v>
      </c>
      <c r="O281" s="137">
        <v>1573939101</v>
      </c>
      <c r="P281" s="137">
        <v>1574214894</v>
      </c>
      <c r="Q281" s="137">
        <v>1376055404</v>
      </c>
      <c r="R281" s="137">
        <v>671700966</v>
      </c>
      <c r="S281" s="137">
        <v>1161048155</v>
      </c>
      <c r="T281" s="137">
        <v>877012428</v>
      </c>
      <c r="U281" s="137">
        <v>2112114191</v>
      </c>
      <c r="V281" s="137">
        <v>1361476162</v>
      </c>
      <c r="W281" s="137">
        <v>1459084689</v>
      </c>
      <c r="X281" s="137">
        <v>1934787403</v>
      </c>
      <c r="Y281" s="140">
        <v>4569070822</v>
      </c>
      <c r="Z281" s="137">
        <v>4442141375</v>
      </c>
      <c r="AA281" s="137">
        <v>4515628424</v>
      </c>
      <c r="AB281" s="122"/>
      <c r="AC281" s="68" t="str">
        <f>IF(AB281="","",((SUM(AB271:AB281))/(SUM(AA271:AA281))-1)*100)</f>
        <v/>
      </c>
    </row>
    <row r="282" spans="2:29" ht="13.5" x14ac:dyDescent="0.3">
      <c r="B282" s="90" t="s">
        <v>21</v>
      </c>
      <c r="C282" s="123">
        <v>59930153</v>
      </c>
      <c r="D282" s="124">
        <v>88828204</v>
      </c>
      <c r="E282" s="124">
        <v>175203918</v>
      </c>
      <c r="F282" s="124">
        <v>268933182</v>
      </c>
      <c r="G282" s="124">
        <v>221454284</v>
      </c>
      <c r="H282" s="124">
        <v>299867060</v>
      </c>
      <c r="I282" s="124">
        <v>745331539</v>
      </c>
      <c r="J282" s="124">
        <v>1346023676</v>
      </c>
      <c r="K282" s="124">
        <v>1166799569</v>
      </c>
      <c r="L282" s="124">
        <v>943370723</v>
      </c>
      <c r="M282" s="124">
        <v>2815505352</v>
      </c>
      <c r="N282" s="124">
        <v>2527356605</v>
      </c>
      <c r="O282" s="124">
        <v>2311014633</v>
      </c>
      <c r="P282" s="124">
        <v>1770642759</v>
      </c>
      <c r="Q282" s="124">
        <v>1446464989</v>
      </c>
      <c r="R282" s="124">
        <v>876172681</v>
      </c>
      <c r="S282" s="124">
        <v>689946446</v>
      </c>
      <c r="T282" s="124">
        <v>1174849249</v>
      </c>
      <c r="U282" s="124">
        <v>1719666531</v>
      </c>
      <c r="V282" s="124">
        <v>2719673183</v>
      </c>
      <c r="W282" s="124">
        <v>1588726881</v>
      </c>
      <c r="X282" s="124">
        <v>3006933933</v>
      </c>
      <c r="Y282" s="129">
        <v>4507383475</v>
      </c>
      <c r="Z282" s="124">
        <v>3549804815</v>
      </c>
      <c r="AA282" s="124">
        <v>2227065858</v>
      </c>
      <c r="AB282" s="125"/>
      <c r="AC282" s="68" t="str">
        <f>IF(AB282="","",((SUM(AB271:AB282))/(SUM(AA271:AA282))-1)*100)</f>
        <v/>
      </c>
    </row>
    <row r="283" spans="2:29" ht="13" x14ac:dyDescent="0.3">
      <c r="B283" s="42" t="s">
        <v>22</v>
      </c>
      <c r="C283" s="65">
        <f t="shared" ref="C283:Z283" si="40">SUM(C271:C282)</f>
        <v>158584973</v>
      </c>
      <c r="D283" s="65">
        <f t="shared" si="40"/>
        <v>720871467</v>
      </c>
      <c r="E283" s="65">
        <f t="shared" si="40"/>
        <v>1691371736</v>
      </c>
      <c r="F283" s="65">
        <f t="shared" si="40"/>
        <v>2121930323</v>
      </c>
      <c r="G283" s="65">
        <f t="shared" si="40"/>
        <v>2527691352</v>
      </c>
      <c r="H283" s="65">
        <f t="shared" si="40"/>
        <v>4164449735</v>
      </c>
      <c r="I283" s="65">
        <f t="shared" si="40"/>
        <v>6894288712</v>
      </c>
      <c r="J283" s="65">
        <f t="shared" si="40"/>
        <v>8905065463</v>
      </c>
      <c r="K283" s="65">
        <f t="shared" si="40"/>
        <v>13682757519</v>
      </c>
      <c r="L283" s="65">
        <f t="shared" si="40"/>
        <v>9370379272</v>
      </c>
      <c r="M283" s="65">
        <f t="shared" si="40"/>
        <v>16293240040</v>
      </c>
      <c r="N283" s="65">
        <f t="shared" si="40"/>
        <v>21785444945</v>
      </c>
      <c r="O283" s="65">
        <f t="shared" si="40"/>
        <v>20305876591</v>
      </c>
      <c r="P283" s="65">
        <f t="shared" si="40"/>
        <v>12956607442</v>
      </c>
      <c r="Q283" s="65">
        <f t="shared" si="40"/>
        <v>16356739584</v>
      </c>
      <c r="R283" s="65">
        <f t="shared" si="40"/>
        <v>11781308300</v>
      </c>
      <c r="S283" s="65">
        <f t="shared" si="40"/>
        <v>10073797268</v>
      </c>
      <c r="T283" s="65">
        <f t="shared" si="40"/>
        <v>16624996815</v>
      </c>
      <c r="U283" s="65">
        <f t="shared" si="40"/>
        <v>25096773303</v>
      </c>
      <c r="V283" s="65">
        <f t="shared" si="40"/>
        <v>24002331852</v>
      </c>
      <c r="W283" s="65">
        <f t="shared" si="40"/>
        <v>19613857907</v>
      </c>
      <c r="X283" s="65">
        <f t="shared" si="40"/>
        <v>30608981653</v>
      </c>
      <c r="Y283" s="66">
        <f t="shared" si="40"/>
        <v>42553764089</v>
      </c>
      <c r="Z283" s="66">
        <f t="shared" si="40"/>
        <v>42611078672</v>
      </c>
      <c r="AA283" s="66">
        <f>SUM(AA271:AA282)</f>
        <v>44963878520</v>
      </c>
      <c r="AB283" s="66">
        <f>SUM(AB271:AB282)</f>
        <v>37545020067</v>
      </c>
      <c r="AC283" s="62"/>
    </row>
    <row r="284" spans="2:29" x14ac:dyDescent="0.25">
      <c r="G284" s="55"/>
      <c r="K284" s="22"/>
    </row>
    <row r="285" spans="2:29" x14ac:dyDescent="0.25">
      <c r="B285" s="11" t="s">
        <v>25</v>
      </c>
      <c r="G285" s="23"/>
      <c r="K285" s="22"/>
    </row>
    <row r="286" spans="2:29" ht="13" x14ac:dyDescent="0.3">
      <c r="B286" s="12" t="s">
        <v>42</v>
      </c>
      <c r="G286" s="23"/>
      <c r="K286" s="22"/>
    </row>
    <row r="287" spans="2:29" ht="13" x14ac:dyDescent="0.3">
      <c r="B287" s="9"/>
      <c r="G287" s="23"/>
      <c r="K287" s="22"/>
    </row>
    <row r="288" spans="2:29" ht="13" x14ac:dyDescent="0.3">
      <c r="B288" s="9"/>
      <c r="G288" s="23"/>
      <c r="K288" s="22"/>
    </row>
    <row r="289" spans="2:11" ht="13" x14ac:dyDescent="0.3">
      <c r="B289" s="9"/>
      <c r="G289" s="23"/>
      <c r="K289" s="22"/>
    </row>
    <row r="290" spans="2:11" ht="13" x14ac:dyDescent="0.3">
      <c r="B290" s="9"/>
      <c r="G290" s="23"/>
      <c r="K290" s="22"/>
    </row>
    <row r="291" spans="2:11" ht="13" x14ac:dyDescent="0.3">
      <c r="B291" s="9"/>
      <c r="G291" s="23"/>
      <c r="K291" s="22"/>
    </row>
    <row r="292" spans="2:11" ht="13" x14ac:dyDescent="0.3">
      <c r="B292" s="9"/>
      <c r="G292" s="23"/>
      <c r="K292" s="22"/>
    </row>
    <row r="293" spans="2:11" ht="13" x14ac:dyDescent="0.3">
      <c r="B293" s="9"/>
      <c r="G293" s="23"/>
      <c r="K293" s="22"/>
    </row>
    <row r="294" spans="2:11" ht="13" x14ac:dyDescent="0.3">
      <c r="B294" s="9"/>
      <c r="G294" s="23"/>
      <c r="K294" s="22"/>
    </row>
    <row r="295" spans="2:11" ht="13" x14ac:dyDescent="0.3">
      <c r="B295" s="9"/>
      <c r="G295" s="23"/>
      <c r="K295" s="22"/>
    </row>
    <row r="296" spans="2:11" ht="13" x14ac:dyDescent="0.3">
      <c r="B296" s="9"/>
      <c r="G296" s="23"/>
      <c r="K296" s="22"/>
    </row>
    <row r="297" spans="2:11" ht="13" x14ac:dyDescent="0.3">
      <c r="B297" s="9"/>
      <c r="G297" s="23"/>
      <c r="K297" s="22"/>
    </row>
    <row r="298" spans="2:11" ht="13" x14ac:dyDescent="0.3">
      <c r="B298" s="9"/>
      <c r="G298" s="23"/>
      <c r="K298" s="22"/>
    </row>
    <row r="299" spans="2:11" ht="13" x14ac:dyDescent="0.3">
      <c r="B299" s="9"/>
      <c r="G299" s="23"/>
      <c r="K299" s="22"/>
    </row>
    <row r="300" spans="2:11" ht="13" x14ac:dyDescent="0.3">
      <c r="B300" s="9"/>
      <c r="G300" s="23"/>
      <c r="K300" s="22"/>
    </row>
    <row r="301" spans="2:11" ht="13" x14ac:dyDescent="0.3">
      <c r="B301" s="9"/>
      <c r="G301" s="23"/>
      <c r="K301" s="22"/>
    </row>
    <row r="302" spans="2:11" ht="13" x14ac:dyDescent="0.3">
      <c r="B302" s="9"/>
      <c r="G302" s="23"/>
      <c r="K302" s="22"/>
    </row>
    <row r="303" spans="2:11" ht="13" x14ac:dyDescent="0.3">
      <c r="B303" s="9"/>
      <c r="G303" s="23"/>
      <c r="K303" s="22"/>
    </row>
    <row r="304" spans="2:11" ht="13" x14ac:dyDescent="0.3">
      <c r="B304" s="9"/>
      <c r="G304" s="23"/>
      <c r="K304" s="22"/>
    </row>
    <row r="305" spans="2:18" ht="13" x14ac:dyDescent="0.3">
      <c r="B305" s="9"/>
      <c r="G305" s="23"/>
      <c r="K305" s="22"/>
    </row>
    <row r="306" spans="2:18" ht="13" x14ac:dyDescent="0.3">
      <c r="B306" s="9"/>
      <c r="G306" s="23"/>
      <c r="K306" s="22"/>
    </row>
    <row r="307" spans="2:18" x14ac:dyDescent="0.25">
      <c r="G307" s="23"/>
      <c r="K307" s="22"/>
    </row>
    <row r="308" spans="2:18" x14ac:dyDescent="0.25">
      <c r="G308" s="23"/>
      <c r="K308" s="22"/>
    </row>
    <row r="309" spans="2:18" x14ac:dyDescent="0.25">
      <c r="G309" s="23"/>
      <c r="M309" s="23"/>
    </row>
    <row r="310" spans="2:18" ht="13" x14ac:dyDescent="0.3">
      <c r="B310" s="9"/>
      <c r="G310" s="23"/>
      <c r="N310" s="22"/>
    </row>
    <row r="311" spans="2:18" ht="13" x14ac:dyDescent="0.3">
      <c r="B311" s="9" t="s">
        <v>27</v>
      </c>
      <c r="R311" s="23"/>
    </row>
    <row r="312" spans="2:18" ht="13" x14ac:dyDescent="0.3">
      <c r="B312" s="9" t="s">
        <v>43</v>
      </c>
    </row>
    <row r="313" spans="2:18" x14ac:dyDescent="0.25">
      <c r="B313" s="30" t="s">
        <v>44</v>
      </c>
    </row>
    <row r="314" spans="2:18" x14ac:dyDescent="0.25">
      <c r="B314" s="30" t="str">
        <f>B89</f>
        <v>Dados atualizados em 28 de novembro de 2025.</v>
      </c>
    </row>
    <row r="315" spans="2:18" x14ac:dyDescent="0.25">
      <c r="B315" s="30" t="str">
        <f>B90</f>
        <v xml:space="preserve">¹Variação percentual do somatório dos valores desde o mês de janeiro até um determinado mês do ano de 2024, em relação ao somatório do mesmo período do ano de 2023. </v>
      </c>
    </row>
    <row r="316" spans="2:18" x14ac:dyDescent="0.25">
      <c r="B316" s="30"/>
    </row>
    <row r="317" spans="2:18" ht="15.5" x14ac:dyDescent="0.35">
      <c r="B317" s="6" t="s">
        <v>31</v>
      </c>
    </row>
    <row r="318" spans="2:18" ht="15.5" x14ac:dyDescent="0.35">
      <c r="B318" s="6"/>
    </row>
    <row r="319" spans="2:18" x14ac:dyDescent="0.25"/>
    <row r="320" spans="2:18" x14ac:dyDescent="0.25"/>
    <row r="321" spans="2:29" x14ac:dyDescent="0.25"/>
    <row r="322" spans="2:29" ht="18" x14ac:dyDescent="0.4">
      <c r="B322" s="5" t="s">
        <v>93</v>
      </c>
    </row>
    <row r="323" spans="2:29" ht="15.5" x14ac:dyDescent="0.35">
      <c r="B323" s="2" t="s">
        <v>45</v>
      </c>
    </row>
    <row r="324" spans="2:29" x14ac:dyDescent="0.25"/>
    <row r="325" spans="2:29" x14ac:dyDescent="0.25">
      <c r="B325" s="16" t="str">
        <f>IF(C326="(Tudo)","DERIVADOS TOTAL (m³)",C326)</f>
        <v>DERIVADOS TOTAL (m³)</v>
      </c>
    </row>
    <row r="326" spans="2:29" ht="13" x14ac:dyDescent="0.3">
      <c r="B326" s="111" t="s">
        <v>46</v>
      </c>
      <c r="C326" s="110" t="s">
        <v>47</v>
      </c>
    </row>
    <row r="327" spans="2:29" ht="15.5" x14ac:dyDescent="0.35">
      <c r="B327" s="54" t="s">
        <v>23</v>
      </c>
      <c r="C327" s="8" t="s">
        <v>24</v>
      </c>
      <c r="D327" s="8" t="s">
        <v>24</v>
      </c>
      <c r="E327" s="8" t="s">
        <v>24</v>
      </c>
      <c r="F327" s="8" t="s">
        <v>24</v>
      </c>
      <c r="G327" s="8" t="s">
        <v>24</v>
      </c>
      <c r="H327" s="8" t="s">
        <v>24</v>
      </c>
      <c r="I327" s="8" t="s">
        <v>24</v>
      </c>
      <c r="J327" s="8" t="s">
        <v>24</v>
      </c>
    </row>
    <row r="328" spans="2:29" ht="13" x14ac:dyDescent="0.3">
      <c r="B328" s="112"/>
      <c r="C328" s="142" t="s">
        <v>6</v>
      </c>
      <c r="D328" s="143"/>
      <c r="E328" s="143"/>
      <c r="F328" s="143"/>
      <c r="G328" s="143"/>
      <c r="H328" s="143"/>
      <c r="I328" s="143"/>
      <c r="J328" s="143"/>
      <c r="K328" s="144"/>
      <c r="L328" s="144"/>
      <c r="M328" s="144"/>
      <c r="N328" s="144"/>
      <c r="O328" s="144"/>
      <c r="P328" s="143"/>
      <c r="Q328" s="143"/>
      <c r="R328" s="143"/>
      <c r="S328" s="143"/>
      <c r="T328" s="143"/>
      <c r="U328" s="143"/>
      <c r="V328" s="143"/>
      <c r="W328" s="143"/>
      <c r="X328" s="143"/>
      <c r="Y328" s="143"/>
      <c r="Z328" s="143"/>
      <c r="AA328" s="143"/>
      <c r="AB328" s="145"/>
      <c r="AC328" s="67" t="s">
        <v>7</v>
      </c>
    </row>
    <row r="329" spans="2:29" ht="13" x14ac:dyDescent="0.3">
      <c r="B329" s="96" t="s">
        <v>48</v>
      </c>
      <c r="C329" s="146">
        <v>2000</v>
      </c>
      <c r="D329" s="147">
        <v>2001</v>
      </c>
      <c r="E329" s="147">
        <v>2002</v>
      </c>
      <c r="F329" s="147">
        <v>2003</v>
      </c>
      <c r="G329" s="147">
        <v>2004</v>
      </c>
      <c r="H329" s="147">
        <v>2005</v>
      </c>
      <c r="I329" s="147">
        <v>2006</v>
      </c>
      <c r="J329" s="147">
        <v>2007</v>
      </c>
      <c r="K329" s="147">
        <v>2008</v>
      </c>
      <c r="L329" s="147">
        <v>2009</v>
      </c>
      <c r="M329" s="147">
        <v>2010</v>
      </c>
      <c r="N329" s="147">
        <v>2011</v>
      </c>
      <c r="O329" s="147">
        <v>2012</v>
      </c>
      <c r="P329" s="147">
        <v>2013</v>
      </c>
      <c r="Q329" s="147">
        <v>2014</v>
      </c>
      <c r="R329" s="147">
        <v>2015</v>
      </c>
      <c r="S329" s="147">
        <v>2016</v>
      </c>
      <c r="T329" s="147">
        <v>2017</v>
      </c>
      <c r="U329" s="148">
        <v>2018</v>
      </c>
      <c r="V329" s="148">
        <v>2019</v>
      </c>
      <c r="W329" s="148">
        <v>2020</v>
      </c>
      <c r="X329" s="148">
        <v>2021</v>
      </c>
      <c r="Y329" s="148">
        <v>2022</v>
      </c>
      <c r="Z329" s="148">
        <v>2023</v>
      </c>
      <c r="AA329" s="148">
        <v>2024</v>
      </c>
      <c r="AB329" s="149">
        <v>2025</v>
      </c>
      <c r="AC329" s="69" t="s">
        <v>87</v>
      </c>
    </row>
    <row r="330" spans="2:29" ht="13.5" x14ac:dyDescent="0.3">
      <c r="B330" s="89" t="s">
        <v>10</v>
      </c>
      <c r="C330" s="120">
        <v>1312371.4021986043</v>
      </c>
      <c r="D330" s="137">
        <v>1975842.8983267713</v>
      </c>
      <c r="E330" s="137">
        <v>1289905.6747745911</v>
      </c>
      <c r="F330" s="137">
        <v>994525.56862520485</v>
      </c>
      <c r="G330" s="137">
        <v>888327.69266254501</v>
      </c>
      <c r="H330" s="137">
        <v>751975.76581559447</v>
      </c>
      <c r="I330" s="137">
        <v>1072477.1394682992</v>
      </c>
      <c r="J330" s="137">
        <v>937889.89194559865</v>
      </c>
      <c r="K330" s="140">
        <v>998741.66448722407</v>
      </c>
      <c r="L330" s="140">
        <v>1049367.4368952946</v>
      </c>
      <c r="M330" s="140">
        <v>1496791</v>
      </c>
      <c r="N330" s="137">
        <v>1531432.0878482619</v>
      </c>
      <c r="O330" s="137">
        <v>1780129.1819382915</v>
      </c>
      <c r="P330" s="137">
        <v>3336522.7958366401</v>
      </c>
      <c r="Q330" s="137">
        <v>2819108.9526878442</v>
      </c>
      <c r="R330" s="137">
        <v>2341108.3039948633</v>
      </c>
      <c r="S330" s="137">
        <v>597673.53412344493</v>
      </c>
      <c r="T330" s="137">
        <v>3069511.8699489566</v>
      </c>
      <c r="U330" s="137">
        <v>3397197.7629890805</v>
      </c>
      <c r="V330" s="137">
        <v>2657233.1935841353</v>
      </c>
      <c r="W330" s="137">
        <v>2962188.4903379208</v>
      </c>
      <c r="X330" s="137">
        <v>3099325.3571548499</v>
      </c>
      <c r="Y330" s="140">
        <v>2896721.4645657465</v>
      </c>
      <c r="Z330" s="137">
        <v>2514649.174697299</v>
      </c>
      <c r="AA330" s="137">
        <v>2954176.1972048716</v>
      </c>
      <c r="AB330" s="122">
        <v>3175656.5036731171</v>
      </c>
      <c r="AC330" s="68">
        <f>(IF(AA330=0,"n/d",(AB330/AA330)-1)*100)</f>
        <v>7.4971935214223739</v>
      </c>
    </row>
    <row r="331" spans="2:29" ht="13.5" x14ac:dyDescent="0.3">
      <c r="B331" s="89" t="s">
        <v>11</v>
      </c>
      <c r="C331" s="120">
        <v>1051049.900763602</v>
      </c>
      <c r="D331" s="137">
        <v>1023297.5295055693</v>
      </c>
      <c r="E331" s="137">
        <v>1246812.5933358637</v>
      </c>
      <c r="F331" s="137">
        <v>1220194.6158306934</v>
      </c>
      <c r="G331" s="137">
        <v>617389.59311775328</v>
      </c>
      <c r="H331" s="137">
        <v>643718.77941563714</v>
      </c>
      <c r="I331" s="137">
        <v>855417.93961522821</v>
      </c>
      <c r="J331" s="137">
        <v>1184310.4480953475</v>
      </c>
      <c r="K331" s="137">
        <v>1426222.9415758906</v>
      </c>
      <c r="L331" s="137">
        <v>714464.84515305189</v>
      </c>
      <c r="M331" s="137">
        <v>2027030.0473973195</v>
      </c>
      <c r="N331" s="137">
        <v>1595633.517094017</v>
      </c>
      <c r="O331" s="137">
        <v>2356164.9302406604</v>
      </c>
      <c r="P331" s="137">
        <v>2050040.5761095542</v>
      </c>
      <c r="Q331" s="137">
        <v>2697853.7098026359</v>
      </c>
      <c r="R331" s="137">
        <v>2717066.0536894291</v>
      </c>
      <c r="S331" s="137">
        <v>2806405.5744254687</v>
      </c>
      <c r="T331" s="137">
        <v>3920173.9487705375</v>
      </c>
      <c r="U331" s="137">
        <v>3052488.925868276</v>
      </c>
      <c r="V331" s="137">
        <v>2640937.6540108207</v>
      </c>
      <c r="W331" s="137">
        <v>2486626.4306358723</v>
      </c>
      <c r="X331" s="137">
        <v>1992018.8377030652</v>
      </c>
      <c r="Y331" s="140">
        <v>1323978.1502184933</v>
      </c>
      <c r="Z331" s="137">
        <v>2927998.7213698952</v>
      </c>
      <c r="AA331" s="137">
        <v>2259199.8175122873</v>
      </c>
      <c r="AB331" s="122">
        <v>2501829.4275055337</v>
      </c>
      <c r="AC331" s="68">
        <f>IF(AB331="","",((SUM(AB330:AB331))/(SUM(AA330:AA331))-1)*100)</f>
        <v>8.9022912437416224</v>
      </c>
    </row>
    <row r="332" spans="2:29" ht="13.5" x14ac:dyDescent="0.3">
      <c r="B332" s="89" t="s">
        <v>12</v>
      </c>
      <c r="C332" s="120">
        <v>1195836.756581207</v>
      </c>
      <c r="D332" s="137">
        <v>2066826.8231758978</v>
      </c>
      <c r="E332" s="137">
        <v>1364181.5817471561</v>
      </c>
      <c r="F332" s="137">
        <v>996484.97551863908</v>
      </c>
      <c r="G332" s="137">
        <v>1109503.678350704</v>
      </c>
      <c r="H332" s="137">
        <v>752843.99436232483</v>
      </c>
      <c r="I332" s="137">
        <v>937618.36762946262</v>
      </c>
      <c r="J332" s="137">
        <v>1441189.3409123856</v>
      </c>
      <c r="K332" s="137">
        <v>1852335.0594831156</v>
      </c>
      <c r="L332" s="137">
        <v>1422543.2590939624</v>
      </c>
      <c r="M332" s="137">
        <v>2394099.6637846367</v>
      </c>
      <c r="N332" s="137">
        <v>2226753.7299325238</v>
      </c>
      <c r="O332" s="137">
        <v>2466000.702914997</v>
      </c>
      <c r="P332" s="137">
        <v>2399818.8144366057</v>
      </c>
      <c r="Q332" s="137">
        <v>2093513.3467176738</v>
      </c>
      <c r="R332" s="137">
        <v>2982788.4462042307</v>
      </c>
      <c r="S332" s="137">
        <v>2704251.2043004902</v>
      </c>
      <c r="T332" s="137">
        <v>2909040.7921177321</v>
      </c>
      <c r="U332" s="137">
        <v>2843693.170976548</v>
      </c>
      <c r="V332" s="137">
        <v>2506153.1073566102</v>
      </c>
      <c r="W332" s="137">
        <v>2298895.2958038482</v>
      </c>
      <c r="X332" s="137">
        <v>2463232.1210447047</v>
      </c>
      <c r="Y332" s="140">
        <v>2547586.5148708075</v>
      </c>
      <c r="Z332" s="137">
        <v>3484698.5931980507</v>
      </c>
      <c r="AA332" s="137">
        <v>3124003.5533075985</v>
      </c>
      <c r="AB332" s="122">
        <v>2912325.6225052513</v>
      </c>
      <c r="AC332" s="68">
        <f>IF(AB332="","",((SUM(AB330:AB332))/(SUM(AA330:AA332))-1)*100)</f>
        <v>3.0277137270715571</v>
      </c>
    </row>
    <row r="333" spans="2:29" ht="13.5" x14ac:dyDescent="0.3">
      <c r="B333" s="89" t="s">
        <v>13</v>
      </c>
      <c r="C333" s="120">
        <v>1084461.4199835754</v>
      </c>
      <c r="D333" s="137">
        <v>1408556.2006856669</v>
      </c>
      <c r="E333" s="137">
        <v>1556164.4684945294</v>
      </c>
      <c r="F333" s="137">
        <v>1194710.996203579</v>
      </c>
      <c r="G333" s="137">
        <v>653182.49235402572</v>
      </c>
      <c r="H333" s="137">
        <v>750771.21001127793</v>
      </c>
      <c r="I333" s="137">
        <v>1176659.9302269481</v>
      </c>
      <c r="J333" s="137">
        <v>1023006.2831597006</v>
      </c>
      <c r="K333" s="137">
        <v>1373484.9326569231</v>
      </c>
      <c r="L333" s="137">
        <v>989338.38497702824</v>
      </c>
      <c r="M333" s="137">
        <v>2603057.236544501</v>
      </c>
      <c r="N333" s="137">
        <v>2464716.4462809917</v>
      </c>
      <c r="O333" s="137">
        <v>2938114.6696930313</v>
      </c>
      <c r="P333" s="137">
        <v>3248079.7472309452</v>
      </c>
      <c r="Q333" s="137">
        <v>2009860.6520705363</v>
      </c>
      <c r="R333" s="137">
        <v>2283680.2160129617</v>
      </c>
      <c r="S333" s="137">
        <v>2785703.2112694168</v>
      </c>
      <c r="T333" s="137">
        <v>2683266.4274410685</v>
      </c>
      <c r="U333" s="137">
        <v>2607523.4274243983</v>
      </c>
      <c r="V333" s="137">
        <v>2643713.3659382132</v>
      </c>
      <c r="W333" s="137">
        <v>2466481.4479140732</v>
      </c>
      <c r="X333" s="137">
        <v>3184972.9818269392</v>
      </c>
      <c r="Y333" s="140">
        <v>3306659.5844804626</v>
      </c>
      <c r="Z333" s="137">
        <v>2647152.5893001049</v>
      </c>
      <c r="AA333" s="137">
        <v>2830862.4434496555</v>
      </c>
      <c r="AB333" s="122">
        <v>2711219.5015633092</v>
      </c>
      <c r="AC333" s="68">
        <f>IF(AB333="","",((SUM(AB330:AB333))/(SUM(AA330:AA333))-1)*100)</f>
        <v>1.1889878786327301</v>
      </c>
    </row>
    <row r="334" spans="2:29" ht="13.5" x14ac:dyDescent="0.3">
      <c r="B334" s="89" t="s">
        <v>14</v>
      </c>
      <c r="C334" s="120">
        <v>1890653.9753815723</v>
      </c>
      <c r="D334" s="137">
        <v>1859665.3175705911</v>
      </c>
      <c r="E334" s="137">
        <v>1373710.4657836973</v>
      </c>
      <c r="F334" s="137">
        <v>1157017.5556252513</v>
      </c>
      <c r="G334" s="137">
        <v>702132.33819917636</v>
      </c>
      <c r="H334" s="137">
        <v>1114528.67576015</v>
      </c>
      <c r="I334" s="137">
        <v>882808.67378869187</v>
      </c>
      <c r="J334" s="137">
        <v>1161900.6102548533</v>
      </c>
      <c r="K334" s="137">
        <v>1778335.4904159578</v>
      </c>
      <c r="L334" s="137">
        <v>1428207.8226985484</v>
      </c>
      <c r="M334" s="137">
        <v>2157933.6550244684</v>
      </c>
      <c r="N334" s="137">
        <v>2363321</v>
      </c>
      <c r="O334" s="137">
        <v>2705647.8407915835</v>
      </c>
      <c r="P334" s="137">
        <v>3277194.3759636614</v>
      </c>
      <c r="Q334" s="137">
        <v>2788321.4888261976</v>
      </c>
      <c r="R334" s="137">
        <v>2204145.5334026646</v>
      </c>
      <c r="S334" s="137">
        <v>2442390.8575375937</v>
      </c>
      <c r="T334" s="137">
        <v>2168262.9734502854</v>
      </c>
      <c r="U334" s="137">
        <v>1820292.5286930674</v>
      </c>
      <c r="V334" s="137">
        <v>2960552.7321541668</v>
      </c>
      <c r="W334" s="137">
        <v>1981663.2517707942</v>
      </c>
      <c r="X334" s="137">
        <v>2897832.2551678829</v>
      </c>
      <c r="Y334" s="140">
        <v>4099268.9064809652</v>
      </c>
      <c r="Z334" s="137">
        <v>3204234.1259003757</v>
      </c>
      <c r="AA334" s="137">
        <v>3046108.5311708539</v>
      </c>
      <c r="AB334" s="122">
        <v>3279248.9393725786</v>
      </c>
      <c r="AC334" s="68">
        <f>IF(AB334="","",((SUM(AB330:AB334))/(SUM(AA330:AA334))-1)*100)</f>
        <v>2.5743663129502714</v>
      </c>
    </row>
    <row r="335" spans="2:29" ht="13.5" x14ac:dyDescent="0.3">
      <c r="B335" s="89" t="s">
        <v>15</v>
      </c>
      <c r="C335" s="120">
        <v>1425043.572453768</v>
      </c>
      <c r="D335" s="137">
        <v>1352473.0067173408</v>
      </c>
      <c r="E335" s="137">
        <v>1114853.8128581773</v>
      </c>
      <c r="F335" s="137">
        <v>944762.67516477231</v>
      </c>
      <c r="G335" s="137">
        <v>830349.31008641969</v>
      </c>
      <c r="H335" s="137">
        <v>1375041.5341235516</v>
      </c>
      <c r="I335" s="137">
        <v>1051162.1373837581</v>
      </c>
      <c r="J335" s="137">
        <v>1500443.8060158652</v>
      </c>
      <c r="K335" s="137">
        <v>1244301.7013244261</v>
      </c>
      <c r="L335" s="137">
        <v>1075491.9526858779</v>
      </c>
      <c r="M335" s="137">
        <v>2157351.2278649737</v>
      </c>
      <c r="N335" s="137">
        <v>2520293.98</v>
      </c>
      <c r="O335" s="137">
        <v>2559841.0079446826</v>
      </c>
      <c r="P335" s="137">
        <v>1502535.3903415115</v>
      </c>
      <c r="Q335" s="137">
        <v>2726806.6224108376</v>
      </c>
      <c r="R335" s="137">
        <v>2386751.3505114154</v>
      </c>
      <c r="S335" s="137">
        <v>2310006.7444747509</v>
      </c>
      <c r="T335" s="137">
        <v>3352042.79597671</v>
      </c>
      <c r="U335" s="137">
        <v>2162715.1771906381</v>
      </c>
      <c r="V335" s="137">
        <v>1874533.842394806</v>
      </c>
      <c r="W335" s="137">
        <v>2087368.1271432522</v>
      </c>
      <c r="X335" s="137">
        <v>3020885.6866538175</v>
      </c>
      <c r="Y335" s="140">
        <v>2239041.4108692762</v>
      </c>
      <c r="Z335" s="137">
        <v>2678451.5861690254</v>
      </c>
      <c r="AA335" s="137">
        <v>3102789.2614589264</v>
      </c>
      <c r="AB335" s="122">
        <v>2623990.4358798782</v>
      </c>
      <c r="AC335" s="68">
        <f>IF(AB335="","",((SUM(AB330:AB335))/(SUM(AA330:AA335))-1)*100)</f>
        <v>-0.65177838188830162</v>
      </c>
    </row>
    <row r="336" spans="2:29" ht="13.5" x14ac:dyDescent="0.3">
      <c r="B336" s="89" t="s">
        <v>16</v>
      </c>
      <c r="C336" s="120">
        <v>1503029.1565791229</v>
      </c>
      <c r="D336" s="137">
        <v>1771119.13873338</v>
      </c>
      <c r="E336" s="137">
        <v>1610251.9895602162</v>
      </c>
      <c r="F336" s="137">
        <v>1010611.0365876766</v>
      </c>
      <c r="G336" s="137">
        <v>834337.09818439127</v>
      </c>
      <c r="H336" s="137">
        <v>514987.5156507811</v>
      </c>
      <c r="I336" s="137">
        <v>1378803.9515517845</v>
      </c>
      <c r="J336" s="137">
        <v>1497744.2126533843</v>
      </c>
      <c r="K336" s="137">
        <v>1043654.0852331974</v>
      </c>
      <c r="L336" s="137">
        <v>1509971.685242183</v>
      </c>
      <c r="M336" s="137">
        <v>2229280.4711647849</v>
      </c>
      <c r="N336" s="137">
        <v>2514406</v>
      </c>
      <c r="O336" s="137">
        <v>1594808.568456531</v>
      </c>
      <c r="P336" s="137">
        <v>2481572.1925523984</v>
      </c>
      <c r="Q336" s="137">
        <v>3046248.8471193751</v>
      </c>
      <c r="R336" s="137">
        <v>2227072.9098225641</v>
      </c>
      <c r="S336" s="137">
        <v>3094428.6501268088</v>
      </c>
      <c r="T336" s="137">
        <v>3105355.2222558283</v>
      </c>
      <c r="U336" s="137">
        <v>2997813.2456676243</v>
      </c>
      <c r="V336" s="137">
        <v>4022284.9088028623</v>
      </c>
      <c r="W336" s="137">
        <v>1984062.644347046</v>
      </c>
      <c r="X336" s="137">
        <v>2759352.8124701264</v>
      </c>
      <c r="Y336" s="140">
        <v>3660895.5228327271</v>
      </c>
      <c r="Z336" s="137">
        <v>2849711.1624553162</v>
      </c>
      <c r="AA336" s="137">
        <v>3058602.4281007508</v>
      </c>
      <c r="AB336" s="122">
        <v>3461616.8320034081</v>
      </c>
      <c r="AC336" s="68">
        <f>IF(AB336="","",((SUM(AB330:AB336))/(SUM(AA330:AA336))-1)*100)</f>
        <v>1.4239728152800391</v>
      </c>
    </row>
    <row r="337" spans="2:29" ht="13.5" x14ac:dyDescent="0.3">
      <c r="B337" s="89" t="s">
        <v>17</v>
      </c>
      <c r="C337" s="120">
        <v>1776518.0125288358</v>
      </c>
      <c r="D337" s="137">
        <v>1110398.3869858771</v>
      </c>
      <c r="E337" s="137">
        <v>1123068.7562014372</v>
      </c>
      <c r="F337" s="137">
        <v>850825.26505377365</v>
      </c>
      <c r="G337" s="137">
        <v>944815.02303938288</v>
      </c>
      <c r="H337" s="137">
        <v>1871939.261873489</v>
      </c>
      <c r="I337" s="137">
        <v>1013087.6844346754</v>
      </c>
      <c r="J337" s="137">
        <v>1573833.8845050335</v>
      </c>
      <c r="K337" s="137">
        <v>1608317.736641241</v>
      </c>
      <c r="L337" s="137">
        <v>1653128.7762983991</v>
      </c>
      <c r="M337" s="137">
        <v>2823396.8801993318</v>
      </c>
      <c r="N337" s="137">
        <v>3256791.1416223962</v>
      </c>
      <c r="O337" s="137">
        <v>1502902.4016702932</v>
      </c>
      <c r="P337" s="137">
        <v>2829903.6308077662</v>
      </c>
      <c r="Q337" s="137">
        <v>2334972.2149673346</v>
      </c>
      <c r="R337" s="137">
        <v>708883.87409875065</v>
      </c>
      <c r="S337" s="137">
        <v>3209461.7884822683</v>
      </c>
      <c r="T337" s="137">
        <v>3284710.2540402748</v>
      </c>
      <c r="U337" s="137">
        <v>2966226.9196411786</v>
      </c>
      <c r="V337" s="137">
        <v>2757628.4036223651</v>
      </c>
      <c r="W337" s="137">
        <v>2220176.2338466039</v>
      </c>
      <c r="X337" s="137">
        <v>4083523.1395565746</v>
      </c>
      <c r="Y337" s="140">
        <v>3881261.9897035118</v>
      </c>
      <c r="Z337" s="137">
        <v>3171847.769890788</v>
      </c>
      <c r="AA337" s="137">
        <v>3239164.7804006757</v>
      </c>
      <c r="AB337" s="122">
        <v>2529245.6949785221</v>
      </c>
      <c r="AC337" s="68">
        <f>IF(AB337="","",((SUM(AB330:AB337))/(SUM(AA330:AA337))-1)*100)</f>
        <v>-1.7775808090200962</v>
      </c>
    </row>
    <row r="338" spans="2:29" ht="13.5" x14ac:dyDescent="0.3">
      <c r="B338" s="89" t="s">
        <v>18</v>
      </c>
      <c r="C338" s="120">
        <v>1246745.8336124399</v>
      </c>
      <c r="D338" s="137">
        <v>1306740.0109201339</v>
      </c>
      <c r="E338" s="137">
        <v>1461784.0797811504</v>
      </c>
      <c r="F338" s="137">
        <v>1455702.3178202272</v>
      </c>
      <c r="G338" s="137">
        <v>1136201.0053094877</v>
      </c>
      <c r="H338" s="137">
        <v>930980.68413880165</v>
      </c>
      <c r="I338" s="137">
        <v>1242968.6207201486</v>
      </c>
      <c r="J338" s="137">
        <v>1883378.7932262879</v>
      </c>
      <c r="K338" s="137">
        <v>1907326.259156347</v>
      </c>
      <c r="L338" s="137">
        <v>1466434.8049524901</v>
      </c>
      <c r="M338" s="137">
        <v>3046784.5718788896</v>
      </c>
      <c r="N338" s="137">
        <v>3326597</v>
      </c>
      <c r="O338" s="137">
        <v>1696660.9881349707</v>
      </c>
      <c r="P338" s="137">
        <v>2094099.0976864928</v>
      </c>
      <c r="Q338" s="137">
        <v>2713707.4592478806</v>
      </c>
      <c r="R338" s="137">
        <v>1535436.0075006103</v>
      </c>
      <c r="S338" s="137">
        <v>2496370.2089790008</v>
      </c>
      <c r="T338" s="137">
        <v>2811790.1535157892</v>
      </c>
      <c r="U338" s="137">
        <v>1855235.5075243597</v>
      </c>
      <c r="V338" s="137">
        <v>2839554.0511355419</v>
      </c>
      <c r="W338" s="137">
        <v>2451851.0844284049</v>
      </c>
      <c r="X338" s="137">
        <v>2790105.4308950035</v>
      </c>
      <c r="Y338" s="140">
        <v>3940538.6409753505</v>
      </c>
      <c r="Z338" s="137">
        <v>2704637.5522286445</v>
      </c>
      <c r="AA338" s="137">
        <v>3188086.3643888021</v>
      </c>
      <c r="AB338" s="122">
        <v>3530524.7338126162</v>
      </c>
      <c r="AC338" s="68">
        <f>IF(AB338="","",((SUM(AB330:AB338))/(SUM(AA330:AA338))-1)*100)</f>
        <v>-0.28853376416748677</v>
      </c>
    </row>
    <row r="339" spans="2:29" ht="13.5" x14ac:dyDescent="0.3">
      <c r="B339" s="89" t="s">
        <v>19</v>
      </c>
      <c r="C339" s="120">
        <v>2144487.966270736</v>
      </c>
      <c r="D339" s="137">
        <v>1291378.6545609282</v>
      </c>
      <c r="E339" s="137">
        <v>1764816.9392640248</v>
      </c>
      <c r="F339" s="137">
        <v>1591085.5095684307</v>
      </c>
      <c r="G339" s="137">
        <v>1666755.4138886766</v>
      </c>
      <c r="H339" s="137">
        <v>753734.68309808185</v>
      </c>
      <c r="I339" s="137">
        <v>1508958.8142083676</v>
      </c>
      <c r="J339" s="137">
        <v>855704.72701470437</v>
      </c>
      <c r="K339" s="137">
        <v>2185811.7912753709</v>
      </c>
      <c r="L339" s="137">
        <v>1721361.5090887782</v>
      </c>
      <c r="M339" s="137">
        <v>2444022.5498040984</v>
      </c>
      <c r="N339" s="137">
        <v>3262368</v>
      </c>
      <c r="O339" s="137">
        <v>2307571.1778624048</v>
      </c>
      <c r="P339" s="137">
        <v>2790859.5146766049</v>
      </c>
      <c r="Q339" s="137">
        <v>2067388.4968847919</v>
      </c>
      <c r="R339" s="137">
        <v>1744131.0675407641</v>
      </c>
      <c r="S339" s="137">
        <v>2128156.4102576971</v>
      </c>
      <c r="T339" s="137">
        <v>3408363.3638887778</v>
      </c>
      <c r="U339" s="137">
        <v>2712705.5892883488</v>
      </c>
      <c r="V339" s="137">
        <v>3589487.1676927893</v>
      </c>
      <c r="W339" s="137">
        <v>2425764.5432098801</v>
      </c>
      <c r="X339" s="137">
        <v>4057848.7037193691</v>
      </c>
      <c r="Y339" s="140">
        <v>3116232.6540556117</v>
      </c>
      <c r="Z339" s="137">
        <v>2488029.9838729715</v>
      </c>
      <c r="AA339" s="137">
        <v>2973904.4898199788</v>
      </c>
      <c r="AB339" s="122">
        <v>3249461.7653787239</v>
      </c>
      <c r="AC339" s="68">
        <f>IF(AB339="","",((SUM(AB330:AB339))/(SUM(AA330:AA339))-1)*100)</f>
        <v>0.66568918879712502</v>
      </c>
    </row>
    <row r="340" spans="2:29" ht="13.5" x14ac:dyDescent="0.3">
      <c r="B340" s="89" t="s">
        <v>20</v>
      </c>
      <c r="C340" s="120">
        <v>1947577.6726819384</v>
      </c>
      <c r="D340" s="137">
        <v>1895592.5710424127</v>
      </c>
      <c r="E340" s="137">
        <v>1516700.8699880396</v>
      </c>
      <c r="F340" s="137">
        <v>1056586.1365483529</v>
      </c>
      <c r="G340" s="137">
        <v>1231134.4889635381</v>
      </c>
      <c r="H340" s="137">
        <v>750653.91523841931</v>
      </c>
      <c r="I340" s="137">
        <v>1253271.6407140715</v>
      </c>
      <c r="J340" s="137">
        <v>1663325.1381957899</v>
      </c>
      <c r="K340" s="137">
        <v>1603706.941735093</v>
      </c>
      <c r="L340" s="137">
        <v>1328489.5663084753</v>
      </c>
      <c r="M340" s="137">
        <v>2357309.6325279465</v>
      </c>
      <c r="N340" s="137">
        <v>2856242</v>
      </c>
      <c r="O340" s="137">
        <v>3450060.0808533565</v>
      </c>
      <c r="P340" s="137">
        <v>2256512.0845362097</v>
      </c>
      <c r="Q340" s="137">
        <v>2509889.3876024643</v>
      </c>
      <c r="R340" s="137">
        <v>3002907.807059193</v>
      </c>
      <c r="S340" s="137">
        <v>1694683.2651347653</v>
      </c>
      <c r="T340" s="137">
        <v>2180893.6613512635</v>
      </c>
      <c r="U340" s="137">
        <v>2804730.1290817391</v>
      </c>
      <c r="V340" s="137">
        <v>3608610.67601828</v>
      </c>
      <c r="W340" s="137">
        <v>2731474.4527272731</v>
      </c>
      <c r="X340" s="137">
        <v>2852560.8323700782</v>
      </c>
      <c r="Y340" s="140">
        <v>2268870.3081607386</v>
      </c>
      <c r="Z340" s="137">
        <v>2305389.4587709103</v>
      </c>
      <c r="AA340" s="137">
        <v>2086220.0266002233</v>
      </c>
      <c r="AB340" s="122"/>
      <c r="AC340" s="68" t="str">
        <f>IF(AB340="","",((SUM(AB330:AB340))/(SUM(AA330:AA340))-1)*100)</f>
        <v/>
      </c>
    </row>
    <row r="341" spans="2:29" ht="13.5" x14ac:dyDescent="0.3">
      <c r="B341" s="141" t="s">
        <v>21</v>
      </c>
      <c r="C341" s="123">
        <v>1678752.0353333005</v>
      </c>
      <c r="D341" s="124">
        <v>1214534.9549819755</v>
      </c>
      <c r="E341" s="124">
        <v>1406491.069023913</v>
      </c>
      <c r="F341" s="124">
        <v>666896.74736140401</v>
      </c>
      <c r="G341" s="124">
        <v>1130273.4648139186</v>
      </c>
      <c r="H341" s="124">
        <v>710459.9643054693</v>
      </c>
      <c r="I341" s="124">
        <v>1128062.0061731339</v>
      </c>
      <c r="J341" s="124">
        <v>1236795.768101098</v>
      </c>
      <c r="K341" s="124">
        <v>891502.09868596564</v>
      </c>
      <c r="L341" s="124">
        <v>1577924.6145658339</v>
      </c>
      <c r="M341" s="124">
        <v>1638323.4039966848</v>
      </c>
      <c r="N341" s="124">
        <v>2396347.581137741</v>
      </c>
      <c r="O341" s="124">
        <v>1819719.2207501449</v>
      </c>
      <c r="P341" s="124">
        <v>2352241.471780037</v>
      </c>
      <c r="Q341" s="124">
        <v>3470650.8712434019</v>
      </c>
      <c r="R341" s="124">
        <v>1590488.5088581946</v>
      </c>
      <c r="S341" s="124">
        <v>2056325.0661420454</v>
      </c>
      <c r="T341" s="124">
        <v>2834148.8913063151</v>
      </c>
      <c r="U341" s="124">
        <v>3536042.0798705136</v>
      </c>
      <c r="V341" s="124">
        <v>2087625.1265111426</v>
      </c>
      <c r="W341" s="124">
        <v>2167690.2880633892</v>
      </c>
      <c r="X341" s="124">
        <v>2832532.2586547891</v>
      </c>
      <c r="Y341" s="129">
        <v>4650814.1141508734</v>
      </c>
      <c r="Z341" s="124">
        <v>3320599.6385979583</v>
      </c>
      <c r="AA341" s="124">
        <v>2501085.5790123506</v>
      </c>
      <c r="AB341" s="125"/>
      <c r="AC341" s="68" t="str">
        <f>IF(AB341="","",((SUM(AB330:AB341))/(SUM(AA330:AA341))-1)*100)</f>
        <v/>
      </c>
    </row>
    <row r="342" spans="2:29" ht="13" x14ac:dyDescent="0.3">
      <c r="B342" s="42" t="s">
        <v>22</v>
      </c>
      <c r="C342" s="65">
        <f t="shared" ref="C342:Z342" si="41">SUM(C330:C341)</f>
        <v>18256527.704368703</v>
      </c>
      <c r="D342" s="65">
        <f t="shared" si="41"/>
        <v>18276425.493206542</v>
      </c>
      <c r="E342" s="65">
        <f t="shared" si="41"/>
        <v>16828742.300812796</v>
      </c>
      <c r="F342" s="65">
        <f t="shared" si="41"/>
        <v>13139403.399908006</v>
      </c>
      <c r="G342" s="65">
        <f t="shared" si="41"/>
        <v>11744401.598970018</v>
      </c>
      <c r="H342" s="65">
        <f t="shared" si="41"/>
        <v>10921635.983793577</v>
      </c>
      <c r="I342" s="65">
        <f t="shared" si="41"/>
        <v>13501296.905914571</v>
      </c>
      <c r="J342" s="65">
        <f t="shared" si="41"/>
        <v>15959522.904080048</v>
      </c>
      <c r="K342" s="65">
        <f t="shared" si="41"/>
        <v>17913740.702670749</v>
      </c>
      <c r="L342" s="65">
        <f t="shared" si="41"/>
        <v>15936724.657959925</v>
      </c>
      <c r="M342" s="65">
        <f t="shared" si="41"/>
        <v>27375380.340187632</v>
      </c>
      <c r="N342" s="65">
        <f t="shared" si="41"/>
        <v>30314902.483915932</v>
      </c>
      <c r="O342" s="65">
        <f t="shared" si="41"/>
        <v>27177620.771250948</v>
      </c>
      <c r="P342" s="65">
        <f t="shared" si="41"/>
        <v>30619379.691958424</v>
      </c>
      <c r="Q342" s="65">
        <f t="shared" si="41"/>
        <v>31278322.049580976</v>
      </c>
      <c r="R342" s="65">
        <f t="shared" si="41"/>
        <v>25724460.078695647</v>
      </c>
      <c r="S342" s="65">
        <f t="shared" si="41"/>
        <v>28325856.515253752</v>
      </c>
      <c r="T342" s="65">
        <f t="shared" si="41"/>
        <v>35727560.354063541</v>
      </c>
      <c r="U342" s="65">
        <f t="shared" si="41"/>
        <v>32756664.46421577</v>
      </c>
      <c r="V342" s="65">
        <f t="shared" si="41"/>
        <v>34188314.229221731</v>
      </c>
      <c r="W342" s="65">
        <f t="shared" si="41"/>
        <v>28264242.290228356</v>
      </c>
      <c r="X342" s="65">
        <f t="shared" si="41"/>
        <v>36034190.417217202</v>
      </c>
      <c r="Y342" s="66">
        <f t="shared" si="41"/>
        <v>37931869.261364557</v>
      </c>
      <c r="Z342" s="66">
        <f t="shared" si="41"/>
        <v>34297400.35645134</v>
      </c>
      <c r="AA342" s="66">
        <f>SUM(AA330:AA341)</f>
        <v>34364203.472426973</v>
      </c>
      <c r="AB342" s="66">
        <f>SUM(AB330:AB341)</f>
        <v>29975119.45667294</v>
      </c>
      <c r="AC342" s="62"/>
    </row>
    <row r="343" spans="2:29" x14ac:dyDescent="0.25"/>
    <row r="344" spans="2:29" x14ac:dyDescent="0.25">
      <c r="B344" s="17" t="str">
        <f>IF(B326="(Tudo)","DERIVADOS TOTAL",B326)</f>
        <v>PRODUTO</v>
      </c>
    </row>
    <row r="345" spans="2:29" ht="13" x14ac:dyDescent="0.3">
      <c r="B345" s="12" t="s">
        <v>26</v>
      </c>
    </row>
    <row r="346" spans="2:29" ht="13" x14ac:dyDescent="0.3">
      <c r="B346" s="9"/>
    </row>
    <row r="347" spans="2:29" ht="13" x14ac:dyDescent="0.3">
      <c r="B347" s="9"/>
    </row>
    <row r="348" spans="2:29" ht="13" x14ac:dyDescent="0.3">
      <c r="B348" s="9"/>
    </row>
    <row r="349" spans="2:29" ht="13" x14ac:dyDescent="0.3">
      <c r="B349" s="9"/>
    </row>
    <row r="350" spans="2:29" ht="13" x14ac:dyDescent="0.3">
      <c r="B350" s="9"/>
    </row>
    <row r="351" spans="2:29" ht="13" x14ac:dyDescent="0.3">
      <c r="B351" s="9"/>
    </row>
    <row r="352" spans="2:29" ht="13" x14ac:dyDescent="0.3">
      <c r="B352" s="9"/>
    </row>
    <row r="353" spans="2:2" ht="13" x14ac:dyDescent="0.3">
      <c r="B353" s="9"/>
    </row>
    <row r="354" spans="2:2" ht="13" x14ac:dyDescent="0.3">
      <c r="B354" s="9"/>
    </row>
    <row r="355" spans="2:2" ht="13" x14ac:dyDescent="0.3">
      <c r="B355" s="9"/>
    </row>
    <row r="356" spans="2:2" ht="13" x14ac:dyDescent="0.3">
      <c r="B356" s="9"/>
    </row>
    <row r="357" spans="2:2" ht="13" x14ac:dyDescent="0.3">
      <c r="B357" s="9"/>
    </row>
    <row r="358" spans="2:2" ht="13" x14ac:dyDescent="0.3">
      <c r="B358" s="9"/>
    </row>
    <row r="359" spans="2:2" ht="13" x14ac:dyDescent="0.3">
      <c r="B359" s="9"/>
    </row>
    <row r="360" spans="2:2" ht="13" x14ac:dyDescent="0.3">
      <c r="B360" s="9"/>
    </row>
    <row r="361" spans="2:2" ht="13" x14ac:dyDescent="0.3">
      <c r="B361" s="9"/>
    </row>
    <row r="362" spans="2:2" ht="13" x14ac:dyDescent="0.3">
      <c r="B362" s="9"/>
    </row>
    <row r="363" spans="2:2" ht="13" x14ac:dyDescent="0.3">
      <c r="B363" s="9"/>
    </row>
    <row r="364" spans="2:2" ht="13" x14ac:dyDescent="0.3">
      <c r="B364" s="9"/>
    </row>
    <row r="365" spans="2:2" ht="13" x14ac:dyDescent="0.3">
      <c r="B365" s="9"/>
    </row>
    <row r="366" spans="2:2" ht="13" x14ac:dyDescent="0.3">
      <c r="B366" s="9"/>
    </row>
    <row r="367" spans="2:2" ht="13" x14ac:dyDescent="0.3">
      <c r="B367" s="9"/>
    </row>
    <row r="368" spans="2:2" ht="13" x14ac:dyDescent="0.3">
      <c r="B368" s="9"/>
    </row>
    <row r="369" spans="2:2" ht="13" x14ac:dyDescent="0.3">
      <c r="B369" s="9"/>
    </row>
    <row r="370" spans="2:2" ht="13" x14ac:dyDescent="0.3">
      <c r="B370" s="9" t="s">
        <v>27</v>
      </c>
    </row>
    <row r="371" spans="2:2" ht="13" x14ac:dyDescent="0.3">
      <c r="B371" s="9" t="s">
        <v>49</v>
      </c>
    </row>
    <row r="372" spans="2:2" ht="13" x14ac:dyDescent="0.3">
      <c r="B372" s="30" t="s">
        <v>50</v>
      </c>
    </row>
    <row r="373" spans="2:2" ht="13" x14ac:dyDescent="0.3">
      <c r="B373" s="30" t="s">
        <v>51</v>
      </c>
    </row>
    <row r="374" spans="2:2" x14ac:dyDescent="0.25">
      <c r="B374" s="30" t="s">
        <v>52</v>
      </c>
    </row>
    <row r="375" spans="2:2" ht="13" x14ac:dyDescent="0.3">
      <c r="B375" s="30" t="s">
        <v>30</v>
      </c>
    </row>
    <row r="376" spans="2:2" x14ac:dyDescent="0.25">
      <c r="B376" s="30" t="str">
        <f>B89</f>
        <v>Dados atualizados em 28 de novembro de 2025.</v>
      </c>
    </row>
    <row r="377" spans="2:2" x14ac:dyDescent="0.25">
      <c r="B377" s="30" t="str">
        <f>B90</f>
        <v xml:space="preserve">¹Variação percentual do somatório dos valores desde o mês de janeiro até um determinado mês do ano de 2024, em relação ao somatório do mesmo período do ano de 2023. </v>
      </c>
    </row>
    <row r="378" spans="2:2" x14ac:dyDescent="0.25"/>
    <row r="379" spans="2:2" ht="15.5" x14ac:dyDescent="0.35">
      <c r="B379" s="6" t="s">
        <v>31</v>
      </c>
    </row>
    <row r="380" spans="2:2" x14ac:dyDescent="0.25"/>
    <row r="381" spans="2:2" x14ac:dyDescent="0.25"/>
    <row r="382" spans="2:2" x14ac:dyDescent="0.25"/>
    <row r="383" spans="2:2" ht="18" x14ac:dyDescent="0.4">
      <c r="B383" s="14" t="s">
        <v>94</v>
      </c>
    </row>
    <row r="384" spans="2:2" ht="15.5" x14ac:dyDescent="0.35">
      <c r="B384" s="2" t="s">
        <v>45</v>
      </c>
    </row>
    <row r="385" spans="2:34" x14ac:dyDescent="0.25"/>
    <row r="386" spans="2:34" x14ac:dyDescent="0.25">
      <c r="B386" s="16" t="str">
        <f>IF(C387="(Tudo)","DERIVADOS TOTAL",C387)</f>
        <v>DERIVADOS TOTAL</v>
      </c>
    </row>
    <row r="387" spans="2:34" ht="13" x14ac:dyDescent="0.3">
      <c r="B387" s="111" t="s">
        <v>46</v>
      </c>
      <c r="C387" s="110" t="s">
        <v>47</v>
      </c>
    </row>
    <row r="388" spans="2:34" ht="15.5" x14ac:dyDescent="0.35">
      <c r="B388" s="53" t="s">
        <v>23</v>
      </c>
      <c r="C388" s="8" t="s">
        <v>24</v>
      </c>
      <c r="D388" s="8" t="s">
        <v>24</v>
      </c>
      <c r="E388" s="8" t="s">
        <v>24</v>
      </c>
      <c r="F388" s="8" t="s">
        <v>24</v>
      </c>
      <c r="G388" s="8" t="s">
        <v>24</v>
      </c>
      <c r="H388" s="8" t="s">
        <v>24</v>
      </c>
      <c r="I388" s="8" t="s">
        <v>24</v>
      </c>
      <c r="J388" s="8" t="s">
        <v>24</v>
      </c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  <c r="AE388" s="24"/>
      <c r="AF388" s="24"/>
      <c r="AG388" s="24"/>
      <c r="AH388" s="24"/>
    </row>
    <row r="389" spans="2:34" ht="13" x14ac:dyDescent="0.3">
      <c r="B389" s="96"/>
      <c r="C389" s="96" t="s">
        <v>6</v>
      </c>
      <c r="D389" s="73"/>
      <c r="E389" s="73"/>
      <c r="F389" s="73"/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  <c r="AA389" s="73"/>
      <c r="AB389" s="107"/>
      <c r="AC389" s="67" t="s">
        <v>7</v>
      </c>
    </row>
    <row r="390" spans="2:34" ht="13" x14ac:dyDescent="0.3">
      <c r="B390" s="96" t="s">
        <v>8</v>
      </c>
      <c r="C390" s="97">
        <v>2000</v>
      </c>
      <c r="D390" s="78">
        <v>2001</v>
      </c>
      <c r="E390" s="78">
        <v>2002</v>
      </c>
      <c r="F390" s="78">
        <v>2003</v>
      </c>
      <c r="G390" s="78">
        <v>2004</v>
      </c>
      <c r="H390" s="78">
        <v>2005</v>
      </c>
      <c r="I390" s="78">
        <v>2006</v>
      </c>
      <c r="J390" s="78">
        <v>2007</v>
      </c>
      <c r="K390" s="76">
        <v>2008</v>
      </c>
      <c r="L390" s="76">
        <v>2009</v>
      </c>
      <c r="M390" s="76">
        <v>2010</v>
      </c>
      <c r="N390" s="76">
        <v>2011</v>
      </c>
      <c r="O390" s="76">
        <v>2012</v>
      </c>
      <c r="P390" s="76">
        <v>2013</v>
      </c>
      <c r="Q390" s="76">
        <v>2014</v>
      </c>
      <c r="R390" s="76">
        <v>2015</v>
      </c>
      <c r="S390" s="76">
        <v>2016</v>
      </c>
      <c r="T390" s="76">
        <v>2017</v>
      </c>
      <c r="U390" s="76">
        <v>2018</v>
      </c>
      <c r="V390" s="76">
        <v>2019</v>
      </c>
      <c r="W390" s="76">
        <v>2020</v>
      </c>
      <c r="X390" s="76">
        <v>2021</v>
      </c>
      <c r="Y390" s="76">
        <v>2022</v>
      </c>
      <c r="Z390" s="76">
        <v>2023</v>
      </c>
      <c r="AA390" s="76">
        <v>2024</v>
      </c>
      <c r="AB390" s="98">
        <v>2025</v>
      </c>
      <c r="AC390" s="69" t="s">
        <v>87</v>
      </c>
    </row>
    <row r="391" spans="2:34" ht="13.5" x14ac:dyDescent="0.3">
      <c r="B391" s="89" t="s">
        <v>10</v>
      </c>
      <c r="C391" s="120">
        <v>167443533</v>
      </c>
      <c r="D391" s="137">
        <v>350514133</v>
      </c>
      <c r="E391" s="137">
        <v>140527257</v>
      </c>
      <c r="F391" s="137">
        <v>157770020</v>
      </c>
      <c r="G391" s="137">
        <v>171062563</v>
      </c>
      <c r="H391" s="137">
        <v>193774329</v>
      </c>
      <c r="I391" s="137">
        <v>381687061</v>
      </c>
      <c r="J391" s="137">
        <v>343667540</v>
      </c>
      <c r="K391" s="140">
        <v>486954921</v>
      </c>
      <c r="L391" s="140">
        <v>321943059</v>
      </c>
      <c r="M391" s="140">
        <v>682319587</v>
      </c>
      <c r="N391" s="140">
        <v>771397585</v>
      </c>
      <c r="O391" s="140">
        <v>1085825117</v>
      </c>
      <c r="P391" s="140">
        <v>2316230917</v>
      </c>
      <c r="Q391" s="140">
        <v>1773723759</v>
      </c>
      <c r="R391" s="137">
        <v>1209056660</v>
      </c>
      <c r="S391" s="137">
        <v>151557009</v>
      </c>
      <c r="T391" s="137">
        <v>1002243677</v>
      </c>
      <c r="U391" s="137">
        <v>1445623390</v>
      </c>
      <c r="V391" s="137">
        <v>1096623834</v>
      </c>
      <c r="W391" s="137">
        <v>1223846034</v>
      </c>
      <c r="X391" s="137">
        <v>968170632</v>
      </c>
      <c r="Y391" s="140">
        <v>1581815933</v>
      </c>
      <c r="Z391" s="137">
        <v>1505470339</v>
      </c>
      <c r="AA391" s="137">
        <v>1501218388</v>
      </c>
      <c r="AB391" s="122">
        <v>1568130750</v>
      </c>
      <c r="AC391" s="68">
        <f>(IF(AA391=0,"n/d",(AB391/AA391)-1)*100)</f>
        <v>4.4572037309737578</v>
      </c>
    </row>
    <row r="392" spans="2:34" ht="13.5" x14ac:dyDescent="0.3">
      <c r="B392" s="89" t="s">
        <v>11</v>
      </c>
      <c r="C392" s="120">
        <v>164836131</v>
      </c>
      <c r="D392" s="137">
        <v>160114470</v>
      </c>
      <c r="E392" s="137">
        <v>128310526</v>
      </c>
      <c r="F392" s="137">
        <v>195766738</v>
      </c>
      <c r="G392" s="137">
        <v>121549614</v>
      </c>
      <c r="H392" s="137">
        <v>163844846</v>
      </c>
      <c r="I392" s="137">
        <v>279619624</v>
      </c>
      <c r="J392" s="137">
        <v>387358512</v>
      </c>
      <c r="K392" s="137">
        <v>802314384</v>
      </c>
      <c r="L392" s="137">
        <v>232576987</v>
      </c>
      <c r="M392" s="137">
        <v>891695310</v>
      </c>
      <c r="N392" s="137">
        <v>864987761</v>
      </c>
      <c r="O392" s="137">
        <v>1514693759</v>
      </c>
      <c r="P392" s="137">
        <v>1372803134</v>
      </c>
      <c r="Q392" s="137">
        <v>1806379994</v>
      </c>
      <c r="R392" s="137">
        <v>1242945133</v>
      </c>
      <c r="S392" s="137">
        <v>808401486</v>
      </c>
      <c r="T392" s="137">
        <v>1325511584</v>
      </c>
      <c r="U392" s="137">
        <v>1227914227</v>
      </c>
      <c r="V392" s="137">
        <v>975038151</v>
      </c>
      <c r="W392" s="137">
        <v>1000570464</v>
      </c>
      <c r="X392" s="137">
        <v>660342534</v>
      </c>
      <c r="Y392" s="140">
        <v>724390827</v>
      </c>
      <c r="Z392" s="137">
        <v>1740288089</v>
      </c>
      <c r="AA392" s="137">
        <v>1149207927</v>
      </c>
      <c r="AB392" s="122">
        <v>1214773692</v>
      </c>
      <c r="AC392" s="68">
        <f>IF(AB392="","",((SUM(AB391:AB392))/(SUM(AA391:AA392))-1)*100)</f>
        <v>4.9983704979928767</v>
      </c>
    </row>
    <row r="393" spans="2:34" ht="13.5" x14ac:dyDescent="0.3">
      <c r="B393" s="89" t="s">
        <v>12</v>
      </c>
      <c r="C393" s="120">
        <v>199807833</v>
      </c>
      <c r="D393" s="137">
        <v>341228837</v>
      </c>
      <c r="E393" s="137">
        <v>169874409</v>
      </c>
      <c r="F393" s="137">
        <v>170831770</v>
      </c>
      <c r="G393" s="137">
        <v>200701075</v>
      </c>
      <c r="H393" s="137">
        <v>201655711</v>
      </c>
      <c r="I393" s="137">
        <v>308739944</v>
      </c>
      <c r="J393" s="137">
        <v>469102007</v>
      </c>
      <c r="K393" s="137">
        <v>1146432060</v>
      </c>
      <c r="L393" s="137">
        <v>394572405</v>
      </c>
      <c r="M393" s="137">
        <v>1167815369</v>
      </c>
      <c r="N393" s="137">
        <v>1230655288</v>
      </c>
      <c r="O393" s="137">
        <v>1785540775</v>
      </c>
      <c r="P393" s="137">
        <v>1489093313</v>
      </c>
      <c r="Q393" s="137">
        <v>1334890866</v>
      </c>
      <c r="R393" s="137">
        <v>1058697292</v>
      </c>
      <c r="S393" s="137">
        <v>743970214</v>
      </c>
      <c r="T393" s="137">
        <v>1069452513</v>
      </c>
      <c r="U393" s="137">
        <v>1204829082</v>
      </c>
      <c r="V393" s="137">
        <v>975587119</v>
      </c>
      <c r="W393" s="137">
        <v>804888114</v>
      </c>
      <c r="X393" s="137">
        <v>920237972</v>
      </c>
      <c r="Y393" s="140">
        <v>1549985116</v>
      </c>
      <c r="Z393" s="137">
        <v>2054514189</v>
      </c>
      <c r="AA393" s="137">
        <v>1718376063</v>
      </c>
      <c r="AB393" s="122">
        <v>1310177949</v>
      </c>
      <c r="AC393" s="68">
        <f>IF(AB393="","",((SUM(AB391:AB393))/(SUM(AA391:AA393))-1)*100)</f>
        <v>-6.3111114475775887</v>
      </c>
    </row>
    <row r="394" spans="2:34" ht="13.5" x14ac:dyDescent="0.3">
      <c r="B394" s="89" t="s">
        <v>13</v>
      </c>
      <c r="C394" s="120">
        <v>188123240</v>
      </c>
      <c r="D394" s="137">
        <v>215267175</v>
      </c>
      <c r="E394" s="137">
        <v>210903119</v>
      </c>
      <c r="F394" s="137">
        <v>207047602</v>
      </c>
      <c r="G394" s="137">
        <v>122717781</v>
      </c>
      <c r="H394" s="137">
        <v>185363976</v>
      </c>
      <c r="I394" s="137">
        <v>408038097</v>
      </c>
      <c r="J394" s="137">
        <v>383261504</v>
      </c>
      <c r="K394" s="137">
        <v>739114962</v>
      </c>
      <c r="L394" s="137">
        <v>266182112</v>
      </c>
      <c r="M394" s="137">
        <v>1308780539</v>
      </c>
      <c r="N394" s="137">
        <v>1614444784</v>
      </c>
      <c r="O394" s="137">
        <v>2222523025</v>
      </c>
      <c r="P394" s="137">
        <v>2287863808</v>
      </c>
      <c r="Q394" s="137">
        <v>1326430897</v>
      </c>
      <c r="R394" s="137">
        <v>797970380</v>
      </c>
      <c r="S394" s="137">
        <v>717307648</v>
      </c>
      <c r="T394" s="137">
        <v>960369907</v>
      </c>
      <c r="U394" s="137">
        <v>1109829768</v>
      </c>
      <c r="V394" s="137">
        <v>1135849711</v>
      </c>
      <c r="W394" s="137">
        <v>618574912</v>
      </c>
      <c r="X394" s="137">
        <v>1237643834</v>
      </c>
      <c r="Y394" s="140">
        <v>2443159654</v>
      </c>
      <c r="Z394" s="137">
        <v>1318429980</v>
      </c>
      <c r="AA394" s="137">
        <v>1420267687</v>
      </c>
      <c r="AB394" s="122">
        <v>1256538665</v>
      </c>
      <c r="AC394" s="68">
        <f>IF(AB394="","",((SUM(AB391:AB394))/(SUM(AA391:AA394))-1)*100)</f>
        <v>-7.5910120980717473</v>
      </c>
    </row>
    <row r="395" spans="2:34" ht="13.5" x14ac:dyDescent="0.3">
      <c r="B395" s="89" t="s">
        <v>14</v>
      </c>
      <c r="C395" s="120">
        <v>315964775</v>
      </c>
      <c r="D395" s="137">
        <v>278492862</v>
      </c>
      <c r="E395" s="137">
        <v>192880734</v>
      </c>
      <c r="F395" s="137">
        <v>220913951</v>
      </c>
      <c r="G395" s="137">
        <v>122957755</v>
      </c>
      <c r="H395" s="137">
        <v>345330542</v>
      </c>
      <c r="I395" s="137">
        <v>270593187</v>
      </c>
      <c r="J395" s="137">
        <v>510614677</v>
      </c>
      <c r="K395" s="137">
        <v>1162136914</v>
      </c>
      <c r="L395" s="137">
        <v>414328107</v>
      </c>
      <c r="M395" s="137">
        <v>1015238456</v>
      </c>
      <c r="N395" s="137">
        <v>1633243538</v>
      </c>
      <c r="O395" s="137">
        <v>1945677219</v>
      </c>
      <c r="P395" s="137">
        <v>2179825131</v>
      </c>
      <c r="Q395" s="137">
        <v>1696911205</v>
      </c>
      <c r="R395" s="137">
        <v>837680967</v>
      </c>
      <c r="S395" s="137">
        <v>619615405</v>
      </c>
      <c r="T395" s="137">
        <v>747063865</v>
      </c>
      <c r="U395" s="137">
        <v>832508787</v>
      </c>
      <c r="V395" s="137">
        <v>1255315645</v>
      </c>
      <c r="W395" s="137">
        <v>382087723</v>
      </c>
      <c r="X395" s="137">
        <v>1138158993</v>
      </c>
      <c r="Y395" s="140">
        <v>2848512277</v>
      </c>
      <c r="Z395" s="137">
        <v>1568081438</v>
      </c>
      <c r="AA395" s="137">
        <v>1451684404</v>
      </c>
      <c r="AB395" s="122">
        <v>1409016389</v>
      </c>
      <c r="AC395" s="68">
        <f>IF(AB395="","",((SUM(AB391:AB395))/(SUM(AA391:AA395))-1)*100)</f>
        <v>-6.6583810577212414</v>
      </c>
    </row>
    <row r="396" spans="2:34" ht="13.5" x14ac:dyDescent="0.3">
      <c r="B396" s="89" t="s">
        <v>15</v>
      </c>
      <c r="C396" s="120">
        <v>228431778</v>
      </c>
      <c r="D396" s="137">
        <v>235670625</v>
      </c>
      <c r="E396" s="137">
        <v>165872438</v>
      </c>
      <c r="F396" s="137">
        <v>150222327</v>
      </c>
      <c r="G396" s="137">
        <v>158357194</v>
      </c>
      <c r="H396" s="137">
        <v>402294364</v>
      </c>
      <c r="I396" s="137">
        <v>421643971</v>
      </c>
      <c r="J396" s="137">
        <v>627265909</v>
      </c>
      <c r="K396" s="137">
        <v>862603611</v>
      </c>
      <c r="L396" s="137">
        <v>352796786</v>
      </c>
      <c r="M396" s="137">
        <v>1045314172</v>
      </c>
      <c r="N396" s="137">
        <v>1691977924</v>
      </c>
      <c r="O396" s="137">
        <v>1750777232</v>
      </c>
      <c r="P396" s="137">
        <v>991489453</v>
      </c>
      <c r="Q396" s="137">
        <v>1740814395</v>
      </c>
      <c r="R396" s="137">
        <v>943261505</v>
      </c>
      <c r="S396" s="137">
        <v>630393235</v>
      </c>
      <c r="T396" s="137">
        <v>1186769052</v>
      </c>
      <c r="U396" s="137">
        <v>967091021</v>
      </c>
      <c r="V396" s="137">
        <v>833060964</v>
      </c>
      <c r="W396" s="137">
        <v>418481368</v>
      </c>
      <c r="X396" s="137">
        <v>1215763000</v>
      </c>
      <c r="Y396" s="140">
        <v>1748677259</v>
      </c>
      <c r="Z396" s="137">
        <v>1342672528</v>
      </c>
      <c r="AA396" s="137">
        <v>1480525712</v>
      </c>
      <c r="AB396" s="122">
        <v>1204054333</v>
      </c>
      <c r="AC396" s="68">
        <f>IF(AB396="","",((SUM(AB391:AB396))/(SUM(AA391:AA396))-1)*100)</f>
        <v>-8.6981313208196802</v>
      </c>
    </row>
    <row r="397" spans="2:34" ht="13.5" x14ac:dyDescent="0.3">
      <c r="B397" s="89" t="s">
        <v>16</v>
      </c>
      <c r="C397" s="120">
        <v>242522067</v>
      </c>
      <c r="D397" s="137">
        <v>285315190</v>
      </c>
      <c r="E397" s="137">
        <v>223592934</v>
      </c>
      <c r="F397" s="137">
        <v>148300279</v>
      </c>
      <c r="G397" s="137">
        <v>173430387</v>
      </c>
      <c r="H397" s="137">
        <v>159938477</v>
      </c>
      <c r="I397" s="137">
        <v>492012309</v>
      </c>
      <c r="J397" s="137">
        <v>691039837</v>
      </c>
      <c r="K397" s="137">
        <v>766577444</v>
      </c>
      <c r="L397" s="137">
        <v>520662013</v>
      </c>
      <c r="M397" s="137">
        <v>974862038</v>
      </c>
      <c r="N397" s="137">
        <v>1674552948</v>
      </c>
      <c r="O397" s="137">
        <v>873767161</v>
      </c>
      <c r="P397" s="137">
        <v>1369579588</v>
      </c>
      <c r="Q397" s="137">
        <v>1841261893</v>
      </c>
      <c r="R397" s="137">
        <v>835375362</v>
      </c>
      <c r="S397" s="137">
        <v>930162370</v>
      </c>
      <c r="T397" s="137">
        <v>1058989927</v>
      </c>
      <c r="U397" s="137">
        <v>1325399788</v>
      </c>
      <c r="V397" s="137">
        <v>1649265256</v>
      </c>
      <c r="W397" s="137">
        <v>513829797</v>
      </c>
      <c r="X397" s="137">
        <v>1176837128</v>
      </c>
      <c r="Y397" s="140">
        <v>2668545266</v>
      </c>
      <c r="Z397" s="137">
        <v>1403552178</v>
      </c>
      <c r="AA397" s="137">
        <v>1494016467</v>
      </c>
      <c r="AB397" s="122">
        <v>1729032270</v>
      </c>
      <c r="AC397" s="68">
        <f>IF(AB397="","",((SUM(AB391:AB397))/(SUM(AA391:AA397))-1)*100)</f>
        <v>-5.1253783227382606</v>
      </c>
    </row>
    <row r="398" spans="2:34" ht="13.5" x14ac:dyDescent="0.3">
      <c r="B398" s="89" t="s">
        <v>17</v>
      </c>
      <c r="C398" s="120">
        <v>291848227</v>
      </c>
      <c r="D398" s="137">
        <v>146247981</v>
      </c>
      <c r="E398" s="137">
        <v>170527877</v>
      </c>
      <c r="F398" s="137">
        <v>150319868</v>
      </c>
      <c r="G398" s="137">
        <v>204775186</v>
      </c>
      <c r="H398" s="137">
        <v>653115655</v>
      </c>
      <c r="I398" s="137">
        <v>374956310</v>
      </c>
      <c r="J398" s="137">
        <v>709415277</v>
      </c>
      <c r="K398" s="137">
        <v>1245231803</v>
      </c>
      <c r="L398" s="137">
        <v>586289928</v>
      </c>
      <c r="M398" s="137">
        <v>1289382395</v>
      </c>
      <c r="N398" s="137">
        <v>2155523584</v>
      </c>
      <c r="O398" s="137">
        <v>854344667</v>
      </c>
      <c r="P398" s="137">
        <v>1589148662</v>
      </c>
      <c r="Q398" s="137">
        <v>1442294609</v>
      </c>
      <c r="R398" s="137">
        <v>202609924</v>
      </c>
      <c r="S398" s="137">
        <v>935513812</v>
      </c>
      <c r="T398" s="137">
        <v>1133530045</v>
      </c>
      <c r="U398" s="137">
        <v>1322376205</v>
      </c>
      <c r="V398" s="137">
        <v>1122746479</v>
      </c>
      <c r="W398" s="137">
        <v>605557070</v>
      </c>
      <c r="X398" s="137">
        <v>1809550260</v>
      </c>
      <c r="Y398" s="140">
        <v>2884343149</v>
      </c>
      <c r="Z398" s="137">
        <v>1755312721</v>
      </c>
      <c r="AA398" s="137">
        <v>1630919350</v>
      </c>
      <c r="AB398" s="122">
        <v>1221213372</v>
      </c>
      <c r="AC398" s="68">
        <f>IF(AB398="","",((SUM(AB391:AB398))/(SUM(AA391:AA398))-1)*100)</f>
        <v>-7.8782843243577982</v>
      </c>
    </row>
    <row r="399" spans="2:34" ht="13.5" x14ac:dyDescent="0.3">
      <c r="B399" s="89" t="s">
        <v>18</v>
      </c>
      <c r="C399" s="120">
        <v>237470101</v>
      </c>
      <c r="D399" s="137">
        <v>207754416</v>
      </c>
      <c r="E399" s="137">
        <v>238714532</v>
      </c>
      <c r="F399" s="137">
        <v>262511744</v>
      </c>
      <c r="G399" s="137">
        <v>253509727</v>
      </c>
      <c r="H399" s="137">
        <v>322632692</v>
      </c>
      <c r="I399" s="137">
        <v>526697388</v>
      </c>
      <c r="J399" s="137">
        <v>906342258</v>
      </c>
      <c r="K399" s="137">
        <v>1381115329</v>
      </c>
      <c r="L399" s="137">
        <v>596365100</v>
      </c>
      <c r="M399" s="137">
        <v>1405488544</v>
      </c>
      <c r="N399" s="137">
        <v>2193799524</v>
      </c>
      <c r="O399" s="137">
        <v>1016770627</v>
      </c>
      <c r="P399" s="137">
        <v>1297823186</v>
      </c>
      <c r="Q399" s="137">
        <v>1791040052</v>
      </c>
      <c r="R399" s="137">
        <v>542243259</v>
      </c>
      <c r="S399" s="137">
        <v>719217387</v>
      </c>
      <c r="T399" s="137">
        <v>983752950</v>
      </c>
      <c r="U399" s="137">
        <v>881063338</v>
      </c>
      <c r="V399" s="137">
        <v>1195407999</v>
      </c>
      <c r="W399" s="137">
        <v>663802735</v>
      </c>
      <c r="X399" s="137">
        <v>1273837225</v>
      </c>
      <c r="Y399" s="140">
        <v>2827161995</v>
      </c>
      <c r="Z399" s="137">
        <v>1554701251</v>
      </c>
      <c r="AA399" s="137">
        <v>1517563345</v>
      </c>
      <c r="AB399" s="122">
        <v>1609692141</v>
      </c>
      <c r="AC399" s="68">
        <f>IF(AB399="","",((SUM(AB391:AB399))/(SUM(AA391:AA399))-1)*100)</f>
        <v>-6.2942507535534649</v>
      </c>
    </row>
    <row r="400" spans="2:34" ht="13.5" x14ac:dyDescent="0.3">
      <c r="B400" s="89" t="s">
        <v>19</v>
      </c>
      <c r="C400" s="120">
        <v>439873873</v>
      </c>
      <c r="D400" s="137">
        <v>201849177</v>
      </c>
      <c r="E400" s="137">
        <v>287280692</v>
      </c>
      <c r="F400" s="137">
        <v>272353512</v>
      </c>
      <c r="G400" s="137">
        <v>472524749</v>
      </c>
      <c r="H400" s="137">
        <v>262103723</v>
      </c>
      <c r="I400" s="137">
        <v>584600791</v>
      </c>
      <c r="J400" s="137">
        <v>387468170</v>
      </c>
      <c r="K400" s="137">
        <v>1413115200</v>
      </c>
      <c r="L400" s="137">
        <v>665244790</v>
      </c>
      <c r="M400" s="137">
        <v>1188914621</v>
      </c>
      <c r="N400" s="137">
        <v>2171286712</v>
      </c>
      <c r="O400" s="137">
        <v>1448550938</v>
      </c>
      <c r="P400" s="137">
        <v>1727176461</v>
      </c>
      <c r="Q400" s="137">
        <v>1197256377</v>
      </c>
      <c r="R400" s="137">
        <v>586012850</v>
      </c>
      <c r="S400" s="137">
        <v>706410321</v>
      </c>
      <c r="T400" s="137">
        <v>1311663126</v>
      </c>
      <c r="U400" s="137">
        <v>1327188282</v>
      </c>
      <c r="V400" s="137">
        <v>1430599451</v>
      </c>
      <c r="W400" s="137">
        <v>679421754</v>
      </c>
      <c r="X400" s="137">
        <v>2038541525</v>
      </c>
      <c r="Y400" s="140">
        <v>2365358541</v>
      </c>
      <c r="Z400" s="137">
        <v>1582108692</v>
      </c>
      <c r="AA400" s="137">
        <v>1453754827</v>
      </c>
      <c r="AB400" s="122">
        <v>1563800976</v>
      </c>
      <c r="AC400" s="68">
        <f>IF(AB400="","",((SUM(AB391:AB400))/(SUM(AA391:AA400))-1)*100)</f>
        <v>-4.9340438470539372</v>
      </c>
    </row>
    <row r="401" spans="2:29" ht="13.5" x14ac:dyDescent="0.3">
      <c r="B401" s="89" t="s">
        <v>20</v>
      </c>
      <c r="C401" s="120">
        <v>418770536</v>
      </c>
      <c r="D401" s="137">
        <v>268954693</v>
      </c>
      <c r="E401" s="137">
        <v>230285538</v>
      </c>
      <c r="F401" s="137">
        <v>166533159</v>
      </c>
      <c r="G401" s="137">
        <v>348992140</v>
      </c>
      <c r="H401" s="137">
        <v>222479057</v>
      </c>
      <c r="I401" s="137">
        <v>488003295</v>
      </c>
      <c r="J401" s="137">
        <v>858108201</v>
      </c>
      <c r="K401" s="137">
        <v>778327259</v>
      </c>
      <c r="L401" s="137">
        <v>565195614</v>
      </c>
      <c r="M401" s="137">
        <v>1217851202</v>
      </c>
      <c r="N401" s="137">
        <v>1874875710</v>
      </c>
      <c r="O401" s="137">
        <v>2486141755</v>
      </c>
      <c r="P401" s="137">
        <v>1389466026</v>
      </c>
      <c r="Q401" s="137">
        <v>1505458513</v>
      </c>
      <c r="R401" s="137">
        <v>1004817104</v>
      </c>
      <c r="S401" s="137">
        <v>561196439</v>
      </c>
      <c r="T401" s="137">
        <v>954511762</v>
      </c>
      <c r="U401" s="137">
        <v>1347774915</v>
      </c>
      <c r="V401" s="137">
        <v>1589375166</v>
      </c>
      <c r="W401" s="137">
        <v>708520780</v>
      </c>
      <c r="X401" s="137">
        <v>1519207158</v>
      </c>
      <c r="Y401" s="140">
        <v>1506727461</v>
      </c>
      <c r="Z401" s="137">
        <v>1296681607</v>
      </c>
      <c r="AA401" s="137">
        <v>1040682852</v>
      </c>
      <c r="AB401" s="122"/>
      <c r="AC401" s="68" t="str">
        <f>IF(AB401="","",((SUM(AB391:AB401))/(SUM(AA391:AA401))-1)*100)</f>
        <v/>
      </c>
    </row>
    <row r="402" spans="2:29" ht="13.5" x14ac:dyDescent="0.3">
      <c r="B402" s="90" t="s">
        <v>21</v>
      </c>
      <c r="C402" s="123">
        <v>332377698</v>
      </c>
      <c r="D402" s="124">
        <v>146996136</v>
      </c>
      <c r="E402" s="124">
        <v>235634832</v>
      </c>
      <c r="F402" s="124">
        <v>123370613</v>
      </c>
      <c r="G402" s="124">
        <v>294267675</v>
      </c>
      <c r="H402" s="124">
        <v>223338745</v>
      </c>
      <c r="I402" s="124">
        <v>421932754</v>
      </c>
      <c r="J402" s="124">
        <v>664159498</v>
      </c>
      <c r="K402" s="124">
        <v>389824048</v>
      </c>
      <c r="L402" s="124">
        <v>655317042</v>
      </c>
      <c r="M402" s="124">
        <v>792475458</v>
      </c>
      <c r="N402" s="124">
        <v>1526501805</v>
      </c>
      <c r="O402" s="124">
        <v>1166541548</v>
      </c>
      <c r="P402" s="124">
        <v>1589885703</v>
      </c>
      <c r="Q402" s="124">
        <v>2019214855</v>
      </c>
      <c r="R402" s="124">
        <v>449607246</v>
      </c>
      <c r="S402" s="124">
        <v>709692872</v>
      </c>
      <c r="T402" s="124">
        <v>1234441768</v>
      </c>
      <c r="U402" s="124">
        <v>1705628352</v>
      </c>
      <c r="V402" s="124">
        <v>817573285</v>
      </c>
      <c r="W402" s="124">
        <v>699839698</v>
      </c>
      <c r="X402" s="124">
        <v>1442742948</v>
      </c>
      <c r="Y402" s="129">
        <v>2726972161</v>
      </c>
      <c r="Z402" s="124">
        <v>1886043146</v>
      </c>
      <c r="AA402" s="124">
        <v>1145314554</v>
      </c>
      <c r="AB402" s="125"/>
      <c r="AC402" s="68" t="str">
        <f>IF(AB402="","",((SUM(AB391:AB402))/(SUM(AA391:AA402))-1)*100)</f>
        <v/>
      </c>
    </row>
    <row r="403" spans="2:29" ht="13" x14ac:dyDescent="0.3">
      <c r="B403" s="42" t="s">
        <v>22</v>
      </c>
      <c r="C403" s="65">
        <f t="shared" ref="C403:Z403" si="42">SUM(C391:C402)</f>
        <v>3227469792</v>
      </c>
      <c r="D403" s="65">
        <f t="shared" si="42"/>
        <v>2838405695</v>
      </c>
      <c r="E403" s="65">
        <f t="shared" si="42"/>
        <v>2394404888</v>
      </c>
      <c r="F403" s="65">
        <f t="shared" si="42"/>
        <v>2225941583</v>
      </c>
      <c r="G403" s="65">
        <f t="shared" si="42"/>
        <v>2644845846</v>
      </c>
      <c r="H403" s="65">
        <f t="shared" si="42"/>
        <v>3335872117</v>
      </c>
      <c r="I403" s="65">
        <f t="shared" si="42"/>
        <v>4958524731</v>
      </c>
      <c r="J403" s="65">
        <f t="shared" si="42"/>
        <v>6937803390</v>
      </c>
      <c r="K403" s="65">
        <f t="shared" si="42"/>
        <v>11173747935</v>
      </c>
      <c r="L403" s="65">
        <f t="shared" si="42"/>
        <v>5571473943</v>
      </c>
      <c r="M403" s="65">
        <f t="shared" si="42"/>
        <v>12980137691</v>
      </c>
      <c r="N403" s="65">
        <f t="shared" si="42"/>
        <v>19403247163</v>
      </c>
      <c r="O403" s="65">
        <f t="shared" si="42"/>
        <v>18151153823</v>
      </c>
      <c r="P403" s="65">
        <f t="shared" si="42"/>
        <v>19600385382</v>
      </c>
      <c r="Q403" s="65">
        <f t="shared" si="42"/>
        <v>19475677415</v>
      </c>
      <c r="R403" s="65">
        <f t="shared" si="42"/>
        <v>9710277682</v>
      </c>
      <c r="S403" s="65">
        <f t="shared" si="42"/>
        <v>8233438198</v>
      </c>
      <c r="T403" s="65">
        <f t="shared" si="42"/>
        <v>12968300176</v>
      </c>
      <c r="U403" s="65">
        <f t="shared" si="42"/>
        <v>14697227155</v>
      </c>
      <c r="V403" s="65">
        <f t="shared" si="42"/>
        <v>14076443060</v>
      </c>
      <c r="W403" s="65">
        <f t="shared" si="42"/>
        <v>8319420449</v>
      </c>
      <c r="X403" s="65">
        <f t="shared" si="42"/>
        <v>15401033209</v>
      </c>
      <c r="Y403" s="66">
        <f t="shared" si="42"/>
        <v>25875649639</v>
      </c>
      <c r="Z403" s="66">
        <f t="shared" si="42"/>
        <v>19007856158</v>
      </c>
      <c r="AA403" s="66">
        <f>SUM(AA391:AA402)</f>
        <v>17003531576</v>
      </c>
      <c r="AB403" s="66">
        <f>SUM(AB391:AB402)</f>
        <v>14086430537</v>
      </c>
      <c r="AC403" s="62"/>
    </row>
    <row r="404" spans="2:29" x14ac:dyDescent="0.25">
      <c r="K404" s="22"/>
    </row>
    <row r="405" spans="2:29" x14ac:dyDescent="0.25">
      <c r="B405" s="17" t="str">
        <f>IF(B387="(Tudo)","DERIVADOS TOTAL",B387)</f>
        <v>PRODUTO</v>
      </c>
      <c r="K405" s="22"/>
    </row>
    <row r="406" spans="2:29" ht="13" x14ac:dyDescent="0.3">
      <c r="B406" s="12" t="s">
        <v>32</v>
      </c>
      <c r="K406" s="22"/>
    </row>
    <row r="407" spans="2:29" ht="13" x14ac:dyDescent="0.3">
      <c r="B407" s="9"/>
      <c r="K407" s="22"/>
    </row>
    <row r="408" spans="2:29" ht="13" x14ac:dyDescent="0.3">
      <c r="B408" s="9"/>
      <c r="K408" s="22"/>
    </row>
    <row r="409" spans="2:29" ht="13" x14ac:dyDescent="0.3">
      <c r="B409" s="9"/>
      <c r="K409" s="22"/>
    </row>
    <row r="410" spans="2:29" ht="13" x14ac:dyDescent="0.3">
      <c r="B410" s="9"/>
      <c r="K410" s="22"/>
    </row>
    <row r="411" spans="2:29" ht="13" x14ac:dyDescent="0.3">
      <c r="B411" s="9"/>
      <c r="K411" s="22"/>
    </row>
    <row r="412" spans="2:29" ht="13" x14ac:dyDescent="0.3">
      <c r="B412" s="9"/>
      <c r="K412" s="22"/>
    </row>
    <row r="413" spans="2:29" ht="13" x14ac:dyDescent="0.3">
      <c r="B413" s="9"/>
      <c r="K413" s="22"/>
    </row>
    <row r="414" spans="2:29" ht="13" x14ac:dyDescent="0.3">
      <c r="B414" s="9"/>
      <c r="K414" s="22"/>
    </row>
    <row r="415" spans="2:29" ht="13" x14ac:dyDescent="0.3">
      <c r="B415" s="9"/>
      <c r="K415" s="22"/>
    </row>
    <row r="416" spans="2:29" ht="13" x14ac:dyDescent="0.3">
      <c r="B416" s="9"/>
      <c r="K416" s="22"/>
    </row>
    <row r="417" spans="2:11" ht="13" x14ac:dyDescent="0.3">
      <c r="B417" s="9"/>
      <c r="K417" s="22"/>
    </row>
    <row r="418" spans="2:11" ht="13" x14ac:dyDescent="0.3">
      <c r="B418" s="9"/>
      <c r="K418" s="22"/>
    </row>
    <row r="419" spans="2:11" ht="13" x14ac:dyDescent="0.3">
      <c r="B419" s="9"/>
      <c r="K419" s="22"/>
    </row>
    <row r="420" spans="2:11" ht="13" x14ac:dyDescent="0.3">
      <c r="B420" s="9"/>
      <c r="K420" s="22"/>
    </row>
    <row r="421" spans="2:11" ht="13" x14ac:dyDescent="0.3">
      <c r="B421" s="9"/>
      <c r="K421" s="22"/>
    </row>
    <row r="422" spans="2:11" ht="13" x14ac:dyDescent="0.3">
      <c r="B422" s="9"/>
      <c r="K422" s="22"/>
    </row>
    <row r="423" spans="2:11" ht="13" x14ac:dyDescent="0.3">
      <c r="B423" s="9"/>
      <c r="K423" s="22"/>
    </row>
    <row r="424" spans="2:11" ht="13" x14ac:dyDescent="0.3">
      <c r="B424" s="9"/>
      <c r="K424" s="22"/>
    </row>
    <row r="425" spans="2:11" ht="13" x14ac:dyDescent="0.3">
      <c r="B425" s="9"/>
      <c r="K425" s="22"/>
    </row>
    <row r="426" spans="2:11" ht="13" x14ac:dyDescent="0.3">
      <c r="B426" s="9"/>
      <c r="K426" s="22"/>
    </row>
    <row r="427" spans="2:11" ht="13" x14ac:dyDescent="0.3">
      <c r="B427" s="9"/>
      <c r="K427" s="22"/>
    </row>
    <row r="428" spans="2:11" ht="13" x14ac:dyDescent="0.3">
      <c r="B428" s="9"/>
      <c r="K428" s="22"/>
    </row>
    <row r="429" spans="2:11" ht="13" x14ac:dyDescent="0.3">
      <c r="B429" s="9"/>
      <c r="K429" s="22"/>
    </row>
    <row r="430" spans="2:11" ht="13" x14ac:dyDescent="0.3">
      <c r="B430" s="9"/>
      <c r="K430" s="22"/>
    </row>
    <row r="431" spans="2:11" ht="13" x14ac:dyDescent="0.3">
      <c r="B431" s="9" t="s">
        <v>27</v>
      </c>
      <c r="K431" s="22"/>
    </row>
    <row r="432" spans="2:11" ht="13" x14ac:dyDescent="0.3">
      <c r="B432" s="9" t="s">
        <v>49</v>
      </c>
    </row>
    <row r="433" spans="2:7" ht="13" x14ac:dyDescent="0.3">
      <c r="B433" s="30" t="s">
        <v>53</v>
      </c>
    </row>
    <row r="434" spans="2:7" ht="13" x14ac:dyDescent="0.3">
      <c r="B434" s="30" t="s">
        <v>54</v>
      </c>
    </row>
    <row r="435" spans="2:7" x14ac:dyDescent="0.25">
      <c r="B435" s="30" t="s">
        <v>52</v>
      </c>
    </row>
    <row r="436" spans="2:7" ht="13" x14ac:dyDescent="0.3">
      <c r="B436" s="30" t="s">
        <v>55</v>
      </c>
    </row>
    <row r="437" spans="2:7" x14ac:dyDescent="0.25">
      <c r="B437" s="30" t="s">
        <v>56</v>
      </c>
    </row>
    <row r="438" spans="2:7" x14ac:dyDescent="0.25">
      <c r="B438" s="30" t="str">
        <f>B89</f>
        <v>Dados atualizados em 28 de novembro de 2025.</v>
      </c>
    </row>
    <row r="439" spans="2:7" x14ac:dyDescent="0.25">
      <c r="B439" s="30" t="str">
        <f>B90</f>
        <v xml:space="preserve">¹Variação percentual do somatório dos valores desde o mês de janeiro até um determinado mês do ano de 2024, em relação ao somatório do mesmo período do ano de 2023. </v>
      </c>
    </row>
    <row r="440" spans="2:7" x14ac:dyDescent="0.25"/>
    <row r="441" spans="2:7" ht="15.5" x14ac:dyDescent="0.35">
      <c r="B441" s="6" t="s">
        <v>31</v>
      </c>
    </row>
    <row r="442" spans="2:7" ht="33.75" customHeight="1" x14ac:dyDescent="0.25"/>
    <row r="443" spans="2:7" ht="18" x14ac:dyDescent="0.4">
      <c r="B443" s="5" t="s">
        <v>95</v>
      </c>
    </row>
    <row r="444" spans="2:7" ht="15.5" x14ac:dyDescent="0.35">
      <c r="B444" s="2" t="s">
        <v>45</v>
      </c>
    </row>
    <row r="445" spans="2:7" ht="15.5" x14ac:dyDescent="0.35">
      <c r="B445" s="27" t="s">
        <v>57</v>
      </c>
      <c r="C445" s="26"/>
      <c r="D445" s="26"/>
      <c r="E445" s="26"/>
      <c r="F445" s="26"/>
      <c r="G445" s="26"/>
    </row>
    <row r="446" spans="2:7" ht="15.5" x14ac:dyDescent="0.35">
      <c r="B446" s="27" t="s">
        <v>5</v>
      </c>
      <c r="C446" s="26"/>
      <c r="D446" s="26"/>
      <c r="E446" s="26"/>
      <c r="F446" s="26"/>
      <c r="G446" s="26"/>
    </row>
    <row r="447" spans="2:7" x14ac:dyDescent="0.25"/>
    <row r="448" spans="2:7" x14ac:dyDescent="0.25">
      <c r="B448" s="16" t="str">
        <f>IF(C449="(Tudo)","DERIVADOS TOTAL (m³)",C449)</f>
        <v>DERIVADOS TOTAL (m³)</v>
      </c>
    </row>
    <row r="449" spans="2:29" ht="13" x14ac:dyDescent="0.3">
      <c r="B449" s="111" t="s">
        <v>46</v>
      </c>
      <c r="C449" s="110" t="s">
        <v>47</v>
      </c>
    </row>
    <row r="450" spans="2:29" ht="15.5" x14ac:dyDescent="0.35">
      <c r="B450" s="53" t="s">
        <v>23</v>
      </c>
      <c r="C450" s="8" t="s">
        <v>24</v>
      </c>
      <c r="D450" s="8" t="s">
        <v>24</v>
      </c>
      <c r="E450" s="8" t="s">
        <v>24</v>
      </c>
      <c r="F450" s="8" t="s">
        <v>24</v>
      </c>
      <c r="G450" s="8" t="s">
        <v>24</v>
      </c>
      <c r="H450" s="8" t="s">
        <v>24</v>
      </c>
      <c r="I450" s="8" t="s">
        <v>24</v>
      </c>
      <c r="J450" s="8" t="s">
        <v>24</v>
      </c>
    </row>
    <row r="451" spans="2:29" ht="13" x14ac:dyDescent="0.3">
      <c r="B451" s="112"/>
      <c r="C451" s="96" t="s">
        <v>6</v>
      </c>
      <c r="D451" s="73"/>
      <c r="E451" s="73"/>
      <c r="F451" s="73"/>
      <c r="G451" s="73"/>
      <c r="H451" s="73"/>
      <c r="I451" s="73"/>
      <c r="J451" s="73"/>
      <c r="K451" s="73"/>
      <c r="L451" s="73"/>
      <c r="M451" s="73"/>
      <c r="N451" s="73"/>
      <c r="O451" s="73"/>
      <c r="P451" s="73"/>
      <c r="Q451" s="73"/>
      <c r="R451" s="73"/>
      <c r="S451" s="73"/>
      <c r="T451" s="73"/>
      <c r="U451" s="73"/>
      <c r="V451" s="73"/>
      <c r="W451" s="73"/>
      <c r="X451" s="73"/>
      <c r="Y451" s="73"/>
      <c r="Z451" s="73"/>
      <c r="AA451" s="73"/>
      <c r="AB451" s="107"/>
      <c r="AC451" s="67" t="s">
        <v>7</v>
      </c>
    </row>
    <row r="452" spans="2:29" ht="13" x14ac:dyDescent="0.3">
      <c r="B452" s="96" t="s">
        <v>8</v>
      </c>
      <c r="C452" s="97">
        <v>2000</v>
      </c>
      <c r="D452" s="78">
        <v>2001</v>
      </c>
      <c r="E452" s="78">
        <v>2002</v>
      </c>
      <c r="F452" s="78">
        <v>2003</v>
      </c>
      <c r="G452" s="78">
        <v>2004</v>
      </c>
      <c r="H452" s="78">
        <v>2005</v>
      </c>
      <c r="I452" s="78">
        <v>2006</v>
      </c>
      <c r="J452" s="78">
        <v>2007</v>
      </c>
      <c r="K452" s="78">
        <v>2008</v>
      </c>
      <c r="L452" s="78">
        <v>2009</v>
      </c>
      <c r="M452" s="78">
        <v>2010</v>
      </c>
      <c r="N452" s="78">
        <v>2011</v>
      </c>
      <c r="O452" s="78">
        <v>2012</v>
      </c>
      <c r="P452" s="78">
        <v>2013</v>
      </c>
      <c r="Q452" s="78">
        <v>2014</v>
      </c>
      <c r="R452" s="78">
        <v>2015</v>
      </c>
      <c r="S452" s="78">
        <v>2016</v>
      </c>
      <c r="T452" s="78">
        <v>2017</v>
      </c>
      <c r="U452" s="76">
        <v>2018</v>
      </c>
      <c r="V452" s="76">
        <v>2019</v>
      </c>
      <c r="W452" s="76">
        <v>2020</v>
      </c>
      <c r="X452" s="76">
        <v>2021</v>
      </c>
      <c r="Y452" s="76">
        <v>2022</v>
      </c>
      <c r="Z452" s="76">
        <v>2023</v>
      </c>
      <c r="AA452" s="76">
        <v>2024</v>
      </c>
      <c r="AB452" s="98">
        <v>2025</v>
      </c>
      <c r="AC452" s="69" t="s">
        <v>87</v>
      </c>
    </row>
    <row r="453" spans="2:29" ht="13.5" x14ac:dyDescent="0.3">
      <c r="B453" s="89" t="s">
        <v>10</v>
      </c>
      <c r="C453" s="120">
        <v>731228.6968411695</v>
      </c>
      <c r="D453" s="137">
        <v>1781844.0391620724</v>
      </c>
      <c r="E453" s="137">
        <v>876795.38620384282</v>
      </c>
      <c r="F453" s="137">
        <v>1193111.5732493068</v>
      </c>
      <c r="G453" s="137">
        <v>929711.80347978603</v>
      </c>
      <c r="H453" s="137">
        <v>1260372.5689537609</v>
      </c>
      <c r="I453" s="137">
        <v>1658348.2137807447</v>
      </c>
      <c r="J453" s="137">
        <v>984016.66266515979</v>
      </c>
      <c r="K453" s="140">
        <v>1585392.0314341986</v>
      </c>
      <c r="L453" s="140">
        <v>904004.72106084775</v>
      </c>
      <c r="M453" s="140">
        <v>1365760</v>
      </c>
      <c r="N453" s="137">
        <v>1093131.3910999519</v>
      </c>
      <c r="O453" s="137">
        <v>1247548.5720655143</v>
      </c>
      <c r="P453" s="137">
        <v>939466.98177137796</v>
      </c>
      <c r="Q453" s="137">
        <v>1096315.5811479692</v>
      </c>
      <c r="R453" s="137">
        <v>1067403.8507631884</v>
      </c>
      <c r="S453" s="137">
        <v>888526.51042209053</v>
      </c>
      <c r="T453" s="137">
        <v>1276723.4382694541</v>
      </c>
      <c r="U453" s="137">
        <v>908583.78678454855</v>
      </c>
      <c r="V453" s="137">
        <v>1123255.661486879</v>
      </c>
      <c r="W453" s="137">
        <v>1514097.6884464175</v>
      </c>
      <c r="X453" s="137">
        <v>1108252.0899075614</v>
      </c>
      <c r="Y453" s="140">
        <v>1679621.1585792822</v>
      </c>
      <c r="Z453" s="137">
        <v>1935573.6179849047</v>
      </c>
      <c r="AA453" s="137">
        <v>2244112.1020139223</v>
      </c>
      <c r="AB453" s="122">
        <v>1844456.0488890556</v>
      </c>
      <c r="AC453" s="68">
        <f>(IF(AA453=0,"n/d",(AB453/AA453)-1)*100)</f>
        <v>-17.809094865011666</v>
      </c>
    </row>
    <row r="454" spans="2:29" ht="13.5" x14ac:dyDescent="0.3">
      <c r="B454" s="89" t="s">
        <v>11</v>
      </c>
      <c r="C454" s="120">
        <v>662049.02306975459</v>
      </c>
      <c r="D454" s="137">
        <v>1341684.7728442943</v>
      </c>
      <c r="E454" s="137">
        <v>577384.75086127582</v>
      </c>
      <c r="F454" s="137">
        <v>1188463.0541709587</v>
      </c>
      <c r="G454" s="137">
        <v>850058.55843854009</v>
      </c>
      <c r="H454" s="137">
        <v>1008507.2779177199</v>
      </c>
      <c r="I454" s="137">
        <v>1209576.228556667</v>
      </c>
      <c r="J454" s="137">
        <v>1197256.2755320424</v>
      </c>
      <c r="K454" s="137">
        <v>1239110.4573047229</v>
      </c>
      <c r="L454" s="137">
        <v>1199684.8774712528</v>
      </c>
      <c r="M454" s="137">
        <v>1175699.74</v>
      </c>
      <c r="N454" s="137">
        <v>1332057.9100000001</v>
      </c>
      <c r="O454" s="137">
        <v>1363763.3387459274</v>
      </c>
      <c r="P454" s="137">
        <v>691622.36895384034</v>
      </c>
      <c r="Q454" s="137">
        <v>1313238.7739500271</v>
      </c>
      <c r="R454" s="137">
        <v>846405.60451263224</v>
      </c>
      <c r="S454" s="137">
        <v>779411.63953598053</v>
      </c>
      <c r="T454" s="137">
        <v>1049638.121111467</v>
      </c>
      <c r="U454" s="137">
        <v>1210350.1026128517</v>
      </c>
      <c r="V454" s="137">
        <v>1112278.6802844647</v>
      </c>
      <c r="W454" s="137">
        <v>1436751.454253684</v>
      </c>
      <c r="X454" s="137">
        <v>524814.59614210157</v>
      </c>
      <c r="Y454" s="140">
        <v>1470521.1812344135</v>
      </c>
      <c r="Z454" s="137">
        <v>1701409.0942142068</v>
      </c>
      <c r="AA454" s="137">
        <v>1366830.7448874619</v>
      </c>
      <c r="AB454" s="122">
        <v>2038641.4499096994</v>
      </c>
      <c r="AC454" s="68">
        <f>IF(AB454="","",((SUM(AB453:AB454))/(SUM(AA453:AA454))-1)*100)</f>
        <v>7.5369415533926842</v>
      </c>
    </row>
    <row r="455" spans="2:29" ht="13.5" x14ac:dyDescent="0.3">
      <c r="B455" s="89" t="s">
        <v>12</v>
      </c>
      <c r="C455" s="120">
        <v>735066.48630826967</v>
      </c>
      <c r="D455" s="137">
        <v>1391603.6486031006</v>
      </c>
      <c r="E455" s="137">
        <v>1645672.1466941878</v>
      </c>
      <c r="F455" s="137">
        <v>1151123.0647950224</v>
      </c>
      <c r="G455" s="137">
        <v>1381866.7444782217</v>
      </c>
      <c r="H455" s="137">
        <v>1232972.0110881529</v>
      </c>
      <c r="I455" s="137">
        <v>1563148.0286542107</v>
      </c>
      <c r="J455" s="137">
        <v>2018198.8683598582</v>
      </c>
      <c r="K455" s="137">
        <v>1022353.1232604353</v>
      </c>
      <c r="L455" s="137">
        <v>1026631.409110172</v>
      </c>
      <c r="M455" s="137">
        <v>1086707.7939334267</v>
      </c>
      <c r="N455" s="137">
        <v>1315226.54</v>
      </c>
      <c r="O455" s="137">
        <v>1280868.2736329755</v>
      </c>
      <c r="P455" s="137">
        <v>1246957.1874577501</v>
      </c>
      <c r="Q455" s="137">
        <v>887209.27517399634</v>
      </c>
      <c r="R455" s="137">
        <v>1022725.0286802556</v>
      </c>
      <c r="S455" s="137">
        <v>1080949.8816605108</v>
      </c>
      <c r="T455" s="137">
        <v>1222025.6992399916</v>
      </c>
      <c r="U455" s="137">
        <v>1456832.3822705878</v>
      </c>
      <c r="V455" s="137">
        <v>897538.13475121045</v>
      </c>
      <c r="W455" s="137">
        <v>2123052.5467505003</v>
      </c>
      <c r="X455" s="137">
        <v>1007672.0719968706</v>
      </c>
      <c r="Y455" s="140">
        <v>1486757.6118074288</v>
      </c>
      <c r="Z455" s="137">
        <v>1286086.2487582199</v>
      </c>
      <c r="AA455" s="137">
        <v>1673911.8868631891</v>
      </c>
      <c r="AB455" s="122">
        <v>1835354.1837380766</v>
      </c>
      <c r="AC455" s="68">
        <f>IF(AB455="","",((SUM(AB453:AB455))/(SUM(AA453:AA455))-1)*100)</f>
        <v>8.2045197193791672</v>
      </c>
    </row>
    <row r="456" spans="2:29" ht="13.5" x14ac:dyDescent="0.3">
      <c r="B456" s="89" t="s">
        <v>13</v>
      </c>
      <c r="C456" s="120">
        <v>396832.76216331148</v>
      </c>
      <c r="D456" s="137">
        <v>1676614.1271500299</v>
      </c>
      <c r="E456" s="137">
        <v>1117743.2960214962</v>
      </c>
      <c r="F456" s="137">
        <v>1410865.4412451934</v>
      </c>
      <c r="G456" s="137">
        <v>1419237.8537513658</v>
      </c>
      <c r="H456" s="137">
        <v>1117816.9227520435</v>
      </c>
      <c r="I456" s="137">
        <v>1760157.3930608376</v>
      </c>
      <c r="J456" s="137">
        <v>1473493.1204063613</v>
      </c>
      <c r="K456" s="137">
        <v>1581524.6844440226</v>
      </c>
      <c r="L456" s="137">
        <v>1175158.9484910001</v>
      </c>
      <c r="M456" s="137">
        <v>873946.46026978863</v>
      </c>
      <c r="N456" s="137">
        <v>1059532.68</v>
      </c>
      <c r="O456" s="137">
        <v>1250947.1012793328</v>
      </c>
      <c r="P456" s="137">
        <v>1319468.8433183376</v>
      </c>
      <c r="Q456" s="137">
        <v>1097902.2262837761</v>
      </c>
      <c r="R456" s="137">
        <v>924412.34185898665</v>
      </c>
      <c r="S456" s="137">
        <v>1170891.7648606112</v>
      </c>
      <c r="T456" s="137">
        <v>997878.1119062932</v>
      </c>
      <c r="U456" s="137">
        <v>1217674.3028222579</v>
      </c>
      <c r="V456" s="137">
        <v>1202853.6528872664</v>
      </c>
      <c r="W456" s="137">
        <v>1383207.2756868782</v>
      </c>
      <c r="X456" s="137">
        <v>2004052.5730884993</v>
      </c>
      <c r="Y456" s="140">
        <v>1732764.4242334154</v>
      </c>
      <c r="Z456" s="137">
        <v>1150231.4994301233</v>
      </c>
      <c r="AA456" s="137">
        <v>2405557.870658699</v>
      </c>
      <c r="AB456" s="122">
        <v>2188246.0886595356</v>
      </c>
      <c r="AC456" s="68">
        <f>IF(AB456="","",((SUM(AB453:AB456))/(SUM(AA453:AA456))-1)*100)</f>
        <v>2.8124000349304401</v>
      </c>
    </row>
    <row r="457" spans="2:29" ht="13.5" x14ac:dyDescent="0.3">
      <c r="B457" s="89" t="s">
        <v>14</v>
      </c>
      <c r="C457" s="120">
        <v>1098094.9838372055</v>
      </c>
      <c r="D457" s="137">
        <v>1414292.623043621</v>
      </c>
      <c r="E457" s="137">
        <v>1434101.3715909524</v>
      </c>
      <c r="F457" s="137">
        <v>1470094.9914854304</v>
      </c>
      <c r="G457" s="137">
        <v>1485056.9930643188</v>
      </c>
      <c r="H457" s="137">
        <v>823682.99205627246</v>
      </c>
      <c r="I457" s="137">
        <v>920021.64244255365</v>
      </c>
      <c r="J457" s="137">
        <v>1632107.8644858077</v>
      </c>
      <c r="K457" s="137">
        <v>1483122.623873828</v>
      </c>
      <c r="L457" s="137">
        <v>1554621.9425873186</v>
      </c>
      <c r="M457" s="137">
        <v>1233728.5442995941</v>
      </c>
      <c r="N457" s="137">
        <v>1149307.2661574073</v>
      </c>
      <c r="O457" s="137">
        <v>1465346.7743609382</v>
      </c>
      <c r="P457" s="137">
        <v>1259131.6241704731</v>
      </c>
      <c r="Q457" s="137">
        <v>1017031.780416824</v>
      </c>
      <c r="R457" s="137">
        <v>1235971.4154556433</v>
      </c>
      <c r="S457" s="137">
        <v>1212022.0237291255</v>
      </c>
      <c r="T457" s="137">
        <v>1148527.8077190141</v>
      </c>
      <c r="U457" s="137">
        <v>812234.08083883335</v>
      </c>
      <c r="V457" s="137">
        <v>1379763.0117137758</v>
      </c>
      <c r="W457" s="137">
        <v>1799241.4124227436</v>
      </c>
      <c r="X457" s="137">
        <v>2032564.9296988177</v>
      </c>
      <c r="Y457" s="140">
        <v>1050135.3960763894</v>
      </c>
      <c r="Z457" s="137">
        <v>2782106.7730462118</v>
      </c>
      <c r="AA457" s="137">
        <v>1767849.1671109791</v>
      </c>
      <c r="AB457" s="122">
        <v>1548579.6848476424</v>
      </c>
      <c r="AC457" s="68">
        <f>IF(AB457="","",((SUM(AB453:AB457))/(SUM(AA453:AA457))-1)*100)</f>
        <v>-3.1552472984242019E-2</v>
      </c>
    </row>
    <row r="458" spans="2:29" ht="13.5" x14ac:dyDescent="0.3">
      <c r="B458" s="89" t="s">
        <v>15</v>
      </c>
      <c r="C458" s="120">
        <v>847915.7743693731</v>
      </c>
      <c r="D458" s="137">
        <v>1143111.6454588745</v>
      </c>
      <c r="E458" s="137">
        <v>1411946.3565363644</v>
      </c>
      <c r="F458" s="137">
        <v>870550.79845653556</v>
      </c>
      <c r="G458" s="137">
        <v>1428370.7538425452</v>
      </c>
      <c r="H458" s="137">
        <v>1189365.2738430453</v>
      </c>
      <c r="I458" s="137">
        <v>1326249.813990362</v>
      </c>
      <c r="J458" s="137">
        <v>1511575.3018499729</v>
      </c>
      <c r="K458" s="137">
        <v>1476761.2602506084</v>
      </c>
      <c r="L458" s="137">
        <v>1046359.5475357681</v>
      </c>
      <c r="M458" s="137">
        <v>1154577.6798796118</v>
      </c>
      <c r="N458" s="137">
        <v>1370297.9287037037</v>
      </c>
      <c r="O458" s="137">
        <v>1120152.6222474789</v>
      </c>
      <c r="P458" s="137">
        <v>1069006.3279762261</v>
      </c>
      <c r="Q458" s="137">
        <v>1562919.6765740756</v>
      </c>
      <c r="R458" s="137">
        <v>1420286.4845443396</v>
      </c>
      <c r="S458" s="137">
        <v>1113682.5915454824</v>
      </c>
      <c r="T458" s="137">
        <v>1035887.0497582463</v>
      </c>
      <c r="U458" s="137">
        <v>1135756.834996036</v>
      </c>
      <c r="V458" s="137">
        <v>907204.9822021398</v>
      </c>
      <c r="W458" s="137">
        <v>1746417.9350815264</v>
      </c>
      <c r="X458" s="137">
        <v>1501353.7486080509</v>
      </c>
      <c r="Y458" s="140">
        <v>1529558.6615097714</v>
      </c>
      <c r="Z458" s="137">
        <v>1262231.6905969693</v>
      </c>
      <c r="AA458" s="137">
        <v>1738631.1172059225</v>
      </c>
      <c r="AB458" s="122">
        <v>1863818.5387570118</v>
      </c>
      <c r="AC458" s="68">
        <f>IF(AB458="","",((SUM(AB453:AB458))/(SUM(AA453:AA458))-1)*100)</f>
        <v>1.0914019386908391</v>
      </c>
    </row>
    <row r="459" spans="2:29" ht="13.5" x14ac:dyDescent="0.3">
      <c r="B459" s="89" t="s">
        <v>16</v>
      </c>
      <c r="C459" s="120">
        <v>1316243.3623703762</v>
      </c>
      <c r="D459" s="137">
        <v>1051825.7551195442</v>
      </c>
      <c r="E459" s="137">
        <v>1393215.0139545794</v>
      </c>
      <c r="F459" s="137">
        <v>1270962.5835763614</v>
      </c>
      <c r="G459" s="137">
        <v>1170479.8739813098</v>
      </c>
      <c r="H459" s="137">
        <v>1915197.3437419801</v>
      </c>
      <c r="I459" s="137">
        <v>2076014.9416721184</v>
      </c>
      <c r="J459" s="137">
        <v>1708112.7282195694</v>
      </c>
      <c r="K459" s="137">
        <v>1489261.2882482612</v>
      </c>
      <c r="L459" s="137">
        <v>1655510.3451105505</v>
      </c>
      <c r="M459" s="137">
        <v>1133731.0871974251</v>
      </c>
      <c r="N459" s="137">
        <v>1124640</v>
      </c>
      <c r="O459" s="137">
        <v>1275165.1105055707</v>
      </c>
      <c r="P459" s="137">
        <v>1499170.1242619855</v>
      </c>
      <c r="Q459" s="137">
        <v>1330225.8642384687</v>
      </c>
      <c r="R459" s="137">
        <v>1557744.6390571061</v>
      </c>
      <c r="S459" s="137">
        <v>957772.3922924425</v>
      </c>
      <c r="T459" s="137">
        <v>1194720.4661010567</v>
      </c>
      <c r="U459" s="137">
        <v>1190020.0905534355</v>
      </c>
      <c r="V459" s="137">
        <v>1223099.8571205579</v>
      </c>
      <c r="W459" s="137">
        <v>1638696.3408110896</v>
      </c>
      <c r="X459" s="137">
        <v>1837882.8332917222</v>
      </c>
      <c r="Y459" s="140">
        <v>1900067.4316948443</v>
      </c>
      <c r="Z459" s="137">
        <v>1994935.1715822702</v>
      </c>
      <c r="AA459" s="137">
        <v>1531876.2921409979</v>
      </c>
      <c r="AB459" s="122">
        <v>1753654.026229823</v>
      </c>
      <c r="AC459" s="68">
        <f>IF(AB459="","",((SUM(AB453:AB459))/(SUM(AA453:AA459))-1)*100)</f>
        <v>2.7023888583535216</v>
      </c>
    </row>
    <row r="460" spans="2:29" ht="13.5" x14ac:dyDescent="0.3">
      <c r="B460" s="89" t="s">
        <v>17</v>
      </c>
      <c r="C460" s="120">
        <v>1044619.4048498829</v>
      </c>
      <c r="D460" s="137">
        <v>1340390.9853690797</v>
      </c>
      <c r="E460" s="137">
        <v>1324940.017744917</v>
      </c>
      <c r="F460" s="137">
        <v>1240921.0964422526</v>
      </c>
      <c r="G460" s="137">
        <v>1493946.4919535564</v>
      </c>
      <c r="H460" s="137">
        <v>1610774.2726475431</v>
      </c>
      <c r="I460" s="137">
        <v>1612560.3151942801</v>
      </c>
      <c r="J460" s="137">
        <v>1600812.6495704828</v>
      </c>
      <c r="K460" s="137">
        <v>1313640.0841693126</v>
      </c>
      <c r="L460" s="137">
        <v>1343730.8013716836</v>
      </c>
      <c r="M460" s="137">
        <v>1457956.3986913664</v>
      </c>
      <c r="N460" s="137">
        <v>1277941.3697266611</v>
      </c>
      <c r="O460" s="137">
        <v>1171997.6788717387</v>
      </c>
      <c r="P460" s="137">
        <v>1091701.3653052722</v>
      </c>
      <c r="Q460" s="137">
        <v>1403932.2331300294</v>
      </c>
      <c r="R460" s="137">
        <v>1267918.3065298491</v>
      </c>
      <c r="S460" s="137">
        <v>918905.58116094116</v>
      </c>
      <c r="T460" s="137">
        <v>1061227.1869102705</v>
      </c>
      <c r="U460" s="137">
        <v>871998.6884655141</v>
      </c>
      <c r="V460" s="137">
        <v>978228.62001900468</v>
      </c>
      <c r="W460" s="137">
        <v>1053221.6761996602</v>
      </c>
      <c r="X460" s="137">
        <v>1149486.5314005683</v>
      </c>
      <c r="Y460" s="140">
        <v>1355597.7604485417</v>
      </c>
      <c r="Z460" s="137">
        <v>1937683.9781848853</v>
      </c>
      <c r="AA460" s="137">
        <v>2258775.0430320655</v>
      </c>
      <c r="AB460" s="122">
        <v>1970380.6450946501</v>
      </c>
      <c r="AC460" s="68">
        <f>IF(AB460="","",((SUM(AB453:AB460))/(SUM(AA453:AA460))-1)*100)</f>
        <v>0.37088425816662607</v>
      </c>
    </row>
    <row r="461" spans="2:29" ht="13.5" x14ac:dyDescent="0.3">
      <c r="B461" s="89" t="s">
        <v>18</v>
      </c>
      <c r="C461" s="120">
        <v>956692.03994162439</v>
      </c>
      <c r="D461" s="137">
        <v>1074984.1630877885</v>
      </c>
      <c r="E461" s="137">
        <v>1650300.446986872</v>
      </c>
      <c r="F461" s="137">
        <v>1541062.6771006808</v>
      </c>
      <c r="G461" s="137">
        <v>1246184.2775744677</v>
      </c>
      <c r="H461" s="137">
        <v>1402850.6851549787</v>
      </c>
      <c r="I461" s="137">
        <v>1476563.8028490276</v>
      </c>
      <c r="J461" s="137">
        <v>1370616.6482036139</v>
      </c>
      <c r="K461" s="137">
        <v>1081281.4710867042</v>
      </c>
      <c r="L461" s="137">
        <v>1386238.4354920876</v>
      </c>
      <c r="M461" s="137">
        <v>1136357.3547491038</v>
      </c>
      <c r="N461" s="137">
        <v>799331.43171296292</v>
      </c>
      <c r="O461" s="137">
        <v>1022691.3734453254</v>
      </c>
      <c r="P461" s="137">
        <v>1477393.3590440934</v>
      </c>
      <c r="Q461" s="137">
        <v>1345473.0816562939</v>
      </c>
      <c r="R461" s="137">
        <v>1084893.4179122213</v>
      </c>
      <c r="S461" s="137">
        <v>1112848.1747681289</v>
      </c>
      <c r="T461" s="137">
        <v>892806.62570612831</v>
      </c>
      <c r="U461" s="137">
        <v>895162.33458230703</v>
      </c>
      <c r="V461" s="137">
        <v>1100041.2091820852</v>
      </c>
      <c r="W461" s="137">
        <v>740032.8070964599</v>
      </c>
      <c r="X461" s="137">
        <v>1313985.1219461439</v>
      </c>
      <c r="Y461" s="140">
        <v>1438576.9260380853</v>
      </c>
      <c r="Z461" s="137">
        <v>1640561.1476602515</v>
      </c>
      <c r="AA461" s="137">
        <v>1647657.8612427427</v>
      </c>
      <c r="AB461" s="122">
        <v>1840035.4692134508</v>
      </c>
      <c r="AC461" s="68">
        <f>IF(AB461="","",((SUM(AB453:AB461))/(SUM(AA453:AA461))-1)*100)</f>
        <v>1.4905983643218157</v>
      </c>
    </row>
    <row r="462" spans="2:29" ht="13.5" x14ac:dyDescent="0.3">
      <c r="B462" s="89" t="s">
        <v>19</v>
      </c>
      <c r="C462" s="120">
        <v>609482.97685211152</v>
      </c>
      <c r="D462" s="137">
        <v>1120396.1949359768</v>
      </c>
      <c r="E462" s="137">
        <v>1547748.1853975307</v>
      </c>
      <c r="F462" s="137">
        <v>1536401.7446641317</v>
      </c>
      <c r="G462" s="137">
        <v>1089301.0084239214</v>
      </c>
      <c r="H462" s="137">
        <v>1324281.5229501682</v>
      </c>
      <c r="I462" s="137">
        <v>947463.43430369406</v>
      </c>
      <c r="J462" s="137">
        <v>1517222.6527269511</v>
      </c>
      <c r="K462" s="137">
        <v>1159267.4192289568</v>
      </c>
      <c r="L462" s="137">
        <v>1281280.9240851188</v>
      </c>
      <c r="M462" s="137">
        <v>1004523.5741503824</v>
      </c>
      <c r="N462" s="137">
        <v>989214.33600000001</v>
      </c>
      <c r="O462" s="137">
        <v>1128159.675435249</v>
      </c>
      <c r="P462" s="137">
        <v>1211922.6189843912</v>
      </c>
      <c r="Q462" s="137">
        <v>962189.68558456225</v>
      </c>
      <c r="R462" s="137">
        <v>1121108.7706511996</v>
      </c>
      <c r="S462" s="137">
        <v>930489.14066224825</v>
      </c>
      <c r="T462" s="137">
        <v>763957.60853919399</v>
      </c>
      <c r="U462" s="137">
        <v>1331355.1249722308</v>
      </c>
      <c r="V462" s="137">
        <v>1515533.5075007288</v>
      </c>
      <c r="W462" s="137">
        <v>674850.36390438967</v>
      </c>
      <c r="X462" s="137">
        <v>1626154.2633695374</v>
      </c>
      <c r="Y462" s="140">
        <v>1604084.6295632231</v>
      </c>
      <c r="Z462" s="137">
        <v>2360243.0544348327</v>
      </c>
      <c r="AA462" s="137">
        <v>2034062.3210902268</v>
      </c>
      <c r="AB462" s="122">
        <v>1651206.8078564999</v>
      </c>
      <c r="AC462" s="68">
        <f>IF(AB462="","",((SUM(AB453:AB462))/(SUM(AA453:AA462))-1)*100)</f>
        <v>-0.72253228684057147</v>
      </c>
    </row>
    <row r="463" spans="2:29" ht="13.5" x14ac:dyDescent="0.3">
      <c r="B463" s="89" t="s">
        <v>20</v>
      </c>
      <c r="C463" s="120">
        <v>495883.83325468766</v>
      </c>
      <c r="D463" s="137">
        <v>1302517.061469262</v>
      </c>
      <c r="E463" s="137">
        <v>1003145.9990969929</v>
      </c>
      <c r="F463" s="137">
        <v>1033930.0381015326</v>
      </c>
      <c r="G463" s="137">
        <v>1322853.6196835544</v>
      </c>
      <c r="H463" s="137">
        <v>1853527.5230316168</v>
      </c>
      <c r="I463" s="137">
        <v>859939.0737943009</v>
      </c>
      <c r="J463" s="137">
        <v>1636984.7523673961</v>
      </c>
      <c r="K463" s="137">
        <v>770612.12174242828</v>
      </c>
      <c r="L463" s="137">
        <v>1240090.2047445881</v>
      </c>
      <c r="M463" s="137">
        <v>958349.19020027074</v>
      </c>
      <c r="N463" s="137">
        <v>963752</v>
      </c>
      <c r="O463" s="137">
        <v>1293502.0652553684</v>
      </c>
      <c r="P463" s="137">
        <v>1079551.5441931793</v>
      </c>
      <c r="Q463" s="137">
        <v>976381.49573216494</v>
      </c>
      <c r="R463" s="137">
        <v>873874.09927794104</v>
      </c>
      <c r="S463" s="137">
        <v>822020.63935211417</v>
      </c>
      <c r="T463" s="137">
        <v>646987.26246850612</v>
      </c>
      <c r="U463" s="137">
        <v>1211204.1849447063</v>
      </c>
      <c r="V463" s="137">
        <v>1303337.5881338159</v>
      </c>
      <c r="W463" s="137">
        <v>1360401.3546090426</v>
      </c>
      <c r="X463" s="137">
        <v>911988.17787876877</v>
      </c>
      <c r="Y463" s="140">
        <v>2310967.0596010881</v>
      </c>
      <c r="Z463" s="137">
        <v>1149702.6367513598</v>
      </c>
      <c r="AA463" s="137">
        <v>1549231.3764868944</v>
      </c>
      <c r="AB463" s="122"/>
      <c r="AC463" s="68" t="str">
        <f>IF(AB463="","",((SUM(AB453:AB463))/(SUM(AA453:AA463))-1)*100)</f>
        <v/>
      </c>
    </row>
    <row r="464" spans="2:29" ht="13.5" x14ac:dyDescent="0.3">
      <c r="B464" s="90" t="s">
        <v>21</v>
      </c>
      <c r="C464" s="123">
        <v>858703.26079298719</v>
      </c>
      <c r="D464" s="124">
        <v>1026539.3087893167</v>
      </c>
      <c r="E464" s="124">
        <v>1030233.7850702166</v>
      </c>
      <c r="F464" s="124">
        <v>1101404.2384891671</v>
      </c>
      <c r="G464" s="124">
        <v>1979168.7370295508</v>
      </c>
      <c r="H464" s="124">
        <v>1251648.9667236563</v>
      </c>
      <c r="I464" s="124">
        <v>1364722.7310063129</v>
      </c>
      <c r="J464" s="124">
        <v>997479.34241174278</v>
      </c>
      <c r="K464" s="124">
        <v>1784044.190366138</v>
      </c>
      <c r="L464" s="124">
        <v>1348585.380479367</v>
      </c>
      <c r="M464" s="124">
        <v>1201563</v>
      </c>
      <c r="N464" s="124">
        <v>1047831.0700000001</v>
      </c>
      <c r="O464" s="124">
        <v>1276129.4264082382</v>
      </c>
      <c r="P464" s="124">
        <v>1187495.2259784949</v>
      </c>
      <c r="Q464" s="124">
        <v>917274.01538644219</v>
      </c>
      <c r="R464" s="124">
        <v>1059417.9912667975</v>
      </c>
      <c r="S464" s="124">
        <v>850331.44205724436</v>
      </c>
      <c r="T464" s="124">
        <v>1157969.6777789076</v>
      </c>
      <c r="U464" s="124">
        <v>1099816.593641168</v>
      </c>
      <c r="V464" s="124">
        <v>941932.74233255547</v>
      </c>
      <c r="W464" s="124">
        <v>2310751.2785072303</v>
      </c>
      <c r="X464" s="124">
        <v>1378218.0556797863</v>
      </c>
      <c r="Y464" s="129">
        <v>1460943.8775493472</v>
      </c>
      <c r="Z464" s="124">
        <v>1566000.5268514806</v>
      </c>
      <c r="AA464" s="124">
        <v>1607398.4673134359</v>
      </c>
      <c r="AB464" s="125"/>
      <c r="AC464" s="68" t="str">
        <f>IF(AB464="","",((SUM(AB453:AB464))/(SUM(AA453:AA464))-1)*100)</f>
        <v/>
      </c>
    </row>
    <row r="465" spans="2:29" ht="13" x14ac:dyDescent="0.3">
      <c r="B465" s="42" t="s">
        <v>22</v>
      </c>
      <c r="C465" s="65">
        <f t="shared" ref="C465:Y465" si="43">SUM(C453:C464)</f>
        <v>9752812.6046507545</v>
      </c>
      <c r="D465" s="65">
        <f t="shared" si="43"/>
        <v>15665804.325032962</v>
      </c>
      <c r="E465" s="65">
        <f t="shared" si="43"/>
        <v>15013226.756159227</v>
      </c>
      <c r="F465" s="65">
        <f t="shared" si="43"/>
        <v>15008891.301776573</v>
      </c>
      <c r="G465" s="65">
        <f t="shared" si="43"/>
        <v>15796236.715701137</v>
      </c>
      <c r="H465" s="65">
        <f t="shared" si="43"/>
        <v>15990997.360860938</v>
      </c>
      <c r="I465" s="65">
        <f t="shared" si="43"/>
        <v>16774765.619305111</v>
      </c>
      <c r="J465" s="65">
        <f t="shared" si="43"/>
        <v>17647876.866798956</v>
      </c>
      <c r="K465" s="65">
        <f t="shared" si="43"/>
        <v>15986370.755409617</v>
      </c>
      <c r="L465" s="65">
        <f t="shared" si="43"/>
        <v>15161897.537539756</v>
      </c>
      <c r="M465" s="65">
        <f t="shared" si="43"/>
        <v>13782900.823370969</v>
      </c>
      <c r="N465" s="65">
        <f t="shared" si="43"/>
        <v>13522263.923400687</v>
      </c>
      <c r="O465" s="65">
        <f t="shared" si="43"/>
        <v>14896272.012253655</v>
      </c>
      <c r="P465" s="65">
        <f t="shared" si="43"/>
        <v>14072887.571415422</v>
      </c>
      <c r="Q465" s="65">
        <f t="shared" si="43"/>
        <v>13910093.68927463</v>
      </c>
      <c r="R465" s="65">
        <f t="shared" si="43"/>
        <v>13482161.950510161</v>
      </c>
      <c r="S465" s="65">
        <f t="shared" si="43"/>
        <v>11837851.78204692</v>
      </c>
      <c r="T465" s="65">
        <f t="shared" si="43"/>
        <v>12448349.05550853</v>
      </c>
      <c r="U465" s="65">
        <f t="shared" si="43"/>
        <v>13340988.507484473</v>
      </c>
      <c r="V465" s="65">
        <f t="shared" si="43"/>
        <v>13685067.647614483</v>
      </c>
      <c r="W465" s="65">
        <f t="shared" si="43"/>
        <v>17780722.13376962</v>
      </c>
      <c r="X465" s="65">
        <f t="shared" si="43"/>
        <v>16396424.993008429</v>
      </c>
      <c r="Y465" s="66">
        <f t="shared" si="43"/>
        <v>19019596.118335828</v>
      </c>
      <c r="Z465" s="66">
        <f>SUM(Z453:Z464)</f>
        <v>20766765.439495716</v>
      </c>
      <c r="AA465" s="66">
        <f>SUM(AA453:AA464)</f>
        <v>21825894.250046536</v>
      </c>
      <c r="AB465" s="66">
        <f>SUM(AB453:AB464)</f>
        <v>18534372.943195444</v>
      </c>
      <c r="AC465" s="62"/>
    </row>
    <row r="466" spans="2:29" x14ac:dyDescent="0.25"/>
    <row r="467" spans="2:29" x14ac:dyDescent="0.25">
      <c r="B467" s="17" t="str">
        <f>IF(B449="(Tudo)","DERIVADOS TOTAL",B449)</f>
        <v>PRODUTO</v>
      </c>
    </row>
    <row r="468" spans="2:29" ht="13" x14ac:dyDescent="0.3">
      <c r="B468" s="12" t="s">
        <v>40</v>
      </c>
    </row>
    <row r="469" spans="2:29" ht="13" x14ac:dyDescent="0.3">
      <c r="B469" s="9"/>
    </row>
    <row r="470" spans="2:29" ht="13" x14ac:dyDescent="0.3">
      <c r="B470" s="9"/>
    </row>
    <row r="471" spans="2:29" ht="13" x14ac:dyDescent="0.3">
      <c r="B471" s="9"/>
    </row>
    <row r="472" spans="2:29" ht="13" x14ac:dyDescent="0.3">
      <c r="B472" s="9"/>
    </row>
    <row r="473" spans="2:29" ht="13" x14ac:dyDescent="0.3">
      <c r="B473" s="9"/>
    </row>
    <row r="474" spans="2:29" ht="13" x14ac:dyDescent="0.3">
      <c r="B474" s="9"/>
    </row>
    <row r="475" spans="2:29" ht="13" x14ac:dyDescent="0.3">
      <c r="B475" s="9"/>
    </row>
    <row r="476" spans="2:29" ht="13" x14ac:dyDescent="0.3">
      <c r="B476" s="9"/>
    </row>
    <row r="477" spans="2:29" ht="13" x14ac:dyDescent="0.3">
      <c r="B477" s="9"/>
    </row>
    <row r="478" spans="2:29" ht="13" x14ac:dyDescent="0.3">
      <c r="B478" s="9"/>
    </row>
    <row r="479" spans="2:29" ht="13" x14ac:dyDescent="0.3">
      <c r="B479" s="9"/>
    </row>
    <row r="480" spans="2:29" ht="13" x14ac:dyDescent="0.3">
      <c r="B480" s="9"/>
    </row>
    <row r="481" spans="2:19" ht="13" x14ac:dyDescent="0.3">
      <c r="B481" s="9"/>
    </row>
    <row r="482" spans="2:19" ht="13" x14ac:dyDescent="0.3">
      <c r="B482" s="9"/>
    </row>
    <row r="483" spans="2:19" ht="13" x14ac:dyDescent="0.3">
      <c r="B483" s="9"/>
    </row>
    <row r="484" spans="2:19" ht="13" x14ac:dyDescent="0.3">
      <c r="B484" s="9"/>
    </row>
    <row r="485" spans="2:19" ht="13" x14ac:dyDescent="0.3">
      <c r="B485" s="9"/>
    </row>
    <row r="486" spans="2:19" ht="13" x14ac:dyDescent="0.3">
      <c r="B486" s="9"/>
    </row>
    <row r="487" spans="2:19" ht="13" x14ac:dyDescent="0.3">
      <c r="B487" s="9"/>
    </row>
    <row r="488" spans="2:19" ht="13" x14ac:dyDescent="0.3">
      <c r="B488" s="9"/>
    </row>
    <row r="489" spans="2:19" ht="13" x14ac:dyDescent="0.3">
      <c r="B489" s="9"/>
    </row>
    <row r="490" spans="2:19" ht="13" x14ac:dyDescent="0.3">
      <c r="B490" s="9"/>
    </row>
    <row r="491" spans="2:19" ht="13" x14ac:dyDescent="0.3">
      <c r="B491" s="9"/>
    </row>
    <row r="492" spans="2:19" ht="13" x14ac:dyDescent="0.3">
      <c r="B492" s="9"/>
    </row>
    <row r="493" spans="2:19" ht="13" x14ac:dyDescent="0.3">
      <c r="B493" s="9" t="s">
        <v>27</v>
      </c>
    </row>
    <row r="494" spans="2:19" ht="13" x14ac:dyDescent="0.3">
      <c r="B494" s="30" t="s">
        <v>58</v>
      </c>
    </row>
    <row r="495" spans="2:19" ht="13" x14ac:dyDescent="0.3">
      <c r="B495" s="30" t="s">
        <v>59</v>
      </c>
      <c r="S495" s="22"/>
    </row>
    <row r="496" spans="2:19" ht="13" x14ac:dyDescent="0.3">
      <c r="B496" s="30" t="s">
        <v>60</v>
      </c>
    </row>
    <row r="497" spans="2:29" x14ac:dyDescent="0.25">
      <c r="B497" s="30" t="s">
        <v>52</v>
      </c>
    </row>
    <row r="498" spans="2:29" ht="13" x14ac:dyDescent="0.3">
      <c r="B498" s="30" t="s">
        <v>61</v>
      </c>
    </row>
    <row r="499" spans="2:29" x14ac:dyDescent="0.25">
      <c r="B499" s="30" t="str">
        <f>B89</f>
        <v>Dados atualizados em 28 de novembro de 2025.</v>
      </c>
    </row>
    <row r="500" spans="2:29" x14ac:dyDescent="0.25">
      <c r="B500" s="30" t="str">
        <f>B90</f>
        <v xml:space="preserve">¹Variação percentual do somatório dos valores desde o mês de janeiro até um determinado mês do ano de 2024, em relação ao somatório do mesmo período do ano de 2023. </v>
      </c>
    </row>
    <row r="501" spans="2:29" x14ac:dyDescent="0.25"/>
    <row r="502" spans="2:29" ht="15.5" x14ac:dyDescent="0.35">
      <c r="B502" s="6" t="s">
        <v>31</v>
      </c>
    </row>
    <row r="503" spans="2:29" ht="33" customHeight="1" x14ac:dyDescent="0.25"/>
    <row r="504" spans="2:29" ht="18" x14ac:dyDescent="0.4">
      <c r="B504" s="5" t="s">
        <v>96</v>
      </c>
    </row>
    <row r="505" spans="2:29" ht="15.5" x14ac:dyDescent="0.35">
      <c r="B505" s="2"/>
    </row>
    <row r="506" spans="2:29" ht="15.5" x14ac:dyDescent="0.35">
      <c r="B506" s="27" t="s">
        <v>57</v>
      </c>
      <c r="C506" s="26"/>
      <c r="D506" s="26"/>
      <c r="E506" s="26"/>
      <c r="F506" s="26"/>
      <c r="G506" s="26"/>
    </row>
    <row r="507" spans="2:29" ht="15.5" x14ac:dyDescent="0.35">
      <c r="B507" s="27" t="s">
        <v>5</v>
      </c>
      <c r="C507" s="26"/>
      <c r="D507" s="26"/>
      <c r="E507" s="26"/>
      <c r="F507" s="26"/>
      <c r="G507" s="26"/>
    </row>
    <row r="508" spans="2:29" x14ac:dyDescent="0.25"/>
    <row r="509" spans="2:29" x14ac:dyDescent="0.25">
      <c r="B509" s="16" t="str">
        <f>IF(C510="(Tudo)","DERIVADOS TOTAL",C510)</f>
        <v>DERIVADOS TOTAL</v>
      </c>
    </row>
    <row r="510" spans="2:29" ht="13" x14ac:dyDescent="0.3">
      <c r="B510" s="111" t="s">
        <v>46</v>
      </c>
      <c r="C510" s="110" t="s">
        <v>47</v>
      </c>
    </row>
    <row r="511" spans="2:29" ht="15.5" x14ac:dyDescent="0.35">
      <c r="B511" s="53" t="s">
        <v>23</v>
      </c>
      <c r="C511" s="8" t="s">
        <v>24</v>
      </c>
      <c r="D511" s="8" t="s">
        <v>24</v>
      </c>
      <c r="E511" s="8" t="s">
        <v>24</v>
      </c>
      <c r="F511" s="8" t="s">
        <v>24</v>
      </c>
      <c r="G511" s="8" t="s">
        <v>24</v>
      </c>
      <c r="H511" s="8" t="s">
        <v>24</v>
      </c>
      <c r="I511" s="8" t="s">
        <v>24</v>
      </c>
      <c r="J511" s="8" t="s">
        <v>24</v>
      </c>
    </row>
    <row r="512" spans="2:29" ht="13" x14ac:dyDescent="0.3">
      <c r="B512" s="96"/>
      <c r="C512" s="96" t="s">
        <v>6</v>
      </c>
      <c r="D512" s="73"/>
      <c r="E512" s="73"/>
      <c r="F512" s="73"/>
      <c r="G512" s="73"/>
      <c r="H512" s="73"/>
      <c r="I512" s="73"/>
      <c r="J512" s="73"/>
      <c r="K512" s="73"/>
      <c r="L512" s="73"/>
      <c r="M512" s="73"/>
      <c r="N512" s="73"/>
      <c r="O512" s="73"/>
      <c r="P512" s="73"/>
      <c r="Q512" s="73"/>
      <c r="R512" s="73"/>
      <c r="S512" s="73"/>
      <c r="T512" s="73"/>
      <c r="U512" s="73"/>
      <c r="V512" s="73"/>
      <c r="W512" s="73"/>
      <c r="X512" s="73"/>
      <c r="Y512" s="73"/>
      <c r="Z512" s="73"/>
      <c r="AA512" s="73"/>
      <c r="AB512" s="107"/>
      <c r="AC512" s="67" t="s">
        <v>7</v>
      </c>
    </row>
    <row r="513" spans="1:29" ht="13" x14ac:dyDescent="0.3">
      <c r="B513" s="96" t="s">
        <v>8</v>
      </c>
      <c r="C513" s="97">
        <v>2000</v>
      </c>
      <c r="D513" s="78">
        <v>2001</v>
      </c>
      <c r="E513" s="78">
        <v>2002</v>
      </c>
      <c r="F513" s="78">
        <v>2003</v>
      </c>
      <c r="G513" s="78">
        <v>2004</v>
      </c>
      <c r="H513" s="78">
        <v>2005</v>
      </c>
      <c r="I513" s="78">
        <v>2006</v>
      </c>
      <c r="J513" s="78">
        <v>2007</v>
      </c>
      <c r="K513" s="76">
        <v>2008</v>
      </c>
      <c r="L513" s="76">
        <v>2009</v>
      </c>
      <c r="M513" s="76">
        <v>2010</v>
      </c>
      <c r="N513" s="76">
        <v>2011</v>
      </c>
      <c r="O513" s="76">
        <v>2012</v>
      </c>
      <c r="P513" s="76">
        <v>2013</v>
      </c>
      <c r="Q513" s="76">
        <v>2014</v>
      </c>
      <c r="R513" s="76">
        <v>2015</v>
      </c>
      <c r="S513" s="76">
        <v>2016</v>
      </c>
      <c r="T513" s="76">
        <v>2017</v>
      </c>
      <c r="U513" s="76">
        <v>2018</v>
      </c>
      <c r="V513" s="76">
        <v>2019</v>
      </c>
      <c r="W513" s="76">
        <v>2020</v>
      </c>
      <c r="X513" s="76">
        <v>2021</v>
      </c>
      <c r="Y513" s="76">
        <v>2022</v>
      </c>
      <c r="Z513" s="76">
        <v>2023</v>
      </c>
      <c r="AA513" s="76">
        <v>2024</v>
      </c>
      <c r="AB513" s="98">
        <v>2025</v>
      </c>
      <c r="AC513" s="69" t="s">
        <v>87</v>
      </c>
    </row>
    <row r="514" spans="1:29" ht="13.5" x14ac:dyDescent="0.3">
      <c r="B514" s="89" t="s">
        <v>10</v>
      </c>
      <c r="C514" s="120">
        <v>112219043</v>
      </c>
      <c r="D514" s="137">
        <v>349298021</v>
      </c>
      <c r="E514" s="137">
        <v>107401252</v>
      </c>
      <c r="F514" s="137">
        <v>211443839</v>
      </c>
      <c r="G514" s="137">
        <v>163444544</v>
      </c>
      <c r="H514" s="137">
        <v>316410751</v>
      </c>
      <c r="I514" s="137">
        <v>553749160</v>
      </c>
      <c r="J514" s="137">
        <v>372623119</v>
      </c>
      <c r="K514" s="140">
        <v>872290232</v>
      </c>
      <c r="L514" s="140">
        <v>273319325</v>
      </c>
      <c r="M514" s="140">
        <v>676477464</v>
      </c>
      <c r="N514" s="140">
        <v>604792842</v>
      </c>
      <c r="O514" s="140">
        <v>887050916</v>
      </c>
      <c r="P514" s="140">
        <v>706643481</v>
      </c>
      <c r="Q514" s="140">
        <v>766782641</v>
      </c>
      <c r="R514" s="137">
        <v>476653987</v>
      </c>
      <c r="S514" s="137">
        <v>242986868</v>
      </c>
      <c r="T514" s="137">
        <v>471257128</v>
      </c>
      <c r="U514" s="137">
        <v>423366313</v>
      </c>
      <c r="V514" s="137">
        <v>489235720</v>
      </c>
      <c r="W514" s="137">
        <v>662450336</v>
      </c>
      <c r="X514" s="137">
        <v>396705746</v>
      </c>
      <c r="Y514" s="140">
        <v>983874681</v>
      </c>
      <c r="Z514" s="137">
        <v>1113688907</v>
      </c>
      <c r="AA514" s="137">
        <v>1224216167</v>
      </c>
      <c r="AB514" s="122">
        <v>940793386</v>
      </c>
      <c r="AC514" s="68">
        <f>(IF(AA514=0,"n/d",(AB514/AA514)-1)*100)</f>
        <v>-23.151367269927579</v>
      </c>
    </row>
    <row r="515" spans="1:29" ht="13.5" x14ac:dyDescent="0.3">
      <c r="B515" s="89" t="s">
        <v>11</v>
      </c>
      <c r="C515" s="120">
        <v>120692581</v>
      </c>
      <c r="D515" s="137">
        <v>274538056</v>
      </c>
      <c r="E515" s="137">
        <v>85091179</v>
      </c>
      <c r="F515" s="137">
        <v>245771851</v>
      </c>
      <c r="G515" s="137">
        <v>175154772</v>
      </c>
      <c r="H515" s="137">
        <v>282386226</v>
      </c>
      <c r="I515" s="137">
        <v>451231858</v>
      </c>
      <c r="J515" s="137">
        <v>392549612</v>
      </c>
      <c r="K515" s="137">
        <v>700125446</v>
      </c>
      <c r="L515" s="137">
        <v>374981426</v>
      </c>
      <c r="M515" s="137">
        <v>562781280</v>
      </c>
      <c r="N515" s="137">
        <v>798955336</v>
      </c>
      <c r="O515" s="137">
        <v>994228614</v>
      </c>
      <c r="P515" s="137">
        <v>502256584</v>
      </c>
      <c r="Q515" s="137">
        <v>902693845</v>
      </c>
      <c r="R515" s="137">
        <v>323431786</v>
      </c>
      <c r="S515" s="137">
        <v>184942619</v>
      </c>
      <c r="T515" s="137">
        <v>395674785</v>
      </c>
      <c r="U515" s="137">
        <v>578257215</v>
      </c>
      <c r="V515" s="137">
        <v>471711140</v>
      </c>
      <c r="W515" s="137">
        <v>583470647</v>
      </c>
      <c r="X515" s="137">
        <v>226110462</v>
      </c>
      <c r="Y515" s="140">
        <v>936463226</v>
      </c>
      <c r="Z515" s="137">
        <v>1010255258</v>
      </c>
      <c r="AA515" s="137">
        <v>767800806</v>
      </c>
      <c r="AB515" s="122">
        <v>1097299393</v>
      </c>
      <c r="AC515" s="68">
        <f>IF(AB515="","",((SUM(AB514:AB515))/(SUM(AA514:AA515))-1)*100)</f>
        <v>2.3130227615786536</v>
      </c>
    </row>
    <row r="516" spans="1:29" ht="13.5" x14ac:dyDescent="0.3">
      <c r="B516" s="89" t="s">
        <v>12</v>
      </c>
      <c r="C516" s="120">
        <v>131347945</v>
      </c>
      <c r="D516" s="137">
        <v>229044991</v>
      </c>
      <c r="E516" s="137">
        <v>179207593</v>
      </c>
      <c r="F516" s="137">
        <v>279168362</v>
      </c>
      <c r="G516" s="137">
        <v>255248236</v>
      </c>
      <c r="H516" s="137">
        <v>318693193</v>
      </c>
      <c r="I516" s="137">
        <v>562336594</v>
      </c>
      <c r="J516" s="137">
        <v>681480048</v>
      </c>
      <c r="K516" s="137">
        <v>564436283</v>
      </c>
      <c r="L516" s="137">
        <v>307861872</v>
      </c>
      <c r="M516" s="137">
        <v>556933300</v>
      </c>
      <c r="N516" s="137">
        <v>839039527</v>
      </c>
      <c r="O516" s="137">
        <v>1001616190</v>
      </c>
      <c r="P516" s="137">
        <v>908518732</v>
      </c>
      <c r="Q516" s="137">
        <v>634423121</v>
      </c>
      <c r="R516" s="137">
        <v>421190706</v>
      </c>
      <c r="S516" s="137">
        <v>252074015</v>
      </c>
      <c r="T516" s="137">
        <v>493212872</v>
      </c>
      <c r="U516" s="137">
        <v>666243124</v>
      </c>
      <c r="V516" s="137">
        <v>403714667</v>
      </c>
      <c r="W516" s="137">
        <v>641096874</v>
      </c>
      <c r="X516" s="137">
        <v>428120277</v>
      </c>
      <c r="Y516" s="140">
        <v>1087938353</v>
      </c>
      <c r="Z516" s="137">
        <v>765773388</v>
      </c>
      <c r="AA516" s="137">
        <v>946810796</v>
      </c>
      <c r="AB516" s="122">
        <v>958535358</v>
      </c>
      <c r="AC516" s="68">
        <f>IF(AB516="","",((SUM(AB514:AB516))/(SUM(AA514:AA516))-1)*100)</f>
        <v>1.9667831034435812</v>
      </c>
    </row>
    <row r="517" spans="1:29" ht="13.5" x14ac:dyDescent="0.3">
      <c r="B517" s="89" t="s">
        <v>13</v>
      </c>
      <c r="C517" s="120">
        <v>80820582</v>
      </c>
      <c r="D517" s="137">
        <v>262209765</v>
      </c>
      <c r="E517" s="137">
        <v>160929036</v>
      </c>
      <c r="F517" s="137">
        <v>301410527</v>
      </c>
      <c r="G517" s="137">
        <v>263234805</v>
      </c>
      <c r="H517" s="137">
        <v>323581324</v>
      </c>
      <c r="I517" s="137">
        <v>637908688</v>
      </c>
      <c r="J517" s="137">
        <v>581064566</v>
      </c>
      <c r="K517" s="137">
        <v>859705103</v>
      </c>
      <c r="L517" s="137">
        <v>354114536</v>
      </c>
      <c r="M517" s="137">
        <v>459847735</v>
      </c>
      <c r="N517" s="137">
        <v>774618717</v>
      </c>
      <c r="O517" s="137">
        <v>932799302</v>
      </c>
      <c r="P517" s="137">
        <v>944058521</v>
      </c>
      <c r="Q517" s="137">
        <v>757045043</v>
      </c>
      <c r="R517" s="137">
        <v>364939917</v>
      </c>
      <c r="S517" s="137">
        <v>297726903</v>
      </c>
      <c r="T517" s="137">
        <v>364467661</v>
      </c>
      <c r="U517" s="137">
        <v>557314286</v>
      </c>
      <c r="V517" s="137">
        <v>544596867</v>
      </c>
      <c r="W517" s="137">
        <v>379109143</v>
      </c>
      <c r="X517" s="137">
        <v>879191227</v>
      </c>
      <c r="Y517" s="140">
        <v>1305524748</v>
      </c>
      <c r="Z517" s="137">
        <v>697873152</v>
      </c>
      <c r="AA517" s="137">
        <v>1350225642</v>
      </c>
      <c r="AB517" s="122">
        <v>1061428752</v>
      </c>
      <c r="AC517" s="68">
        <f>IF(AB517="","",((SUM(AB514:AB517))/(SUM(AA514:AA517))-1)*100)</f>
        <v>-5.3857226726897522</v>
      </c>
    </row>
    <row r="518" spans="1:29" ht="13.5" x14ac:dyDescent="0.3">
      <c r="B518" s="89" t="s">
        <v>14</v>
      </c>
      <c r="C518" s="120">
        <v>194472522</v>
      </c>
      <c r="D518" s="137">
        <v>221553939</v>
      </c>
      <c r="E518" s="137">
        <v>221188407</v>
      </c>
      <c r="F518" s="137">
        <v>242300695</v>
      </c>
      <c r="G518" s="137">
        <v>279128885</v>
      </c>
      <c r="H518" s="137">
        <v>278861565</v>
      </c>
      <c r="I518" s="137">
        <v>367331120</v>
      </c>
      <c r="J518" s="137">
        <v>720998460</v>
      </c>
      <c r="K518" s="137">
        <v>974655552</v>
      </c>
      <c r="L518" s="137">
        <v>494798303</v>
      </c>
      <c r="M518" s="137">
        <v>638709273</v>
      </c>
      <c r="N518" s="137">
        <v>879606777</v>
      </c>
      <c r="O518" s="137">
        <v>1153342981</v>
      </c>
      <c r="P518" s="137">
        <v>848672653</v>
      </c>
      <c r="Q518" s="137">
        <v>733621811</v>
      </c>
      <c r="R518" s="137">
        <v>482817320</v>
      </c>
      <c r="S518" s="137">
        <v>338556249</v>
      </c>
      <c r="T518" s="137">
        <v>419825723</v>
      </c>
      <c r="U518" s="137">
        <v>402390965</v>
      </c>
      <c r="V518" s="137">
        <v>629548045</v>
      </c>
      <c r="W518" s="137">
        <v>349911399</v>
      </c>
      <c r="X518" s="137">
        <v>881342185</v>
      </c>
      <c r="Y518" s="140">
        <v>872605368</v>
      </c>
      <c r="Z518" s="137">
        <v>1459323902</v>
      </c>
      <c r="AA518" s="137">
        <v>1077283392</v>
      </c>
      <c r="AB518" s="122">
        <v>767030719</v>
      </c>
      <c r="AC518" s="68">
        <f>IF(AB518="","",((SUM(AB514:AB518))/(SUM(AA514:AA518))-1)*100)</f>
        <v>-10.086008666049807</v>
      </c>
    </row>
    <row r="519" spans="1:29" ht="13.5" x14ac:dyDescent="0.3">
      <c r="B519" s="89" t="s">
        <v>15</v>
      </c>
      <c r="C519" s="120">
        <v>158961735</v>
      </c>
      <c r="D519" s="137">
        <v>182573474</v>
      </c>
      <c r="E519" s="137">
        <v>230694915</v>
      </c>
      <c r="F519" s="137">
        <v>169265703</v>
      </c>
      <c r="G519" s="137">
        <v>329420426</v>
      </c>
      <c r="H519" s="137">
        <v>379070224</v>
      </c>
      <c r="I519" s="137">
        <v>508473345</v>
      </c>
      <c r="J519" s="137">
        <v>673151098</v>
      </c>
      <c r="K519" s="137">
        <v>1014905706</v>
      </c>
      <c r="L519" s="137">
        <v>412164171</v>
      </c>
      <c r="M519" s="137">
        <v>578017440</v>
      </c>
      <c r="N519" s="137">
        <v>1003886248</v>
      </c>
      <c r="O519" s="137">
        <v>829662605</v>
      </c>
      <c r="P519" s="137">
        <v>756996800</v>
      </c>
      <c r="Q519" s="137">
        <v>1046536380</v>
      </c>
      <c r="R519" s="137">
        <v>564672431</v>
      </c>
      <c r="S519" s="137">
        <v>331450654</v>
      </c>
      <c r="T519" s="137">
        <v>368932410</v>
      </c>
      <c r="U519" s="137">
        <v>580365324</v>
      </c>
      <c r="V519" s="137">
        <v>426214303</v>
      </c>
      <c r="W519" s="137">
        <v>389375543</v>
      </c>
      <c r="X519" s="137">
        <v>683370129</v>
      </c>
      <c r="Y519" s="140">
        <v>1408332233</v>
      </c>
      <c r="Z519" s="137">
        <v>685459169</v>
      </c>
      <c r="AA519" s="137">
        <v>958792807</v>
      </c>
      <c r="AB519" s="122">
        <v>891472485</v>
      </c>
      <c r="AC519" s="68">
        <f>IF(AB519="","",((SUM(AB514:AB519))/(SUM(AA514:AA519))-1)*100)</f>
        <v>-9.6214552827163295</v>
      </c>
    </row>
    <row r="520" spans="1:29" ht="13.5" x14ac:dyDescent="0.3">
      <c r="B520" s="89" t="s">
        <v>16</v>
      </c>
      <c r="C520" s="120">
        <v>238923088</v>
      </c>
      <c r="D520" s="137">
        <v>156843758</v>
      </c>
      <c r="E520" s="137">
        <v>219883837</v>
      </c>
      <c r="F520" s="137">
        <v>220354208</v>
      </c>
      <c r="G520" s="137">
        <v>272000700</v>
      </c>
      <c r="H520" s="137">
        <v>614607756</v>
      </c>
      <c r="I520" s="137">
        <v>820462198</v>
      </c>
      <c r="J520" s="137">
        <v>747881008</v>
      </c>
      <c r="K520" s="137">
        <v>1124803551</v>
      </c>
      <c r="L520" s="137">
        <v>686676979</v>
      </c>
      <c r="M520" s="137">
        <v>564526269</v>
      </c>
      <c r="N520" s="137">
        <v>841330943</v>
      </c>
      <c r="O520" s="137">
        <v>846072261</v>
      </c>
      <c r="P520" s="137">
        <v>1006479359</v>
      </c>
      <c r="Q520" s="137">
        <v>924632910</v>
      </c>
      <c r="R520" s="137">
        <v>618855710</v>
      </c>
      <c r="S520" s="137">
        <v>318475076</v>
      </c>
      <c r="T520" s="137">
        <v>434753358</v>
      </c>
      <c r="U520" s="137">
        <v>610413406</v>
      </c>
      <c r="V520" s="137">
        <v>567064630</v>
      </c>
      <c r="W520" s="137">
        <v>445773244</v>
      </c>
      <c r="X520" s="137">
        <v>883815008</v>
      </c>
      <c r="Y520" s="140">
        <v>1662806596</v>
      </c>
      <c r="Z520" s="137">
        <v>1062492111</v>
      </c>
      <c r="AA520" s="137">
        <v>922746519</v>
      </c>
      <c r="AB520" s="122">
        <v>894133249</v>
      </c>
      <c r="AC520" s="68">
        <f>IF(AB520="","",((SUM(AB514:AB520))/(SUM(AA514:AA520))-1)*100)</f>
        <v>-8.7913034889010042</v>
      </c>
    </row>
    <row r="521" spans="1:29" ht="13.5" x14ac:dyDescent="0.3">
      <c r="B521" s="89" t="s">
        <v>17</v>
      </c>
      <c r="C521" s="120">
        <v>200130961</v>
      </c>
      <c r="D521" s="137">
        <v>200111361</v>
      </c>
      <c r="E521" s="137">
        <v>196253020</v>
      </c>
      <c r="F521" s="137">
        <v>244540585</v>
      </c>
      <c r="G521" s="137">
        <v>385990312</v>
      </c>
      <c r="H521" s="137">
        <v>543109479</v>
      </c>
      <c r="I521" s="137">
        <v>715780538</v>
      </c>
      <c r="J521" s="137">
        <v>771856683</v>
      </c>
      <c r="K521" s="137">
        <v>1079581442</v>
      </c>
      <c r="L521" s="137">
        <v>601305983</v>
      </c>
      <c r="M521" s="137">
        <v>724635639</v>
      </c>
      <c r="N521" s="137">
        <v>963509657</v>
      </c>
      <c r="O521" s="137">
        <v>811658819</v>
      </c>
      <c r="P521" s="137">
        <v>751736084</v>
      </c>
      <c r="Q521" s="137">
        <v>942549594</v>
      </c>
      <c r="R521" s="137">
        <v>469170189</v>
      </c>
      <c r="S521" s="137">
        <v>315370282</v>
      </c>
      <c r="T521" s="137">
        <v>395670989</v>
      </c>
      <c r="U521" s="137">
        <v>454561585</v>
      </c>
      <c r="V521" s="137">
        <v>446026556</v>
      </c>
      <c r="W521" s="137">
        <v>322585574</v>
      </c>
      <c r="X521" s="137">
        <v>569082905</v>
      </c>
      <c r="Y521" s="140">
        <v>1050172779</v>
      </c>
      <c r="Z521" s="137">
        <v>1045636891</v>
      </c>
      <c r="AA521" s="137">
        <v>1256865361</v>
      </c>
      <c r="AB521" s="122">
        <v>948287569</v>
      </c>
      <c r="AC521" s="68">
        <f>IF(AB521="","",((SUM(AB514:AB521))/(SUM(AA514:AA521))-1)*100)</f>
        <v>-11.120391843914824</v>
      </c>
    </row>
    <row r="522" spans="1:29" ht="13.5" x14ac:dyDescent="0.3">
      <c r="B522" s="89" t="s">
        <v>18</v>
      </c>
      <c r="C522" s="120">
        <v>192348596</v>
      </c>
      <c r="D522" s="137">
        <v>165674550</v>
      </c>
      <c r="E522" s="137">
        <v>264701251</v>
      </c>
      <c r="F522" s="137">
        <v>302303594</v>
      </c>
      <c r="G522" s="137">
        <v>270186718</v>
      </c>
      <c r="H522" s="137">
        <v>480686123</v>
      </c>
      <c r="I522" s="137">
        <v>635410247</v>
      </c>
      <c r="J522" s="137">
        <v>615486184</v>
      </c>
      <c r="K522" s="137">
        <v>866074427</v>
      </c>
      <c r="L522" s="137">
        <v>634849832</v>
      </c>
      <c r="M522" s="137">
        <v>578036339</v>
      </c>
      <c r="N522" s="137">
        <v>606923222</v>
      </c>
      <c r="O522" s="137">
        <v>759286527</v>
      </c>
      <c r="P522" s="137">
        <v>1074369954</v>
      </c>
      <c r="Q522" s="137">
        <v>898093758</v>
      </c>
      <c r="R522" s="137">
        <v>349271735</v>
      </c>
      <c r="S522" s="137">
        <v>353660759</v>
      </c>
      <c r="T522" s="137">
        <v>338925753</v>
      </c>
      <c r="U522" s="137">
        <v>466636754</v>
      </c>
      <c r="V522" s="137">
        <v>487728675</v>
      </c>
      <c r="W522" s="137">
        <v>235575839</v>
      </c>
      <c r="X522" s="137">
        <v>696258750</v>
      </c>
      <c r="Y522" s="140">
        <v>1043723206</v>
      </c>
      <c r="Z522" s="137">
        <v>998178062</v>
      </c>
      <c r="AA522" s="137">
        <v>945500816</v>
      </c>
      <c r="AB522" s="122">
        <v>896130563</v>
      </c>
      <c r="AC522" s="68">
        <f>IF(AB522="","",((SUM(AB514:AB522))/(SUM(AA514:AA522))-1)*100)</f>
        <v>-10.530214991082154</v>
      </c>
    </row>
    <row r="523" spans="1:29" ht="13.5" x14ac:dyDescent="0.3">
      <c r="B523" s="89" t="s">
        <v>19</v>
      </c>
      <c r="C523" s="120">
        <v>123152735</v>
      </c>
      <c r="D523" s="137">
        <v>157524576</v>
      </c>
      <c r="E523" s="137">
        <v>263542841</v>
      </c>
      <c r="F523" s="137">
        <v>290031908</v>
      </c>
      <c r="G523" s="137">
        <v>259379182</v>
      </c>
      <c r="H523" s="137">
        <v>547496946</v>
      </c>
      <c r="I523" s="137">
        <v>353777974</v>
      </c>
      <c r="J523" s="137">
        <v>709116060</v>
      </c>
      <c r="K523" s="137">
        <v>794241445</v>
      </c>
      <c r="L523" s="137">
        <v>601592967</v>
      </c>
      <c r="M523" s="137">
        <v>513026373</v>
      </c>
      <c r="N523" s="137">
        <v>714325601</v>
      </c>
      <c r="O523" s="137">
        <v>837033610</v>
      </c>
      <c r="P523" s="137">
        <v>886954902</v>
      </c>
      <c r="Q523" s="137">
        <v>637369563</v>
      </c>
      <c r="R523" s="137">
        <v>358473265</v>
      </c>
      <c r="S523" s="137">
        <v>306878071</v>
      </c>
      <c r="T523" s="137">
        <v>329256805</v>
      </c>
      <c r="U523" s="137">
        <v>873960390</v>
      </c>
      <c r="V523" s="137">
        <v>642856884</v>
      </c>
      <c r="W523" s="137">
        <v>210375220</v>
      </c>
      <c r="X523" s="137">
        <v>882888756</v>
      </c>
      <c r="Y523" s="140">
        <v>1016416782</v>
      </c>
      <c r="Z523" s="137">
        <v>1479081928</v>
      </c>
      <c r="AA523" s="137">
        <v>1044575988</v>
      </c>
      <c r="AB523" s="122">
        <v>858997362</v>
      </c>
      <c r="AC523" s="68">
        <f>IF(AB523="","",((SUM(AB514:AB523))/(SUM(AA514:AA523))-1)*100)</f>
        <v>-11.250404008185866</v>
      </c>
    </row>
    <row r="524" spans="1:29" ht="13.5" x14ac:dyDescent="0.3">
      <c r="B524" s="89" t="s">
        <v>20</v>
      </c>
      <c r="C524" s="120">
        <v>113591935</v>
      </c>
      <c r="D524" s="137">
        <v>170962272</v>
      </c>
      <c r="E524" s="137">
        <v>177069487</v>
      </c>
      <c r="F524" s="137">
        <v>207977295</v>
      </c>
      <c r="G524" s="137">
        <v>316972788</v>
      </c>
      <c r="H524" s="137">
        <v>713314992</v>
      </c>
      <c r="I524" s="137">
        <v>338947160</v>
      </c>
      <c r="J524" s="137">
        <v>860487298</v>
      </c>
      <c r="K524" s="137">
        <v>416009062</v>
      </c>
      <c r="L524" s="137">
        <v>579896116</v>
      </c>
      <c r="M524" s="137">
        <v>507024571</v>
      </c>
      <c r="N524" s="137">
        <v>708769114</v>
      </c>
      <c r="O524" s="137">
        <v>918602925</v>
      </c>
      <c r="P524" s="137">
        <v>776769453</v>
      </c>
      <c r="Q524" s="137">
        <v>569504391</v>
      </c>
      <c r="R524" s="137">
        <v>286737511</v>
      </c>
      <c r="S524" s="137">
        <v>290069758</v>
      </c>
      <c r="T524" s="137">
        <v>297757653</v>
      </c>
      <c r="U524" s="137">
        <v>616086849</v>
      </c>
      <c r="V524" s="137">
        <v>595919447</v>
      </c>
      <c r="W524" s="137">
        <v>400354798</v>
      </c>
      <c r="X524" s="137">
        <v>523002071</v>
      </c>
      <c r="Y524" s="140">
        <v>1481257562</v>
      </c>
      <c r="Z524" s="137">
        <v>719653139</v>
      </c>
      <c r="AA524" s="137">
        <v>819899673</v>
      </c>
      <c r="AB524" s="122"/>
      <c r="AC524" s="68" t="str">
        <f>IF(AB524="","",((SUM(AB514:AB524))/(SUM(AA514:AA524))-1)*100)</f>
        <v/>
      </c>
    </row>
    <row r="525" spans="1:29" ht="13.5" x14ac:dyDescent="0.3">
      <c r="B525" s="90" t="s">
        <v>21</v>
      </c>
      <c r="C525" s="123">
        <v>187376723</v>
      </c>
      <c r="D525" s="124">
        <v>128044936</v>
      </c>
      <c r="E525" s="124">
        <v>165621937</v>
      </c>
      <c r="F525" s="124">
        <v>202308498</v>
      </c>
      <c r="G525" s="124">
        <v>477473883</v>
      </c>
      <c r="H525" s="124">
        <v>444102004</v>
      </c>
      <c r="I525" s="124">
        <v>466335629</v>
      </c>
      <c r="J525" s="124">
        <v>555801291</v>
      </c>
      <c r="K525" s="124">
        <v>606320440</v>
      </c>
      <c r="L525" s="124">
        <v>676705607</v>
      </c>
      <c r="M525" s="124">
        <v>695405520</v>
      </c>
      <c r="N525" s="124">
        <v>744132137</v>
      </c>
      <c r="O525" s="124">
        <v>855690280</v>
      </c>
      <c r="P525" s="124">
        <v>778162272</v>
      </c>
      <c r="Q525" s="124">
        <v>492915258</v>
      </c>
      <c r="R525" s="124">
        <v>305884905</v>
      </c>
      <c r="S525" s="124">
        <v>304419707</v>
      </c>
      <c r="T525" s="124">
        <v>504880276</v>
      </c>
      <c r="U525" s="124">
        <v>538511995</v>
      </c>
      <c r="V525" s="124">
        <v>450566507</v>
      </c>
      <c r="W525" s="124">
        <v>700007668</v>
      </c>
      <c r="X525" s="124">
        <v>766854125</v>
      </c>
      <c r="Y525" s="129">
        <v>896836565</v>
      </c>
      <c r="Z525" s="124">
        <v>997501274</v>
      </c>
      <c r="AA525" s="124">
        <v>825295581</v>
      </c>
      <c r="AB525" s="125"/>
      <c r="AC525" s="68" t="str">
        <f>IF(AB525="","",((SUM(AB514:AB525))/(SUM(AA514:AA525))-1)*100)</f>
        <v/>
      </c>
    </row>
    <row r="526" spans="1:29" ht="13" x14ac:dyDescent="0.3">
      <c r="B526" s="42" t="s">
        <v>22</v>
      </c>
      <c r="C526" s="65">
        <f t="shared" ref="C526:Z526" si="44">SUM(C514:C525)</f>
        <v>1854038446</v>
      </c>
      <c r="D526" s="65">
        <f t="shared" si="44"/>
        <v>2498379699</v>
      </c>
      <c r="E526" s="65">
        <f t="shared" si="44"/>
        <v>2271584755</v>
      </c>
      <c r="F526" s="65">
        <f t="shared" si="44"/>
        <v>2916877065</v>
      </c>
      <c r="G526" s="65">
        <f t="shared" si="44"/>
        <v>3447635251</v>
      </c>
      <c r="H526" s="65">
        <f t="shared" si="44"/>
        <v>5242320583</v>
      </c>
      <c r="I526" s="65">
        <f t="shared" si="44"/>
        <v>6411744511</v>
      </c>
      <c r="J526" s="65">
        <f t="shared" si="44"/>
        <v>7682495427</v>
      </c>
      <c r="K526" s="65">
        <f t="shared" si="44"/>
        <v>9873148689</v>
      </c>
      <c r="L526" s="65">
        <f t="shared" si="44"/>
        <v>5998267117</v>
      </c>
      <c r="M526" s="65">
        <f t="shared" si="44"/>
        <v>7055421203</v>
      </c>
      <c r="N526" s="65">
        <f t="shared" si="44"/>
        <v>9479890121</v>
      </c>
      <c r="O526" s="65">
        <f t="shared" si="44"/>
        <v>10827045030</v>
      </c>
      <c r="P526" s="65">
        <f t="shared" si="44"/>
        <v>9941618795</v>
      </c>
      <c r="Q526" s="65">
        <f t="shared" si="44"/>
        <v>9306168315</v>
      </c>
      <c r="R526" s="65">
        <f t="shared" si="44"/>
        <v>5022099462</v>
      </c>
      <c r="S526" s="65">
        <f t="shared" si="44"/>
        <v>3536610961</v>
      </c>
      <c r="T526" s="65">
        <f t="shared" si="44"/>
        <v>4814615413</v>
      </c>
      <c r="U526" s="65">
        <f t="shared" si="44"/>
        <v>6768108206</v>
      </c>
      <c r="V526" s="65">
        <f t="shared" si="44"/>
        <v>6155183441</v>
      </c>
      <c r="W526" s="65">
        <f t="shared" si="44"/>
        <v>5320086285</v>
      </c>
      <c r="X526" s="65">
        <f t="shared" si="44"/>
        <v>7816741641</v>
      </c>
      <c r="Y526" s="66">
        <f t="shared" si="44"/>
        <v>13745952099</v>
      </c>
      <c r="Z526" s="66">
        <f t="shared" si="44"/>
        <v>12034917181</v>
      </c>
      <c r="AA526" s="66">
        <f>SUM(AA514:AA525)</f>
        <v>12140013548</v>
      </c>
      <c r="AB526" s="66">
        <f>SUM(AB514:AB525)</f>
        <v>9314108836</v>
      </c>
      <c r="AC526" s="62"/>
    </row>
    <row r="527" spans="1:29" x14ac:dyDescent="0.25">
      <c r="A527" s="36"/>
      <c r="B527" s="36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6"/>
      <c r="O527" s="36"/>
      <c r="P527" s="36"/>
    </row>
    <row r="528" spans="1:29" x14ac:dyDescent="0.25">
      <c r="A528" s="36"/>
      <c r="B528" s="39" t="str">
        <f>IF(B510="(Tudo)","DERIVADOS TOTAL",B510)</f>
        <v>PRODUTO</v>
      </c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6"/>
      <c r="O528" s="36"/>
      <c r="P528" s="36"/>
    </row>
    <row r="529" spans="1:16" ht="13" x14ac:dyDescent="0.3">
      <c r="A529" s="36"/>
      <c r="B529" s="40" t="s">
        <v>42</v>
      </c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6"/>
      <c r="O529" s="36"/>
      <c r="P529" s="36"/>
    </row>
    <row r="530" spans="1:16" x14ac:dyDescent="0.25">
      <c r="A530" s="36"/>
      <c r="B530" s="36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6"/>
      <c r="O530" s="36"/>
      <c r="P530" s="36"/>
    </row>
    <row r="531" spans="1:16" x14ac:dyDescent="0.25">
      <c r="A531" s="36"/>
      <c r="B531" s="36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6"/>
      <c r="O531" s="36"/>
      <c r="P531" s="36"/>
    </row>
    <row r="532" spans="1:16" x14ac:dyDescent="0.25">
      <c r="A532" s="36"/>
      <c r="B532" s="36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6"/>
      <c r="O532" s="36"/>
      <c r="P532" s="36"/>
    </row>
    <row r="533" spans="1:16" x14ac:dyDescent="0.25">
      <c r="A533" s="36"/>
      <c r="B533" s="36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6"/>
      <c r="O533" s="36"/>
      <c r="P533" s="36"/>
    </row>
    <row r="534" spans="1:16" x14ac:dyDescent="0.25">
      <c r="A534" s="36"/>
      <c r="B534" s="36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6"/>
      <c r="O534" s="36"/>
      <c r="P534" s="36"/>
    </row>
    <row r="535" spans="1:16" x14ac:dyDescent="0.25">
      <c r="A535" s="36"/>
      <c r="B535" s="36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6"/>
      <c r="O535" s="36"/>
      <c r="P535" s="36"/>
    </row>
    <row r="536" spans="1:16" x14ac:dyDescent="0.25">
      <c r="A536" s="36"/>
      <c r="B536" s="36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6"/>
      <c r="O536" s="36"/>
      <c r="P536" s="36"/>
    </row>
    <row r="537" spans="1:16" x14ac:dyDescent="0.25">
      <c r="A537" s="36"/>
      <c r="B537" s="36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6"/>
      <c r="O537" s="36"/>
      <c r="P537" s="36"/>
    </row>
    <row r="538" spans="1:16" x14ac:dyDescent="0.25">
      <c r="A538" s="36"/>
      <c r="B538" s="36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6"/>
      <c r="O538" s="36"/>
      <c r="P538" s="36"/>
    </row>
    <row r="539" spans="1:16" x14ac:dyDescent="0.25">
      <c r="A539" s="36"/>
      <c r="B539" s="36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6"/>
      <c r="O539" s="36"/>
      <c r="P539" s="36"/>
    </row>
    <row r="540" spans="1:16" ht="13" x14ac:dyDescent="0.3">
      <c r="A540" s="36"/>
      <c r="B540" s="41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6"/>
      <c r="O540" s="36"/>
      <c r="P540" s="36"/>
    </row>
    <row r="541" spans="1:16" ht="13" x14ac:dyDescent="0.3">
      <c r="A541" s="36"/>
      <c r="B541" s="41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6"/>
      <c r="O541" s="36"/>
      <c r="P541" s="36"/>
    </row>
    <row r="542" spans="1:16" ht="13" x14ac:dyDescent="0.3">
      <c r="A542" s="36"/>
      <c r="B542" s="41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6"/>
      <c r="O542" s="36"/>
      <c r="P542" s="36"/>
    </row>
    <row r="543" spans="1:16" ht="13" x14ac:dyDescent="0.3">
      <c r="A543" s="36"/>
      <c r="B543" s="41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6"/>
      <c r="O543" s="36"/>
      <c r="P543" s="36"/>
    </row>
    <row r="544" spans="1:16" ht="13" x14ac:dyDescent="0.3">
      <c r="A544" s="36"/>
      <c r="B544" s="41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6"/>
      <c r="O544" s="36"/>
      <c r="P544" s="36"/>
    </row>
    <row r="545" spans="1:16" ht="13" x14ac:dyDescent="0.3">
      <c r="A545" s="36"/>
      <c r="B545" s="41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6"/>
      <c r="O545" s="36"/>
      <c r="P545" s="36"/>
    </row>
    <row r="546" spans="1:16" ht="13" x14ac:dyDescent="0.3">
      <c r="A546" s="36"/>
      <c r="B546" s="41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6"/>
      <c r="O546" s="36"/>
      <c r="P546" s="36"/>
    </row>
    <row r="547" spans="1:16" ht="13" x14ac:dyDescent="0.3">
      <c r="A547" s="36"/>
      <c r="B547" s="41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6"/>
      <c r="O547" s="36"/>
      <c r="P547" s="36"/>
    </row>
    <row r="548" spans="1:16" ht="13" x14ac:dyDescent="0.3">
      <c r="A548" s="36"/>
      <c r="B548" s="41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6"/>
      <c r="O548" s="36"/>
      <c r="P548" s="36"/>
    </row>
    <row r="549" spans="1:16" ht="13" x14ac:dyDescent="0.3">
      <c r="A549" s="36"/>
      <c r="B549" s="41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6"/>
      <c r="O549" s="36"/>
      <c r="P549" s="36"/>
    </row>
    <row r="550" spans="1:16" ht="13" x14ac:dyDescent="0.3">
      <c r="A550" s="36"/>
      <c r="B550" s="41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6"/>
      <c r="O550" s="36"/>
      <c r="P550" s="36"/>
    </row>
    <row r="551" spans="1:16" ht="13" x14ac:dyDescent="0.3">
      <c r="A551" s="36"/>
      <c r="B551" s="41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6"/>
      <c r="O551" s="36"/>
      <c r="P551" s="36"/>
    </row>
    <row r="552" spans="1:16" ht="13" x14ac:dyDescent="0.3">
      <c r="A552" s="36"/>
      <c r="B552" s="41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6"/>
      <c r="O552" s="36"/>
      <c r="P552" s="36"/>
    </row>
    <row r="553" spans="1:16" ht="13" x14ac:dyDescent="0.3">
      <c r="A553" s="36"/>
      <c r="B553" s="41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6"/>
      <c r="O553" s="36"/>
      <c r="P553" s="36"/>
    </row>
    <row r="554" spans="1:16" ht="13" x14ac:dyDescent="0.3">
      <c r="A554" s="36"/>
      <c r="B554" s="41" t="s">
        <v>27</v>
      </c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6"/>
      <c r="O554" s="36"/>
      <c r="P554" s="36"/>
    </row>
    <row r="555" spans="1:16" ht="13" x14ac:dyDescent="0.3">
      <c r="A555" s="36"/>
      <c r="B555" s="41" t="s">
        <v>62</v>
      </c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</row>
    <row r="556" spans="1:16" ht="13" x14ac:dyDescent="0.3">
      <c r="B556" s="30" t="s">
        <v>63</v>
      </c>
    </row>
    <row r="557" spans="1:16" ht="13" x14ac:dyDescent="0.3">
      <c r="B557" s="30" t="s">
        <v>64</v>
      </c>
    </row>
    <row r="558" spans="1:16" ht="13" x14ac:dyDescent="0.3">
      <c r="B558" s="30" t="s">
        <v>65</v>
      </c>
    </row>
    <row r="559" spans="1:16" x14ac:dyDescent="0.25">
      <c r="B559" s="30" t="s">
        <v>52</v>
      </c>
    </row>
    <row r="560" spans="1:16" ht="13" x14ac:dyDescent="0.3">
      <c r="B560" s="30" t="s">
        <v>34</v>
      </c>
    </row>
    <row r="561" spans="1:29" x14ac:dyDescent="0.25">
      <c r="B561" s="30" t="s">
        <v>39</v>
      </c>
    </row>
    <row r="562" spans="1:29" x14ac:dyDescent="0.25">
      <c r="B562" s="30" t="str">
        <f>B89</f>
        <v>Dados atualizados em 28 de novembro de 2025.</v>
      </c>
    </row>
    <row r="563" spans="1:29" x14ac:dyDescent="0.25">
      <c r="B563" s="30" t="str">
        <f>B90</f>
        <v xml:space="preserve">¹Variação percentual do somatório dos valores desde o mês de janeiro até um determinado mês do ano de 2024, em relação ao somatório do mesmo período do ano de 2023. </v>
      </c>
    </row>
    <row r="564" spans="1:29" x14ac:dyDescent="0.25"/>
    <row r="565" spans="1:29" x14ac:dyDescent="0.25"/>
    <row r="566" spans="1:29" ht="15.5" x14ac:dyDescent="0.35">
      <c r="B566" s="6" t="s">
        <v>31</v>
      </c>
    </row>
    <row r="567" spans="1:29" ht="15.5" x14ac:dyDescent="0.35">
      <c r="B567" s="6"/>
      <c r="Z567" s="36"/>
      <c r="AA567" s="36"/>
      <c r="AB567" s="36"/>
      <c r="AC567" s="36"/>
    </row>
    <row r="568" spans="1:29" ht="18" x14ac:dyDescent="0.4">
      <c r="B568" s="5" t="s">
        <v>97</v>
      </c>
      <c r="Z568" s="36"/>
      <c r="AA568" s="36"/>
      <c r="AB568" s="36"/>
      <c r="AC568" s="36"/>
    </row>
    <row r="569" spans="1:29" x14ac:dyDescent="0.25">
      <c r="Z569" s="36"/>
      <c r="AA569" s="36"/>
      <c r="AB569" s="36"/>
      <c r="AC569" s="36"/>
    </row>
    <row r="570" spans="1:29" ht="15.5" x14ac:dyDescent="0.35">
      <c r="A570" s="36"/>
      <c r="B570" s="51" t="s">
        <v>23</v>
      </c>
      <c r="C570" s="8" t="s">
        <v>24</v>
      </c>
      <c r="D570" s="8" t="s">
        <v>24</v>
      </c>
      <c r="E570" s="8" t="s">
        <v>24</v>
      </c>
      <c r="F570" s="8" t="s">
        <v>24</v>
      </c>
      <c r="G570" s="8" t="s">
        <v>24</v>
      </c>
      <c r="H570" s="8" t="s">
        <v>24</v>
      </c>
      <c r="I570" s="8" t="s">
        <v>24</v>
      </c>
      <c r="J570" s="8" t="s">
        <v>24</v>
      </c>
      <c r="Z570" s="36"/>
      <c r="AA570" s="36"/>
      <c r="AB570" s="36"/>
      <c r="AC570" s="36"/>
    </row>
    <row r="571" spans="1:29" s="36" customFormat="1" ht="13" x14ac:dyDescent="0.3">
      <c r="B571" s="153"/>
      <c r="C571" s="155" t="s">
        <v>6</v>
      </c>
      <c r="D571" s="155"/>
      <c r="E571" s="73"/>
      <c r="F571" s="73"/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  <c r="AA571" s="73"/>
      <c r="AB571" s="73"/>
      <c r="AC571" s="67" t="s">
        <v>7</v>
      </c>
    </row>
    <row r="572" spans="1:29" s="36" customFormat="1" ht="13" x14ac:dyDescent="0.3">
      <c r="B572" s="155" t="s">
        <v>8</v>
      </c>
      <c r="C572" s="154">
        <v>2000</v>
      </c>
      <c r="D572" s="154">
        <v>2001</v>
      </c>
      <c r="E572" s="154">
        <v>2002</v>
      </c>
      <c r="F572" s="154">
        <v>2003</v>
      </c>
      <c r="G572" s="154">
        <v>2004</v>
      </c>
      <c r="H572" s="154">
        <v>2005</v>
      </c>
      <c r="I572" s="154">
        <v>2006</v>
      </c>
      <c r="J572" s="154">
        <v>2007</v>
      </c>
      <c r="K572" s="154">
        <v>2008</v>
      </c>
      <c r="L572" s="154">
        <v>2009</v>
      </c>
      <c r="M572" s="154">
        <v>2010</v>
      </c>
      <c r="N572" s="154">
        <v>2011</v>
      </c>
      <c r="O572" s="154">
        <v>2012</v>
      </c>
      <c r="P572" s="154">
        <v>2013</v>
      </c>
      <c r="Q572" s="154">
        <v>2014</v>
      </c>
      <c r="R572" s="154">
        <v>2015</v>
      </c>
      <c r="S572" s="154">
        <v>2016</v>
      </c>
      <c r="T572" s="154">
        <v>2017</v>
      </c>
      <c r="U572" s="154">
        <v>2018</v>
      </c>
      <c r="V572" s="154">
        <v>2019</v>
      </c>
      <c r="W572" s="154">
        <v>2020</v>
      </c>
      <c r="X572" s="154">
        <v>2021</v>
      </c>
      <c r="Y572" s="154">
        <v>2022</v>
      </c>
      <c r="Z572" s="154">
        <v>2023</v>
      </c>
      <c r="AA572" s="154">
        <v>2024</v>
      </c>
      <c r="AB572" s="154">
        <v>2025</v>
      </c>
      <c r="AC572" s="69" t="s">
        <v>87</v>
      </c>
    </row>
    <row r="573" spans="1:29" s="36" customFormat="1" ht="13.5" x14ac:dyDescent="0.3">
      <c r="B573" s="156" t="s">
        <v>10</v>
      </c>
      <c r="C573" s="152">
        <v>101942.42200000001</v>
      </c>
      <c r="D573" s="140">
        <v>260970.13600000006</v>
      </c>
      <c r="E573" s="140">
        <v>459568.72694376559</v>
      </c>
      <c r="F573" s="140">
        <v>400341.58133035304</v>
      </c>
      <c r="G573" s="140">
        <v>555184.66224093747</v>
      </c>
      <c r="H573" s="140">
        <v>705516.32041726832</v>
      </c>
      <c r="I573" s="140">
        <v>800286.01326782361</v>
      </c>
      <c r="J573" s="140">
        <v>774178.86140316399</v>
      </c>
      <c r="K573" s="140">
        <v>1004564.2837281101</v>
      </c>
      <c r="L573" s="140">
        <v>632608.26329999976</v>
      </c>
      <c r="M573" s="140">
        <v>657852.70130000007</v>
      </c>
      <c r="N573" s="140">
        <v>708588.55330000015</v>
      </c>
      <c r="O573" s="140">
        <v>671833.72500000021</v>
      </c>
      <c r="P573" s="140">
        <v>1497996.8384885218</v>
      </c>
      <c r="Q573" s="140">
        <v>1189326.5703999999</v>
      </c>
      <c r="R573" s="140">
        <v>2318656.2785648596</v>
      </c>
      <c r="S573" s="140">
        <v>1446837.6371999998</v>
      </c>
      <c r="T573" s="140">
        <v>450723.11730000004</v>
      </c>
      <c r="U573" s="140">
        <v>716091.71700000006</v>
      </c>
      <c r="V573" s="140">
        <v>675232.90559999994</v>
      </c>
      <c r="W573" s="140">
        <v>1037648.6119999998</v>
      </c>
      <c r="X573" s="140">
        <v>1296512.2480366998</v>
      </c>
      <c r="Y573" s="140">
        <v>1375833.10328682</v>
      </c>
      <c r="Z573" s="140">
        <v>564134.08299999998</v>
      </c>
      <c r="AA573" s="140">
        <v>665233.11975285911</v>
      </c>
      <c r="AB573" s="140">
        <v>680657.446</v>
      </c>
      <c r="AC573" s="68">
        <f>(IF(AA573=0,"n/d",(AB573/AA573)-1)*100)</f>
        <v>2.3186347445946831</v>
      </c>
    </row>
    <row r="574" spans="1:29" s="36" customFormat="1" ht="13.5" x14ac:dyDescent="0.3">
      <c r="B574" s="156" t="s">
        <v>11</v>
      </c>
      <c r="C574" s="140">
        <v>118705.42</v>
      </c>
      <c r="D574" s="140">
        <v>295165.79399999999</v>
      </c>
      <c r="E574" s="140">
        <v>416982.74420450674</v>
      </c>
      <c r="F574" s="140">
        <v>381701.78107282694</v>
      </c>
      <c r="G574" s="140">
        <v>597818.60360800789</v>
      </c>
      <c r="H574" s="140">
        <v>625620.46291624405</v>
      </c>
      <c r="I574" s="140">
        <v>769496.18323625671</v>
      </c>
      <c r="J574" s="140">
        <v>722354.92075366748</v>
      </c>
      <c r="K574" s="140">
        <v>944674.64076780016</v>
      </c>
      <c r="L574" s="140">
        <v>562312.01169032254</v>
      </c>
      <c r="M574" s="140">
        <v>737498.02169032255</v>
      </c>
      <c r="N574" s="140">
        <v>902521.91489032237</v>
      </c>
      <c r="O574" s="140">
        <v>864282.76979999989</v>
      </c>
      <c r="P574" s="140">
        <v>1410720.6470262175</v>
      </c>
      <c r="Q574" s="140">
        <v>1079353.7948</v>
      </c>
      <c r="R574" s="140">
        <v>1776776.7492</v>
      </c>
      <c r="S574" s="140">
        <v>1292019.6819999998</v>
      </c>
      <c r="T574" s="140">
        <v>571256.40869032242</v>
      </c>
      <c r="U574" s="140">
        <v>908097.38</v>
      </c>
      <c r="V574" s="140">
        <v>706263.32</v>
      </c>
      <c r="W574" s="140">
        <v>554744.50399999996</v>
      </c>
      <c r="X574" s="140">
        <v>1072882.7701189793</v>
      </c>
      <c r="Y574" s="140">
        <v>1118872.1197876001</v>
      </c>
      <c r="Z574" s="140">
        <v>508583.15299999999</v>
      </c>
      <c r="AA574" s="140">
        <v>538140.30284827994</v>
      </c>
      <c r="AB574" s="140">
        <v>645625.42500000005</v>
      </c>
      <c r="AC574" s="68">
        <f>IF(AB574="","",((SUM(AB573:AB574))/(SUM(AA573:AA574))-1)*100)</f>
        <v>10.213741311752367</v>
      </c>
    </row>
    <row r="575" spans="1:29" s="36" customFormat="1" ht="13.5" x14ac:dyDescent="0.3">
      <c r="B575" s="156" t="s">
        <v>12</v>
      </c>
      <c r="C575" s="140">
        <v>114386.08500000001</v>
      </c>
      <c r="D575" s="140">
        <v>344470.45419999992</v>
      </c>
      <c r="E575" s="140">
        <v>454350.46182479156</v>
      </c>
      <c r="F575" s="140">
        <v>429947.35951984825</v>
      </c>
      <c r="G575" s="140">
        <v>656632.69562670717</v>
      </c>
      <c r="H575" s="140">
        <v>722410.29172665637</v>
      </c>
      <c r="I575" s="140">
        <v>880853.53715321259</v>
      </c>
      <c r="J575" s="140">
        <v>797098.6081313052</v>
      </c>
      <c r="K575" s="140">
        <v>998292.41216179985</v>
      </c>
      <c r="L575" s="140">
        <v>646798.93229999999</v>
      </c>
      <c r="M575" s="140">
        <v>786629.8853000002</v>
      </c>
      <c r="N575" s="140">
        <v>940563.76989999996</v>
      </c>
      <c r="O575" s="140">
        <v>1016579.8670000001</v>
      </c>
      <c r="P575" s="140">
        <v>1514008.7831999999</v>
      </c>
      <c r="Q575" s="140">
        <v>1158936.9300000004</v>
      </c>
      <c r="R575" s="140">
        <v>1645914.5168000001</v>
      </c>
      <c r="S575" s="140">
        <v>1294905.466</v>
      </c>
      <c r="T575" s="140">
        <v>1023689.5289999999</v>
      </c>
      <c r="U575" s="140">
        <v>823642.58200000017</v>
      </c>
      <c r="V575" s="140">
        <v>669634.3851999999</v>
      </c>
      <c r="W575" s="140">
        <v>661929.18999999994</v>
      </c>
      <c r="X575" s="140">
        <v>1193270.7838399999</v>
      </c>
      <c r="Y575" s="140">
        <v>766737.75271999999</v>
      </c>
      <c r="Z575" s="140">
        <v>601060.07200000004</v>
      </c>
      <c r="AA575" s="140">
        <v>728644.87720647</v>
      </c>
      <c r="AB575" s="140">
        <v>471332.46899999998</v>
      </c>
      <c r="AC575" s="68">
        <f>IF(AB575="","",((SUM(AB573:AB575))/(SUM(AA573:AA575))-1)*100)</f>
        <v>-6.9566090456282375</v>
      </c>
    </row>
    <row r="576" spans="1:29" s="36" customFormat="1" ht="13.5" x14ac:dyDescent="0.3">
      <c r="B576" s="156" t="s">
        <v>13</v>
      </c>
      <c r="C576" s="140">
        <v>131216.79</v>
      </c>
      <c r="D576" s="140">
        <v>299081.03500000003</v>
      </c>
      <c r="E576" s="140">
        <v>448923.34552882065</v>
      </c>
      <c r="F576" s="140">
        <v>441462.87151406106</v>
      </c>
      <c r="G576" s="140">
        <v>644562.46418286848</v>
      </c>
      <c r="H576" s="140">
        <v>738022.48883414245</v>
      </c>
      <c r="I576" s="140">
        <v>700181.99645140371</v>
      </c>
      <c r="J576" s="140">
        <v>773386.77338561206</v>
      </c>
      <c r="K576" s="140">
        <v>952207.32752930198</v>
      </c>
      <c r="L576" s="140">
        <v>659706.43509677413</v>
      </c>
      <c r="M576" s="140">
        <v>753997.52989677421</v>
      </c>
      <c r="N576" s="140">
        <v>724642.35209677438</v>
      </c>
      <c r="O576" s="140">
        <v>1164218.1945254905</v>
      </c>
      <c r="P576" s="140">
        <v>1350717.8157399998</v>
      </c>
      <c r="Q576" s="140">
        <v>1558975.0726999994</v>
      </c>
      <c r="R576" s="140">
        <v>1745117.2811999999</v>
      </c>
      <c r="S576" s="140">
        <v>1667004.1259999997</v>
      </c>
      <c r="T576" s="140">
        <v>905575.52600000007</v>
      </c>
      <c r="U576" s="140">
        <v>620883.81799999997</v>
      </c>
      <c r="V576" s="140">
        <v>947128.83379999991</v>
      </c>
      <c r="W576" s="140">
        <v>606358.96200000006</v>
      </c>
      <c r="X576" s="140">
        <v>1037751.2774580644</v>
      </c>
      <c r="Y576" s="140">
        <v>533277.79637803184</v>
      </c>
      <c r="Z576" s="140">
        <v>592019.94700000004</v>
      </c>
      <c r="AA576" s="140">
        <v>652886.50951593416</v>
      </c>
      <c r="AB576" s="140">
        <v>533380.79599999997</v>
      </c>
      <c r="AC576" s="68">
        <f>IF(AB576="","",((SUM(AB573:AB576))/(SUM(AA573:AA576))-1)*100)</f>
        <v>-9.8227475304976437</v>
      </c>
    </row>
    <row r="577" spans="1:29" s="36" customFormat="1" ht="13.5" x14ac:dyDescent="0.3">
      <c r="B577" s="156" t="s">
        <v>14</v>
      </c>
      <c r="C577" s="140">
        <v>127845.372</v>
      </c>
      <c r="D577" s="140">
        <v>398830.33600000001</v>
      </c>
      <c r="E577" s="140">
        <v>440824.19172610505</v>
      </c>
      <c r="F577" s="140">
        <v>462387.62581434025</v>
      </c>
      <c r="G577" s="140">
        <v>669391.12143414945</v>
      </c>
      <c r="H577" s="140">
        <v>724523.47855994152</v>
      </c>
      <c r="I577" s="140">
        <v>791000.34593456681</v>
      </c>
      <c r="J577" s="140">
        <v>811985.21232785087</v>
      </c>
      <c r="K577" s="140">
        <v>974175.55168209434</v>
      </c>
      <c r="L577" s="140">
        <v>832913.11329999997</v>
      </c>
      <c r="M577" s="140">
        <v>864822.37129999965</v>
      </c>
      <c r="N577" s="140">
        <v>785535.55589999992</v>
      </c>
      <c r="O577" s="140">
        <v>1310334.0914</v>
      </c>
      <c r="P577" s="140">
        <v>1680531.8897999998</v>
      </c>
      <c r="Q577" s="140">
        <v>1972266.6296999999</v>
      </c>
      <c r="R577" s="140">
        <v>1703462.2116</v>
      </c>
      <c r="S577" s="140">
        <v>1252810.7219999996</v>
      </c>
      <c r="T577" s="140">
        <v>855240.74799999991</v>
      </c>
      <c r="U577" s="140">
        <v>851620.12400000007</v>
      </c>
      <c r="V577" s="140">
        <v>581525.53300000005</v>
      </c>
      <c r="W577" s="140">
        <v>571196.98900000006</v>
      </c>
      <c r="X577" s="140">
        <v>1063878.546239973</v>
      </c>
      <c r="Y577" s="140">
        <v>667144.98499999999</v>
      </c>
      <c r="Z577" s="140">
        <v>487933.29599999997</v>
      </c>
      <c r="AA577" s="140">
        <v>447524.99076740001</v>
      </c>
      <c r="AB577" s="140">
        <v>546498.772</v>
      </c>
      <c r="AC577" s="68">
        <f>IF(AB577="","",((SUM(AB573:AB577))/(SUM(AA573:AA577))-1)*100)</f>
        <v>-5.1092655825469402</v>
      </c>
    </row>
    <row r="578" spans="1:29" s="36" customFormat="1" ht="13.5" x14ac:dyDescent="0.3">
      <c r="B578" s="156" t="s">
        <v>15</v>
      </c>
      <c r="C578" s="140">
        <v>179610.682</v>
      </c>
      <c r="D578" s="140">
        <v>332571.45500000002</v>
      </c>
      <c r="E578" s="140">
        <v>418653.39095261326</v>
      </c>
      <c r="F578" s="140">
        <v>513839.82626747037</v>
      </c>
      <c r="G578" s="140">
        <v>658488.95173911355</v>
      </c>
      <c r="H578" s="140">
        <v>680544.91915868549</v>
      </c>
      <c r="I578" s="140">
        <v>790290.71750817774</v>
      </c>
      <c r="J578" s="140">
        <v>828452.88585938048</v>
      </c>
      <c r="K578" s="140">
        <v>938278.68727500003</v>
      </c>
      <c r="L578" s="140">
        <v>818566.23009677429</v>
      </c>
      <c r="M578" s="140">
        <v>1047425.4552967742</v>
      </c>
      <c r="N578" s="140">
        <v>961891.16589677404</v>
      </c>
      <c r="O578" s="140">
        <v>1119988.4712</v>
      </c>
      <c r="P578" s="140">
        <v>1190564.334</v>
      </c>
      <c r="Q578" s="140">
        <v>1142791.2310000001</v>
      </c>
      <c r="R578" s="140">
        <v>1478613.946</v>
      </c>
      <c r="S578" s="140">
        <v>875238.28379999998</v>
      </c>
      <c r="T578" s="140">
        <v>688809.46200000006</v>
      </c>
      <c r="U578" s="140">
        <v>758700.47200000007</v>
      </c>
      <c r="V578" s="140">
        <v>566759.60439999984</v>
      </c>
      <c r="W578" s="140">
        <v>527246.92000000004</v>
      </c>
      <c r="X578" s="140">
        <v>1291665.6175354838</v>
      </c>
      <c r="Y578" s="140">
        <v>801722.70394594595</v>
      </c>
      <c r="Z578" s="140">
        <v>618688.272</v>
      </c>
      <c r="AA578" s="140">
        <v>586706.17500000005</v>
      </c>
      <c r="AB578" s="140">
        <v>390265.48</v>
      </c>
      <c r="AC578" s="68">
        <f>IF(AB578="","",((SUM(AB573:AB578))/(SUM(AA573:AA578))-1)*100)</f>
        <v>-9.7088252419726739</v>
      </c>
    </row>
    <row r="579" spans="1:29" s="36" customFormat="1" ht="13.5" x14ac:dyDescent="0.3">
      <c r="B579" s="156" t="s">
        <v>16</v>
      </c>
      <c r="C579" s="140">
        <v>227445.58600000001</v>
      </c>
      <c r="D579" s="140">
        <v>367506.49949999992</v>
      </c>
      <c r="E579" s="140">
        <v>436346.58219387941</v>
      </c>
      <c r="F579" s="140">
        <v>510812.47176061675</v>
      </c>
      <c r="G579" s="140">
        <v>658013.75477784441</v>
      </c>
      <c r="H579" s="140">
        <v>710698.71551947575</v>
      </c>
      <c r="I579" s="140">
        <v>811377.45986287377</v>
      </c>
      <c r="J579" s="140">
        <v>899495.98350912926</v>
      </c>
      <c r="K579" s="140">
        <v>970059.35865000042</v>
      </c>
      <c r="L579" s="140">
        <v>900855.22730000003</v>
      </c>
      <c r="M579" s="140">
        <v>1121064.4949</v>
      </c>
      <c r="N579" s="140">
        <v>955032.05880000023</v>
      </c>
      <c r="O579" s="140">
        <v>894960.41760000004</v>
      </c>
      <c r="P579" s="140">
        <v>1452583.3569999998</v>
      </c>
      <c r="Q579" s="140">
        <v>2041596.9539999999</v>
      </c>
      <c r="R579" s="140">
        <v>1607340.8269999996</v>
      </c>
      <c r="S579" s="140">
        <v>872598.76800000016</v>
      </c>
      <c r="T579" s="140">
        <v>912989.27</v>
      </c>
      <c r="U579" s="140">
        <v>1232294.4049999998</v>
      </c>
      <c r="V579" s="140">
        <v>781444.97</v>
      </c>
      <c r="W579" s="140">
        <v>495469.64631999994</v>
      </c>
      <c r="X579" s="140">
        <v>1824897.3794900002</v>
      </c>
      <c r="Y579" s="140">
        <v>614042.451</v>
      </c>
      <c r="Z579" s="140">
        <v>497318.99800000002</v>
      </c>
      <c r="AA579" s="140">
        <v>655281.67000000004</v>
      </c>
      <c r="AB579" s="140">
        <v>652255.951</v>
      </c>
      <c r="AC579" s="68">
        <f>IF(AB579="","",((SUM(AB573:AB579))/(SUM(AA573:AA579))-1)*100)</f>
        <v>-8.2912184890955647</v>
      </c>
    </row>
    <row r="580" spans="1:29" s="36" customFormat="1" ht="13.5" x14ac:dyDescent="0.3">
      <c r="B580" s="156" t="s">
        <v>17</v>
      </c>
      <c r="C580" s="140">
        <v>239054.74299999999</v>
      </c>
      <c r="D580" s="140">
        <v>433207.36368109798</v>
      </c>
      <c r="E580" s="140">
        <v>457948.43852075917</v>
      </c>
      <c r="F580" s="140">
        <v>516932.18543427734</v>
      </c>
      <c r="G580" s="140">
        <v>698793.28653078771</v>
      </c>
      <c r="H580" s="140">
        <v>784080.33681010921</v>
      </c>
      <c r="I580" s="140">
        <v>859287.24386895122</v>
      </c>
      <c r="J580" s="140">
        <v>889781.57740971632</v>
      </c>
      <c r="K580" s="140">
        <v>971966.18294999993</v>
      </c>
      <c r="L580" s="140">
        <v>764156.96629999997</v>
      </c>
      <c r="M580" s="140">
        <v>1505327.9156999998</v>
      </c>
      <c r="N580" s="140">
        <v>959603.84239999985</v>
      </c>
      <c r="O580" s="140">
        <v>717304.47119999991</v>
      </c>
      <c r="P580" s="140">
        <v>1244397.1272</v>
      </c>
      <c r="Q580" s="140">
        <v>1733386.1739999999</v>
      </c>
      <c r="R580" s="140">
        <v>1233793.2669999998</v>
      </c>
      <c r="S580" s="140">
        <v>886193.4319999998</v>
      </c>
      <c r="T580" s="140">
        <v>1106337.0060000001</v>
      </c>
      <c r="U580" s="140">
        <v>1325718.8050000002</v>
      </c>
      <c r="V580" s="140">
        <v>906682.64280000003</v>
      </c>
      <c r="W580" s="140">
        <v>554682.1370000001</v>
      </c>
      <c r="X580" s="140">
        <v>1591519.0207360424</v>
      </c>
      <c r="Y580" s="140">
        <v>688578.83400000003</v>
      </c>
      <c r="Z580" s="140">
        <v>436165.978</v>
      </c>
      <c r="AA580" s="140">
        <v>659387.18000000005</v>
      </c>
      <c r="AB580" s="140">
        <v>716868.02099999995</v>
      </c>
      <c r="AC580" s="68">
        <f>IF(AB580="","",((SUM(AB573:AB580))/(SUM(AA573:AA580))-1)*100)</f>
        <v>-6.0180829120144663</v>
      </c>
    </row>
    <row r="581" spans="1:29" s="36" customFormat="1" ht="13.5" x14ac:dyDescent="0.3">
      <c r="B581" s="156" t="s">
        <v>18</v>
      </c>
      <c r="C581" s="140">
        <v>238142.228</v>
      </c>
      <c r="D581" s="140">
        <v>400312.05190642207</v>
      </c>
      <c r="E581" s="140">
        <v>472497.69292163604</v>
      </c>
      <c r="F581" s="140">
        <v>488405.64470337896</v>
      </c>
      <c r="G581" s="140">
        <v>743755.51258535986</v>
      </c>
      <c r="H581" s="140">
        <v>789359.09309846337</v>
      </c>
      <c r="I581" s="140">
        <v>869945.45254034433</v>
      </c>
      <c r="J581" s="140">
        <v>915106.89668184635</v>
      </c>
      <c r="K581" s="140">
        <v>914007.70305000001</v>
      </c>
      <c r="L581" s="140">
        <v>695321.48209677427</v>
      </c>
      <c r="M581" s="140">
        <v>1366327.068</v>
      </c>
      <c r="N581" s="140">
        <v>939486.60840000014</v>
      </c>
      <c r="O581" s="140">
        <v>1251750.0885999999</v>
      </c>
      <c r="P581" s="140">
        <v>1406717.2181999998</v>
      </c>
      <c r="Q581" s="140">
        <v>1090442.263</v>
      </c>
      <c r="R581" s="140">
        <v>1504787.7524000001</v>
      </c>
      <c r="S581" s="140">
        <v>1136420.094896774</v>
      </c>
      <c r="T581" s="140">
        <v>1039192.362</v>
      </c>
      <c r="U581" s="140">
        <v>1317454.6459999999</v>
      </c>
      <c r="V581" s="140">
        <v>943859.18854782626</v>
      </c>
      <c r="W581" s="140">
        <v>555635.55400000012</v>
      </c>
      <c r="X581" s="140">
        <v>1759774.7319999998</v>
      </c>
      <c r="Y581" s="140">
        <v>561629.58295000007</v>
      </c>
      <c r="Z581" s="140">
        <v>448361.57299999997</v>
      </c>
      <c r="AA581" s="140">
        <v>1049021.3389999999</v>
      </c>
      <c r="AB581" s="140">
        <v>491344.91700000002</v>
      </c>
      <c r="AC581" s="68">
        <f>IF(AB581="","",((SUM(AB573:AB581))/(SUM(AA573:AA581))-1)*100)</f>
        <v>-14.284167108518918</v>
      </c>
    </row>
    <row r="582" spans="1:29" s="36" customFormat="1" ht="13.5" x14ac:dyDescent="0.3">
      <c r="B582" s="156" t="s">
        <v>19</v>
      </c>
      <c r="C582" s="140">
        <v>248428.21799999996</v>
      </c>
      <c r="D582" s="140">
        <v>506149.06607691088</v>
      </c>
      <c r="E582" s="140">
        <v>455297.29466636048</v>
      </c>
      <c r="F582" s="140">
        <v>599014.5511842313</v>
      </c>
      <c r="G582" s="140">
        <v>776352.01155334793</v>
      </c>
      <c r="H582" s="140">
        <v>854415.30746735306</v>
      </c>
      <c r="I582" s="140">
        <v>890976.83313856577</v>
      </c>
      <c r="J582" s="140">
        <v>969854.53477948229</v>
      </c>
      <c r="K582" s="140">
        <v>966996.9463000003</v>
      </c>
      <c r="L582" s="140">
        <v>697616.67030000011</v>
      </c>
      <c r="M582" s="140">
        <v>1396777.3703000001</v>
      </c>
      <c r="N582" s="140">
        <v>910437.20899999992</v>
      </c>
      <c r="O582" s="140">
        <v>1464507.19</v>
      </c>
      <c r="P582" s="140">
        <v>1432250.8670000001</v>
      </c>
      <c r="Q582" s="140">
        <v>1728655.2046000003</v>
      </c>
      <c r="R582" s="140">
        <v>1288617.8498</v>
      </c>
      <c r="S582" s="140">
        <v>1013281.9653</v>
      </c>
      <c r="T582" s="140">
        <v>1229705.682</v>
      </c>
      <c r="U582" s="140">
        <v>973304.92099999997</v>
      </c>
      <c r="V582" s="140">
        <v>1122664.1462000001</v>
      </c>
      <c r="W582" s="140">
        <v>696321.56896666007</v>
      </c>
      <c r="X582" s="140">
        <v>1870829.5441700215</v>
      </c>
      <c r="Y582" s="140">
        <v>570450.69025999994</v>
      </c>
      <c r="Z582" s="140">
        <v>501972.89500000002</v>
      </c>
      <c r="AA582" s="140">
        <v>949362.11</v>
      </c>
      <c r="AB582" s="140">
        <v>607134.201</v>
      </c>
      <c r="AC582" s="68">
        <f>IF(AB582="","",((SUM(AB573:AB582))/(SUM(AA573:AA582))-1)*100)</f>
        <v>-17.264747418417304</v>
      </c>
    </row>
    <row r="583" spans="1:29" s="36" customFormat="1" ht="13.5" x14ac:dyDescent="0.3">
      <c r="B583" s="156" t="s">
        <v>20</v>
      </c>
      <c r="C583" s="140">
        <v>231264.7</v>
      </c>
      <c r="D583" s="140">
        <v>508543.50339532498</v>
      </c>
      <c r="E583" s="140">
        <v>410006.38246325671</v>
      </c>
      <c r="F583" s="140">
        <v>621203.92142080481</v>
      </c>
      <c r="G583" s="140">
        <v>724554.03154014912</v>
      </c>
      <c r="H583" s="140">
        <v>833469.12957460561</v>
      </c>
      <c r="I583" s="140">
        <v>802663.12015470862</v>
      </c>
      <c r="J583" s="140">
        <v>953747.30091245973</v>
      </c>
      <c r="K583" s="140">
        <v>919593.97169677389</v>
      </c>
      <c r="L583" s="140">
        <v>707999.1640967743</v>
      </c>
      <c r="M583" s="140">
        <v>1318380.939496774</v>
      </c>
      <c r="N583" s="140">
        <v>907701.3060000001</v>
      </c>
      <c r="O583" s="140">
        <v>1388927.7502000001</v>
      </c>
      <c r="P583" s="140">
        <v>1341986.5494000001</v>
      </c>
      <c r="Q583" s="140">
        <v>1201583.4765999999</v>
      </c>
      <c r="R583" s="140">
        <v>1274076.2560000001</v>
      </c>
      <c r="S583" s="140">
        <v>928016.68960000004</v>
      </c>
      <c r="T583" s="140">
        <v>875674.15999999992</v>
      </c>
      <c r="U583" s="140">
        <v>725298.15600000019</v>
      </c>
      <c r="V583" s="140">
        <v>1239057.0712399646</v>
      </c>
      <c r="W583" s="140">
        <v>691875.64810322598</v>
      </c>
      <c r="X583" s="140">
        <v>1549600.6259999999</v>
      </c>
      <c r="Y583" s="140">
        <v>634278.24482000002</v>
      </c>
      <c r="Z583" s="140">
        <v>616416.98899999994</v>
      </c>
      <c r="AA583" s="140">
        <v>855928.81099999999</v>
      </c>
      <c r="AB583" s="140"/>
      <c r="AC583" s="68" t="str">
        <f>IF(AB583="","",((SUM(AB573:AB583))/(SUM(AA573:AA583))-1)*100)</f>
        <v/>
      </c>
    </row>
    <row r="584" spans="1:29" s="36" customFormat="1" ht="13.5" x14ac:dyDescent="0.3">
      <c r="B584" s="156" t="s">
        <v>21</v>
      </c>
      <c r="C584" s="140">
        <v>252528.739</v>
      </c>
      <c r="D584" s="140">
        <v>456207.05091512209</v>
      </c>
      <c r="E584" s="140">
        <v>397874.27390504366</v>
      </c>
      <c r="F584" s="140">
        <v>580809.08874859673</v>
      </c>
      <c r="G584" s="140">
        <v>702547.49355272821</v>
      </c>
      <c r="H584" s="140">
        <v>828891.82134913409</v>
      </c>
      <c r="I584" s="140">
        <v>822391.64833265299</v>
      </c>
      <c r="J584" s="140">
        <v>998601.42899601406</v>
      </c>
      <c r="K584" s="140">
        <v>793080.87229999981</v>
      </c>
      <c r="L584" s="140">
        <v>624347.48129999998</v>
      </c>
      <c r="M584" s="140">
        <v>1091059.3056999999</v>
      </c>
      <c r="N584" s="140">
        <v>785225.9384000001</v>
      </c>
      <c r="O584" s="140">
        <v>1278100.3044899998</v>
      </c>
      <c r="P584" s="140">
        <v>990989.57300000021</v>
      </c>
      <c r="Q584" s="140">
        <v>1500700.4063999997</v>
      </c>
      <c r="R584" s="140">
        <v>1534399.7592</v>
      </c>
      <c r="S584" s="140">
        <v>655395.80000000016</v>
      </c>
      <c r="T584" s="140">
        <v>983356.69999999984</v>
      </c>
      <c r="U584" s="140">
        <v>589291.77899999998</v>
      </c>
      <c r="V584" s="140">
        <v>715179.23252020997</v>
      </c>
      <c r="W584" s="140">
        <v>921423.7470300002</v>
      </c>
      <c r="X584" s="140">
        <v>1361494.642</v>
      </c>
      <c r="Y584" s="140">
        <v>652272.73199999996</v>
      </c>
      <c r="Z584" s="140">
        <v>596026.152</v>
      </c>
      <c r="AA584" s="140">
        <v>623981.94400000002</v>
      </c>
      <c r="AB584" s="140"/>
      <c r="AC584" s="68" t="str">
        <f>IF(AB584="","",((SUM(AB573:AB584))/(SUM(AA573:AA584))-1)*100)</f>
        <v/>
      </c>
    </row>
    <row r="585" spans="1:29" s="48" customFormat="1" ht="13" x14ac:dyDescent="0.3">
      <c r="B585" s="52" t="s">
        <v>22</v>
      </c>
      <c r="C585" s="65">
        <f>SUM(C573:C584)</f>
        <v>2210570.9849999999</v>
      </c>
      <c r="D585" s="65">
        <f t="shared" ref="D585:Z585" si="45">SUM(D573:D584)</f>
        <v>4603014.7456748784</v>
      </c>
      <c r="E585" s="65">
        <f t="shared" si="45"/>
        <v>5269273.5258515384</v>
      </c>
      <c r="F585" s="65">
        <f t="shared" si="45"/>
        <v>5946858.9087708052</v>
      </c>
      <c r="G585" s="65">
        <f t="shared" si="45"/>
        <v>8086094.5893720016</v>
      </c>
      <c r="H585" s="65">
        <f t="shared" si="45"/>
        <v>8997552.365432078</v>
      </c>
      <c r="I585" s="65">
        <f t="shared" si="45"/>
        <v>9788750.5514495391</v>
      </c>
      <c r="J585" s="65">
        <f t="shared" si="45"/>
        <v>10334044.984149627</v>
      </c>
      <c r="K585" s="65">
        <f t="shared" si="45"/>
        <v>11347897.938090879</v>
      </c>
      <c r="L585" s="65">
        <f t="shared" si="45"/>
        <v>8543201.9771774188</v>
      </c>
      <c r="M585" s="65">
        <f t="shared" si="45"/>
        <v>12647163.058880648</v>
      </c>
      <c r="N585" s="65">
        <f t="shared" si="45"/>
        <v>10481230.274983872</v>
      </c>
      <c r="O585" s="65">
        <f t="shared" si="45"/>
        <v>13142787.34101549</v>
      </c>
      <c r="P585" s="65">
        <f t="shared" si="45"/>
        <v>16513465.000054739</v>
      </c>
      <c r="Q585" s="65">
        <f t="shared" si="45"/>
        <v>17398014.707200002</v>
      </c>
      <c r="R585" s="65">
        <f t="shared" si="45"/>
        <v>19111556.694764856</v>
      </c>
      <c r="S585" s="65">
        <f t="shared" si="45"/>
        <v>13320722.666796774</v>
      </c>
      <c r="T585" s="65">
        <f t="shared" si="45"/>
        <v>10642549.970990323</v>
      </c>
      <c r="U585" s="65">
        <f t="shared" si="45"/>
        <v>10842398.804999998</v>
      </c>
      <c r="V585" s="65">
        <f t="shared" si="45"/>
        <v>9855431.8333080001</v>
      </c>
      <c r="W585" s="65">
        <f t="shared" si="45"/>
        <v>7874533.4784198869</v>
      </c>
      <c r="X585" s="65">
        <f t="shared" si="45"/>
        <v>16914077.187625263</v>
      </c>
      <c r="Y585" s="66">
        <f t="shared" si="45"/>
        <v>8984840.9961483981</v>
      </c>
      <c r="Z585" s="66">
        <f t="shared" si="45"/>
        <v>6468681.4080000008</v>
      </c>
      <c r="AA585" s="66">
        <f>SUM(AA573:AA584)</f>
        <v>8412099.0290909428</v>
      </c>
      <c r="AB585" s="66">
        <f>SUM(AB573:AB584)</f>
        <v>5735363.4780000001</v>
      </c>
      <c r="AC585" s="62"/>
    </row>
    <row r="586" spans="1:29" s="48" customFormat="1" ht="13" x14ac:dyDescent="0.3">
      <c r="B586" s="49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</row>
    <row r="587" spans="1:29" ht="13" x14ac:dyDescent="0.3">
      <c r="A587" s="36"/>
      <c r="B587" s="12" t="s">
        <v>66</v>
      </c>
      <c r="Z587" s="36"/>
      <c r="AA587" s="36"/>
      <c r="AB587" s="36"/>
      <c r="AC587" s="36"/>
    </row>
    <row r="588" spans="1:29" ht="13" x14ac:dyDescent="0.3">
      <c r="A588" s="36"/>
      <c r="B588" s="9"/>
      <c r="Z588" s="36"/>
      <c r="AA588" s="36"/>
      <c r="AB588" s="36"/>
      <c r="AC588" s="36"/>
    </row>
    <row r="589" spans="1:29" ht="13" x14ac:dyDescent="0.3">
      <c r="A589" s="36"/>
      <c r="B589" s="9"/>
      <c r="Z589" s="36"/>
      <c r="AA589" s="36"/>
      <c r="AB589" s="36"/>
      <c r="AC589" s="36"/>
    </row>
    <row r="590" spans="1:29" ht="13" x14ac:dyDescent="0.3">
      <c r="B590" s="9"/>
      <c r="Z590" s="36"/>
      <c r="AA590" s="36"/>
      <c r="AB590" s="36"/>
      <c r="AC590" s="36"/>
    </row>
    <row r="591" spans="1:29" ht="13" x14ac:dyDescent="0.3">
      <c r="B591" s="9"/>
      <c r="Z591" s="36"/>
      <c r="AA591" s="36"/>
      <c r="AB591" s="36"/>
      <c r="AC591" s="36"/>
    </row>
    <row r="592" spans="1:29" ht="13" x14ac:dyDescent="0.3">
      <c r="B592" s="9"/>
      <c r="Z592" s="36"/>
      <c r="AA592" s="36"/>
      <c r="AB592" s="36"/>
      <c r="AC592" s="36"/>
    </row>
    <row r="593" spans="2:29" ht="13" x14ac:dyDescent="0.3">
      <c r="B593" s="9"/>
      <c r="Z593" s="36"/>
      <c r="AA593" s="36"/>
      <c r="AB593" s="36"/>
      <c r="AC593" s="36"/>
    </row>
    <row r="594" spans="2:29" ht="13" x14ac:dyDescent="0.3">
      <c r="B594" s="9"/>
      <c r="Z594" s="36"/>
      <c r="AA594" s="36"/>
      <c r="AB594" s="36"/>
      <c r="AC594" s="36"/>
    </row>
    <row r="595" spans="2:29" ht="13" x14ac:dyDescent="0.3">
      <c r="B595" s="9"/>
      <c r="Z595" s="36"/>
      <c r="AA595" s="36"/>
      <c r="AB595" s="36"/>
      <c r="AC595" s="36"/>
    </row>
    <row r="596" spans="2:29" ht="13" x14ac:dyDescent="0.3">
      <c r="B596" s="9"/>
      <c r="Z596" s="36"/>
      <c r="AA596" s="36"/>
      <c r="AB596" s="36"/>
      <c r="AC596" s="36"/>
    </row>
    <row r="597" spans="2:29" ht="13" x14ac:dyDescent="0.3">
      <c r="B597" s="9"/>
      <c r="Z597" s="36"/>
      <c r="AA597" s="36"/>
      <c r="AB597" s="36"/>
      <c r="AC597" s="36"/>
    </row>
    <row r="598" spans="2:29" ht="13" x14ac:dyDescent="0.3">
      <c r="B598" s="9"/>
      <c r="Z598" s="36"/>
      <c r="AA598" s="36"/>
      <c r="AB598" s="36"/>
      <c r="AC598" s="36"/>
    </row>
    <row r="599" spans="2:29" ht="13" x14ac:dyDescent="0.3">
      <c r="B599" s="9"/>
      <c r="Z599" s="36"/>
      <c r="AA599" s="36"/>
      <c r="AB599" s="36"/>
      <c r="AC599" s="36"/>
    </row>
    <row r="600" spans="2:29" ht="13" x14ac:dyDescent="0.3">
      <c r="B600" s="9"/>
      <c r="Z600" s="36"/>
      <c r="AA600" s="36"/>
      <c r="AB600" s="36"/>
      <c r="AC600" s="36"/>
    </row>
    <row r="601" spans="2:29" ht="13" x14ac:dyDescent="0.3">
      <c r="B601" s="9"/>
      <c r="Z601" s="36"/>
      <c r="AA601" s="36"/>
      <c r="AB601" s="36"/>
      <c r="AC601" s="36"/>
    </row>
    <row r="602" spans="2:29" ht="13" x14ac:dyDescent="0.3">
      <c r="B602" s="9"/>
      <c r="Z602" s="36"/>
      <c r="AA602" s="36"/>
      <c r="AB602" s="36"/>
      <c r="AC602" s="36"/>
    </row>
    <row r="603" spans="2:29" ht="13" x14ac:dyDescent="0.3">
      <c r="B603" s="9"/>
      <c r="Z603" s="36"/>
      <c r="AA603" s="36"/>
      <c r="AB603" s="36"/>
      <c r="AC603" s="36"/>
    </row>
    <row r="604" spans="2:29" ht="13" x14ac:dyDescent="0.3">
      <c r="B604" s="9"/>
      <c r="Z604" s="36"/>
      <c r="AA604" s="36"/>
      <c r="AB604" s="36"/>
      <c r="AC604" s="36"/>
    </row>
    <row r="605" spans="2:29" ht="13" x14ac:dyDescent="0.3">
      <c r="B605" s="9"/>
      <c r="Z605" s="36"/>
      <c r="AA605" s="36"/>
      <c r="AB605" s="36"/>
      <c r="AC605" s="36"/>
    </row>
    <row r="606" spans="2:29" ht="13" x14ac:dyDescent="0.3">
      <c r="B606" s="9"/>
      <c r="Z606" s="36"/>
      <c r="AA606" s="36"/>
      <c r="AB606" s="36"/>
      <c r="AC606" s="36"/>
    </row>
    <row r="607" spans="2:29" ht="13" x14ac:dyDescent="0.3">
      <c r="B607" s="9"/>
      <c r="Z607" s="36"/>
      <c r="AA607" s="36"/>
      <c r="AB607" s="36"/>
      <c r="AC607" s="36"/>
    </row>
    <row r="608" spans="2:29" ht="13" x14ac:dyDescent="0.3">
      <c r="B608" s="9"/>
      <c r="Z608" s="36"/>
      <c r="AA608" s="36"/>
      <c r="AB608" s="36"/>
      <c r="AC608" s="36"/>
    </row>
    <row r="609" spans="2:29" ht="13" x14ac:dyDescent="0.3">
      <c r="B609" s="9"/>
      <c r="Z609" s="36"/>
      <c r="AA609" s="36"/>
      <c r="AB609" s="36"/>
      <c r="AC609" s="36"/>
    </row>
    <row r="610" spans="2:29" ht="13" x14ac:dyDescent="0.3">
      <c r="B610" s="9" t="s">
        <v>67</v>
      </c>
      <c r="Z610" s="36"/>
      <c r="AA610" s="36"/>
      <c r="AB610" s="36"/>
      <c r="AC610" s="36"/>
    </row>
    <row r="611" spans="2:29" ht="13" x14ac:dyDescent="0.3">
      <c r="B611" s="9" t="s">
        <v>68</v>
      </c>
      <c r="Z611" s="36"/>
      <c r="AA611" s="36"/>
      <c r="AB611" s="36"/>
      <c r="AC611" s="36"/>
    </row>
    <row r="612" spans="2:29" ht="13" x14ac:dyDescent="0.3">
      <c r="B612" s="9" t="s">
        <v>69</v>
      </c>
      <c r="Z612" s="36"/>
      <c r="AA612" s="36"/>
      <c r="AB612" s="36"/>
      <c r="AC612" s="36"/>
    </row>
    <row r="613" spans="2:29" ht="13" x14ac:dyDescent="0.3">
      <c r="B613" s="30" t="s">
        <v>70</v>
      </c>
      <c r="Z613" s="36"/>
      <c r="AA613" s="36"/>
      <c r="AB613" s="36"/>
      <c r="AC613" s="36"/>
    </row>
    <row r="614" spans="2:29" x14ac:dyDescent="0.25">
      <c r="B614" s="30" t="s">
        <v>71</v>
      </c>
      <c r="Z614" s="36"/>
      <c r="AA614" s="36"/>
      <c r="AB614" s="36"/>
      <c r="AC614" s="36"/>
    </row>
    <row r="615" spans="2:29" x14ac:dyDescent="0.25">
      <c r="B615" s="30" t="s">
        <v>72</v>
      </c>
      <c r="Z615" s="36"/>
      <c r="AA615" s="36"/>
      <c r="AB615" s="36"/>
      <c r="AC615" s="36"/>
    </row>
    <row r="616" spans="2:29" x14ac:dyDescent="0.25">
      <c r="B616" s="30" t="str">
        <f>B562</f>
        <v>Dados atualizados em 28 de novembro de 2025.</v>
      </c>
      <c r="Z616" s="36"/>
      <c r="AA616" s="36"/>
      <c r="AB616" s="36"/>
      <c r="AC616" s="36"/>
    </row>
    <row r="617" spans="2:29" x14ac:dyDescent="0.25">
      <c r="B617" s="30" t="str">
        <f>B90</f>
        <v xml:space="preserve">¹Variação percentual do somatório dos valores desde o mês de janeiro até um determinado mês do ano de 2024, em relação ao somatório do mesmo período do ano de 2023. </v>
      </c>
      <c r="Z617" s="36"/>
      <c r="AA617" s="36"/>
      <c r="AB617" s="36"/>
      <c r="AC617" s="36"/>
    </row>
    <row r="618" spans="2:29" x14ac:dyDescent="0.25">
      <c r="Z618" s="36"/>
      <c r="AA618" s="36"/>
      <c r="AB618" s="36"/>
      <c r="AC618" s="36"/>
    </row>
    <row r="619" spans="2:29" ht="15.5" x14ac:dyDescent="0.35">
      <c r="B619" s="6" t="s">
        <v>31</v>
      </c>
      <c r="Z619" s="36"/>
      <c r="AA619" s="36"/>
      <c r="AB619" s="36"/>
      <c r="AC619" s="36"/>
    </row>
    <row r="620" spans="2:29" x14ac:dyDescent="0.25">
      <c r="Z620" s="36"/>
      <c r="AA620" s="36"/>
      <c r="AB620" s="36"/>
      <c r="AC620" s="36"/>
    </row>
    <row r="621" spans="2:29" x14ac:dyDescent="0.25">
      <c r="Z621" s="36"/>
      <c r="AA621" s="36"/>
      <c r="AB621" s="36"/>
      <c r="AC621" s="36"/>
    </row>
    <row r="622" spans="2:29" x14ac:dyDescent="0.25">
      <c r="Z622" s="36"/>
      <c r="AA622" s="36"/>
      <c r="AB622" s="36"/>
      <c r="AC622" s="36"/>
    </row>
    <row r="623" spans="2:29" ht="18" x14ac:dyDescent="0.4">
      <c r="B623" s="5" t="s">
        <v>98</v>
      </c>
      <c r="Z623" s="36"/>
      <c r="AA623" s="36"/>
      <c r="AB623" s="36"/>
      <c r="AC623" s="36"/>
    </row>
    <row r="624" spans="2:29" x14ac:dyDescent="0.25">
      <c r="Z624" s="36"/>
      <c r="AA624" s="36"/>
      <c r="AB624" s="36"/>
      <c r="AC624" s="36"/>
    </row>
    <row r="625" spans="2:34" ht="15.5" x14ac:dyDescent="0.35">
      <c r="B625" s="53" t="s">
        <v>23</v>
      </c>
      <c r="C625" s="8" t="s">
        <v>24</v>
      </c>
      <c r="D625" s="8" t="s">
        <v>24</v>
      </c>
      <c r="E625" s="8" t="s">
        <v>24</v>
      </c>
      <c r="F625" s="8" t="s">
        <v>24</v>
      </c>
      <c r="G625" s="8" t="s">
        <v>24</v>
      </c>
      <c r="H625" s="8" t="s">
        <v>24</v>
      </c>
      <c r="I625" s="8" t="s">
        <v>24</v>
      </c>
      <c r="Z625" s="36"/>
      <c r="AA625" s="36"/>
      <c r="AB625" s="36"/>
      <c r="AC625" s="36"/>
    </row>
    <row r="626" spans="2:34" ht="13" x14ac:dyDescent="0.3">
      <c r="B626" s="108"/>
      <c r="C626" s="108" t="s">
        <v>6</v>
      </c>
      <c r="D626" s="102"/>
      <c r="E626" s="102"/>
      <c r="F626" s="102"/>
      <c r="G626" s="102"/>
      <c r="H626" s="102"/>
      <c r="I626" s="102"/>
      <c r="J626" s="102"/>
      <c r="K626" s="102"/>
      <c r="L626" s="102"/>
      <c r="M626" s="102"/>
      <c r="N626" s="102"/>
      <c r="O626" s="102"/>
      <c r="P626" s="102"/>
      <c r="Q626" s="102"/>
      <c r="R626" s="102"/>
      <c r="S626" s="102"/>
      <c r="T626" s="102"/>
      <c r="U626" s="102"/>
      <c r="V626" s="102"/>
      <c r="W626" s="102"/>
      <c r="X626" s="102"/>
      <c r="Y626" s="102"/>
      <c r="Z626" s="102"/>
      <c r="AA626" s="102"/>
      <c r="AB626" s="103"/>
      <c r="AC626" s="67" t="s">
        <v>7</v>
      </c>
    </row>
    <row r="627" spans="2:34" ht="13" x14ac:dyDescent="0.3">
      <c r="B627" s="91" t="s">
        <v>8</v>
      </c>
      <c r="C627" s="109">
        <v>2000</v>
      </c>
      <c r="D627" s="105">
        <v>2001</v>
      </c>
      <c r="E627" s="105">
        <v>2002</v>
      </c>
      <c r="F627" s="105">
        <v>2003</v>
      </c>
      <c r="G627" s="105">
        <v>2004</v>
      </c>
      <c r="H627" s="105">
        <v>2005</v>
      </c>
      <c r="I627" s="105">
        <v>2006</v>
      </c>
      <c r="J627" s="105">
        <v>2007</v>
      </c>
      <c r="K627" s="92">
        <v>2008</v>
      </c>
      <c r="L627" s="92">
        <v>2009</v>
      </c>
      <c r="M627" s="92">
        <v>2010</v>
      </c>
      <c r="N627" s="92">
        <v>2011</v>
      </c>
      <c r="O627" s="92">
        <v>2012</v>
      </c>
      <c r="P627" s="92">
        <v>2013</v>
      </c>
      <c r="Q627" s="92">
        <v>2014</v>
      </c>
      <c r="R627" s="92">
        <v>2015</v>
      </c>
      <c r="S627" s="92">
        <v>2016</v>
      </c>
      <c r="T627" s="92">
        <v>2017</v>
      </c>
      <c r="U627" s="92">
        <v>2018</v>
      </c>
      <c r="V627" s="105">
        <v>2019</v>
      </c>
      <c r="W627" s="105">
        <v>2020</v>
      </c>
      <c r="X627" s="105">
        <v>2021</v>
      </c>
      <c r="Y627" s="105">
        <v>2022</v>
      </c>
      <c r="Z627" s="105">
        <v>2023</v>
      </c>
      <c r="AA627" s="105">
        <v>2024</v>
      </c>
      <c r="AB627" s="106">
        <v>2025</v>
      </c>
      <c r="AC627" s="69" t="s">
        <v>87</v>
      </c>
      <c r="AD627" s="37"/>
      <c r="AE627" s="37"/>
      <c r="AF627" s="37"/>
      <c r="AG627" s="37"/>
      <c r="AH627" s="37"/>
    </row>
    <row r="628" spans="2:34" ht="13.5" x14ac:dyDescent="0.3">
      <c r="B628" s="88" t="s">
        <v>10</v>
      </c>
      <c r="C628" s="126">
        <v>8888167.6441124994</v>
      </c>
      <c r="D628" s="118">
        <v>23604046.280023798</v>
      </c>
      <c r="E628" s="118">
        <v>33512362.878982097</v>
      </c>
      <c r="F628" s="118">
        <v>33929210.789999999</v>
      </c>
      <c r="G628" s="118">
        <v>54326332.009999998</v>
      </c>
      <c r="H628" s="118">
        <v>70799986.640000001</v>
      </c>
      <c r="I628" s="118">
        <v>114377260.38</v>
      </c>
      <c r="J628" s="118">
        <v>126138132.75999999</v>
      </c>
      <c r="K628" s="118">
        <v>228230926.48000002</v>
      </c>
      <c r="L628" s="118">
        <v>143212237.83000001</v>
      </c>
      <c r="M628" s="118">
        <v>146721218.94</v>
      </c>
      <c r="N628" s="118">
        <v>176881193.43000001</v>
      </c>
      <c r="O628" s="118">
        <v>240860208.70000002</v>
      </c>
      <c r="P628" s="118">
        <v>641044941.25</v>
      </c>
      <c r="Q628" s="118">
        <v>443538894.44000006</v>
      </c>
      <c r="R628" s="118">
        <v>863601655.09000003</v>
      </c>
      <c r="S628" s="118">
        <v>264087209.2784</v>
      </c>
      <c r="T628" s="118">
        <v>65526796.909999996</v>
      </c>
      <c r="U628" s="118">
        <v>144084098</v>
      </c>
      <c r="V628" s="118">
        <v>174552881.65000001</v>
      </c>
      <c r="W628" s="118">
        <v>209230020.13</v>
      </c>
      <c r="X628" s="118">
        <v>287070578.00439405</v>
      </c>
      <c r="Y628" s="127">
        <v>960150223.36978102</v>
      </c>
      <c r="Z628" s="118">
        <v>133462500.58559391</v>
      </c>
      <c r="AA628" s="118">
        <v>194178747.99174201</v>
      </c>
      <c r="AB628" s="119">
        <v>205202535.69159633</v>
      </c>
      <c r="AC628" s="68">
        <f>(IF(AA628=0,"n/d",(AB628/AA628)-1)*100)</f>
        <v>5.6771339880732574</v>
      </c>
    </row>
    <row r="629" spans="2:34" ht="13.5" x14ac:dyDescent="0.3">
      <c r="B629" s="89" t="s">
        <v>11</v>
      </c>
      <c r="C629" s="120">
        <v>9460134.9399999995</v>
      </c>
      <c r="D629" s="121">
        <v>25586039.312470101</v>
      </c>
      <c r="E629" s="121">
        <v>30142375.315165102</v>
      </c>
      <c r="F629" s="121">
        <v>35665374.300000004</v>
      </c>
      <c r="G629" s="121">
        <v>58180114.280000001</v>
      </c>
      <c r="H629" s="121">
        <v>60616377.140000001</v>
      </c>
      <c r="I629" s="121">
        <v>110619421.80999999</v>
      </c>
      <c r="J629" s="121">
        <v>120069050.59999999</v>
      </c>
      <c r="K629" s="121">
        <v>215634495.48999998</v>
      </c>
      <c r="L629" s="121">
        <v>127097394.01000001</v>
      </c>
      <c r="M629" s="121">
        <v>166559244.05000001</v>
      </c>
      <c r="N629" s="121">
        <v>235449309.51999998</v>
      </c>
      <c r="O629" s="121">
        <v>318296248.06</v>
      </c>
      <c r="P629" s="121">
        <v>645328575.61000001</v>
      </c>
      <c r="Q629" s="121">
        <v>404634025.42000002</v>
      </c>
      <c r="R629" s="121">
        <v>672595900.18595004</v>
      </c>
      <c r="S629" s="121">
        <v>251156929.56999999</v>
      </c>
      <c r="T629" s="121">
        <v>97330330.760000005</v>
      </c>
      <c r="U629" s="121">
        <v>193283231.96000001</v>
      </c>
      <c r="V629" s="121">
        <v>162400600.66</v>
      </c>
      <c r="W629" s="121">
        <v>105100928.762279</v>
      </c>
      <c r="X629" s="121">
        <v>280202346.50128925</v>
      </c>
      <c r="Y629" s="128">
        <v>606898367.51029325</v>
      </c>
      <c r="Z629" s="121">
        <v>119297953.9422266</v>
      </c>
      <c r="AA629" s="121">
        <v>167672745.00896859</v>
      </c>
      <c r="AB629" s="122">
        <v>209991666.69522089</v>
      </c>
      <c r="AC629" s="68">
        <f>IF(AB629="","",((SUM(AB628:AB629))/(SUM(AA628:AA629))-1)*100)</f>
        <v>14.741602678975774</v>
      </c>
    </row>
    <row r="630" spans="2:34" ht="13.5" x14ac:dyDescent="0.3">
      <c r="B630" s="89" t="s">
        <v>12</v>
      </c>
      <c r="C630" s="120">
        <v>10167003.449999999</v>
      </c>
      <c r="D630" s="121">
        <v>29004739.231235899</v>
      </c>
      <c r="E630" s="121">
        <v>32267899.23</v>
      </c>
      <c r="F630" s="121">
        <v>41377637.710000001</v>
      </c>
      <c r="G630" s="121">
        <v>63602087.130000003</v>
      </c>
      <c r="H630" s="121">
        <v>73718301.730000004</v>
      </c>
      <c r="I630" s="121">
        <v>125921118.28</v>
      </c>
      <c r="J630" s="121">
        <v>130663571.86999999</v>
      </c>
      <c r="K630" s="121">
        <v>227331075.99999997</v>
      </c>
      <c r="L630" s="121">
        <v>144979917.46999997</v>
      </c>
      <c r="M630" s="121">
        <v>177360961.25</v>
      </c>
      <c r="N630" s="121">
        <v>242799172.22000003</v>
      </c>
      <c r="O630" s="121">
        <v>382094434.5</v>
      </c>
      <c r="P630" s="121">
        <v>662714549.97000003</v>
      </c>
      <c r="Q630" s="121">
        <v>444704563.91999996</v>
      </c>
      <c r="R630" s="121">
        <v>524433981.67000008</v>
      </c>
      <c r="S630" s="121">
        <v>220514732.01999998</v>
      </c>
      <c r="T630" s="121">
        <v>180286195.03634</v>
      </c>
      <c r="U630" s="121">
        <v>154042913.76000002</v>
      </c>
      <c r="V630" s="121">
        <v>166962754.5893743</v>
      </c>
      <c r="W630" s="121">
        <v>113204366.4901225</v>
      </c>
      <c r="X630" s="121">
        <v>231939438.11699998</v>
      </c>
      <c r="Y630" s="128">
        <v>303279347.22013485</v>
      </c>
      <c r="Z630" s="121">
        <v>145031103.354</v>
      </c>
      <c r="AA630" s="121">
        <v>185137205.42929566</v>
      </c>
      <c r="AB630" s="122">
        <v>112976501.8618167</v>
      </c>
      <c r="AC630" s="68">
        <f>IF(AB630="","",((SUM(AB628:AB630))/(SUM(AA628:AA630))-1)*100)</f>
        <v>-3.440289394531304</v>
      </c>
    </row>
    <row r="631" spans="2:34" ht="13.5" x14ac:dyDescent="0.3">
      <c r="B631" s="89" t="s">
        <v>13</v>
      </c>
      <c r="C631" s="120">
        <v>9577646.7461439986</v>
      </c>
      <c r="D631" s="121">
        <v>24773519.251746103</v>
      </c>
      <c r="E631" s="121">
        <v>32404952.259999998</v>
      </c>
      <c r="F631" s="121">
        <v>46168762.689999998</v>
      </c>
      <c r="G631" s="121">
        <v>61890736.969999999</v>
      </c>
      <c r="H631" s="121">
        <v>78903048.5</v>
      </c>
      <c r="I631" s="121">
        <v>109742502.57000001</v>
      </c>
      <c r="J631" s="121">
        <v>122370672.55999999</v>
      </c>
      <c r="K631" s="121">
        <v>237570636.85999998</v>
      </c>
      <c r="L631" s="121">
        <v>121571026.92</v>
      </c>
      <c r="M631" s="121">
        <v>172557738.48999998</v>
      </c>
      <c r="N631" s="121">
        <v>204218715.42000002</v>
      </c>
      <c r="O631" s="121">
        <v>498149803.17000002</v>
      </c>
      <c r="P631" s="121">
        <v>592995887.35000002</v>
      </c>
      <c r="Q631" s="121">
        <v>719905118.28999996</v>
      </c>
      <c r="R631" s="121">
        <v>479768445.25999999</v>
      </c>
      <c r="S631" s="121">
        <v>289465996.85000002</v>
      </c>
      <c r="T631" s="121">
        <v>146758304.69999999</v>
      </c>
      <c r="U631" s="121">
        <v>121678186.52000001</v>
      </c>
      <c r="V631" s="121">
        <v>207500132.25003999</v>
      </c>
      <c r="W631" s="121">
        <v>87164209.458392695</v>
      </c>
      <c r="X631" s="121">
        <v>223632929.20660001</v>
      </c>
      <c r="Y631" s="128">
        <v>203034748.15552461</v>
      </c>
      <c r="Z631" s="121">
        <v>153468059.94188419</v>
      </c>
      <c r="AA631" s="121">
        <v>177849021.12876999</v>
      </c>
      <c r="AB631" s="122">
        <v>176003094.09106442</v>
      </c>
      <c r="AC631" s="68">
        <f>IF(AB631="","",((SUM(AB628:AB631))/(SUM(AA628:AA631))-1)*100)</f>
        <v>-2.8508341469393295</v>
      </c>
    </row>
    <row r="632" spans="2:34" ht="13.5" x14ac:dyDescent="0.3">
      <c r="B632" s="89" t="s">
        <v>14</v>
      </c>
      <c r="C632" s="120">
        <v>9098820.4690000005</v>
      </c>
      <c r="D632" s="121">
        <v>31328006.949263401</v>
      </c>
      <c r="E632" s="121">
        <v>34302876.609999999</v>
      </c>
      <c r="F632" s="121">
        <v>49051082.829999998</v>
      </c>
      <c r="G632" s="121">
        <v>64823764.760000005</v>
      </c>
      <c r="H632" s="121">
        <v>74549789.219999999</v>
      </c>
      <c r="I632" s="121">
        <v>124336525.11999999</v>
      </c>
      <c r="J632" s="121">
        <v>122885898.75999999</v>
      </c>
      <c r="K632" s="121">
        <v>241616284.59999999</v>
      </c>
      <c r="L632" s="121">
        <v>153549759.37</v>
      </c>
      <c r="M632" s="121">
        <v>205444074.74000001</v>
      </c>
      <c r="N632" s="121">
        <v>221725692.89000002</v>
      </c>
      <c r="O632" s="121">
        <v>568956381.50999999</v>
      </c>
      <c r="P632" s="121">
        <v>785323717.99000001</v>
      </c>
      <c r="Q632" s="121">
        <v>963869484.5</v>
      </c>
      <c r="R632" s="121">
        <v>478387149.41000003</v>
      </c>
      <c r="S632" s="121">
        <v>177878597.91000003</v>
      </c>
      <c r="T632" s="121">
        <v>140964026.56999999</v>
      </c>
      <c r="U632" s="121">
        <v>175414805.72</v>
      </c>
      <c r="V632" s="121">
        <v>142506365.44088298</v>
      </c>
      <c r="W632" s="121">
        <v>82671719.835311398</v>
      </c>
      <c r="X632" s="121">
        <v>231495337.7784</v>
      </c>
      <c r="Y632" s="128">
        <v>378563725.60686451</v>
      </c>
      <c r="Z632" s="121">
        <v>128227300.57031122</v>
      </c>
      <c r="AA632" s="121">
        <v>115905836.3159577</v>
      </c>
      <c r="AB632" s="122">
        <v>143361537.8796795</v>
      </c>
      <c r="AC632" s="68">
        <f>IF(AB632="","",((SUM(AB628:AB632))/(SUM(AA628:AA632))-1)*100)</f>
        <v>0.80783019949257628</v>
      </c>
    </row>
    <row r="633" spans="2:34" ht="13.5" x14ac:dyDescent="0.3">
      <c r="B633" s="89" t="s">
        <v>15</v>
      </c>
      <c r="C633" s="120">
        <v>15041016.392105099</v>
      </c>
      <c r="D633" s="121">
        <v>27193912.813766502</v>
      </c>
      <c r="E633" s="121">
        <v>33483898.280000001</v>
      </c>
      <c r="F633" s="121">
        <v>51745537.910000004</v>
      </c>
      <c r="G633" s="121">
        <v>63632181.019999996</v>
      </c>
      <c r="H633" s="121">
        <v>70311093.450000003</v>
      </c>
      <c r="I633" s="121">
        <v>120945364.77999999</v>
      </c>
      <c r="J633" s="121">
        <v>126521310.34</v>
      </c>
      <c r="K633" s="121">
        <v>229836962.17000002</v>
      </c>
      <c r="L633" s="121">
        <v>151081323.25999999</v>
      </c>
      <c r="M633" s="121">
        <v>247926025.23999998</v>
      </c>
      <c r="N633" s="121">
        <v>279817747.55000001</v>
      </c>
      <c r="O633" s="121">
        <v>482319707.64999998</v>
      </c>
      <c r="P633" s="121">
        <v>461664491.28000003</v>
      </c>
      <c r="Q633" s="121">
        <v>434414516.52999997</v>
      </c>
      <c r="R633" s="121">
        <v>362561514.13999999</v>
      </c>
      <c r="S633" s="121">
        <v>103344449.14</v>
      </c>
      <c r="T633" s="121">
        <v>127258846.91</v>
      </c>
      <c r="U633" s="121">
        <v>149039117.16</v>
      </c>
      <c r="V633" s="121">
        <v>120834534.1295</v>
      </c>
      <c r="W633" s="121">
        <v>82240839.968798399</v>
      </c>
      <c r="X633" s="121">
        <v>342087370.43906903</v>
      </c>
      <c r="Y633" s="128">
        <v>450360326.92960072</v>
      </c>
      <c r="Z633" s="121">
        <v>192237653.53863198</v>
      </c>
      <c r="AA633" s="121">
        <v>173364515.64091471</v>
      </c>
      <c r="AB633" s="122">
        <v>101492352.641</v>
      </c>
      <c r="AC633" s="68">
        <f>IF(AB633="","",((SUM(AB628:AB633))/(SUM(AA628:AA633))-1)*100)</f>
        <v>-6.4174997205183493</v>
      </c>
    </row>
    <row r="634" spans="2:34" ht="13.5" x14ac:dyDescent="0.3">
      <c r="B634" s="89" t="s">
        <v>16</v>
      </c>
      <c r="C634" s="120">
        <v>19092473.039168902</v>
      </c>
      <c r="D634" s="121">
        <v>29854705.938951302</v>
      </c>
      <c r="E634" s="121">
        <v>36806530.18</v>
      </c>
      <c r="F634" s="121">
        <v>51072788.299999997</v>
      </c>
      <c r="G634" s="121">
        <v>65134839.420000002</v>
      </c>
      <c r="H634" s="121">
        <v>83856110.399999991</v>
      </c>
      <c r="I634" s="121">
        <v>135160183.05000001</v>
      </c>
      <c r="J634" s="121">
        <v>149863976.19000003</v>
      </c>
      <c r="K634" s="121">
        <v>272442021.69999999</v>
      </c>
      <c r="L634" s="121">
        <v>175287608.38999996</v>
      </c>
      <c r="M634" s="121">
        <v>280361247.84000003</v>
      </c>
      <c r="N634" s="121">
        <v>313440563.89999998</v>
      </c>
      <c r="O634" s="121">
        <v>360659676.53999996</v>
      </c>
      <c r="P634" s="121">
        <v>598380895.97000003</v>
      </c>
      <c r="Q634" s="121">
        <v>995102266.7099998</v>
      </c>
      <c r="R634" s="121">
        <v>396699450.03999996</v>
      </c>
      <c r="S634" s="121">
        <v>103724504.17</v>
      </c>
      <c r="T634" s="121">
        <v>163681328.66000003</v>
      </c>
      <c r="U634" s="121">
        <v>312646254.47000003</v>
      </c>
      <c r="V634" s="121">
        <v>164850511.69957751</v>
      </c>
      <c r="W634" s="121">
        <v>66721291.756197192</v>
      </c>
      <c r="X634" s="121">
        <v>587149111.27439153</v>
      </c>
      <c r="Y634" s="128">
        <v>276429450.1527825</v>
      </c>
      <c r="Z634" s="121">
        <v>121073123.79202349</v>
      </c>
      <c r="AA634" s="121">
        <v>187927121.141</v>
      </c>
      <c r="AB634" s="122">
        <v>166378078.93444937</v>
      </c>
      <c r="AC634" s="68">
        <f>IF(AB634="","",((SUM(AB628:AB634))/(SUM(AA628:AA634))-1)*100)</f>
        <v>-7.2068958871628013</v>
      </c>
    </row>
    <row r="635" spans="2:34" ht="13.5" x14ac:dyDescent="0.3">
      <c r="B635" s="89" t="s">
        <v>17</v>
      </c>
      <c r="C635" s="120">
        <v>19376403.077619199</v>
      </c>
      <c r="D635" s="121">
        <v>33794713.335074</v>
      </c>
      <c r="E635" s="121">
        <v>38536902.630000003</v>
      </c>
      <c r="F635" s="121">
        <v>51064285.139999993</v>
      </c>
      <c r="G635" s="121">
        <v>66092853.5</v>
      </c>
      <c r="H635" s="121">
        <v>92599480.130185589</v>
      </c>
      <c r="I635" s="121">
        <v>144721601.52000001</v>
      </c>
      <c r="J635" s="121">
        <v>149071780.32999998</v>
      </c>
      <c r="K635" s="121">
        <v>275770714.40000004</v>
      </c>
      <c r="L635" s="121">
        <v>141804480.87</v>
      </c>
      <c r="M635" s="121">
        <v>393116187.95000005</v>
      </c>
      <c r="N635" s="121">
        <v>317671674.44</v>
      </c>
      <c r="O635" s="121">
        <v>273213713.10000002</v>
      </c>
      <c r="P635" s="121">
        <v>483470130.82000005</v>
      </c>
      <c r="Q635" s="121">
        <v>774243178.10000002</v>
      </c>
      <c r="R635" s="121">
        <v>274901635.56</v>
      </c>
      <c r="S635" s="121">
        <v>105328844.16</v>
      </c>
      <c r="T635" s="121">
        <v>203375034.41</v>
      </c>
      <c r="U635" s="121">
        <v>357837782.76999998</v>
      </c>
      <c r="V635" s="121">
        <v>178577283.43927747</v>
      </c>
      <c r="W635" s="121">
        <v>77076407.920000002</v>
      </c>
      <c r="X635" s="121">
        <v>570662981.32342601</v>
      </c>
      <c r="Y635" s="128">
        <v>414206709.22388983</v>
      </c>
      <c r="Z635" s="121">
        <v>106379007.682</v>
      </c>
      <c r="AA635" s="121">
        <v>183437779.20308679</v>
      </c>
      <c r="AB635" s="122">
        <v>230337715.36099938</v>
      </c>
      <c r="AC635" s="68">
        <f>IF(AB635="","",((SUM(AB628:AB635))/(SUM(AA628:AA635))-1)*100)</f>
        <v>-2.8675758755928427</v>
      </c>
    </row>
    <row r="636" spans="2:34" ht="13.5" x14ac:dyDescent="0.3">
      <c r="B636" s="89" t="s">
        <v>18</v>
      </c>
      <c r="C636" s="120">
        <v>19374318.349251699</v>
      </c>
      <c r="D636" s="121">
        <v>30287881.566360001</v>
      </c>
      <c r="E636" s="121">
        <v>38307869.5</v>
      </c>
      <c r="F636" s="121">
        <v>48592409.509999998</v>
      </c>
      <c r="G636" s="121">
        <v>71922453.310000002</v>
      </c>
      <c r="H636" s="121">
        <v>97367660.979999989</v>
      </c>
      <c r="I636" s="121">
        <v>147292749.48000002</v>
      </c>
      <c r="J636" s="121">
        <v>162060084.03999999</v>
      </c>
      <c r="K636" s="121">
        <v>255888680</v>
      </c>
      <c r="L636" s="121">
        <v>127518862.23</v>
      </c>
      <c r="M636" s="121">
        <v>343197587.19</v>
      </c>
      <c r="N636" s="121">
        <v>309909662.23000002</v>
      </c>
      <c r="O636" s="121">
        <v>494209867.41999996</v>
      </c>
      <c r="P636" s="121">
        <v>578603572.90999997</v>
      </c>
      <c r="Q636" s="121">
        <v>342076264.35999995</v>
      </c>
      <c r="R636" s="121">
        <v>354506738.51999998</v>
      </c>
      <c r="S636" s="121">
        <v>172771392.44999999</v>
      </c>
      <c r="T636" s="121">
        <v>176953126.49000001</v>
      </c>
      <c r="U636" s="121">
        <v>315462575.79999995</v>
      </c>
      <c r="V636" s="121">
        <v>179631334.69</v>
      </c>
      <c r="W636" s="121">
        <v>70188308.155982703</v>
      </c>
      <c r="X636" s="121">
        <v>725183578.24766207</v>
      </c>
      <c r="Y636" s="128">
        <v>538747230.26316452</v>
      </c>
      <c r="Z636" s="121">
        <v>118156403.23999999</v>
      </c>
      <c r="AA636" s="121">
        <v>354806701.46444392</v>
      </c>
      <c r="AB636" s="122">
        <v>132135250.05120891</v>
      </c>
      <c r="AC636" s="68">
        <f>IF(AB636="","",((SUM(AB628:AB636))/(SUM(AA628:AA636))-1)*100)</f>
        <v>-15.078090271313748</v>
      </c>
    </row>
    <row r="637" spans="2:34" ht="13.5" x14ac:dyDescent="0.3">
      <c r="B637" s="89" t="s">
        <v>19</v>
      </c>
      <c r="C637" s="120">
        <v>21776353.181250799</v>
      </c>
      <c r="D637" s="121">
        <v>36596274.616133898</v>
      </c>
      <c r="E637" s="121">
        <v>40222514.538709998</v>
      </c>
      <c r="F637" s="121">
        <v>58114882.200000003</v>
      </c>
      <c r="G637" s="121">
        <v>75338512.200000003</v>
      </c>
      <c r="H637" s="121">
        <v>115767240.15843579</v>
      </c>
      <c r="I637" s="121">
        <v>152330243.16000003</v>
      </c>
      <c r="J637" s="121">
        <v>186390729.84</v>
      </c>
      <c r="K637" s="121">
        <v>301187203.61000001</v>
      </c>
      <c r="L637" s="121">
        <v>142466510.66</v>
      </c>
      <c r="M637" s="121">
        <v>373983993.38</v>
      </c>
      <c r="N637" s="121">
        <v>315364586.98000002</v>
      </c>
      <c r="O637" s="121">
        <v>571866972.38</v>
      </c>
      <c r="P637" s="121">
        <v>611597990.44000006</v>
      </c>
      <c r="Q637" s="121">
        <v>624511209.40999997</v>
      </c>
      <c r="R637" s="121">
        <v>267917707.61999997</v>
      </c>
      <c r="S637" s="121">
        <v>173541535.59999999</v>
      </c>
      <c r="T637" s="121">
        <v>251025855.90000004</v>
      </c>
      <c r="U637" s="121">
        <v>251402162.16788</v>
      </c>
      <c r="V637" s="121">
        <v>215744032.38982001</v>
      </c>
      <c r="W637" s="121">
        <v>93908113.560000002</v>
      </c>
      <c r="X637" s="121">
        <v>1057158888.0288036</v>
      </c>
      <c r="Y637" s="128">
        <v>157481300.87342179</v>
      </c>
      <c r="Z637" s="121">
        <v>131335421.2266003</v>
      </c>
      <c r="AA637" s="121">
        <v>283431093.18710852</v>
      </c>
      <c r="AB637" s="122">
        <v>181038409.10981202</v>
      </c>
      <c r="AC637" s="68">
        <f>IF(AB637="","",((SUM(AB628:AB637))/(SUM(AA628:AA637))-1)*100)</f>
        <v>-18.025976351517603</v>
      </c>
    </row>
    <row r="638" spans="2:34" ht="13.5" x14ac:dyDescent="0.3">
      <c r="B638" s="89" t="s">
        <v>20</v>
      </c>
      <c r="C638" s="120">
        <v>20488274.330958899</v>
      </c>
      <c r="D638" s="121">
        <v>38030392.372117504</v>
      </c>
      <c r="E638" s="121">
        <v>37792397.380000003</v>
      </c>
      <c r="F638" s="121">
        <v>59926468.779999994</v>
      </c>
      <c r="G638" s="121">
        <v>70768887</v>
      </c>
      <c r="H638" s="121">
        <v>113667523.78999999</v>
      </c>
      <c r="I638" s="121">
        <v>135056724.03999999</v>
      </c>
      <c r="J638" s="121">
        <v>191881181.11000001</v>
      </c>
      <c r="K638" s="121">
        <v>300484735.54000002</v>
      </c>
      <c r="L638" s="121">
        <v>153785843.84</v>
      </c>
      <c r="M638" s="121">
        <v>360705686.35000002</v>
      </c>
      <c r="N638" s="121">
        <v>329063939.81999999</v>
      </c>
      <c r="O638" s="121">
        <v>553065512.67999995</v>
      </c>
      <c r="P638" s="121">
        <v>563651770.66999996</v>
      </c>
      <c r="Q638" s="121">
        <v>408879512.84000003</v>
      </c>
      <c r="R638" s="121">
        <v>261843157.38</v>
      </c>
      <c r="S638" s="121">
        <v>128842485.40000001</v>
      </c>
      <c r="T638" s="121">
        <v>161127958.72</v>
      </c>
      <c r="U638" s="121">
        <v>198446558.66910979</v>
      </c>
      <c r="V638" s="121">
        <v>254061602.41070026</v>
      </c>
      <c r="W638" s="121">
        <v>104036753.19881859</v>
      </c>
      <c r="X638" s="121">
        <v>1061285294.1954341</v>
      </c>
      <c r="Y638" s="128">
        <v>277403453.57657462</v>
      </c>
      <c r="Z638" s="121">
        <v>217845051.51823539</v>
      </c>
      <c r="AA638" s="121">
        <v>262230404.84478381</v>
      </c>
      <c r="AB638" s="122"/>
      <c r="AC638" s="68" t="str">
        <f>IF(AB638="","",((SUM(AB628:AB638))/(SUM(AA628:AA638))-1)*100)</f>
        <v/>
      </c>
    </row>
    <row r="639" spans="2:34" ht="13.5" x14ac:dyDescent="0.3">
      <c r="B639" s="90" t="s">
        <v>21</v>
      </c>
      <c r="C639" s="123">
        <v>21660455.6216718</v>
      </c>
      <c r="D639" s="124">
        <v>34740757.941154994</v>
      </c>
      <c r="E639" s="124">
        <v>37110812.980000004</v>
      </c>
      <c r="F639" s="124">
        <v>56794560.18</v>
      </c>
      <c r="G639" s="124">
        <v>68890638.090000004</v>
      </c>
      <c r="H639" s="124">
        <v>111849602.82999998</v>
      </c>
      <c r="I639" s="124">
        <v>139149029.46000001</v>
      </c>
      <c r="J639" s="124">
        <v>195105914.31999999</v>
      </c>
      <c r="K639" s="124">
        <v>242989265.94</v>
      </c>
      <c r="L639" s="124">
        <v>126388879.37</v>
      </c>
      <c r="M639" s="124">
        <v>287603733.49000001</v>
      </c>
      <c r="N639" s="124">
        <v>284210377.64999998</v>
      </c>
      <c r="O639" s="124">
        <v>505057548.49000001</v>
      </c>
      <c r="P639" s="124">
        <v>336631836.54000002</v>
      </c>
      <c r="Q639" s="124">
        <v>552752881.62999988</v>
      </c>
      <c r="R639" s="124">
        <v>335863654.61000001</v>
      </c>
      <c r="S639" s="124">
        <v>102479143.12680002</v>
      </c>
      <c r="T639" s="124">
        <v>191180148.32999998</v>
      </c>
      <c r="U639" s="124">
        <v>96282852.658114001</v>
      </c>
      <c r="V639" s="124">
        <v>137666435.23409003</v>
      </c>
      <c r="W639" s="124">
        <v>142847180.26276121</v>
      </c>
      <c r="X639" s="124">
        <v>985936862.91439652</v>
      </c>
      <c r="Y639" s="129">
        <v>247211644.62818921</v>
      </c>
      <c r="Z639" s="124">
        <v>180548495.46181428</v>
      </c>
      <c r="AA639" s="124">
        <v>168252975.74739119</v>
      </c>
      <c r="AB639" s="125"/>
      <c r="AC639" s="68" t="str">
        <f>IF(AB639="","",((SUM(AB628:AB639))/(SUM(AA628:AA639))-1)*100)</f>
        <v/>
      </c>
    </row>
    <row r="640" spans="2:34" ht="13" x14ac:dyDescent="0.3">
      <c r="B640" s="42" t="s">
        <v>22</v>
      </c>
      <c r="C640" s="65">
        <f>SUM(C628:C639)</f>
        <v>184001067.24128288</v>
      </c>
      <c r="D640" s="65">
        <f t="shared" ref="D640:Z640" si="46">SUM(D628:D639)</f>
        <v>364794989.60829753</v>
      </c>
      <c r="E640" s="65">
        <f t="shared" si="46"/>
        <v>424891391.78285724</v>
      </c>
      <c r="F640" s="65">
        <f t="shared" si="46"/>
        <v>583503000.33999991</v>
      </c>
      <c r="G640" s="65">
        <f t="shared" si="46"/>
        <v>784603399.69000006</v>
      </c>
      <c r="H640" s="65">
        <f t="shared" si="46"/>
        <v>1044006214.9686213</v>
      </c>
      <c r="I640" s="65">
        <f t="shared" si="46"/>
        <v>1559652723.6500001</v>
      </c>
      <c r="J640" s="65">
        <f t="shared" si="46"/>
        <v>1783022302.72</v>
      </c>
      <c r="K640" s="65">
        <f t="shared" si="46"/>
        <v>3028983002.7900004</v>
      </c>
      <c r="L640" s="65">
        <f t="shared" si="46"/>
        <v>1708743844.2199998</v>
      </c>
      <c r="M640" s="65">
        <f t="shared" si="46"/>
        <v>3155537698.9099998</v>
      </c>
      <c r="N640" s="65">
        <f t="shared" si="46"/>
        <v>3230552636.0500007</v>
      </c>
      <c r="O640" s="65">
        <f t="shared" si="46"/>
        <v>5248750074.1999998</v>
      </c>
      <c r="P640" s="65">
        <f t="shared" si="46"/>
        <v>6961408360.8000002</v>
      </c>
      <c r="Q640" s="65">
        <f t="shared" si="46"/>
        <v>7108631916.1500006</v>
      </c>
      <c r="R640" s="65">
        <f t="shared" si="46"/>
        <v>5273080989.4859495</v>
      </c>
      <c r="S640" s="65">
        <f t="shared" si="46"/>
        <v>2093135819.6752005</v>
      </c>
      <c r="T640" s="65">
        <f t="shared" si="46"/>
        <v>1905467953.3963401</v>
      </c>
      <c r="U640" s="65">
        <f t="shared" si="46"/>
        <v>2469620539.6551037</v>
      </c>
      <c r="V640" s="65">
        <f t="shared" si="46"/>
        <v>2105288468.5832627</v>
      </c>
      <c r="W640" s="65">
        <f t="shared" si="46"/>
        <v>1234390139.4986637</v>
      </c>
      <c r="X640" s="65">
        <f t="shared" si="46"/>
        <v>6583804716.0308647</v>
      </c>
      <c r="Y640" s="66">
        <f t="shared" si="46"/>
        <v>4813766527.5102215</v>
      </c>
      <c r="Z640" s="66">
        <f t="shared" si="46"/>
        <v>1747062074.8533216</v>
      </c>
      <c r="AA640" s="66">
        <f>SUM(AA628:AA639)</f>
        <v>2454194147.1034632</v>
      </c>
      <c r="AB640" s="66">
        <f>SUM(AB628:AB639)</f>
        <v>1658917142.3168476</v>
      </c>
      <c r="AC640" s="62"/>
    </row>
    <row r="641" spans="2:29" x14ac:dyDescent="0.25">
      <c r="Z641" s="36"/>
      <c r="AA641" s="36"/>
      <c r="AB641" s="36"/>
      <c r="AC641" s="36"/>
    </row>
    <row r="642" spans="2:29" ht="13" x14ac:dyDescent="0.3">
      <c r="B642" s="32" t="s">
        <v>73</v>
      </c>
      <c r="Z642" s="36"/>
      <c r="AA642" s="36"/>
      <c r="AB642" s="36"/>
      <c r="AC642" s="36"/>
    </row>
    <row r="643" spans="2:29" ht="13" x14ac:dyDescent="0.3">
      <c r="B643" s="12" t="s">
        <v>32</v>
      </c>
      <c r="Z643" s="36"/>
      <c r="AA643" s="36"/>
      <c r="AB643" s="36"/>
      <c r="AC643" s="36"/>
    </row>
    <row r="644" spans="2:29" ht="13" x14ac:dyDescent="0.3">
      <c r="B644" s="9"/>
      <c r="Z644" s="36"/>
      <c r="AA644" s="36"/>
      <c r="AB644" s="36"/>
      <c r="AC644" s="36"/>
    </row>
    <row r="645" spans="2:29" ht="13" x14ac:dyDescent="0.3">
      <c r="B645" s="9"/>
      <c r="Z645" s="36"/>
      <c r="AA645" s="36"/>
      <c r="AB645" s="36"/>
      <c r="AC645" s="36"/>
    </row>
    <row r="646" spans="2:29" ht="13" x14ac:dyDescent="0.3">
      <c r="B646" s="9"/>
      <c r="Z646" s="36"/>
      <c r="AA646" s="36"/>
      <c r="AB646" s="36"/>
      <c r="AC646" s="36"/>
    </row>
    <row r="647" spans="2:29" ht="13" x14ac:dyDescent="0.3">
      <c r="B647" s="9"/>
      <c r="Z647" s="36"/>
      <c r="AA647" s="36"/>
      <c r="AB647" s="36"/>
      <c r="AC647" s="36"/>
    </row>
    <row r="648" spans="2:29" ht="13" x14ac:dyDescent="0.3">
      <c r="B648" s="9"/>
      <c r="Z648" s="36"/>
      <c r="AA648" s="36"/>
      <c r="AB648" s="36"/>
      <c r="AC648" s="36"/>
    </row>
    <row r="649" spans="2:29" ht="13" x14ac:dyDescent="0.3">
      <c r="B649" s="9"/>
      <c r="Z649" s="36"/>
      <c r="AA649" s="36"/>
      <c r="AB649" s="36"/>
      <c r="AC649" s="36"/>
    </row>
    <row r="650" spans="2:29" ht="13" x14ac:dyDescent="0.3">
      <c r="B650" s="9"/>
      <c r="Z650" s="36"/>
      <c r="AA650" s="36"/>
      <c r="AB650" s="36"/>
      <c r="AC650" s="36"/>
    </row>
    <row r="651" spans="2:29" ht="13" x14ac:dyDescent="0.3">
      <c r="B651" s="9"/>
      <c r="Z651" s="36"/>
      <c r="AA651" s="36"/>
      <c r="AB651" s="36"/>
      <c r="AC651" s="36"/>
    </row>
    <row r="652" spans="2:29" ht="13" x14ac:dyDescent="0.3">
      <c r="B652" s="9"/>
      <c r="Z652" s="36"/>
      <c r="AA652" s="36"/>
      <c r="AB652" s="36"/>
      <c r="AC652" s="36"/>
    </row>
    <row r="653" spans="2:29" ht="13" x14ac:dyDescent="0.3">
      <c r="B653" s="9"/>
      <c r="Z653" s="36"/>
      <c r="AA653" s="36"/>
      <c r="AB653" s="36"/>
      <c r="AC653" s="36"/>
    </row>
    <row r="654" spans="2:29" ht="13" x14ac:dyDescent="0.3">
      <c r="B654" s="9"/>
      <c r="Z654" s="36"/>
      <c r="AA654" s="36"/>
      <c r="AB654" s="36"/>
      <c r="AC654" s="36"/>
    </row>
    <row r="655" spans="2:29" ht="13" x14ac:dyDescent="0.3">
      <c r="B655" s="9"/>
      <c r="Z655" s="36"/>
      <c r="AA655" s="36"/>
      <c r="AB655" s="36"/>
      <c r="AC655" s="36"/>
    </row>
    <row r="656" spans="2:29" ht="13" x14ac:dyDescent="0.3">
      <c r="B656" s="9"/>
      <c r="Z656" s="36"/>
      <c r="AA656" s="36"/>
      <c r="AB656" s="36"/>
      <c r="AC656" s="36"/>
    </row>
    <row r="657" spans="2:29" ht="13" x14ac:dyDescent="0.3">
      <c r="B657" s="9"/>
      <c r="Z657" s="36"/>
      <c r="AA657" s="36"/>
      <c r="AB657" s="36"/>
      <c r="AC657" s="36"/>
    </row>
    <row r="658" spans="2:29" ht="13" x14ac:dyDescent="0.3">
      <c r="B658" s="9"/>
      <c r="Z658" s="36"/>
      <c r="AA658" s="36"/>
      <c r="AB658" s="36"/>
      <c r="AC658" s="36"/>
    </row>
    <row r="659" spans="2:29" ht="13" x14ac:dyDescent="0.3">
      <c r="B659" s="9"/>
      <c r="Z659" s="36"/>
      <c r="AA659" s="36"/>
      <c r="AB659" s="36"/>
      <c r="AC659" s="36"/>
    </row>
    <row r="660" spans="2:29" ht="13" x14ac:dyDescent="0.3">
      <c r="B660" s="9"/>
      <c r="Z660" s="36"/>
      <c r="AA660" s="36"/>
      <c r="AB660" s="36"/>
      <c r="AC660" s="36"/>
    </row>
    <row r="661" spans="2:29" ht="13" x14ac:dyDescent="0.3">
      <c r="B661" s="9"/>
      <c r="Z661" s="36"/>
      <c r="AA661" s="36"/>
      <c r="AB661" s="36"/>
      <c r="AC661" s="36"/>
    </row>
    <row r="662" spans="2:29" ht="13" x14ac:dyDescent="0.3">
      <c r="B662" s="9"/>
      <c r="Z662" s="36"/>
      <c r="AA662" s="36"/>
      <c r="AB662" s="36"/>
      <c r="AC662" s="36"/>
    </row>
    <row r="663" spans="2:29" ht="13" x14ac:dyDescent="0.3">
      <c r="B663" s="9"/>
      <c r="Z663" s="36"/>
      <c r="AA663" s="36"/>
      <c r="AB663" s="36"/>
      <c r="AC663" s="36"/>
    </row>
    <row r="664" spans="2:29" ht="13" x14ac:dyDescent="0.3">
      <c r="B664" s="9"/>
      <c r="Z664" s="36"/>
      <c r="AA664" s="36"/>
      <c r="AB664" s="36"/>
      <c r="AC664" s="36"/>
    </row>
    <row r="665" spans="2:29" ht="13" x14ac:dyDescent="0.3">
      <c r="B665" s="9"/>
      <c r="Z665" s="36"/>
      <c r="AA665" s="36"/>
      <c r="AB665" s="36"/>
      <c r="AC665" s="36"/>
    </row>
    <row r="666" spans="2:29" ht="13" x14ac:dyDescent="0.3">
      <c r="B666" s="9"/>
      <c r="Z666" s="36"/>
      <c r="AA666" s="36"/>
      <c r="AB666" s="36"/>
      <c r="AC666" s="36"/>
    </row>
    <row r="667" spans="2:29" ht="13" x14ac:dyDescent="0.3">
      <c r="B667" s="9" t="s">
        <v>67</v>
      </c>
      <c r="Z667" s="36"/>
      <c r="AA667" s="36"/>
      <c r="AB667" s="36"/>
      <c r="AC667" s="36"/>
    </row>
    <row r="668" spans="2:29" ht="13" x14ac:dyDescent="0.3">
      <c r="B668" s="9" t="s">
        <v>68</v>
      </c>
      <c r="Z668" s="36"/>
      <c r="AA668" s="36"/>
      <c r="AB668" s="36"/>
      <c r="AC668" s="36"/>
    </row>
    <row r="669" spans="2:29" ht="13" x14ac:dyDescent="0.3">
      <c r="B669" s="30" t="s">
        <v>74</v>
      </c>
      <c r="Z669" s="36"/>
      <c r="AA669" s="36"/>
      <c r="AB669" s="36"/>
      <c r="AC669" s="36"/>
    </row>
    <row r="670" spans="2:29" x14ac:dyDescent="0.25">
      <c r="B670" s="30" t="s">
        <v>39</v>
      </c>
      <c r="Z670" s="36"/>
      <c r="AA670" s="36"/>
      <c r="AB670" s="36"/>
      <c r="AC670" s="36"/>
    </row>
    <row r="671" spans="2:29" ht="13" x14ac:dyDescent="0.3">
      <c r="B671" s="30" t="s">
        <v>75</v>
      </c>
      <c r="Z671" s="36"/>
      <c r="AA671" s="36"/>
      <c r="AB671" s="36"/>
      <c r="AC671" s="36"/>
    </row>
    <row r="672" spans="2:29" x14ac:dyDescent="0.25">
      <c r="B672" s="30" t="s">
        <v>76</v>
      </c>
      <c r="Z672" s="36"/>
      <c r="AA672" s="36"/>
      <c r="AB672" s="36"/>
      <c r="AC672" s="36"/>
    </row>
    <row r="673" spans="2:29" x14ac:dyDescent="0.25">
      <c r="B673" s="30" t="str">
        <f>B562</f>
        <v>Dados atualizados em 28 de novembro de 2025.</v>
      </c>
      <c r="Z673" s="36"/>
      <c r="AA673" s="36"/>
      <c r="AB673" s="36"/>
      <c r="AC673" s="36"/>
    </row>
    <row r="674" spans="2:29" x14ac:dyDescent="0.25">
      <c r="B674" s="30" t="str">
        <f>B90</f>
        <v xml:space="preserve">¹Variação percentual do somatório dos valores desde o mês de janeiro até um determinado mês do ano de 2024, em relação ao somatório do mesmo período do ano de 2023. </v>
      </c>
      <c r="Z674" s="36"/>
      <c r="AA674" s="36"/>
      <c r="AB674" s="36"/>
      <c r="AC674" s="36"/>
    </row>
    <row r="675" spans="2:29" x14ac:dyDescent="0.25">
      <c r="Z675" s="36"/>
      <c r="AA675" s="36"/>
      <c r="AB675" s="36"/>
      <c r="AC675" s="36"/>
    </row>
    <row r="676" spans="2:29" ht="15.5" x14ac:dyDescent="0.35">
      <c r="B676" s="6" t="s">
        <v>31</v>
      </c>
      <c r="Z676" s="36"/>
      <c r="AA676" s="36"/>
      <c r="AB676" s="36"/>
      <c r="AC676" s="36"/>
    </row>
    <row r="677" spans="2:29" x14ac:dyDescent="0.25"/>
    <row r="678" spans="2:29" x14ac:dyDescent="0.25"/>
    <row r="679" spans="2:29" x14ac:dyDescent="0.25"/>
    <row r="680" spans="2:29" ht="18" x14ac:dyDescent="0.4">
      <c r="B680" s="5" t="s">
        <v>99</v>
      </c>
    </row>
    <row r="681" spans="2:29" x14ac:dyDescent="0.25"/>
    <row r="682" spans="2:29" ht="15.5" x14ac:dyDescent="0.35">
      <c r="B682" s="53" t="s">
        <v>23</v>
      </c>
      <c r="C682" s="8" t="s">
        <v>24</v>
      </c>
      <c r="D682" s="8" t="s">
        <v>24</v>
      </c>
      <c r="E682" s="8" t="s">
        <v>24</v>
      </c>
      <c r="F682" s="8" t="s">
        <v>24</v>
      </c>
      <c r="G682" s="8" t="s">
        <v>24</v>
      </c>
      <c r="H682" s="8" t="s">
        <v>24</v>
      </c>
      <c r="I682" s="8" t="s">
        <v>24</v>
      </c>
      <c r="J682" s="8" t="s">
        <v>24</v>
      </c>
    </row>
    <row r="683" spans="2:29" ht="13" x14ac:dyDescent="0.3">
      <c r="B683" s="108"/>
      <c r="C683" s="108" t="s">
        <v>6</v>
      </c>
      <c r="D683" s="102"/>
      <c r="E683" s="102"/>
      <c r="F683" s="102"/>
      <c r="G683" s="102"/>
      <c r="H683" s="102"/>
      <c r="I683" s="102"/>
      <c r="J683" s="102"/>
      <c r="K683" s="102"/>
      <c r="L683" s="102"/>
      <c r="M683" s="102"/>
      <c r="N683" s="102"/>
      <c r="O683" s="102"/>
      <c r="P683" s="103"/>
      <c r="Q683" s="67" t="s">
        <v>7</v>
      </c>
    </row>
    <row r="684" spans="2:29" ht="13" x14ac:dyDescent="0.3">
      <c r="B684" s="108" t="s">
        <v>8</v>
      </c>
      <c r="C684" s="166">
        <v>2012</v>
      </c>
      <c r="D684" s="167">
        <v>2013</v>
      </c>
      <c r="E684" s="167">
        <v>2014</v>
      </c>
      <c r="F684" s="105">
        <v>2015</v>
      </c>
      <c r="G684" s="105">
        <v>2016</v>
      </c>
      <c r="H684" s="105">
        <v>2017</v>
      </c>
      <c r="I684" s="92">
        <v>2018</v>
      </c>
      <c r="J684" s="92">
        <v>2019</v>
      </c>
      <c r="K684" s="92">
        <v>2020</v>
      </c>
      <c r="L684" s="92">
        <v>2021</v>
      </c>
      <c r="M684" s="92">
        <v>2022</v>
      </c>
      <c r="N684" s="92">
        <v>2023</v>
      </c>
      <c r="O684" s="92">
        <v>2024</v>
      </c>
      <c r="P684" s="106">
        <v>2025</v>
      </c>
      <c r="Q684" s="69" t="s">
        <v>87</v>
      </c>
    </row>
    <row r="685" spans="2:29" ht="13.5" x14ac:dyDescent="0.3">
      <c r="B685" s="88" t="s">
        <v>10</v>
      </c>
      <c r="C685" s="165">
        <v>144002.649</v>
      </c>
      <c r="D685" s="157">
        <v>14504.950999999999</v>
      </c>
      <c r="E685" s="157">
        <v>37986.288</v>
      </c>
      <c r="F685" s="136">
        <v>80763.570000000007</v>
      </c>
      <c r="G685" s="136">
        <v>28766.363000000001</v>
      </c>
      <c r="H685" s="136">
        <v>172451.97099999999</v>
      </c>
      <c r="I685" s="136">
        <v>164574.25499999998</v>
      </c>
      <c r="J685" s="136">
        <v>155630.902</v>
      </c>
      <c r="K685" s="136">
        <v>179992.49199999997</v>
      </c>
      <c r="L685" s="136">
        <v>77408.709000000003</v>
      </c>
      <c r="M685" s="157">
        <v>22435.703000000005</v>
      </c>
      <c r="N685" s="136">
        <v>4995.9490000000005</v>
      </c>
      <c r="O685" s="136">
        <v>6063.8179999999993</v>
      </c>
      <c r="P685" s="158">
        <v>21074.066999999999</v>
      </c>
      <c r="Q685" s="68">
        <f>(IF(O685=0,"n/d",(P685/O685)-1)*100)</f>
        <v>247.53792082809878</v>
      </c>
      <c r="T685" s="1" t="str">
        <f>IF(S685=0,"",((SUM(S$682:S685))/(SUM(R$682:R685))-1)*100)</f>
        <v/>
      </c>
    </row>
    <row r="686" spans="2:29" ht="13.5" x14ac:dyDescent="0.3">
      <c r="B686" s="89" t="s">
        <v>11</v>
      </c>
      <c r="C686" s="159">
        <v>137736.38099999999</v>
      </c>
      <c r="D686" s="160">
        <v>8764.9789999999994</v>
      </c>
      <c r="E686" s="160">
        <v>73678.683999999994</v>
      </c>
      <c r="F686" s="160">
        <v>67541.260999999999</v>
      </c>
      <c r="G686" s="160">
        <v>32953.326999999997</v>
      </c>
      <c r="H686" s="160">
        <v>257360.69500000001</v>
      </c>
      <c r="I686" s="160">
        <v>163350.27399999998</v>
      </c>
      <c r="J686" s="160">
        <v>128890.01</v>
      </c>
      <c r="K686" s="160">
        <v>150393.9</v>
      </c>
      <c r="L686" s="160">
        <v>51618.703999999998</v>
      </c>
      <c r="M686" s="168">
        <v>68694.805000000008</v>
      </c>
      <c r="N686" s="160">
        <v>10029.200999999999</v>
      </c>
      <c r="O686" s="160">
        <v>28.006999999999998</v>
      </c>
      <c r="P686" s="161">
        <v>43643.517</v>
      </c>
      <c r="Q686" s="68">
        <f>IF(P686="","",((SUM(P685:P686))/(SUM(O685:O686))-1)*100)</f>
        <v>962.36774693954624</v>
      </c>
      <c r="T686" s="1" t="str">
        <f>IF(S686=0,"",((SUM(S$682:S686))/(SUM(R$682:R686))-1)*100)</f>
        <v/>
      </c>
    </row>
    <row r="687" spans="2:29" ht="13.5" x14ac:dyDescent="0.3">
      <c r="B687" s="89" t="s">
        <v>12</v>
      </c>
      <c r="C687" s="159">
        <v>48723.904000000002</v>
      </c>
      <c r="D687" s="160">
        <v>59564.053999999996</v>
      </c>
      <c r="E687" s="160">
        <v>99217.171000000002</v>
      </c>
      <c r="F687" s="160">
        <v>92384.232999999993</v>
      </c>
      <c r="G687" s="160">
        <v>81445.388999999996</v>
      </c>
      <c r="H687" s="160">
        <v>291209.71000000002</v>
      </c>
      <c r="I687" s="160">
        <v>314395.2</v>
      </c>
      <c r="J687" s="160">
        <v>111639.359</v>
      </c>
      <c r="K687" s="160">
        <v>276236.41700000002</v>
      </c>
      <c r="L687" s="160">
        <v>49722.741999999998</v>
      </c>
      <c r="M687" s="168">
        <v>35148.156999999999</v>
      </c>
      <c r="N687" s="160">
        <v>10097.783000000001</v>
      </c>
      <c r="O687" s="160">
        <v>68.528000000000006</v>
      </c>
      <c r="P687" s="161">
        <v>46.033999999999999</v>
      </c>
      <c r="Q687" s="68">
        <f>IF(P687="","",((SUM(P685:P687))/(SUM(O685:O687))-1)*100)</f>
        <v>951.29719027464841</v>
      </c>
      <c r="T687" s="1" t="str">
        <f>IF(S687=0,"",((SUM(S$682:S687))/(SUM(R$682:R687))-1)*100)</f>
        <v/>
      </c>
    </row>
    <row r="688" spans="2:29" ht="13.5" x14ac:dyDescent="0.3">
      <c r="B688" s="89" t="s">
        <v>13</v>
      </c>
      <c r="C688" s="159">
        <v>104340.837</v>
      </c>
      <c r="D688" s="160">
        <v>14200.643</v>
      </c>
      <c r="E688" s="160">
        <v>68479.084000000003</v>
      </c>
      <c r="F688" s="160">
        <v>105574.079</v>
      </c>
      <c r="G688" s="160">
        <v>82799.149000000005</v>
      </c>
      <c r="H688" s="160">
        <v>111924.258</v>
      </c>
      <c r="I688" s="160">
        <v>387681.58299999998</v>
      </c>
      <c r="J688" s="160">
        <v>230719.58499999999</v>
      </c>
      <c r="K688" s="160">
        <v>144366.40399999998</v>
      </c>
      <c r="L688" s="160">
        <v>18019.529000000002</v>
      </c>
      <c r="M688" s="168">
        <v>4080.61</v>
      </c>
      <c r="N688" s="160">
        <v>20081.282999999999</v>
      </c>
      <c r="O688" s="160">
        <v>46331.159</v>
      </c>
      <c r="P688" s="161">
        <v>42441.08</v>
      </c>
      <c r="Q688" s="68">
        <f>IF(P688="","",((SUM(P685:P688))/(SUM(O685:O688))-1)*100)</f>
        <v>104.23244428546847</v>
      </c>
      <c r="T688" s="1" t="str">
        <f>IF(S688=0,"",((SUM(S$682:S688))/(SUM(R$682:R688))-1)*100)</f>
        <v/>
      </c>
    </row>
    <row r="689" spans="1:29" ht="13.5" x14ac:dyDescent="0.3">
      <c r="B689" s="89" t="s">
        <v>14</v>
      </c>
      <c r="C689" s="159">
        <v>39343.108</v>
      </c>
      <c r="D689" s="160">
        <v>5.883</v>
      </c>
      <c r="E689" s="160">
        <v>25690.322</v>
      </c>
      <c r="F689" s="160">
        <v>50262.69</v>
      </c>
      <c r="G689" s="160">
        <v>37267.74</v>
      </c>
      <c r="H689" s="160">
        <v>247989.28499999997</v>
      </c>
      <c r="I689" s="160">
        <v>103293.63400000001</v>
      </c>
      <c r="J689" s="160">
        <v>182461.508</v>
      </c>
      <c r="K689" s="160">
        <v>42906.108000000007</v>
      </c>
      <c r="L689" s="160">
        <v>15058.772000000001</v>
      </c>
      <c r="M689" s="168">
        <v>109543.179</v>
      </c>
      <c r="N689" s="160">
        <v>11.349</v>
      </c>
      <c r="O689" s="160">
        <v>58128.692999999992</v>
      </c>
      <c r="P689" s="161">
        <v>42497.715999999993</v>
      </c>
      <c r="Q689" s="68">
        <f>IF(P689="","",((SUM(P685:P689))/(SUM(O685:O689))-1)*100)</f>
        <v>35.330081877899254</v>
      </c>
      <c r="T689" s="1" t="str">
        <f>IF(S689=0,"",((SUM(S$682:S689))/(SUM(R$682:R689))-1)*100)</f>
        <v/>
      </c>
    </row>
    <row r="690" spans="1:29" ht="13.5" x14ac:dyDescent="0.3">
      <c r="B690" s="89" t="s">
        <v>15</v>
      </c>
      <c r="C690" s="159">
        <v>7180.9520000000002</v>
      </c>
      <c r="D690" s="160">
        <v>15128.200999999999</v>
      </c>
      <c r="E690" s="160">
        <v>26174.131000000001</v>
      </c>
      <c r="F690" s="160">
        <v>68686.400999999998</v>
      </c>
      <c r="G690" s="160">
        <v>37670.576000000001</v>
      </c>
      <c r="H690" s="160">
        <v>199476.77299999999</v>
      </c>
      <c r="I690" s="160">
        <v>59524.449000000001</v>
      </c>
      <c r="J690" s="160">
        <v>85997.172000000006</v>
      </c>
      <c r="K690" s="160">
        <v>27333.679000000004</v>
      </c>
      <c r="L690" s="160">
        <v>15056.409000000001</v>
      </c>
      <c r="M690" s="168">
        <v>20419.64</v>
      </c>
      <c r="N690" s="160">
        <v>34.543999999999997</v>
      </c>
      <c r="O690" s="160">
        <v>56.802999999999997</v>
      </c>
      <c r="P690" s="161">
        <v>4.5270000000000001</v>
      </c>
      <c r="Q690" s="68">
        <f>IF(P690="","",((SUM(P685:P690))/(SUM(O685:O690))-1)*100)</f>
        <v>35.264716407946281</v>
      </c>
      <c r="T690" s="1" t="str">
        <f>IF(S690=0,"",((SUM(S$682:S690))/(SUM(R$682:R690))-1)*100)</f>
        <v/>
      </c>
    </row>
    <row r="691" spans="1:29" ht="13.5" x14ac:dyDescent="0.3">
      <c r="B691" s="89" t="s">
        <v>16</v>
      </c>
      <c r="C691" s="159">
        <v>26714.969000000001</v>
      </c>
      <c r="D691" s="160">
        <v>10099.009</v>
      </c>
      <c r="E691" s="160">
        <v>516.298</v>
      </c>
      <c r="F691" s="160">
        <v>1302.1590000000001</v>
      </c>
      <c r="G691" s="160">
        <v>54968.909</v>
      </c>
      <c r="H691" s="160">
        <v>73817.035999999993</v>
      </c>
      <c r="I691" s="160">
        <v>133541.913</v>
      </c>
      <c r="J691" s="160">
        <v>96054.335000000006</v>
      </c>
      <c r="K691" s="160">
        <v>20521.175999999996</v>
      </c>
      <c r="L691" s="160">
        <v>15065.247000000001</v>
      </c>
      <c r="M691" s="168">
        <v>20072.792999999998</v>
      </c>
      <c r="N691" s="160">
        <v>66.617000000000004</v>
      </c>
      <c r="O691" s="160">
        <v>291.548</v>
      </c>
      <c r="P691" s="161">
        <v>22022.631000000001</v>
      </c>
      <c r="Q691" s="68">
        <f>IF(P691="","",((SUM(P685:P691))/(SUM(O685:O691))-1)*100)</f>
        <v>54.755165057748442</v>
      </c>
      <c r="T691" s="1" t="str">
        <f>IF(S691=0,"",((SUM(S$682:S691))/(SUM(R$682:R691))-1)*100)</f>
        <v/>
      </c>
    </row>
    <row r="692" spans="1:29" ht="13.5" x14ac:dyDescent="0.3">
      <c r="B692" s="89" t="s">
        <v>17</v>
      </c>
      <c r="C692" s="159">
        <v>45163.305999999997</v>
      </c>
      <c r="D692" s="160">
        <v>0.65100000000000002</v>
      </c>
      <c r="E692" s="160">
        <v>54875.934999999998</v>
      </c>
      <c r="F692" s="160">
        <v>13275.762000000001</v>
      </c>
      <c r="G692" s="160">
        <v>74007.332999999999</v>
      </c>
      <c r="H692" s="160">
        <v>135294.37599999999</v>
      </c>
      <c r="I692" s="160">
        <v>47607.976000000002</v>
      </c>
      <c r="J692" s="160">
        <v>84253.372000000003</v>
      </c>
      <c r="K692" s="160">
        <v>13806.511999999999</v>
      </c>
      <c r="L692" s="160">
        <v>18048.678</v>
      </c>
      <c r="M692" s="168">
        <v>34.570999999999998</v>
      </c>
      <c r="N692" s="160">
        <v>80.366</v>
      </c>
      <c r="O692" s="160">
        <v>716.48599999999999</v>
      </c>
      <c r="P692" s="161">
        <v>35018.031999999999</v>
      </c>
      <c r="Q692" s="68">
        <f>IF(P692="","",((SUM(P685:P692))/(SUM(O685:O692))-1)*100)</f>
        <v>85.116646148550501</v>
      </c>
      <c r="T692" s="1" t="str">
        <f>IF(S692=0,"",((SUM(S$682:S692))/(SUM(R$682:R692))-1)*100)</f>
        <v/>
      </c>
    </row>
    <row r="693" spans="1:29" ht="13.5" x14ac:dyDescent="0.3">
      <c r="B693" s="89" t="s">
        <v>18</v>
      </c>
      <c r="C693" s="159">
        <v>10.885</v>
      </c>
      <c r="D693" s="160">
        <v>6.1029999999999998</v>
      </c>
      <c r="E693" s="160">
        <v>13241.764999999999</v>
      </c>
      <c r="F693" s="160">
        <v>6.8369999999999997</v>
      </c>
      <c r="G693" s="160">
        <v>52449.822</v>
      </c>
      <c r="H693" s="160">
        <v>109867.798</v>
      </c>
      <c r="I693" s="160">
        <v>1608.192</v>
      </c>
      <c r="J693" s="160">
        <v>66088.500999999989</v>
      </c>
      <c r="K693" s="160">
        <v>10540.551000000001</v>
      </c>
      <c r="L693" s="160">
        <v>46.570999999999998</v>
      </c>
      <c r="M693" s="168">
        <v>5.0820000000000007</v>
      </c>
      <c r="N693" s="160">
        <v>33.661000000000001</v>
      </c>
      <c r="O693" s="160">
        <v>6193.8150000000005</v>
      </c>
      <c r="P693" s="161">
        <v>64096.997000000003</v>
      </c>
      <c r="Q693" s="68">
        <f>IF(P693="","",((SUM(P685:P693))/(SUM(O685:O693))-1)*100)</f>
        <v>129.76520802199505</v>
      </c>
      <c r="T693" s="1" t="str">
        <f>IF(S693=0,"",((SUM(S$682:S693))/(SUM(R$682:R693))-1)*100)</f>
        <v/>
      </c>
    </row>
    <row r="694" spans="1:29" ht="13.5" x14ac:dyDescent="0.3">
      <c r="B694" s="89" t="s">
        <v>19</v>
      </c>
      <c r="C694" s="159">
        <v>4.3170000000000002</v>
      </c>
      <c r="D694" s="160">
        <v>0.76600000000000001</v>
      </c>
      <c r="E694" s="160">
        <v>33.362000000000002</v>
      </c>
      <c r="F694" s="160">
        <v>9606.223</v>
      </c>
      <c r="G694" s="160">
        <v>71982.654999999999</v>
      </c>
      <c r="H694" s="160">
        <v>91164.542000000001</v>
      </c>
      <c r="I694" s="160">
        <v>47671.290999999997</v>
      </c>
      <c r="J694" s="160">
        <v>82759.915000000008</v>
      </c>
      <c r="K694" s="160">
        <v>19554.437999999995</v>
      </c>
      <c r="L694" s="160">
        <v>14020.094000000001</v>
      </c>
      <c r="M694" s="168">
        <v>8066.09</v>
      </c>
      <c r="N694" s="160">
        <v>10059.916000000001</v>
      </c>
      <c r="O694" s="160">
        <v>25329.259000000002</v>
      </c>
      <c r="P694" s="161">
        <v>17.128</v>
      </c>
      <c r="Q694" s="68">
        <f>IF(P694="","",((SUM(P685:P694))/(SUM(O685:O694))-1)*100)</f>
        <v>89.138532483731652</v>
      </c>
      <c r="T694" s="1" t="str">
        <f>IF(S694=0,"",((SUM(S$682:S694))/(SUM(R$682:R694))-1)*100)</f>
        <v/>
      </c>
    </row>
    <row r="695" spans="1:29" ht="13.5" x14ac:dyDescent="0.3">
      <c r="B695" s="89" t="s">
        <v>20</v>
      </c>
      <c r="C695" s="159">
        <v>10.763999999999999</v>
      </c>
      <c r="D695" s="160">
        <v>18.504999999999999</v>
      </c>
      <c r="E695" s="160">
        <v>11948.471</v>
      </c>
      <c r="F695" s="160">
        <v>9947.8510000000006</v>
      </c>
      <c r="G695" s="160">
        <v>137119.429</v>
      </c>
      <c r="H695" s="160">
        <v>50285.766000000003</v>
      </c>
      <c r="I695" s="160">
        <v>139384.75000000003</v>
      </c>
      <c r="J695" s="160">
        <v>47983.019</v>
      </c>
      <c r="K695" s="160">
        <v>26960.748</v>
      </c>
      <c r="L695" s="160">
        <v>62251.202000000005</v>
      </c>
      <c r="M695" s="168">
        <v>12067.878000000001</v>
      </c>
      <c r="N695" s="160">
        <v>4050.6990000000001</v>
      </c>
      <c r="O695" s="160">
        <v>7435.3860000000004</v>
      </c>
      <c r="P695" s="161"/>
      <c r="Q695" s="68" t="str">
        <f>IF(P695="","",((SUM(P685:P695))/(SUM(O685:O695))-1)*100)</f>
        <v/>
      </c>
      <c r="T695" s="1" t="str">
        <f>IF(S695=0,"",((SUM(S$682:S695))/(SUM(R$682:R695))-1)*100)</f>
        <v/>
      </c>
    </row>
    <row r="696" spans="1:29" ht="13.5" x14ac:dyDescent="0.3">
      <c r="B696" s="90" t="s">
        <v>21</v>
      </c>
      <c r="C696" s="162">
        <v>4.5620000000000003</v>
      </c>
      <c r="D696" s="163">
        <v>8971.5949999999993</v>
      </c>
      <c r="E696" s="163">
        <v>39741.57</v>
      </c>
      <c r="F696" s="163">
        <v>13016.567999999999</v>
      </c>
      <c r="G696" s="163">
        <v>140484.52499999999</v>
      </c>
      <c r="H696" s="163">
        <v>84656.278999999995</v>
      </c>
      <c r="I696" s="163">
        <v>174533.533</v>
      </c>
      <c r="J696" s="163">
        <v>184990.14799999996</v>
      </c>
      <c r="K696" s="163">
        <v>95960.517000000007</v>
      </c>
      <c r="L696" s="163">
        <v>95782.745999999999</v>
      </c>
      <c r="M696" s="169">
        <v>14998.805</v>
      </c>
      <c r="N696" s="163">
        <v>42.402000000000008</v>
      </c>
      <c r="O696" s="163">
        <v>42618.186000000002</v>
      </c>
      <c r="P696" s="164"/>
      <c r="Q696" s="68" t="str">
        <f>IF(P696="","",((SUM(P685:P696))/(SUM(O685:O696))-1)*100)</f>
        <v/>
      </c>
      <c r="T696" s="1" t="str">
        <f>IF(S696=0,"",((SUM(S$682:S696))/(SUM(R$682:R696))-1)*100)</f>
        <v/>
      </c>
    </row>
    <row r="697" spans="1:29" ht="13" x14ac:dyDescent="0.3">
      <c r="B697" s="42" t="s">
        <v>22</v>
      </c>
      <c r="C697" s="65">
        <f t="shared" ref="C697:N697" si="47">SUM(C685:C696)</f>
        <v>553236.63400000008</v>
      </c>
      <c r="D697" s="65">
        <f t="shared" si="47"/>
        <v>131265.34</v>
      </c>
      <c r="E697" s="65">
        <f t="shared" si="47"/>
        <v>451583.08100000001</v>
      </c>
      <c r="F697" s="65">
        <f t="shared" si="47"/>
        <v>512367.63400000008</v>
      </c>
      <c r="G697" s="65">
        <f t="shared" si="47"/>
        <v>831915.21699999995</v>
      </c>
      <c r="H697" s="65">
        <f t="shared" si="47"/>
        <v>1825498.4890000001</v>
      </c>
      <c r="I697" s="65">
        <f t="shared" si="47"/>
        <v>1737167.05</v>
      </c>
      <c r="J697" s="65">
        <f t="shared" si="47"/>
        <v>1457467.8260000001</v>
      </c>
      <c r="K697" s="65">
        <f t="shared" si="47"/>
        <v>1008572.9419999999</v>
      </c>
      <c r="L697" s="65">
        <f t="shared" si="47"/>
        <v>432099.40299999999</v>
      </c>
      <c r="M697" s="66">
        <f t="shared" si="47"/>
        <v>315567.31300000008</v>
      </c>
      <c r="N697" s="66">
        <f t="shared" si="47"/>
        <v>59583.770000000011</v>
      </c>
      <c r="O697" s="66">
        <f>SUM(O685:O696)</f>
        <v>193261.68799999997</v>
      </c>
      <c r="P697" s="66">
        <f>SUM(P685:P696)</f>
        <v>270861.72900000005</v>
      </c>
      <c r="Q697" s="62"/>
      <c r="R697" s="35"/>
      <c r="S697" s="35"/>
      <c r="T697" s="35"/>
      <c r="U697" s="35"/>
      <c r="V697" s="35"/>
      <c r="W697" s="35"/>
      <c r="X697" s="35"/>
      <c r="Y697" s="35"/>
    </row>
    <row r="698" spans="1:29" ht="13" x14ac:dyDescent="0.3">
      <c r="A698" s="36"/>
      <c r="B698" s="41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36"/>
      <c r="AA698" s="36"/>
      <c r="AB698" s="36"/>
      <c r="AC698" s="36"/>
    </row>
    <row r="699" spans="1:29" ht="13" x14ac:dyDescent="0.3">
      <c r="A699" s="36"/>
      <c r="B699" s="44" t="s">
        <v>77</v>
      </c>
      <c r="C699" s="43"/>
      <c r="D699" s="43"/>
      <c r="E699" s="43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36"/>
      <c r="AA699" s="36"/>
      <c r="AB699" s="36"/>
      <c r="AC699" s="36"/>
    </row>
    <row r="700" spans="1:29" ht="13" x14ac:dyDescent="0.3">
      <c r="A700" s="36"/>
      <c r="B700" s="40" t="s">
        <v>26</v>
      </c>
      <c r="C700" s="43"/>
      <c r="D700" s="43"/>
      <c r="E700" s="43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36"/>
      <c r="AA700" s="36"/>
      <c r="AB700" s="36"/>
      <c r="AC700" s="36"/>
    </row>
    <row r="701" spans="1:29" ht="13" x14ac:dyDescent="0.3">
      <c r="A701" s="36"/>
      <c r="B701" s="41"/>
      <c r="C701" s="43"/>
      <c r="D701" s="43"/>
      <c r="E701" s="43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36"/>
      <c r="AA701" s="36"/>
      <c r="AB701" s="36"/>
      <c r="AC701" s="36"/>
    </row>
    <row r="702" spans="1:29" ht="13" x14ac:dyDescent="0.3">
      <c r="A702" s="36"/>
      <c r="B702" s="41"/>
      <c r="C702" s="43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36"/>
      <c r="AA702" s="36"/>
      <c r="AB702" s="36"/>
      <c r="AC702" s="36"/>
    </row>
    <row r="703" spans="1:29" ht="13" x14ac:dyDescent="0.3">
      <c r="A703" s="36"/>
      <c r="B703" s="41"/>
      <c r="C703" s="43"/>
      <c r="D703" s="43"/>
      <c r="E703" s="43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36"/>
      <c r="AA703" s="36"/>
      <c r="AB703" s="36"/>
      <c r="AC703" s="36"/>
    </row>
    <row r="704" spans="1:29" ht="13" x14ac:dyDescent="0.3">
      <c r="A704" s="36"/>
      <c r="B704" s="41"/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36"/>
      <c r="AA704" s="36"/>
      <c r="AB704" s="36"/>
      <c r="AC704" s="36"/>
    </row>
    <row r="705" spans="1:29" ht="13" x14ac:dyDescent="0.3">
      <c r="A705" s="36"/>
      <c r="B705" s="41"/>
      <c r="C705" s="43"/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36"/>
      <c r="AA705" s="36"/>
      <c r="AB705" s="36"/>
      <c r="AC705" s="36"/>
    </row>
    <row r="706" spans="1:29" ht="13" x14ac:dyDescent="0.3">
      <c r="A706" s="36"/>
      <c r="B706" s="41"/>
      <c r="C706" s="43"/>
      <c r="D706" s="43"/>
      <c r="E706" s="43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36"/>
      <c r="AA706" s="36"/>
      <c r="AB706" s="36"/>
      <c r="AC706" s="36"/>
    </row>
    <row r="707" spans="1:29" ht="13" x14ac:dyDescent="0.3">
      <c r="A707" s="36"/>
      <c r="B707" s="41"/>
      <c r="C707" s="43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36"/>
      <c r="AA707" s="36"/>
      <c r="AB707" s="36"/>
      <c r="AC707" s="36"/>
    </row>
    <row r="708" spans="1:29" ht="13" x14ac:dyDescent="0.3">
      <c r="A708" s="36"/>
      <c r="B708" s="41"/>
      <c r="C708" s="43"/>
      <c r="D708" s="43"/>
      <c r="E708" s="43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36"/>
      <c r="AA708" s="36"/>
      <c r="AB708" s="36"/>
      <c r="AC708" s="36"/>
    </row>
    <row r="709" spans="1:29" ht="13" x14ac:dyDescent="0.3">
      <c r="A709" s="36"/>
      <c r="B709" s="41"/>
      <c r="C709" s="43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36"/>
      <c r="AA709" s="36"/>
      <c r="AB709" s="36"/>
      <c r="AC709" s="36"/>
    </row>
    <row r="710" spans="1:29" ht="13" x14ac:dyDescent="0.3">
      <c r="A710" s="36"/>
      <c r="B710" s="41"/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36"/>
      <c r="AA710" s="36"/>
      <c r="AB710" s="36"/>
      <c r="AC710" s="36"/>
    </row>
    <row r="711" spans="1:29" ht="13" x14ac:dyDescent="0.3">
      <c r="A711" s="36"/>
      <c r="B711" s="41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36"/>
      <c r="AA711" s="36"/>
      <c r="AB711" s="36"/>
      <c r="AC711" s="36"/>
    </row>
    <row r="712" spans="1:29" ht="13" x14ac:dyDescent="0.3">
      <c r="A712" s="36"/>
      <c r="B712" s="41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36"/>
      <c r="AA712" s="36"/>
      <c r="AB712" s="36"/>
      <c r="AC712" s="36"/>
    </row>
    <row r="713" spans="1:29" ht="13" x14ac:dyDescent="0.3">
      <c r="A713" s="36"/>
      <c r="B713" s="41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36"/>
      <c r="AA713" s="36"/>
      <c r="AB713" s="36"/>
      <c r="AC713" s="36"/>
    </row>
    <row r="714" spans="1:29" ht="13" x14ac:dyDescent="0.3">
      <c r="A714" s="36"/>
      <c r="B714" s="41"/>
      <c r="C714" s="43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36"/>
      <c r="AA714" s="36"/>
      <c r="AB714" s="36"/>
      <c r="AC714" s="36"/>
    </row>
    <row r="715" spans="1:29" ht="13" x14ac:dyDescent="0.3">
      <c r="A715" s="36"/>
      <c r="B715" s="41"/>
      <c r="C715" s="43"/>
      <c r="D715" s="43"/>
      <c r="E715" s="43"/>
      <c r="F715" s="43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36"/>
      <c r="AA715" s="36"/>
      <c r="AB715" s="36"/>
      <c r="AC715" s="36"/>
    </row>
    <row r="716" spans="1:29" ht="13" x14ac:dyDescent="0.3">
      <c r="A716" s="36"/>
      <c r="B716" s="41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36"/>
      <c r="AA716" s="36"/>
      <c r="AB716" s="36"/>
      <c r="AC716" s="36"/>
    </row>
    <row r="717" spans="1:29" ht="13" x14ac:dyDescent="0.3">
      <c r="A717" s="36"/>
      <c r="B717" s="41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36"/>
      <c r="AA717" s="36"/>
      <c r="AB717" s="36"/>
      <c r="AC717" s="36"/>
    </row>
    <row r="718" spans="1:29" ht="13" x14ac:dyDescent="0.3">
      <c r="A718" s="36"/>
      <c r="B718" s="41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36"/>
      <c r="AA718" s="36"/>
      <c r="AB718" s="36"/>
      <c r="AC718" s="36"/>
    </row>
    <row r="719" spans="1:29" ht="13" x14ac:dyDescent="0.3">
      <c r="A719" s="36"/>
      <c r="B719" s="41"/>
      <c r="C719" s="43"/>
      <c r="D719" s="43"/>
      <c r="E719" s="43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36"/>
      <c r="AA719" s="36"/>
      <c r="AB719" s="36"/>
      <c r="AC719" s="36"/>
    </row>
    <row r="720" spans="1:29" ht="13" x14ac:dyDescent="0.3">
      <c r="A720" s="36"/>
      <c r="B720" s="41"/>
      <c r="C720" s="43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36"/>
      <c r="AA720" s="36"/>
      <c r="AB720" s="36"/>
      <c r="AC720" s="36"/>
    </row>
    <row r="721" spans="1:29" ht="13" x14ac:dyDescent="0.3">
      <c r="A721" s="36"/>
      <c r="B721" s="41"/>
      <c r="C721" s="43"/>
      <c r="D721" s="43"/>
      <c r="E721" s="43"/>
      <c r="F721" s="43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36"/>
      <c r="AA721" s="36"/>
      <c r="AB721" s="36"/>
      <c r="AC721" s="36"/>
    </row>
    <row r="722" spans="1:29" ht="13" x14ac:dyDescent="0.3">
      <c r="A722" s="36"/>
      <c r="B722" s="41"/>
      <c r="C722" s="43"/>
      <c r="D722" s="43"/>
      <c r="E722" s="43"/>
      <c r="F722" s="43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36"/>
      <c r="AA722" s="36"/>
      <c r="AB722" s="36"/>
      <c r="AC722" s="36"/>
    </row>
    <row r="723" spans="1:29" ht="13" x14ac:dyDescent="0.3">
      <c r="A723" s="36"/>
      <c r="B723" s="41"/>
      <c r="C723" s="43"/>
      <c r="D723" s="43"/>
      <c r="E723" s="43"/>
      <c r="F723" s="43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36"/>
      <c r="AA723" s="36"/>
      <c r="AB723" s="36"/>
      <c r="AC723" s="36"/>
    </row>
    <row r="724" spans="1:29" ht="13" x14ac:dyDescent="0.3">
      <c r="A724" s="36"/>
      <c r="B724" s="41"/>
      <c r="C724" s="43"/>
      <c r="D724" s="43"/>
      <c r="E724" s="43"/>
      <c r="F724" s="43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36"/>
      <c r="AA724" s="36"/>
      <c r="AB724" s="36"/>
      <c r="AC724" s="36"/>
    </row>
    <row r="725" spans="1:29" ht="13" x14ac:dyDescent="0.3">
      <c r="A725" s="36"/>
      <c r="B725" s="41" t="s">
        <v>27</v>
      </c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</row>
    <row r="726" spans="1:29" ht="13" x14ac:dyDescent="0.3">
      <c r="A726" s="36"/>
      <c r="B726" s="41" t="s">
        <v>78</v>
      </c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</row>
    <row r="727" spans="1:29" x14ac:dyDescent="0.25">
      <c r="A727" s="36"/>
      <c r="B727" s="45" t="str">
        <f>B89</f>
        <v>Dados atualizados em 28 de novembro de 2025.</v>
      </c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8"/>
      <c r="O727" s="38"/>
      <c r="P727" s="38"/>
      <c r="Q727" s="38"/>
      <c r="R727" s="36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</row>
    <row r="728" spans="1:29" x14ac:dyDescent="0.25">
      <c r="A728" s="36"/>
      <c r="B728" s="45" t="str">
        <f>B90</f>
        <v xml:space="preserve">¹Variação percentual do somatório dos valores desde o mês de janeiro até um determinado mês do ano de 2024, em relação ao somatório do mesmo período do ano de 2023. </v>
      </c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</row>
    <row r="729" spans="1:29" x14ac:dyDescent="0.25">
      <c r="B729" s="30"/>
    </row>
    <row r="730" spans="1:29" ht="15.5" x14ac:dyDescent="0.35">
      <c r="B730" s="6" t="s">
        <v>31</v>
      </c>
    </row>
    <row r="731" spans="1:29" x14ac:dyDescent="0.25"/>
    <row r="732" spans="1:29" x14ac:dyDescent="0.25"/>
    <row r="733" spans="1:29" x14ac:dyDescent="0.25"/>
    <row r="734" spans="1:29" ht="18" x14ac:dyDescent="0.4">
      <c r="B734" s="5" t="s">
        <v>100</v>
      </c>
    </row>
    <row r="735" spans="1:29" x14ac:dyDescent="0.25"/>
    <row r="736" spans="1:29" ht="15.5" x14ac:dyDescent="0.35">
      <c r="B736" s="53" t="s">
        <v>23</v>
      </c>
      <c r="C736" s="8" t="s">
        <v>24</v>
      </c>
      <c r="D736" s="8" t="s">
        <v>24</v>
      </c>
      <c r="E736" s="8" t="s">
        <v>24</v>
      </c>
      <c r="F736" s="8" t="s">
        <v>24</v>
      </c>
      <c r="G736" s="8" t="s">
        <v>24</v>
      </c>
      <c r="H736" s="8" t="s">
        <v>24</v>
      </c>
      <c r="I736" s="8" t="s">
        <v>24</v>
      </c>
      <c r="J736" s="8" t="s">
        <v>24</v>
      </c>
    </row>
    <row r="737" spans="1:17" ht="13" x14ac:dyDescent="0.3">
      <c r="B737" s="108"/>
      <c r="C737" s="108" t="s">
        <v>6</v>
      </c>
      <c r="D737" s="102"/>
      <c r="E737" s="102"/>
      <c r="F737" s="102"/>
      <c r="G737" s="102"/>
      <c r="H737" s="102"/>
      <c r="I737" s="102"/>
      <c r="J737" s="102"/>
      <c r="K737" s="102"/>
      <c r="L737" s="102"/>
      <c r="M737" s="102"/>
      <c r="N737" s="102"/>
      <c r="O737" s="102"/>
      <c r="P737" s="103"/>
      <c r="Q737" s="67" t="s">
        <v>7</v>
      </c>
    </row>
    <row r="738" spans="1:17" ht="13" x14ac:dyDescent="0.3">
      <c r="B738" s="108" t="s">
        <v>8</v>
      </c>
      <c r="C738" s="109">
        <v>2012</v>
      </c>
      <c r="D738" s="92">
        <v>2013</v>
      </c>
      <c r="E738" s="92">
        <v>2014</v>
      </c>
      <c r="F738" s="92">
        <v>2015</v>
      </c>
      <c r="G738" s="92">
        <v>2016</v>
      </c>
      <c r="H738" s="92">
        <v>2017</v>
      </c>
      <c r="I738" s="92">
        <v>2018</v>
      </c>
      <c r="J738" s="92">
        <v>2019</v>
      </c>
      <c r="K738" s="92">
        <v>2020</v>
      </c>
      <c r="L738" s="92">
        <v>2021</v>
      </c>
      <c r="M738" s="92">
        <v>2022</v>
      </c>
      <c r="N738" s="92">
        <v>2023</v>
      </c>
      <c r="O738" s="92">
        <v>2024</v>
      </c>
      <c r="P738" s="106">
        <v>2025</v>
      </c>
      <c r="Q738" s="69" t="s">
        <v>87</v>
      </c>
    </row>
    <row r="739" spans="1:17" ht="13.5" x14ac:dyDescent="0.3">
      <c r="B739" s="88" t="s">
        <v>10</v>
      </c>
      <c r="C739" s="165">
        <v>99415439</v>
      </c>
      <c r="D739" s="157">
        <v>9543617</v>
      </c>
      <c r="E739" s="157">
        <v>19904285</v>
      </c>
      <c r="F739" s="136">
        <v>42868302</v>
      </c>
      <c r="G739" s="136">
        <v>13572525</v>
      </c>
      <c r="H739" s="136">
        <v>85920169</v>
      </c>
      <c r="I739" s="136">
        <v>73060194</v>
      </c>
      <c r="J739" s="136">
        <v>65565051</v>
      </c>
      <c r="K739" s="136">
        <v>77663574</v>
      </c>
      <c r="L739" s="136">
        <v>33308992</v>
      </c>
      <c r="M739" s="157">
        <v>14746723</v>
      </c>
      <c r="N739" s="136">
        <v>3115481</v>
      </c>
      <c r="O739" s="136">
        <v>3722457</v>
      </c>
      <c r="P739" s="158">
        <v>9801677</v>
      </c>
      <c r="Q739" s="68">
        <f>(IF(O739=0,"n/d",(P739/O739)-1)*100)</f>
        <v>163.31202751301089</v>
      </c>
    </row>
    <row r="740" spans="1:17" ht="13.5" x14ac:dyDescent="0.3">
      <c r="B740" s="89" t="s">
        <v>11</v>
      </c>
      <c r="C740" s="159">
        <v>95486341</v>
      </c>
      <c r="D740" s="160">
        <v>5755180</v>
      </c>
      <c r="E740" s="160">
        <v>37647715</v>
      </c>
      <c r="F740" s="160">
        <v>35075951</v>
      </c>
      <c r="G740" s="160">
        <v>14085780</v>
      </c>
      <c r="H740" s="160">
        <v>129522749</v>
      </c>
      <c r="I740" s="160">
        <v>70278312</v>
      </c>
      <c r="J740" s="160">
        <v>50798050</v>
      </c>
      <c r="K740" s="160">
        <v>62559055</v>
      </c>
      <c r="L740" s="160">
        <v>23207780</v>
      </c>
      <c r="M740" s="168">
        <v>38747113</v>
      </c>
      <c r="N740" s="160">
        <v>6253482</v>
      </c>
      <c r="O740" s="160">
        <v>69942</v>
      </c>
      <c r="P740" s="161">
        <v>20059848</v>
      </c>
      <c r="Q740" s="68">
        <f>IF(P740="","",((SUM(P739:P740))/(SUM(O739:O740))-1)*100)</f>
        <v>687.40462171833713</v>
      </c>
    </row>
    <row r="741" spans="1:17" ht="13.5" x14ac:dyDescent="0.3">
      <c r="B741" s="89" t="s">
        <v>12</v>
      </c>
      <c r="C741" s="159">
        <v>32776201</v>
      </c>
      <c r="D741" s="160">
        <v>39799468</v>
      </c>
      <c r="E741" s="160">
        <v>50001499</v>
      </c>
      <c r="F741" s="160">
        <v>47689517</v>
      </c>
      <c r="G741" s="160">
        <v>35309872</v>
      </c>
      <c r="H741" s="160">
        <v>148753592</v>
      </c>
      <c r="I741" s="160">
        <v>130208029</v>
      </c>
      <c r="J741" s="160">
        <v>44055030</v>
      </c>
      <c r="K741" s="160">
        <v>115236146</v>
      </c>
      <c r="L741" s="160">
        <v>23638485</v>
      </c>
      <c r="M741" s="168">
        <v>20337963</v>
      </c>
      <c r="N741" s="160">
        <v>6363883</v>
      </c>
      <c r="O741" s="160">
        <v>83210</v>
      </c>
      <c r="P741" s="161">
        <v>66625</v>
      </c>
      <c r="Q741" s="68">
        <f>IF(P741="","",((SUM(P739:P741))/(SUM(O739:O741))-1)*100)</f>
        <v>672.21799206266678</v>
      </c>
    </row>
    <row r="742" spans="1:17" ht="13.5" x14ac:dyDescent="0.3">
      <c r="B742" s="89" t="s">
        <v>13</v>
      </c>
      <c r="C742" s="159">
        <v>73275765</v>
      </c>
      <c r="D742" s="160">
        <v>9664990</v>
      </c>
      <c r="E742" s="160">
        <v>36732108</v>
      </c>
      <c r="F742" s="160">
        <v>51859368</v>
      </c>
      <c r="G742" s="160">
        <v>34069331</v>
      </c>
      <c r="H742" s="160">
        <v>55073312</v>
      </c>
      <c r="I742" s="160">
        <v>163659605</v>
      </c>
      <c r="J742" s="160">
        <v>92664108</v>
      </c>
      <c r="K742" s="160">
        <v>59288434</v>
      </c>
      <c r="L742" s="160">
        <v>8755889</v>
      </c>
      <c r="M742" s="168">
        <v>2786939</v>
      </c>
      <c r="N742" s="160">
        <v>12758867</v>
      </c>
      <c r="O742" s="160">
        <v>21808323</v>
      </c>
      <c r="P742" s="161">
        <v>21412826</v>
      </c>
      <c r="Q742" s="68">
        <f>IF(P742="","",((SUM(P739:P742))/(SUM(O739:O742))-1)*100)</f>
        <v>99.895311979489748</v>
      </c>
    </row>
    <row r="743" spans="1:17" ht="13.5" x14ac:dyDescent="0.3">
      <c r="B743" s="89" t="s">
        <v>14</v>
      </c>
      <c r="C743" s="159">
        <v>26835789</v>
      </c>
      <c r="D743" s="160">
        <v>30655</v>
      </c>
      <c r="E743" s="160">
        <v>13706512</v>
      </c>
      <c r="F743" s="160">
        <v>26141188</v>
      </c>
      <c r="G743" s="160">
        <v>16049232</v>
      </c>
      <c r="H743" s="160">
        <v>123301519</v>
      </c>
      <c r="I743" s="160">
        <v>43148140</v>
      </c>
      <c r="J743" s="160">
        <v>74231511</v>
      </c>
      <c r="K743" s="160">
        <v>16520044</v>
      </c>
      <c r="L743" s="160">
        <v>8136082</v>
      </c>
      <c r="M743" s="168">
        <v>74725011</v>
      </c>
      <c r="N743" s="160">
        <v>37307</v>
      </c>
      <c r="O743" s="160">
        <v>27387969</v>
      </c>
      <c r="P743" s="161">
        <v>21096168</v>
      </c>
      <c r="Q743" s="68">
        <f>IF(P743="","",((SUM(P739:P743))/(SUM(O739:O743))-1)*100)</f>
        <v>36.488692952604062</v>
      </c>
    </row>
    <row r="744" spans="1:17" ht="13.5" x14ac:dyDescent="0.3">
      <c r="B744" s="89" t="s">
        <v>15</v>
      </c>
      <c r="C744" s="159">
        <v>4425082</v>
      </c>
      <c r="D744" s="160">
        <v>12060811</v>
      </c>
      <c r="E744" s="160">
        <v>15162272</v>
      </c>
      <c r="F744" s="160">
        <v>32470408</v>
      </c>
      <c r="G744" s="160">
        <v>17882027</v>
      </c>
      <c r="H744" s="160">
        <v>98729069</v>
      </c>
      <c r="I744" s="160">
        <v>24966625</v>
      </c>
      <c r="J744" s="160">
        <v>34476484</v>
      </c>
      <c r="K744" s="160">
        <v>8162547</v>
      </c>
      <c r="L744" s="160">
        <v>7446848</v>
      </c>
      <c r="M744" s="168">
        <v>15391492</v>
      </c>
      <c r="N744" s="160">
        <v>69899</v>
      </c>
      <c r="O744" s="160">
        <v>86262</v>
      </c>
      <c r="P744" s="161">
        <v>35985</v>
      </c>
      <c r="Q744" s="68">
        <f>IF(P744="","",((SUM(P739:P744))/(SUM(O739:O744))-1)*100)</f>
        <v>36.33490118911746</v>
      </c>
    </row>
    <row r="745" spans="1:17" ht="13.5" x14ac:dyDescent="0.3">
      <c r="B745" s="89" t="s">
        <v>16</v>
      </c>
      <c r="C745" s="159">
        <v>15469938</v>
      </c>
      <c r="D745" s="160">
        <v>8694268</v>
      </c>
      <c r="E745" s="160">
        <v>351606</v>
      </c>
      <c r="F745" s="160">
        <v>5579315</v>
      </c>
      <c r="G745" s="160">
        <v>27818455</v>
      </c>
      <c r="H745" s="160">
        <v>35417072</v>
      </c>
      <c r="I745" s="160">
        <v>55115312</v>
      </c>
      <c r="J745" s="160">
        <v>40068458</v>
      </c>
      <c r="K745" s="160">
        <v>8747919</v>
      </c>
      <c r="L745" s="160">
        <v>7456849</v>
      </c>
      <c r="M745" s="168">
        <v>14571819</v>
      </c>
      <c r="N745" s="160">
        <v>94282</v>
      </c>
      <c r="O745" s="160">
        <v>163894</v>
      </c>
      <c r="P745" s="161">
        <v>11125888</v>
      </c>
      <c r="Q745" s="68">
        <f>IF(P745="","",((SUM(P739:P745))/(SUM(O739:O745))-1)*100)</f>
        <v>56.781305342365165</v>
      </c>
    </row>
    <row r="746" spans="1:17" ht="13.5" x14ac:dyDescent="0.3">
      <c r="B746" s="89" t="s">
        <v>17</v>
      </c>
      <c r="C746" s="159">
        <v>29035009</v>
      </c>
      <c r="D746" s="160">
        <v>8532</v>
      </c>
      <c r="E746" s="160">
        <v>30896153</v>
      </c>
      <c r="F746" s="160">
        <v>6219563</v>
      </c>
      <c r="G746" s="160">
        <v>37756257</v>
      </c>
      <c r="H746" s="160">
        <v>64152646</v>
      </c>
      <c r="I746" s="160">
        <v>19892661</v>
      </c>
      <c r="J746" s="160">
        <v>36931008</v>
      </c>
      <c r="K746" s="160">
        <v>6319942</v>
      </c>
      <c r="L746" s="160">
        <v>12266595</v>
      </c>
      <c r="M746" s="168">
        <v>72921</v>
      </c>
      <c r="N746" s="160">
        <v>103381</v>
      </c>
      <c r="O746" s="160">
        <v>340335</v>
      </c>
      <c r="P746" s="161">
        <v>16875168</v>
      </c>
      <c r="Q746" s="68">
        <f>IF(P746="","",((SUM(P739:P746))/(SUM(O739:O746))-1)*100)</f>
        <v>87.233891847385408</v>
      </c>
    </row>
    <row r="747" spans="1:17" ht="13.5" x14ac:dyDescent="0.3">
      <c r="B747" s="89" t="s">
        <v>18</v>
      </c>
      <c r="C747" s="159">
        <v>116075</v>
      </c>
      <c r="D747" s="160">
        <v>47651</v>
      </c>
      <c r="E747" s="160">
        <v>7965251</v>
      </c>
      <c r="F747" s="160">
        <v>34328</v>
      </c>
      <c r="G747" s="160">
        <v>25887538</v>
      </c>
      <c r="H747" s="160">
        <v>52540437</v>
      </c>
      <c r="I747" s="160">
        <v>744959</v>
      </c>
      <c r="J747" s="160">
        <v>29138352</v>
      </c>
      <c r="K747" s="160">
        <v>3783364</v>
      </c>
      <c r="L747" s="160">
        <v>72396</v>
      </c>
      <c r="M747" s="168">
        <v>21845</v>
      </c>
      <c r="N747" s="160">
        <v>56576</v>
      </c>
      <c r="O747" s="160">
        <v>3324035</v>
      </c>
      <c r="P747" s="161">
        <v>33860411</v>
      </c>
      <c r="Q747" s="68">
        <f>IF(P747="","",((SUM(P739:P747))/(SUM(O739:O747))-1)*100)</f>
        <v>135.73086271929279</v>
      </c>
    </row>
    <row r="748" spans="1:17" ht="13.5" x14ac:dyDescent="0.3">
      <c r="B748" s="89" t="s">
        <v>19</v>
      </c>
      <c r="C748" s="159">
        <v>51449</v>
      </c>
      <c r="D748" s="160">
        <v>4758</v>
      </c>
      <c r="E748" s="160">
        <v>44347</v>
      </c>
      <c r="F748" s="160">
        <v>4712712</v>
      </c>
      <c r="G748" s="160">
        <v>34016163</v>
      </c>
      <c r="H748" s="160">
        <v>43176979</v>
      </c>
      <c r="I748" s="160">
        <v>17998322</v>
      </c>
      <c r="J748" s="160">
        <v>36144045</v>
      </c>
      <c r="K748" s="160">
        <v>7232659</v>
      </c>
      <c r="L748" s="160">
        <v>10227584</v>
      </c>
      <c r="M748" s="168">
        <v>5590456</v>
      </c>
      <c r="N748" s="160">
        <v>6174751</v>
      </c>
      <c r="O748" s="160">
        <v>13689665</v>
      </c>
      <c r="P748" s="161">
        <v>56453</v>
      </c>
      <c r="Q748" s="68">
        <f>IF(P748="","",((SUM(P739:P748))/(SUM(O739:O748))-1)*100)</f>
        <v>90.150650944310854</v>
      </c>
    </row>
    <row r="749" spans="1:17" ht="13.5" x14ac:dyDescent="0.3">
      <c r="B749" s="89" t="s">
        <v>20</v>
      </c>
      <c r="C749" s="159">
        <v>76628</v>
      </c>
      <c r="D749" s="160">
        <v>41306</v>
      </c>
      <c r="E749" s="160">
        <v>6026777</v>
      </c>
      <c r="F749" s="160">
        <v>3815918</v>
      </c>
      <c r="G749" s="160">
        <v>68496883</v>
      </c>
      <c r="H749" s="160">
        <v>22802629</v>
      </c>
      <c r="I749" s="160">
        <v>55327065</v>
      </c>
      <c r="J749" s="160">
        <v>20203257</v>
      </c>
      <c r="K749" s="160">
        <v>10684859</v>
      </c>
      <c r="L749" s="160">
        <v>38963990</v>
      </c>
      <c r="M749" s="168">
        <v>7427776</v>
      </c>
      <c r="N749" s="160">
        <v>2491125</v>
      </c>
      <c r="O749" s="160">
        <v>3531047</v>
      </c>
      <c r="P749" s="161"/>
      <c r="Q749" s="68" t="str">
        <f>IF(P749="","",((SUM(P739:P749))/(SUM(O739:O749))-1)*100)</f>
        <v/>
      </c>
    </row>
    <row r="750" spans="1:17" ht="13.5" x14ac:dyDescent="0.3">
      <c r="B750" s="90" t="s">
        <v>21</v>
      </c>
      <c r="C750" s="162">
        <v>36158</v>
      </c>
      <c r="D750" s="163">
        <v>4552560</v>
      </c>
      <c r="E750" s="163">
        <v>21537869</v>
      </c>
      <c r="F750" s="163">
        <v>6178983</v>
      </c>
      <c r="G750" s="163">
        <v>69137941</v>
      </c>
      <c r="H750" s="163">
        <v>37980032</v>
      </c>
      <c r="I750" s="163">
        <v>72633484</v>
      </c>
      <c r="J750" s="163">
        <v>77804287</v>
      </c>
      <c r="K750" s="163">
        <v>39771315</v>
      </c>
      <c r="L750" s="163">
        <v>52474668</v>
      </c>
      <c r="M750" s="169">
        <v>9510920</v>
      </c>
      <c r="N750" s="163">
        <v>95553</v>
      </c>
      <c r="O750" s="163">
        <v>19527239</v>
      </c>
      <c r="P750" s="164"/>
      <c r="Q750" s="68" t="str">
        <f>IF(P750="","",((SUM(P739:P750))/(SUM(O739:O750))-1)*100)</f>
        <v/>
      </c>
    </row>
    <row r="751" spans="1:17" ht="13" x14ac:dyDescent="0.3">
      <c r="B751" s="42" t="s">
        <v>22</v>
      </c>
      <c r="C751" s="65">
        <f t="shared" ref="C751:N751" si="48">SUM(C739:C750)</f>
        <v>376999874</v>
      </c>
      <c r="D751" s="65">
        <f t="shared" si="48"/>
        <v>90203796</v>
      </c>
      <c r="E751" s="65">
        <f t="shared" si="48"/>
        <v>239976394</v>
      </c>
      <c r="F751" s="65">
        <f t="shared" si="48"/>
        <v>262645553</v>
      </c>
      <c r="G751" s="65">
        <f t="shared" si="48"/>
        <v>394082004</v>
      </c>
      <c r="H751" s="65">
        <f t="shared" si="48"/>
        <v>897370205</v>
      </c>
      <c r="I751" s="65">
        <f t="shared" si="48"/>
        <v>727032708</v>
      </c>
      <c r="J751" s="65">
        <f t="shared" si="48"/>
        <v>602079641</v>
      </c>
      <c r="K751" s="65">
        <f t="shared" si="48"/>
        <v>415969858</v>
      </c>
      <c r="L751" s="65">
        <f t="shared" si="48"/>
        <v>225956158</v>
      </c>
      <c r="M751" s="66">
        <f t="shared" si="48"/>
        <v>203930978</v>
      </c>
      <c r="N751" s="66">
        <f t="shared" si="48"/>
        <v>37614587</v>
      </c>
      <c r="O751" s="66">
        <f>SUM(O739:O750)</f>
        <v>93734378</v>
      </c>
      <c r="P751" s="66">
        <f>SUM(P739:P750)</f>
        <v>134391049</v>
      </c>
      <c r="Q751" s="62"/>
    </row>
    <row r="752" spans="1:17" ht="13" x14ac:dyDescent="0.3">
      <c r="A752" s="36"/>
      <c r="B752" s="41"/>
      <c r="C752" s="43"/>
      <c r="D752" s="43"/>
      <c r="E752" s="43"/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</row>
    <row r="753" spans="1:17" ht="13" x14ac:dyDescent="0.3">
      <c r="A753" s="36"/>
      <c r="B753" s="32" t="s">
        <v>77</v>
      </c>
      <c r="C753" s="43"/>
      <c r="D753" s="43"/>
      <c r="E753" s="43"/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</row>
    <row r="754" spans="1:17" ht="13" x14ac:dyDescent="0.3">
      <c r="A754" s="36"/>
      <c r="B754" s="12" t="s">
        <v>32</v>
      </c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</row>
    <row r="755" spans="1:17" ht="13" x14ac:dyDescent="0.3">
      <c r="A755" s="36"/>
      <c r="B755" s="41"/>
      <c r="C755" s="43"/>
      <c r="D755" s="43"/>
      <c r="E755" s="43"/>
      <c r="F755" s="43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</row>
    <row r="756" spans="1:17" ht="13" x14ac:dyDescent="0.3">
      <c r="A756" s="36"/>
      <c r="B756" s="41"/>
      <c r="C756" s="43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</row>
    <row r="757" spans="1:17" ht="13" x14ac:dyDescent="0.3">
      <c r="A757" s="36"/>
      <c r="B757" s="41"/>
      <c r="C757" s="43"/>
      <c r="D757" s="43"/>
      <c r="E757" s="43"/>
      <c r="F757" s="43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</row>
    <row r="758" spans="1:17" ht="13" x14ac:dyDescent="0.3">
      <c r="A758" s="36"/>
      <c r="B758" s="41"/>
      <c r="C758" s="43"/>
      <c r="D758" s="43"/>
      <c r="E758" s="43"/>
      <c r="F758" s="43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</row>
    <row r="759" spans="1:17" ht="13" x14ac:dyDescent="0.3">
      <c r="A759" s="36"/>
      <c r="B759" s="41"/>
      <c r="C759" s="43"/>
      <c r="D759" s="43"/>
      <c r="E759" s="43"/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</row>
    <row r="760" spans="1:17" ht="13" x14ac:dyDescent="0.3">
      <c r="A760" s="36"/>
      <c r="B760" s="41"/>
      <c r="C760" s="43"/>
      <c r="D760" s="43"/>
      <c r="E760" s="43"/>
      <c r="F760" s="43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</row>
    <row r="761" spans="1:17" ht="13" x14ac:dyDescent="0.3">
      <c r="A761" s="36"/>
      <c r="B761" s="41"/>
      <c r="C761" s="43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</row>
    <row r="762" spans="1:17" ht="13" x14ac:dyDescent="0.3">
      <c r="A762" s="36"/>
      <c r="B762" s="41"/>
      <c r="C762" s="43"/>
      <c r="D762" s="43"/>
      <c r="E762" s="43"/>
      <c r="F762" s="43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</row>
    <row r="763" spans="1:17" ht="13" x14ac:dyDescent="0.3">
      <c r="A763" s="36"/>
      <c r="B763" s="41"/>
      <c r="C763" s="43"/>
      <c r="D763" s="43"/>
      <c r="E763" s="43"/>
      <c r="F763" s="43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</row>
    <row r="764" spans="1:17" ht="13" x14ac:dyDescent="0.3">
      <c r="A764" s="36"/>
      <c r="B764" s="41"/>
      <c r="C764" s="43"/>
      <c r="D764" s="43"/>
      <c r="E764" s="43"/>
      <c r="F764" s="43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</row>
    <row r="765" spans="1:17" ht="13" x14ac:dyDescent="0.3">
      <c r="A765" s="36"/>
      <c r="B765" s="41"/>
      <c r="C765" s="43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</row>
    <row r="766" spans="1:17" ht="13" x14ac:dyDescent="0.3">
      <c r="A766" s="36"/>
      <c r="B766" s="41"/>
      <c r="C766" s="43"/>
      <c r="D766" s="43"/>
      <c r="E766" s="43"/>
      <c r="F766" s="43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</row>
    <row r="767" spans="1:17" ht="13" x14ac:dyDescent="0.3">
      <c r="A767" s="36"/>
      <c r="B767" s="41"/>
      <c r="C767" s="43"/>
      <c r="D767" s="43"/>
      <c r="E767" s="43"/>
      <c r="F767" s="43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</row>
    <row r="768" spans="1:17" ht="13" x14ac:dyDescent="0.3">
      <c r="A768" s="36"/>
      <c r="B768" s="41"/>
      <c r="C768" s="43"/>
      <c r="D768" s="43"/>
      <c r="E768" s="43"/>
      <c r="F768" s="43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</row>
    <row r="769" spans="1:17" ht="13" x14ac:dyDescent="0.3">
      <c r="A769" s="36"/>
      <c r="B769" s="41"/>
      <c r="C769" s="43"/>
      <c r="D769" s="43"/>
      <c r="E769" s="43"/>
      <c r="F769" s="43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</row>
    <row r="770" spans="1:17" ht="13" x14ac:dyDescent="0.3">
      <c r="A770" s="36"/>
      <c r="B770" s="41"/>
      <c r="C770" s="43"/>
      <c r="D770" s="43"/>
      <c r="E770" s="43"/>
      <c r="F770" s="43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</row>
    <row r="771" spans="1:17" ht="13" x14ac:dyDescent="0.3">
      <c r="A771" s="36"/>
      <c r="B771" s="41"/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</row>
    <row r="772" spans="1:17" ht="13" x14ac:dyDescent="0.3">
      <c r="A772" s="36"/>
      <c r="B772" s="41"/>
      <c r="C772" s="43"/>
      <c r="D772" s="43"/>
      <c r="E772" s="43"/>
      <c r="F772" s="43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</row>
    <row r="773" spans="1:17" ht="13" x14ac:dyDescent="0.3">
      <c r="A773" s="36"/>
      <c r="B773" s="41"/>
      <c r="C773" s="43"/>
      <c r="D773" s="43"/>
      <c r="E773" s="43"/>
      <c r="F773" s="43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</row>
    <row r="774" spans="1:17" ht="13" x14ac:dyDescent="0.3">
      <c r="A774" s="36"/>
      <c r="B774" s="41"/>
      <c r="C774" s="43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</row>
    <row r="775" spans="1:17" ht="13" x14ac:dyDescent="0.3">
      <c r="A775" s="36"/>
      <c r="B775" s="41"/>
      <c r="C775" s="43"/>
      <c r="D775" s="43"/>
      <c r="E775" s="43"/>
      <c r="F775" s="43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</row>
    <row r="776" spans="1:17" ht="13" x14ac:dyDescent="0.3">
      <c r="A776" s="36"/>
      <c r="B776" s="41"/>
      <c r="C776" s="43"/>
      <c r="D776" s="43"/>
      <c r="E776" s="43"/>
      <c r="F776" s="43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</row>
    <row r="777" spans="1:17" ht="13" x14ac:dyDescent="0.3">
      <c r="A777" s="36"/>
      <c r="B777" s="41"/>
      <c r="C777" s="43"/>
      <c r="D777" s="43"/>
      <c r="E777" s="43"/>
      <c r="F777" s="43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</row>
    <row r="778" spans="1:17" ht="13" x14ac:dyDescent="0.3">
      <c r="A778" s="36"/>
      <c r="B778" s="41" t="s">
        <v>27</v>
      </c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</row>
    <row r="779" spans="1:17" ht="13" x14ac:dyDescent="0.3">
      <c r="A779" s="36"/>
      <c r="B779" s="45" t="s">
        <v>79</v>
      </c>
      <c r="C779" s="36"/>
      <c r="D779" s="36"/>
      <c r="E779" s="36"/>
      <c r="F779" s="36"/>
      <c r="G779" s="46"/>
      <c r="H779" s="36"/>
      <c r="I779" s="36"/>
      <c r="J779" s="36"/>
      <c r="K779" s="36"/>
      <c r="L779" s="36"/>
      <c r="M779" s="36"/>
      <c r="N779" s="38"/>
      <c r="O779" s="38"/>
      <c r="P779" s="38"/>
      <c r="Q779" s="38"/>
    </row>
    <row r="780" spans="1:17" x14ac:dyDescent="0.25">
      <c r="A780" s="36"/>
      <c r="B780" s="45" t="s">
        <v>80</v>
      </c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</row>
    <row r="781" spans="1:17" ht="13" x14ac:dyDescent="0.3">
      <c r="A781" s="36"/>
      <c r="B781" s="45" t="s">
        <v>75</v>
      </c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</row>
    <row r="782" spans="1:17" x14ac:dyDescent="0.25">
      <c r="B782" s="30" t="str">
        <f>B89</f>
        <v>Dados atualizados em 28 de novembro de 2025.</v>
      </c>
    </row>
    <row r="783" spans="1:17" x14ac:dyDescent="0.25">
      <c r="B783" s="30" t="str">
        <f>B90</f>
        <v xml:space="preserve">¹Variação percentual do somatório dos valores desde o mês de janeiro até um determinado mês do ano de 2024, em relação ao somatório do mesmo período do ano de 2023. </v>
      </c>
    </row>
    <row r="784" spans="1:17" ht="14.5" x14ac:dyDescent="0.25">
      <c r="B784" s="10"/>
    </row>
    <row r="785" spans="2:20" ht="15.5" x14ac:dyDescent="0.35">
      <c r="B785" s="6" t="s">
        <v>31</v>
      </c>
    </row>
    <row r="786" spans="2:20" x14ac:dyDescent="0.25"/>
    <row r="787" spans="2:20" x14ac:dyDescent="0.25"/>
    <row r="788" spans="2:20" x14ac:dyDescent="0.25"/>
    <row r="789" spans="2:20" ht="18" x14ac:dyDescent="0.4">
      <c r="B789" s="5" t="s">
        <v>101</v>
      </c>
    </row>
    <row r="790" spans="2:20" x14ac:dyDescent="0.25"/>
    <row r="791" spans="2:20" ht="15.5" x14ac:dyDescent="0.35">
      <c r="B791" s="53" t="s">
        <v>23</v>
      </c>
      <c r="C791" s="8" t="s">
        <v>24</v>
      </c>
      <c r="D791" s="8" t="s">
        <v>24</v>
      </c>
      <c r="E791" s="8" t="s">
        <v>24</v>
      </c>
      <c r="F791" s="8" t="s">
        <v>24</v>
      </c>
      <c r="G791" s="8" t="s">
        <v>24</v>
      </c>
      <c r="H791" s="8" t="s">
        <v>24</v>
      </c>
      <c r="I791" s="8" t="s">
        <v>24</v>
      </c>
      <c r="J791" s="8" t="s">
        <v>24</v>
      </c>
    </row>
    <row r="792" spans="2:20" ht="13" x14ac:dyDescent="0.3">
      <c r="B792" s="108"/>
      <c r="C792" s="108" t="s">
        <v>6</v>
      </c>
      <c r="D792" s="102"/>
      <c r="E792" s="102"/>
      <c r="F792" s="102"/>
      <c r="G792" s="102"/>
      <c r="H792" s="102"/>
      <c r="I792" s="102"/>
      <c r="J792" s="102"/>
      <c r="K792" s="102"/>
      <c r="L792" s="102"/>
      <c r="M792" s="102"/>
      <c r="N792" s="102"/>
      <c r="O792" s="102"/>
      <c r="P792" s="103"/>
      <c r="Q792" s="67" t="s">
        <v>7</v>
      </c>
    </row>
    <row r="793" spans="2:20" ht="13" x14ac:dyDescent="0.3">
      <c r="B793" s="91" t="s">
        <v>8</v>
      </c>
      <c r="C793" s="166">
        <v>2012</v>
      </c>
      <c r="D793" s="167">
        <v>2013</v>
      </c>
      <c r="E793" s="167">
        <v>2014</v>
      </c>
      <c r="F793" s="105">
        <v>2015</v>
      </c>
      <c r="G793" s="105">
        <v>2016</v>
      </c>
      <c r="H793" s="105">
        <v>2017</v>
      </c>
      <c r="I793" s="92">
        <v>2018</v>
      </c>
      <c r="J793" s="92">
        <v>2019</v>
      </c>
      <c r="K793" s="92">
        <v>2020</v>
      </c>
      <c r="L793" s="92">
        <v>2021</v>
      </c>
      <c r="M793" s="92">
        <v>2022</v>
      </c>
      <c r="N793" s="92">
        <v>2023</v>
      </c>
      <c r="O793" s="92">
        <v>2024</v>
      </c>
      <c r="P793" s="106">
        <v>2025</v>
      </c>
      <c r="Q793" s="69" t="s">
        <v>87</v>
      </c>
    </row>
    <row r="794" spans="2:20" ht="13.5" x14ac:dyDescent="0.3">
      <c r="B794" s="88" t="s">
        <v>10</v>
      </c>
      <c r="C794" s="165">
        <v>86.727000000000004</v>
      </c>
      <c r="D794" s="157">
        <v>49.36</v>
      </c>
      <c r="E794" s="157">
        <v>1.248</v>
      </c>
      <c r="F794" s="136">
        <v>24.216000000000001</v>
      </c>
      <c r="G794" s="136">
        <v>1.2310000000000001</v>
      </c>
      <c r="H794" s="136">
        <v>24.402000000000001</v>
      </c>
      <c r="I794" s="136">
        <v>25.284000000000002</v>
      </c>
      <c r="J794" s="136">
        <v>24.86</v>
      </c>
      <c r="K794" s="136">
        <v>45.689</v>
      </c>
      <c r="L794" s="136">
        <v>5.5380000000000003</v>
      </c>
      <c r="M794" s="157">
        <v>266.23399999999998</v>
      </c>
      <c r="N794" s="136">
        <v>4.22</v>
      </c>
      <c r="O794" s="136">
        <v>1.7779999999999998</v>
      </c>
      <c r="P794" s="158">
        <v>215.74800000000005</v>
      </c>
      <c r="Q794" s="68">
        <f>(IF(O794=0,"n/d",(P794/O794)-1)*100)</f>
        <v>12034.30821147357</v>
      </c>
      <c r="T794" s="1" t="str">
        <f>IF(S794=0,"",((SUM(S$682:S794))/(SUM(R$682:R794))-1)*100)</f>
        <v/>
      </c>
    </row>
    <row r="795" spans="2:20" ht="13.5" x14ac:dyDescent="0.3">
      <c r="B795" s="89" t="s">
        <v>11</v>
      </c>
      <c r="C795" s="159">
        <v>19.963999999999999</v>
      </c>
      <c r="D795" s="160">
        <v>70.581999999999994</v>
      </c>
      <c r="E795" s="160">
        <v>0.83499999999999996</v>
      </c>
      <c r="F795" s="160">
        <v>24.878</v>
      </c>
      <c r="G795" s="160">
        <v>0.93700000000000006</v>
      </c>
      <c r="H795" s="160">
        <v>0.77600000000000002</v>
      </c>
      <c r="I795" s="160">
        <v>0.98399999999999999</v>
      </c>
      <c r="J795" s="160">
        <v>1.6620000000000001</v>
      </c>
      <c r="K795" s="160">
        <v>2.9109999999999996</v>
      </c>
      <c r="L795" s="160">
        <v>0.56700000000000006</v>
      </c>
      <c r="M795" s="168">
        <v>0.77099999999999991</v>
      </c>
      <c r="N795" s="160">
        <v>0.13400000000000001</v>
      </c>
      <c r="O795" s="160">
        <v>5.105999999999999</v>
      </c>
      <c r="P795" s="161">
        <v>50.38</v>
      </c>
      <c r="Q795" s="68">
        <f>IF(P795="","",((SUM(P794:P795))/(SUM(O794:O795))-1)*100)</f>
        <v>3765.8919233004085</v>
      </c>
      <c r="T795" s="1" t="str">
        <f>IF(S795=0,"",((SUM(S$682:S795))/(SUM(R$682:R795))-1)*100)</f>
        <v/>
      </c>
    </row>
    <row r="796" spans="2:20" ht="13.5" x14ac:dyDescent="0.3">
      <c r="B796" s="89" t="s">
        <v>12</v>
      </c>
      <c r="C796" s="159">
        <v>107.187</v>
      </c>
      <c r="D796" s="160">
        <v>98.950999999999993</v>
      </c>
      <c r="E796" s="160">
        <v>1.05</v>
      </c>
      <c r="F796" s="160">
        <v>71.796999999999997</v>
      </c>
      <c r="G796" s="160">
        <v>48.35</v>
      </c>
      <c r="H796" s="160">
        <v>25.794</v>
      </c>
      <c r="I796" s="160">
        <v>11176.018</v>
      </c>
      <c r="J796" s="160">
        <v>25.747999999999998</v>
      </c>
      <c r="K796" s="160">
        <v>2.1930000000000001</v>
      </c>
      <c r="L796" s="160">
        <v>5.6939999999999991</v>
      </c>
      <c r="M796" s="168">
        <v>2.7320000000000002</v>
      </c>
      <c r="N796" s="160">
        <v>0.50700000000000001</v>
      </c>
      <c r="O796" s="160">
        <v>5.0559999999999992</v>
      </c>
      <c r="P796" s="161">
        <v>30.032</v>
      </c>
      <c r="Q796" s="68">
        <f>IF(P796="","",((SUM(P794:P796))/(SUM(O794:O796))-1)*100)</f>
        <v>2380.4020100502521</v>
      </c>
      <c r="T796" s="1" t="str">
        <f>IF(S796=0,"",((SUM(S$682:S796))/(SUM(R$682:R796))-1)*100)</f>
        <v/>
      </c>
    </row>
    <row r="797" spans="2:20" ht="13.5" x14ac:dyDescent="0.3">
      <c r="B797" s="89" t="s">
        <v>13</v>
      </c>
      <c r="C797" s="159">
        <v>64.435000000000002</v>
      </c>
      <c r="D797" s="160">
        <v>24.742999999999999</v>
      </c>
      <c r="E797" s="160">
        <v>24.088000000000001</v>
      </c>
      <c r="F797" s="160">
        <v>0.38700000000000001</v>
      </c>
      <c r="G797" s="160">
        <v>25.225000000000001</v>
      </c>
      <c r="H797" s="160">
        <v>2.7919999999999998</v>
      </c>
      <c r="I797" s="160">
        <v>4672.8549999999996</v>
      </c>
      <c r="J797" s="160">
        <v>1.5089999999999999</v>
      </c>
      <c r="K797" s="160">
        <v>38.527999999999999</v>
      </c>
      <c r="L797" s="160">
        <v>4.2749999999999995</v>
      </c>
      <c r="M797" s="168">
        <v>0.52800000000000002</v>
      </c>
      <c r="N797" s="160">
        <v>4.3970000000000002</v>
      </c>
      <c r="O797" s="160">
        <v>96.384000000000029</v>
      </c>
      <c r="P797" s="161">
        <v>0.17699999999999999</v>
      </c>
      <c r="Q797" s="68">
        <f>IF(P797="","",((SUM(P794:P797))/(SUM(O794:O797))-1)*100)</f>
        <v>173.56541486651156</v>
      </c>
      <c r="T797" s="1" t="str">
        <f>IF(S797=0,"",((SUM(S$682:S797))/(SUM(R$682:R797))-1)*100)</f>
        <v/>
      </c>
    </row>
    <row r="798" spans="2:20" ht="13.5" x14ac:dyDescent="0.3">
      <c r="B798" s="89" t="s">
        <v>14</v>
      </c>
      <c r="C798" s="159">
        <v>64.308999999999997</v>
      </c>
      <c r="D798" s="160">
        <v>24.466999999999999</v>
      </c>
      <c r="E798" s="160">
        <v>72.411000000000001</v>
      </c>
      <c r="F798" s="160">
        <v>26.456</v>
      </c>
      <c r="G798" s="160">
        <v>48.2</v>
      </c>
      <c r="H798" s="160">
        <v>2.2259999999999995</v>
      </c>
      <c r="I798" s="160">
        <v>0.82200000000000006</v>
      </c>
      <c r="J798" s="160">
        <v>22.131</v>
      </c>
      <c r="K798" s="160">
        <v>22.411000000000001</v>
      </c>
      <c r="L798" s="160">
        <v>4.1139999999999999</v>
      </c>
      <c r="M798" s="168">
        <v>3.7919999999999998</v>
      </c>
      <c r="N798" s="160">
        <v>1.5110000000000001</v>
      </c>
      <c r="O798" s="160">
        <v>7.2139999999999986</v>
      </c>
      <c r="P798" s="161">
        <v>131.137</v>
      </c>
      <c r="Q798" s="68">
        <f>IF(P798="","",((SUM(P794:P798))/(SUM(O794:O798))-1)*100)</f>
        <v>269.98563243261952</v>
      </c>
      <c r="T798" s="1" t="str">
        <f>IF(S798=0,"",((SUM(S$682:S798))/(SUM(R$682:R798))-1)*100)</f>
        <v/>
      </c>
    </row>
    <row r="799" spans="2:20" ht="13.5" x14ac:dyDescent="0.3">
      <c r="B799" s="89" t="s">
        <v>15</v>
      </c>
      <c r="C799" s="159">
        <v>49.63</v>
      </c>
      <c r="D799" s="160">
        <v>24.591999999999999</v>
      </c>
      <c r="E799" s="160">
        <v>2.2959999999999998</v>
      </c>
      <c r="F799" s="160">
        <v>97.896000000000001</v>
      </c>
      <c r="G799" s="160">
        <v>1.8720000000000001</v>
      </c>
      <c r="H799" s="160">
        <v>0.29599999999999999</v>
      </c>
      <c r="I799" s="160">
        <v>9247.978000000001</v>
      </c>
      <c r="J799" s="160">
        <v>0.214</v>
      </c>
      <c r="K799" s="160">
        <v>6.8550000000000004</v>
      </c>
      <c r="L799" s="160">
        <v>5.8279999999999994</v>
      </c>
      <c r="M799" s="168">
        <v>1.704</v>
      </c>
      <c r="N799" s="160">
        <v>4.8540000000000001</v>
      </c>
      <c r="O799" s="160">
        <v>85.338999999999999</v>
      </c>
      <c r="P799" s="161">
        <v>4.4660000000000002</v>
      </c>
      <c r="Q799" s="68">
        <f>IF(P799="","",((SUM(P794:P799))/(SUM(O794:O799))-1)*100)</f>
        <v>115.02710613957797</v>
      </c>
      <c r="T799" s="1" t="str">
        <f>IF(S799=0,"",((SUM(S$682:S799))/(SUM(R$682:R799))-1)*100)</f>
        <v/>
      </c>
    </row>
    <row r="800" spans="2:20" ht="13.5" x14ac:dyDescent="0.3">
      <c r="B800" s="89" t="s">
        <v>16</v>
      </c>
      <c r="C800" s="159">
        <v>21.146999999999998</v>
      </c>
      <c r="D800" s="160">
        <v>97.120999999999995</v>
      </c>
      <c r="E800" s="160">
        <v>48.97</v>
      </c>
      <c r="F800" s="160">
        <v>95.971000000000004</v>
      </c>
      <c r="G800" s="160">
        <v>49.877000000000002</v>
      </c>
      <c r="H800" s="160">
        <v>0.8570000000000001</v>
      </c>
      <c r="I800" s="160">
        <v>8906.8680000000022</v>
      </c>
      <c r="J800" s="160">
        <v>25.849</v>
      </c>
      <c r="K800" s="160">
        <v>10.683999999999999</v>
      </c>
      <c r="L800" s="160">
        <v>2.7669999999999999</v>
      </c>
      <c r="M800" s="168">
        <v>1.7889999999999999</v>
      </c>
      <c r="N800" s="160">
        <v>0.54</v>
      </c>
      <c r="O800" s="160">
        <v>167.547</v>
      </c>
      <c r="P800" s="161">
        <v>5.9379999999999997</v>
      </c>
      <c r="Q800" s="68">
        <f>IF(P800="","",((SUM(P794:P800))/(SUM(O794:O800))-1)*100)</f>
        <v>18.851649186806529</v>
      </c>
      <c r="T800" s="1" t="str">
        <f>IF(S800=0,"",((SUM(S$682:S800))/(SUM(R$682:R800))-1)*100)</f>
        <v/>
      </c>
    </row>
    <row r="801" spans="2:20" ht="13.5" x14ac:dyDescent="0.3">
      <c r="B801" s="89" t="s">
        <v>17</v>
      </c>
      <c r="C801" s="159">
        <v>70.626000000000005</v>
      </c>
      <c r="D801" s="160">
        <v>0.50900000000000001</v>
      </c>
      <c r="E801" s="160">
        <v>25.254000000000001</v>
      </c>
      <c r="F801" s="160">
        <v>73.263999999999996</v>
      </c>
      <c r="G801" s="160">
        <v>0.81</v>
      </c>
      <c r="H801" s="160">
        <v>29.099</v>
      </c>
      <c r="I801" s="160">
        <v>2.4829999999999997</v>
      </c>
      <c r="J801" s="160">
        <v>22.652999999999999</v>
      </c>
      <c r="K801" s="160">
        <v>11.729999999999999</v>
      </c>
      <c r="L801" s="160">
        <v>1.038</v>
      </c>
      <c r="M801" s="168">
        <v>2.4059999999999997</v>
      </c>
      <c r="N801" s="160">
        <v>4.1630000000000003</v>
      </c>
      <c r="O801" s="160">
        <v>181.87499999999997</v>
      </c>
      <c r="P801" s="161">
        <v>59.790000000000006</v>
      </c>
      <c r="Q801" s="68">
        <f>IF(P801="","",((SUM(P794:P801))/(SUM(O794:O801))-1)*100)</f>
        <v>-9.5640733492155956</v>
      </c>
      <c r="T801" s="1" t="str">
        <f>IF(S801=0,"",((SUM(S$682:S801))/(SUM(R$682:R801))-1)*100)</f>
        <v/>
      </c>
    </row>
    <row r="802" spans="2:20" ht="13.5" x14ac:dyDescent="0.3">
      <c r="B802" s="89" t="s">
        <v>18</v>
      </c>
      <c r="C802" s="159">
        <v>47.755000000000003</v>
      </c>
      <c r="D802" s="160">
        <v>50.09</v>
      </c>
      <c r="E802" s="160">
        <v>70.975999999999999</v>
      </c>
      <c r="F802" s="160">
        <v>25.186</v>
      </c>
      <c r="G802" s="160">
        <v>25.015999999999998</v>
      </c>
      <c r="H802" s="160">
        <v>50.994</v>
      </c>
      <c r="I802" s="160">
        <v>4054.7809999999999</v>
      </c>
      <c r="J802" s="160">
        <v>2.427</v>
      </c>
      <c r="K802" s="160">
        <v>3.3109999999999999</v>
      </c>
      <c r="L802" s="160">
        <v>3.7210000000000001</v>
      </c>
      <c r="M802" s="168">
        <v>4.7269999999999994</v>
      </c>
      <c r="N802" s="160">
        <v>4.6349999999999998</v>
      </c>
      <c r="O802" s="160">
        <v>350.887</v>
      </c>
      <c r="P802" s="161">
        <v>1.4359999999999999</v>
      </c>
      <c r="Q802" s="68">
        <f>IF(P802="","",((SUM(P794:P802))/(SUM(O794:O802))-1)*100)</f>
        <v>-44.616982509714965</v>
      </c>
      <c r="T802" s="1" t="str">
        <f>IF(S802=0,"",((SUM(S$682:S802))/(SUM(R$682:R802))-1)*100)</f>
        <v/>
      </c>
    </row>
    <row r="803" spans="2:20" ht="13.5" x14ac:dyDescent="0.3">
      <c r="B803" s="89" t="s">
        <v>19</v>
      </c>
      <c r="C803" s="159">
        <v>44.689</v>
      </c>
      <c r="D803" s="160">
        <v>2.2360000000000002</v>
      </c>
      <c r="E803" s="160">
        <v>98.597999999999999</v>
      </c>
      <c r="F803" s="160">
        <v>48.369</v>
      </c>
      <c r="G803" s="160">
        <v>25.38</v>
      </c>
      <c r="H803" s="160">
        <v>4.6879999999999997</v>
      </c>
      <c r="I803" s="160">
        <v>49.644000000000013</v>
      </c>
      <c r="J803" s="160">
        <v>0.66400000000000003</v>
      </c>
      <c r="K803" s="160">
        <v>1.452</v>
      </c>
      <c r="L803" s="160">
        <v>0.92100000000000004</v>
      </c>
      <c r="M803" s="168">
        <v>0.308</v>
      </c>
      <c r="N803" s="160">
        <v>0.73599999999999999</v>
      </c>
      <c r="O803" s="160">
        <v>103.25200000000001</v>
      </c>
      <c r="P803" s="161">
        <v>3.6100000000000008</v>
      </c>
      <c r="Q803" s="68">
        <f>IF(P803="","",((SUM(P794:P803))/(SUM(O794:O803))-1)*100)</f>
        <v>-49.950718710363397</v>
      </c>
      <c r="T803" s="1" t="str">
        <f>IF(S803=0,"",((SUM(S$682:S803))/(SUM(R$682:R803))-1)*100)</f>
        <v/>
      </c>
    </row>
    <row r="804" spans="2:20" ht="13.5" x14ac:dyDescent="0.3">
      <c r="B804" s="89" t="s">
        <v>20</v>
      </c>
      <c r="C804" s="159">
        <v>48.715000000000003</v>
      </c>
      <c r="D804" s="160">
        <v>0.309</v>
      </c>
      <c r="E804" s="160">
        <v>24.827999999999999</v>
      </c>
      <c r="F804" s="160">
        <v>24.074999999999999</v>
      </c>
      <c r="G804" s="160">
        <v>1.659</v>
      </c>
      <c r="H804" s="160">
        <v>0.61399999999999999</v>
      </c>
      <c r="I804" s="160">
        <v>26.181000000000001</v>
      </c>
      <c r="J804" s="160">
        <v>2.2120000000000002</v>
      </c>
      <c r="K804" s="160">
        <v>1113.9660000000001</v>
      </c>
      <c r="L804" s="160">
        <v>125.40500000000002</v>
      </c>
      <c r="M804" s="168">
        <v>2.9599999999999995</v>
      </c>
      <c r="N804" s="160">
        <v>0.97600000000000009</v>
      </c>
      <c r="O804" s="160">
        <v>119.12899999999999</v>
      </c>
      <c r="P804" s="161"/>
      <c r="Q804" s="68" t="str">
        <f>IF(P804="","",((SUM(P794:P804))/(SUM(O794:O804))-1)*100)</f>
        <v/>
      </c>
      <c r="T804" s="1" t="str">
        <f>IF(S804=0,"",((SUM(S$682:S804))/(SUM(R$682:R804))-1)*100)</f>
        <v/>
      </c>
    </row>
    <row r="805" spans="2:20" ht="13.5" x14ac:dyDescent="0.3">
      <c r="B805" s="90" t="s">
        <v>21</v>
      </c>
      <c r="C805" s="162">
        <v>24.167999999999999</v>
      </c>
      <c r="D805" s="163">
        <v>3.35</v>
      </c>
      <c r="E805" s="163">
        <v>49.771999999999998</v>
      </c>
      <c r="F805" s="163">
        <v>0.68200000000000005</v>
      </c>
      <c r="G805" s="163">
        <v>0.33300000000000002</v>
      </c>
      <c r="H805" s="163">
        <v>0.57900000000000007</v>
      </c>
      <c r="I805" s="163">
        <v>1.3739999999999999</v>
      </c>
      <c r="J805" s="163">
        <v>4.0809999999999995</v>
      </c>
      <c r="K805" s="163">
        <v>0.35</v>
      </c>
      <c r="L805" s="163">
        <v>1.6249999999999998</v>
      </c>
      <c r="M805" s="169">
        <v>0.91200000000000014</v>
      </c>
      <c r="N805" s="163">
        <v>3.1310000000000002</v>
      </c>
      <c r="O805" s="163">
        <v>193.90800000000002</v>
      </c>
      <c r="P805" s="164"/>
      <c r="Q805" s="68" t="str">
        <f>IF(P805="","",((SUM(P794:P805))/(SUM(O794:O805))-1)*100)</f>
        <v/>
      </c>
      <c r="T805" s="1" t="str">
        <f>IF(S805=0,"",((SUM(S$682:S805))/(SUM(R$682:R805))-1)*100)</f>
        <v/>
      </c>
    </row>
    <row r="806" spans="2:20" ht="13" x14ac:dyDescent="0.3">
      <c r="B806" s="42" t="s">
        <v>22</v>
      </c>
      <c r="C806" s="65">
        <f t="shared" ref="C806:N806" si="49">SUM(C794:C805)</f>
        <v>649.35199999999998</v>
      </c>
      <c r="D806" s="65">
        <f t="shared" si="49"/>
        <v>446.31</v>
      </c>
      <c r="E806" s="65">
        <f t="shared" si="49"/>
        <v>420.32599999999996</v>
      </c>
      <c r="F806" s="65">
        <f t="shared" si="49"/>
        <v>513.17700000000002</v>
      </c>
      <c r="G806" s="65">
        <f t="shared" si="49"/>
        <v>228.89</v>
      </c>
      <c r="H806" s="65">
        <f t="shared" si="49"/>
        <v>143.11699999999999</v>
      </c>
      <c r="I806" s="65">
        <f t="shared" si="49"/>
        <v>38165.272000000004</v>
      </c>
      <c r="J806" s="65">
        <f t="shared" si="49"/>
        <v>134.01</v>
      </c>
      <c r="K806" s="65">
        <f t="shared" si="49"/>
        <v>1260.08</v>
      </c>
      <c r="L806" s="65">
        <f t="shared" si="49"/>
        <v>161.49300000000002</v>
      </c>
      <c r="M806" s="66">
        <f t="shared" si="49"/>
        <v>288.86299999999994</v>
      </c>
      <c r="N806" s="66">
        <f t="shared" si="49"/>
        <v>29.803999999999998</v>
      </c>
      <c r="O806" s="66">
        <f>SUM(O794:O805)</f>
        <v>1317.4749999999999</v>
      </c>
      <c r="P806" s="66">
        <f>SUM(P794:P805)</f>
        <v>502.71400000000006</v>
      </c>
      <c r="Q806" s="62"/>
    </row>
    <row r="807" spans="2:20" s="36" customFormat="1" ht="13" x14ac:dyDescent="0.3">
      <c r="B807" s="41"/>
      <c r="C807" s="43"/>
      <c r="D807" s="43"/>
      <c r="E807" s="43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</row>
    <row r="808" spans="2:20" s="36" customFormat="1" ht="13" x14ac:dyDescent="0.3">
      <c r="B808" s="32" t="s">
        <v>81</v>
      </c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</row>
    <row r="809" spans="2:20" s="36" customFormat="1" ht="13" x14ac:dyDescent="0.3">
      <c r="B809" s="12" t="s">
        <v>26</v>
      </c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</row>
    <row r="810" spans="2:20" s="36" customFormat="1" ht="13" x14ac:dyDescent="0.3">
      <c r="B810" s="41"/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</row>
    <row r="811" spans="2:20" s="36" customFormat="1" ht="13" x14ac:dyDescent="0.3">
      <c r="B811" s="41"/>
      <c r="C811" s="43"/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</row>
    <row r="812" spans="2:20" s="36" customFormat="1" ht="13" x14ac:dyDescent="0.3">
      <c r="B812" s="41"/>
      <c r="C812" s="43"/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</row>
    <row r="813" spans="2:20" s="36" customFormat="1" ht="13" x14ac:dyDescent="0.3">
      <c r="B813" s="41"/>
      <c r="C813" s="43"/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</row>
    <row r="814" spans="2:20" s="36" customFormat="1" ht="13" x14ac:dyDescent="0.3">
      <c r="B814" s="41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</row>
    <row r="815" spans="2:20" s="36" customFormat="1" ht="13" x14ac:dyDescent="0.3">
      <c r="B815" s="41"/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</row>
    <row r="816" spans="2:20" s="36" customFormat="1" ht="13" x14ac:dyDescent="0.3">
      <c r="B816" s="41"/>
      <c r="C816" s="43"/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</row>
    <row r="817" spans="2:17" s="36" customFormat="1" ht="13" x14ac:dyDescent="0.3">
      <c r="B817" s="41"/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</row>
    <row r="818" spans="2:17" s="36" customFormat="1" ht="13" x14ac:dyDescent="0.3">
      <c r="B818" s="41"/>
      <c r="C818" s="43"/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</row>
    <row r="819" spans="2:17" s="36" customFormat="1" ht="13" x14ac:dyDescent="0.3">
      <c r="B819" s="41"/>
      <c r="C819" s="43"/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</row>
    <row r="820" spans="2:17" s="36" customFormat="1" ht="13" x14ac:dyDescent="0.3">
      <c r="B820" s="41"/>
      <c r="C820" s="43"/>
      <c r="D820" s="43"/>
      <c r="E820" s="43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</row>
    <row r="821" spans="2:17" s="36" customFormat="1" ht="13" x14ac:dyDescent="0.3">
      <c r="B821" s="41"/>
      <c r="C821" s="43"/>
      <c r="D821" s="43"/>
      <c r="E821" s="43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</row>
    <row r="822" spans="2:17" s="36" customFormat="1" ht="13" x14ac:dyDescent="0.3">
      <c r="B822" s="41"/>
      <c r="C822" s="43"/>
      <c r="D822" s="43"/>
      <c r="E822" s="43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</row>
    <row r="823" spans="2:17" s="36" customFormat="1" ht="13" x14ac:dyDescent="0.3">
      <c r="B823" s="41"/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</row>
    <row r="824" spans="2:17" s="36" customFormat="1" ht="13" x14ac:dyDescent="0.3">
      <c r="B824" s="41"/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</row>
    <row r="825" spans="2:17" s="36" customFormat="1" ht="13" x14ac:dyDescent="0.3">
      <c r="B825" s="41"/>
      <c r="C825" s="43"/>
      <c r="D825" s="43"/>
      <c r="E825" s="43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</row>
    <row r="826" spans="2:17" s="36" customFormat="1" ht="13" x14ac:dyDescent="0.3">
      <c r="B826" s="41"/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</row>
    <row r="827" spans="2:17" s="36" customFormat="1" ht="13" x14ac:dyDescent="0.3">
      <c r="B827" s="41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</row>
    <row r="828" spans="2:17" s="36" customFormat="1" ht="13" x14ac:dyDescent="0.3">
      <c r="B828" s="41"/>
      <c r="C828" s="43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</row>
    <row r="829" spans="2:17" s="36" customFormat="1" ht="13" x14ac:dyDescent="0.3">
      <c r="B829" s="41"/>
      <c r="C829" s="43"/>
      <c r="D829" s="43"/>
      <c r="E829" s="43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</row>
    <row r="830" spans="2:17" s="36" customFormat="1" ht="13" x14ac:dyDescent="0.3">
      <c r="B830" s="41"/>
      <c r="C830" s="43"/>
      <c r="D830" s="43"/>
      <c r="E830" s="43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</row>
    <row r="831" spans="2:17" s="36" customFormat="1" ht="13" x14ac:dyDescent="0.3">
      <c r="B831" s="41"/>
      <c r="C831" s="43"/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</row>
    <row r="832" spans="2:17" x14ac:dyDescent="0.25"/>
    <row r="833" spans="2:17" x14ac:dyDescent="0.25"/>
    <row r="834" spans="2:17" ht="13" x14ac:dyDescent="0.3">
      <c r="B834" s="9" t="s">
        <v>27</v>
      </c>
      <c r="N834" s="22"/>
      <c r="O834" s="22"/>
      <c r="P834" s="22"/>
      <c r="Q834" s="22"/>
    </row>
    <row r="835" spans="2:17" ht="13" x14ac:dyDescent="0.3">
      <c r="B835" s="9" t="s">
        <v>78</v>
      </c>
    </row>
    <row r="836" spans="2:17" x14ac:dyDescent="0.25">
      <c r="B836" s="30" t="str">
        <f>B89</f>
        <v>Dados atualizados em 28 de novembro de 2025.</v>
      </c>
    </row>
    <row r="837" spans="2:17" x14ac:dyDescent="0.25">
      <c r="B837" s="30" t="str">
        <f>B90</f>
        <v xml:space="preserve">¹Variação percentual do somatório dos valores desde o mês de janeiro até um determinado mês do ano de 2024, em relação ao somatório do mesmo período do ano de 2023. </v>
      </c>
    </row>
    <row r="838" spans="2:17" x14ac:dyDescent="0.25"/>
    <row r="839" spans="2:17" ht="15.5" x14ac:dyDescent="0.35">
      <c r="B839" s="6" t="s">
        <v>31</v>
      </c>
    </row>
    <row r="840" spans="2:17" x14ac:dyDescent="0.25"/>
    <row r="841" spans="2:17" x14ac:dyDescent="0.25"/>
    <row r="842" spans="2:17" x14ac:dyDescent="0.25"/>
    <row r="843" spans="2:17" ht="18" x14ac:dyDescent="0.4">
      <c r="B843" s="5" t="s">
        <v>102</v>
      </c>
    </row>
    <row r="844" spans="2:17" x14ac:dyDescent="0.25"/>
    <row r="845" spans="2:17" ht="15.5" x14ac:dyDescent="0.35">
      <c r="B845" s="53" t="s">
        <v>23</v>
      </c>
      <c r="C845" s="8" t="s">
        <v>24</v>
      </c>
      <c r="D845" s="8" t="s">
        <v>24</v>
      </c>
      <c r="E845" s="8" t="s">
        <v>24</v>
      </c>
      <c r="F845" s="8" t="s">
        <v>24</v>
      </c>
      <c r="G845" s="8" t="s">
        <v>24</v>
      </c>
      <c r="H845" s="8" t="s">
        <v>24</v>
      </c>
      <c r="I845" s="8" t="s">
        <v>24</v>
      </c>
      <c r="J845" s="8" t="s">
        <v>24</v>
      </c>
    </row>
    <row r="846" spans="2:17" ht="13" x14ac:dyDescent="0.3">
      <c r="B846" s="108"/>
      <c r="C846" s="108" t="s">
        <v>6</v>
      </c>
      <c r="D846" s="102"/>
      <c r="E846" s="102"/>
      <c r="F846" s="102"/>
      <c r="G846" s="102"/>
      <c r="H846" s="102"/>
      <c r="I846" s="102"/>
      <c r="J846" s="102"/>
      <c r="K846" s="102"/>
      <c r="L846" s="102"/>
      <c r="M846" s="102"/>
      <c r="N846" s="102"/>
      <c r="O846" s="102"/>
      <c r="P846" s="103"/>
      <c r="Q846" s="67" t="s">
        <v>7</v>
      </c>
    </row>
    <row r="847" spans="2:17" ht="13" x14ac:dyDescent="0.3">
      <c r="B847" s="108" t="s">
        <v>8</v>
      </c>
      <c r="C847" s="109">
        <v>2012</v>
      </c>
      <c r="D847" s="92">
        <v>2013</v>
      </c>
      <c r="E847" s="92">
        <v>2014</v>
      </c>
      <c r="F847" s="92">
        <v>2015</v>
      </c>
      <c r="G847" s="92">
        <v>2016</v>
      </c>
      <c r="H847" s="92">
        <v>2017</v>
      </c>
      <c r="I847" s="92">
        <v>2018</v>
      </c>
      <c r="J847" s="92">
        <v>2019</v>
      </c>
      <c r="K847" s="92">
        <v>2020</v>
      </c>
      <c r="L847" s="92">
        <v>2021</v>
      </c>
      <c r="M847" s="92">
        <v>2022</v>
      </c>
      <c r="N847" s="92">
        <v>2023</v>
      </c>
      <c r="O847" s="92">
        <v>2024</v>
      </c>
      <c r="P847" s="106">
        <v>2025</v>
      </c>
      <c r="Q847" s="69" t="s">
        <v>87</v>
      </c>
    </row>
    <row r="848" spans="2:17" ht="13.5" x14ac:dyDescent="0.3">
      <c r="B848" s="88" t="s">
        <v>10</v>
      </c>
      <c r="C848" s="165">
        <v>261499</v>
      </c>
      <c r="D848" s="157">
        <v>197923</v>
      </c>
      <c r="E848" s="157">
        <v>15768</v>
      </c>
      <c r="F848" s="136">
        <v>60505</v>
      </c>
      <c r="G848" s="136">
        <v>9583</v>
      </c>
      <c r="H848" s="136">
        <v>31680</v>
      </c>
      <c r="I848" s="136">
        <v>45958</v>
      </c>
      <c r="J848" s="136">
        <v>45736</v>
      </c>
      <c r="K848" s="136">
        <v>72384</v>
      </c>
      <c r="L848" s="136">
        <v>315480</v>
      </c>
      <c r="M848" s="157">
        <v>65581</v>
      </c>
      <c r="N848" s="136">
        <v>10856</v>
      </c>
      <c r="O848" s="136">
        <v>6459</v>
      </c>
      <c r="P848" s="158">
        <v>106964</v>
      </c>
      <c r="Q848" s="68">
        <f>(IF(O848=0,"n/d",(P848/O848)-1)*100)</f>
        <v>1556.0458275274812</v>
      </c>
    </row>
    <row r="849" spans="2:20" ht="13.5" x14ac:dyDescent="0.3">
      <c r="B849" s="89" t="s">
        <v>11</v>
      </c>
      <c r="C849" s="159">
        <v>51772</v>
      </c>
      <c r="D849" s="160">
        <v>280186</v>
      </c>
      <c r="E849" s="160">
        <v>8715</v>
      </c>
      <c r="F849" s="160">
        <v>110317</v>
      </c>
      <c r="G849" s="160">
        <v>14797</v>
      </c>
      <c r="H849" s="160">
        <v>6428</v>
      </c>
      <c r="I849" s="160">
        <v>8600</v>
      </c>
      <c r="J849" s="160">
        <v>22580</v>
      </c>
      <c r="K849" s="160">
        <v>17989</v>
      </c>
      <c r="L849" s="160">
        <v>11503</v>
      </c>
      <c r="M849" s="168">
        <v>4691</v>
      </c>
      <c r="N849" s="160">
        <v>2131</v>
      </c>
      <c r="O849" s="160">
        <v>20273</v>
      </c>
      <c r="P849" s="161">
        <v>45500</v>
      </c>
      <c r="Q849" s="68">
        <f>IF(P849="","",((SUM(P848:P849))/(SUM(O848:O849))-1)*100)</f>
        <v>470.34266048181956</v>
      </c>
    </row>
    <row r="850" spans="2:20" ht="13.5" x14ac:dyDescent="0.3">
      <c r="B850" s="89" t="s">
        <v>12</v>
      </c>
      <c r="C850" s="159">
        <v>281914</v>
      </c>
      <c r="D850" s="160">
        <v>336400</v>
      </c>
      <c r="E850" s="160">
        <v>9161</v>
      </c>
      <c r="F850" s="160">
        <v>199360</v>
      </c>
      <c r="G850" s="160">
        <v>68279</v>
      </c>
      <c r="H850" s="160">
        <v>35752</v>
      </c>
      <c r="I850" s="160">
        <v>4983006</v>
      </c>
      <c r="J850" s="160">
        <v>45155</v>
      </c>
      <c r="K850" s="160">
        <v>9577</v>
      </c>
      <c r="L850" s="160">
        <v>17842</v>
      </c>
      <c r="M850" s="168">
        <v>29269</v>
      </c>
      <c r="N850" s="160">
        <v>6606</v>
      </c>
      <c r="O850" s="160">
        <v>15131</v>
      </c>
      <c r="P850" s="161">
        <v>60054</v>
      </c>
      <c r="Q850" s="68">
        <f>IF(P850="","",((SUM(P848:P850))/(SUM(O848:O850))-1)*100)</f>
        <v>407.65114779160598</v>
      </c>
      <c r="T850" s="1" t="str">
        <f>IF(S850=0,"",((SUM(S$736:S850))/(SUM(R$736:R850))-1)*100)</f>
        <v/>
      </c>
    </row>
    <row r="851" spans="2:20" ht="13.5" x14ac:dyDescent="0.3">
      <c r="B851" s="89" t="s">
        <v>13</v>
      </c>
      <c r="C851" s="159">
        <v>179240</v>
      </c>
      <c r="D851" s="160">
        <v>44494</v>
      </c>
      <c r="E851" s="160">
        <v>47941</v>
      </c>
      <c r="F851" s="160">
        <v>4634</v>
      </c>
      <c r="G851" s="160">
        <v>98103</v>
      </c>
      <c r="H851" s="160">
        <v>21568</v>
      </c>
      <c r="I851" s="160">
        <v>1822546</v>
      </c>
      <c r="J851" s="160">
        <v>5149</v>
      </c>
      <c r="K851" s="160">
        <v>22375</v>
      </c>
      <c r="L851" s="160">
        <v>30848</v>
      </c>
      <c r="M851" s="168">
        <v>2650</v>
      </c>
      <c r="N851" s="160">
        <v>21044</v>
      </c>
      <c r="O851" s="160">
        <v>52266</v>
      </c>
      <c r="P851" s="161">
        <v>3270</v>
      </c>
      <c r="Q851" s="68">
        <f>IF(P851="","",((SUM(P848:P851))/(SUM(O848:O851))-1)*100)</f>
        <v>129.24709706891608</v>
      </c>
      <c r="T851" s="1" t="str">
        <f>IF(S851=0,"",((SUM(S$736:S851))/(SUM(R$736:R851))-1)*100)</f>
        <v/>
      </c>
    </row>
    <row r="852" spans="2:20" ht="13.5" x14ac:dyDescent="0.3">
      <c r="B852" s="89" t="s">
        <v>14</v>
      </c>
      <c r="C852" s="159">
        <v>210257</v>
      </c>
      <c r="D852" s="160">
        <v>46724</v>
      </c>
      <c r="E852" s="160">
        <v>217350</v>
      </c>
      <c r="F852" s="160">
        <v>118198</v>
      </c>
      <c r="G852" s="160">
        <v>182954</v>
      </c>
      <c r="H852" s="160">
        <v>15596</v>
      </c>
      <c r="I852" s="160">
        <v>5019</v>
      </c>
      <c r="J852" s="160">
        <v>44592</v>
      </c>
      <c r="K852" s="160">
        <v>40557</v>
      </c>
      <c r="L852" s="160">
        <v>32382</v>
      </c>
      <c r="M852" s="168">
        <v>13507</v>
      </c>
      <c r="N852" s="160">
        <v>6535</v>
      </c>
      <c r="O852" s="160">
        <v>41922</v>
      </c>
      <c r="P852" s="161">
        <v>45361</v>
      </c>
      <c r="Q852" s="68">
        <f>IF(P852="","",((SUM(P848:P852))/(SUM(O848:O852))-1)*100)</f>
        <v>91.949342525964511</v>
      </c>
      <c r="T852" s="1" t="str">
        <f>IF(S852=0,"",((SUM(S$736:S852))/(SUM(R$736:R852))-1)*100)</f>
        <v/>
      </c>
    </row>
    <row r="853" spans="2:20" ht="13.5" x14ac:dyDescent="0.3">
      <c r="B853" s="89" t="s">
        <v>15</v>
      </c>
      <c r="C853" s="159">
        <v>154329</v>
      </c>
      <c r="D853" s="160">
        <v>35349</v>
      </c>
      <c r="E853" s="160">
        <v>20355</v>
      </c>
      <c r="F853" s="160">
        <v>249688</v>
      </c>
      <c r="G853" s="160">
        <v>14346</v>
      </c>
      <c r="H853" s="160">
        <v>2890</v>
      </c>
      <c r="I853" s="160">
        <v>3767705</v>
      </c>
      <c r="J853" s="160">
        <v>1986</v>
      </c>
      <c r="K853" s="160">
        <v>26537</v>
      </c>
      <c r="L853" s="160">
        <v>19878</v>
      </c>
      <c r="M853" s="168">
        <v>17253</v>
      </c>
      <c r="N853" s="160">
        <v>34735</v>
      </c>
      <c r="O853" s="160">
        <v>18785</v>
      </c>
      <c r="P853" s="161">
        <v>50333</v>
      </c>
      <c r="Q853" s="68">
        <f>IF(P853="","",((SUM(P848:P853))/(SUM(O848:O853))-1)*100)</f>
        <v>101.16897879046216</v>
      </c>
      <c r="T853" s="1" t="str">
        <f>IF(S853=0,"",((SUM(S$736:S853))/(SUM(R$736:R853))-1)*100)</f>
        <v/>
      </c>
    </row>
    <row r="854" spans="2:20" ht="13.5" x14ac:dyDescent="0.3">
      <c r="B854" s="89" t="s">
        <v>16</v>
      </c>
      <c r="C854" s="159">
        <v>47534</v>
      </c>
      <c r="D854" s="160">
        <v>291655</v>
      </c>
      <c r="E854" s="160">
        <v>180715</v>
      </c>
      <c r="F854" s="160">
        <v>253268</v>
      </c>
      <c r="G854" s="160">
        <v>108396</v>
      </c>
      <c r="H854" s="160">
        <v>13205</v>
      </c>
      <c r="I854" s="160">
        <v>3628718</v>
      </c>
      <c r="J854" s="160">
        <v>65475</v>
      </c>
      <c r="K854" s="160">
        <v>14494</v>
      </c>
      <c r="L854" s="160">
        <v>24963</v>
      </c>
      <c r="M854" s="168">
        <v>20587</v>
      </c>
      <c r="N854" s="160">
        <v>7439</v>
      </c>
      <c r="O854" s="160">
        <v>76456</v>
      </c>
      <c r="P854" s="161">
        <v>21893</v>
      </c>
      <c r="Q854" s="68">
        <f>IF(P854="","",((SUM(P848:P854))/(SUM(O848:O854))-1)*100)</f>
        <v>44.135983951022936</v>
      </c>
      <c r="T854" s="1" t="str">
        <f>IF(S854=0,"",((SUM(S$736:S854))/(SUM(R$736:R854))-1)*100)</f>
        <v/>
      </c>
    </row>
    <row r="855" spans="2:20" ht="13.5" x14ac:dyDescent="0.3">
      <c r="B855" s="89" t="s">
        <v>17</v>
      </c>
      <c r="C855" s="159">
        <v>167042</v>
      </c>
      <c r="D855" s="160">
        <v>7034</v>
      </c>
      <c r="E855" s="160">
        <v>49238</v>
      </c>
      <c r="F855" s="160">
        <v>224742</v>
      </c>
      <c r="G855" s="160">
        <v>7513</v>
      </c>
      <c r="H855" s="160">
        <v>121806</v>
      </c>
      <c r="I855" s="160">
        <v>19995</v>
      </c>
      <c r="J855" s="160">
        <v>45958</v>
      </c>
      <c r="K855" s="160">
        <v>33484</v>
      </c>
      <c r="L855" s="160">
        <v>6409</v>
      </c>
      <c r="M855" s="168">
        <v>26061</v>
      </c>
      <c r="N855" s="160">
        <v>17881</v>
      </c>
      <c r="O855" s="160">
        <v>34211</v>
      </c>
      <c r="P855" s="161">
        <v>38338</v>
      </c>
      <c r="Q855" s="68">
        <f>IF(P855="","",((SUM(P848:P855))/(SUM(O848:O855))-1)*100)</f>
        <v>40.003314463490057</v>
      </c>
      <c r="T855" s="1" t="str">
        <f>IF(S855=0,"",((SUM(S$736:S855))/(SUM(R$736:R855))-1)*100)</f>
        <v/>
      </c>
    </row>
    <row r="856" spans="2:20" ht="13.5" x14ac:dyDescent="0.3">
      <c r="B856" s="89" t="s">
        <v>18</v>
      </c>
      <c r="C856" s="159">
        <v>91908</v>
      </c>
      <c r="D856" s="160">
        <v>126897</v>
      </c>
      <c r="E856" s="160">
        <v>197138</v>
      </c>
      <c r="F856" s="160">
        <v>33874</v>
      </c>
      <c r="G856" s="160">
        <v>39994</v>
      </c>
      <c r="H856" s="160">
        <v>136285</v>
      </c>
      <c r="I856" s="160">
        <v>1718938</v>
      </c>
      <c r="J856" s="160">
        <v>26785</v>
      </c>
      <c r="K856" s="160">
        <v>16138</v>
      </c>
      <c r="L856" s="160">
        <v>10799</v>
      </c>
      <c r="M856" s="168">
        <v>13299</v>
      </c>
      <c r="N856" s="160">
        <v>47751</v>
      </c>
      <c r="O856" s="160">
        <v>76662</v>
      </c>
      <c r="P856" s="161">
        <v>51850</v>
      </c>
      <c r="Q856" s="68">
        <f>IF(P856="","",((SUM(P848:P856))/(SUM(O848:O856))-1)*100)</f>
        <v>23.789107594289295</v>
      </c>
      <c r="T856" s="1" t="str">
        <f>IF(S856=0,"",((SUM(S$736:S856))/(SUM(R$736:R856))-1)*100)</f>
        <v/>
      </c>
    </row>
    <row r="857" spans="2:20" ht="13.5" x14ac:dyDescent="0.3">
      <c r="B857" s="89" t="s">
        <v>19</v>
      </c>
      <c r="C857" s="159">
        <v>129953</v>
      </c>
      <c r="D857" s="160">
        <v>20239</v>
      </c>
      <c r="E857" s="160">
        <v>391932</v>
      </c>
      <c r="F857" s="160">
        <v>84710</v>
      </c>
      <c r="G857" s="160">
        <v>40681</v>
      </c>
      <c r="H857" s="160">
        <v>30404</v>
      </c>
      <c r="I857" s="160">
        <v>151864</v>
      </c>
      <c r="J857" s="160">
        <v>4799</v>
      </c>
      <c r="K857" s="160">
        <v>5456</v>
      </c>
      <c r="L857" s="160">
        <v>10484</v>
      </c>
      <c r="M857" s="168">
        <v>4041</v>
      </c>
      <c r="N857" s="160">
        <v>12278</v>
      </c>
      <c r="O857" s="160">
        <v>45090</v>
      </c>
      <c r="P857" s="161">
        <v>21802</v>
      </c>
      <c r="Q857" s="68">
        <f>IF(P857="","",((SUM(P848:P857))/(SUM(O848:O857))-1)*100)</f>
        <v>15.005616454274318</v>
      </c>
      <c r="T857" s="1" t="str">
        <f>IF(S857=0,"",((SUM(S$736:S857))/(SUM(R$736:R857))-1)*100)</f>
        <v/>
      </c>
    </row>
    <row r="858" spans="2:20" ht="13.5" x14ac:dyDescent="0.3">
      <c r="B858" s="89" t="s">
        <v>20</v>
      </c>
      <c r="C858" s="159">
        <v>175898</v>
      </c>
      <c r="D858" s="160">
        <v>5890</v>
      </c>
      <c r="E858" s="160">
        <v>108661</v>
      </c>
      <c r="F858" s="160">
        <v>96180</v>
      </c>
      <c r="G858" s="160">
        <v>12144</v>
      </c>
      <c r="H858" s="160">
        <v>3057</v>
      </c>
      <c r="I858" s="160">
        <v>83354</v>
      </c>
      <c r="J858" s="160">
        <v>19944</v>
      </c>
      <c r="K858" s="160">
        <v>18391</v>
      </c>
      <c r="L858" s="160">
        <v>38382</v>
      </c>
      <c r="M858" s="168">
        <v>6391</v>
      </c>
      <c r="N858" s="160">
        <v>4659</v>
      </c>
      <c r="O858" s="160">
        <v>43923</v>
      </c>
      <c r="P858" s="161"/>
      <c r="Q858" s="68" t="str">
        <f>IF(P858="","",((SUM(P848:P858))/(SUM(O848:O858))-1)*100)</f>
        <v/>
      </c>
      <c r="T858" s="1" t="str">
        <f>IF(S858=0,"",((SUM(S$736:S858))/(SUM(R$736:R858))-1)*100)</f>
        <v/>
      </c>
    </row>
    <row r="859" spans="2:20" ht="13.5" x14ac:dyDescent="0.3">
      <c r="B859" s="90" t="s">
        <v>21</v>
      </c>
      <c r="C859" s="162">
        <v>27691</v>
      </c>
      <c r="D859" s="163">
        <v>32738</v>
      </c>
      <c r="E859" s="163">
        <v>176094</v>
      </c>
      <c r="F859" s="163">
        <v>10223</v>
      </c>
      <c r="G859" s="163">
        <v>5348</v>
      </c>
      <c r="H859" s="163">
        <v>2991</v>
      </c>
      <c r="I859" s="163">
        <v>12169</v>
      </c>
      <c r="J859" s="163">
        <v>16083</v>
      </c>
      <c r="K859" s="163">
        <v>2234</v>
      </c>
      <c r="L859" s="163">
        <v>9429</v>
      </c>
      <c r="M859" s="169">
        <v>13364</v>
      </c>
      <c r="N859" s="163">
        <v>22738</v>
      </c>
      <c r="O859" s="163">
        <v>40640</v>
      </c>
      <c r="P859" s="164"/>
      <c r="Q859" s="68" t="str">
        <f>IF(P859="","",((SUM(P848:P859))/(SUM(O848:O859))-1)*100)</f>
        <v/>
      </c>
      <c r="T859" s="1" t="str">
        <f>IF(S859=0,"",((SUM(S$736:S859))/(SUM(R$736:R859))-1)*100)</f>
        <v/>
      </c>
    </row>
    <row r="860" spans="2:20" ht="13" x14ac:dyDescent="0.3">
      <c r="B860" s="42" t="s">
        <v>22</v>
      </c>
      <c r="C860" s="65">
        <f t="shared" ref="C860:N860" si="50">SUM(C848:C859)</f>
        <v>1779037</v>
      </c>
      <c r="D860" s="65">
        <f t="shared" si="50"/>
        <v>1425529</v>
      </c>
      <c r="E860" s="65">
        <f t="shared" si="50"/>
        <v>1423068</v>
      </c>
      <c r="F860" s="65">
        <f t="shared" si="50"/>
        <v>1445699</v>
      </c>
      <c r="G860" s="65">
        <f t="shared" si="50"/>
        <v>602138</v>
      </c>
      <c r="H860" s="65">
        <f t="shared" si="50"/>
        <v>421662</v>
      </c>
      <c r="I860" s="65">
        <f t="shared" si="50"/>
        <v>16247872</v>
      </c>
      <c r="J860" s="65">
        <f t="shared" si="50"/>
        <v>344242</v>
      </c>
      <c r="K860" s="65">
        <f t="shared" si="50"/>
        <v>279616</v>
      </c>
      <c r="L860" s="65">
        <f t="shared" si="50"/>
        <v>528399</v>
      </c>
      <c r="M860" s="66">
        <f t="shared" si="50"/>
        <v>216694</v>
      </c>
      <c r="N860" s="66">
        <f t="shared" si="50"/>
        <v>194653</v>
      </c>
      <c r="O860" s="66">
        <f>SUM(O848:O859)</f>
        <v>471818</v>
      </c>
      <c r="P860" s="66">
        <f>SUM(P848:P859)</f>
        <v>445365</v>
      </c>
      <c r="Q860" s="62"/>
    </row>
    <row r="861" spans="2:20" s="36" customFormat="1" ht="13" x14ac:dyDescent="0.3">
      <c r="B861" s="41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</row>
    <row r="862" spans="2:20" s="36" customFormat="1" ht="13" x14ac:dyDescent="0.3">
      <c r="B862" s="32" t="s">
        <v>81</v>
      </c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</row>
    <row r="863" spans="2:20" s="36" customFormat="1" ht="13" x14ac:dyDescent="0.3">
      <c r="B863" s="12" t="s">
        <v>32</v>
      </c>
      <c r="C863" s="43"/>
      <c r="D863" s="43"/>
      <c r="E863" s="43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</row>
    <row r="864" spans="2:20" s="36" customFormat="1" ht="13" x14ac:dyDescent="0.3">
      <c r="B864" s="41"/>
      <c r="C864" s="43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</row>
    <row r="865" spans="2:17" s="36" customFormat="1" ht="13" x14ac:dyDescent="0.3">
      <c r="B865" s="41"/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</row>
    <row r="866" spans="2:17" s="36" customFormat="1" ht="13" x14ac:dyDescent="0.3">
      <c r="B866" s="41"/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</row>
    <row r="867" spans="2:17" s="36" customFormat="1" ht="13" x14ac:dyDescent="0.3">
      <c r="B867" s="41"/>
      <c r="C867" s="43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</row>
    <row r="868" spans="2:17" s="36" customFormat="1" ht="13" x14ac:dyDescent="0.3">
      <c r="B868" s="41"/>
      <c r="C868" s="43"/>
      <c r="D868" s="43"/>
      <c r="E868" s="43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</row>
    <row r="869" spans="2:17" s="36" customFormat="1" ht="13" x14ac:dyDescent="0.3">
      <c r="B869" s="41"/>
      <c r="C869" s="43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</row>
    <row r="870" spans="2:17" s="36" customFormat="1" ht="13" x14ac:dyDescent="0.3">
      <c r="B870" s="41"/>
      <c r="C870" s="43"/>
      <c r="D870" s="43"/>
      <c r="E870" s="43"/>
      <c r="F870" s="43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</row>
    <row r="871" spans="2:17" s="36" customFormat="1" ht="13" x14ac:dyDescent="0.3">
      <c r="B871" s="41"/>
      <c r="C871" s="43"/>
      <c r="D871" s="43"/>
      <c r="E871" s="43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</row>
    <row r="872" spans="2:17" s="36" customFormat="1" ht="13" x14ac:dyDescent="0.3">
      <c r="B872" s="41"/>
      <c r="C872" s="43"/>
      <c r="D872" s="43"/>
      <c r="E872" s="43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</row>
    <row r="873" spans="2:17" s="36" customFormat="1" ht="13" x14ac:dyDescent="0.3">
      <c r="B873" s="41"/>
      <c r="C873" s="43"/>
      <c r="D873" s="43"/>
      <c r="E873" s="43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</row>
    <row r="874" spans="2:17" s="36" customFormat="1" ht="13" x14ac:dyDescent="0.3">
      <c r="B874" s="41"/>
      <c r="C874" s="43"/>
      <c r="D874" s="43"/>
      <c r="E874" s="43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</row>
    <row r="875" spans="2:17" s="36" customFormat="1" ht="13" x14ac:dyDescent="0.3">
      <c r="B875" s="41"/>
      <c r="C875" s="43"/>
      <c r="D875" s="43"/>
      <c r="E875" s="43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</row>
    <row r="876" spans="2:17" s="36" customFormat="1" ht="13" x14ac:dyDescent="0.3">
      <c r="B876" s="41"/>
      <c r="C876" s="43"/>
      <c r="D876" s="43"/>
      <c r="E876" s="43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</row>
    <row r="877" spans="2:17" s="36" customFormat="1" ht="13" x14ac:dyDescent="0.3">
      <c r="B877" s="41"/>
      <c r="C877" s="43"/>
      <c r="D877" s="43"/>
      <c r="E877" s="43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</row>
    <row r="878" spans="2:17" s="36" customFormat="1" ht="13" x14ac:dyDescent="0.3">
      <c r="B878" s="41"/>
      <c r="C878" s="43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</row>
    <row r="879" spans="2:17" s="36" customFormat="1" ht="13" x14ac:dyDescent="0.3">
      <c r="B879" s="41"/>
      <c r="C879" s="43"/>
      <c r="D879" s="43"/>
      <c r="E879" s="43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</row>
    <row r="880" spans="2:17" s="36" customFormat="1" ht="13" x14ac:dyDescent="0.3">
      <c r="B880" s="41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</row>
    <row r="881" spans="2:17" s="36" customFormat="1" ht="13" x14ac:dyDescent="0.3">
      <c r="B881" s="41"/>
      <c r="C881" s="43"/>
      <c r="D881" s="43"/>
      <c r="E881" s="43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</row>
    <row r="882" spans="2:17" s="36" customFormat="1" ht="13" x14ac:dyDescent="0.3">
      <c r="B882" s="41"/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</row>
    <row r="883" spans="2:17" s="36" customFormat="1" ht="13" x14ac:dyDescent="0.3">
      <c r="B883" s="41"/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</row>
    <row r="884" spans="2:17" s="36" customFormat="1" ht="13" x14ac:dyDescent="0.3">
      <c r="B884" s="41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</row>
    <row r="885" spans="2:17" s="36" customFormat="1" ht="13" x14ac:dyDescent="0.3">
      <c r="B885" s="41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</row>
    <row r="886" spans="2:17" s="36" customFormat="1" ht="13" x14ac:dyDescent="0.3">
      <c r="B886" s="41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</row>
    <row r="887" spans="2:17" s="36" customFormat="1" ht="13" x14ac:dyDescent="0.3">
      <c r="B887" s="41"/>
      <c r="C887" s="43"/>
      <c r="D887" s="43"/>
      <c r="E887" s="43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</row>
    <row r="888" spans="2:17" ht="13" x14ac:dyDescent="0.3">
      <c r="B888" s="9" t="s">
        <v>27</v>
      </c>
    </row>
    <row r="889" spans="2:17" ht="13" x14ac:dyDescent="0.3">
      <c r="B889" s="30" t="s">
        <v>82</v>
      </c>
      <c r="G889" s="29"/>
      <c r="N889" s="22"/>
      <c r="O889" s="22"/>
      <c r="P889" s="22"/>
      <c r="Q889" s="22"/>
    </row>
    <row r="890" spans="2:17" x14ac:dyDescent="0.25">
      <c r="B890" s="30" t="s">
        <v>39</v>
      </c>
    </row>
    <row r="891" spans="2:17" ht="13" x14ac:dyDescent="0.3">
      <c r="B891" s="30" t="s">
        <v>83</v>
      </c>
    </row>
    <row r="892" spans="2:17" x14ac:dyDescent="0.25">
      <c r="B892" s="30" t="str">
        <f>B89</f>
        <v>Dados atualizados em 28 de novembro de 2025.</v>
      </c>
    </row>
    <row r="893" spans="2:17" x14ac:dyDescent="0.25">
      <c r="B893" s="30" t="str">
        <f>B90</f>
        <v xml:space="preserve">¹Variação percentual do somatório dos valores desde o mês de janeiro até um determinado mês do ano de 2024, em relação ao somatório do mesmo período do ano de 2023. </v>
      </c>
    </row>
    <row r="894" spans="2:17" x14ac:dyDescent="0.25">
      <c r="B894" s="30"/>
    </row>
    <row r="895" spans="2:17" ht="15.5" x14ac:dyDescent="0.35">
      <c r="B895" s="6" t="s">
        <v>31</v>
      </c>
    </row>
    <row r="896" spans="2:17" x14ac:dyDescent="0.25"/>
    <row r="897" spans="2:20" x14ac:dyDescent="0.25"/>
    <row r="898" spans="2:20" x14ac:dyDescent="0.25"/>
    <row r="899" spans="2:20" ht="18" x14ac:dyDescent="0.4">
      <c r="B899" s="5" t="s">
        <v>103</v>
      </c>
    </row>
    <row r="900" spans="2:20" x14ac:dyDescent="0.25"/>
    <row r="901" spans="2:20" ht="15.5" x14ac:dyDescent="0.35">
      <c r="B901" s="7" t="s">
        <v>23</v>
      </c>
      <c r="C901" s="8" t="s">
        <v>24</v>
      </c>
      <c r="D901" s="8" t="s">
        <v>24</v>
      </c>
      <c r="E901" s="8" t="s">
        <v>24</v>
      </c>
      <c r="F901" s="8" t="s">
        <v>24</v>
      </c>
      <c r="G901" s="8" t="s">
        <v>24</v>
      </c>
      <c r="H901" s="8" t="s">
        <v>24</v>
      </c>
      <c r="I901" s="8" t="s">
        <v>24</v>
      </c>
      <c r="J901" s="8" t="s">
        <v>24</v>
      </c>
    </row>
    <row r="902" spans="2:20" ht="13" x14ac:dyDescent="0.3">
      <c r="B902" s="96"/>
      <c r="C902" s="96" t="s">
        <v>6</v>
      </c>
      <c r="D902" s="73"/>
      <c r="E902" s="73"/>
      <c r="F902" s="73"/>
      <c r="G902" s="73"/>
      <c r="H902" s="73"/>
      <c r="I902" s="73"/>
      <c r="J902" s="73"/>
      <c r="K902" s="73"/>
      <c r="L902" s="73"/>
      <c r="M902" s="73"/>
      <c r="N902" s="73"/>
      <c r="O902" s="73"/>
      <c r="P902" s="107"/>
      <c r="Q902" s="67" t="s">
        <v>7</v>
      </c>
    </row>
    <row r="903" spans="2:20" ht="13" x14ac:dyDescent="0.3">
      <c r="B903" s="96" t="s">
        <v>8</v>
      </c>
      <c r="C903" s="170">
        <v>2012</v>
      </c>
      <c r="D903" s="171">
        <v>2013</v>
      </c>
      <c r="E903" s="171">
        <v>2014</v>
      </c>
      <c r="F903" s="78">
        <v>2015</v>
      </c>
      <c r="G903" s="78">
        <v>2016</v>
      </c>
      <c r="H903" s="78">
        <v>2017</v>
      </c>
      <c r="I903" s="76">
        <v>2018</v>
      </c>
      <c r="J903" s="76">
        <v>2019</v>
      </c>
      <c r="K903" s="76">
        <v>2020</v>
      </c>
      <c r="L903" s="76">
        <v>2021</v>
      </c>
      <c r="M903" s="76">
        <v>2022</v>
      </c>
      <c r="N903" s="76">
        <v>2023</v>
      </c>
      <c r="O903" s="76">
        <v>2024</v>
      </c>
      <c r="P903" s="98">
        <v>2025</v>
      </c>
      <c r="Q903" s="69" t="s">
        <v>87</v>
      </c>
    </row>
    <row r="904" spans="2:20" ht="13.5" x14ac:dyDescent="0.3">
      <c r="B904" s="89" t="s">
        <v>10</v>
      </c>
      <c r="C904" s="150">
        <v>42469.904000000002</v>
      </c>
      <c r="D904" s="152">
        <v>172720.79</v>
      </c>
      <c r="E904" s="152">
        <v>100263.28200000001</v>
      </c>
      <c r="F904" s="139">
        <v>96960.835999999996</v>
      </c>
      <c r="G904" s="139">
        <v>46359.072</v>
      </c>
      <c r="H904" s="139">
        <v>101382.186</v>
      </c>
      <c r="I904" s="139">
        <v>71676.684999999998</v>
      </c>
      <c r="J904" s="139">
        <v>55364.358</v>
      </c>
      <c r="K904" s="139">
        <v>38547.313999999998</v>
      </c>
      <c r="L904" s="139">
        <v>68974.777999999991</v>
      </c>
      <c r="M904" s="152">
        <v>42362.082999999999</v>
      </c>
      <c r="N904" s="139">
        <v>138031.52900000001</v>
      </c>
      <c r="O904" s="139">
        <v>62416.253000000004</v>
      </c>
      <c r="P904" s="161">
        <v>53548.807000000001</v>
      </c>
      <c r="Q904" s="68">
        <f>(IF(O904=0,"n/d",(P904/O904)-1)*100)</f>
        <v>-14.206950231376435</v>
      </c>
      <c r="T904" s="1" t="str">
        <f>IF(S904=0,"",((SUM(S$682:S904))/(SUM(R$682:R904))-1)*100)</f>
        <v/>
      </c>
    </row>
    <row r="905" spans="2:20" ht="13.5" x14ac:dyDescent="0.3">
      <c r="B905" s="89" t="s">
        <v>11</v>
      </c>
      <c r="C905" s="159">
        <v>43042.93</v>
      </c>
      <c r="D905" s="139">
        <v>105296.423</v>
      </c>
      <c r="E905" s="139">
        <v>5366.6350000000002</v>
      </c>
      <c r="F905" s="139">
        <v>39988.951000000001</v>
      </c>
      <c r="G905" s="139">
        <v>113699.2</v>
      </c>
      <c r="H905" s="139">
        <v>60388.737000000001</v>
      </c>
      <c r="I905" s="139">
        <v>60923.591</v>
      </c>
      <c r="J905" s="139">
        <v>89186.138999999996</v>
      </c>
      <c r="K905" s="139">
        <v>113182.00800000002</v>
      </c>
      <c r="L905" s="139">
        <v>35868.317000000003</v>
      </c>
      <c r="M905" s="152">
        <v>12169.882</v>
      </c>
      <c r="N905" s="139">
        <v>71007.505999999994</v>
      </c>
      <c r="O905" s="139">
        <v>40478.392999999996</v>
      </c>
      <c r="P905" s="161">
        <v>23263.96</v>
      </c>
      <c r="Q905" s="68">
        <f>IF(P905="","",((SUM(P904:P905))/(SUM(O904:O905))-1)*100)</f>
        <v>-25.34814007718148</v>
      </c>
      <c r="T905" s="1" t="str">
        <f>IF(S905=0,"",((SUM(S$682:S905))/(SUM(R$682:R905))-1)*100)</f>
        <v/>
      </c>
    </row>
    <row r="906" spans="2:20" ht="13.5" x14ac:dyDescent="0.3">
      <c r="B906" s="89" t="s">
        <v>12</v>
      </c>
      <c r="C906" s="159">
        <v>41385.078999999998</v>
      </c>
      <c r="D906" s="139">
        <v>48088.45</v>
      </c>
      <c r="E906" s="139">
        <v>51583.406999999999</v>
      </c>
      <c r="F906" s="139">
        <v>39032.610999999997</v>
      </c>
      <c r="G906" s="139">
        <v>132816.12400000001</v>
      </c>
      <c r="H906" s="139">
        <v>44316.067999999999</v>
      </c>
      <c r="I906" s="139">
        <v>47438.212</v>
      </c>
      <c r="J906" s="139">
        <v>101929.827</v>
      </c>
      <c r="K906" s="139">
        <v>47598.805</v>
      </c>
      <c r="L906" s="139">
        <v>15448.349999999999</v>
      </c>
      <c r="M906" s="152">
        <v>46812.212</v>
      </c>
      <c r="N906" s="139">
        <v>50155.062999999995</v>
      </c>
      <c r="O906" s="139">
        <v>82817.61</v>
      </c>
      <c r="P906" s="161">
        <v>35887.688000000009</v>
      </c>
      <c r="Q906" s="68">
        <f>IF(P906="","",((SUM(P904:P906))/(SUM(O904:O906))-1)*100)</f>
        <v>-39.314476369292507</v>
      </c>
      <c r="T906" s="1" t="str">
        <f>IF(S906=0,"",((SUM(S$682:S906))/(SUM(R$682:R906))-1)*100)</f>
        <v/>
      </c>
    </row>
    <row r="907" spans="2:20" ht="13.5" x14ac:dyDescent="0.3">
      <c r="B907" s="89" t="s">
        <v>13</v>
      </c>
      <c r="C907" s="159">
        <v>38397.357000000004</v>
      </c>
      <c r="D907" s="139">
        <v>88805.513000000006</v>
      </c>
      <c r="E907" s="139">
        <v>100760.774</v>
      </c>
      <c r="F907" s="139">
        <v>12678.351000000001</v>
      </c>
      <c r="G907" s="139">
        <v>51026.624000000003</v>
      </c>
      <c r="H907" s="139">
        <v>127220.428</v>
      </c>
      <c r="I907" s="139">
        <v>62715.275000000009</v>
      </c>
      <c r="J907" s="139">
        <v>180.91</v>
      </c>
      <c r="K907" s="139">
        <v>321.49600000000004</v>
      </c>
      <c r="L907" s="139">
        <v>17049.872999999996</v>
      </c>
      <c r="M907" s="152">
        <v>75143.193999999989</v>
      </c>
      <c r="N907" s="139">
        <v>63918.159999999996</v>
      </c>
      <c r="O907" s="139">
        <v>52963.486999999994</v>
      </c>
      <c r="P907" s="161">
        <v>33352.371000000006</v>
      </c>
      <c r="Q907" s="68">
        <f>IF(P907="","",((SUM(P904:P907))/(SUM(O904:O907))-1)*100)</f>
        <v>-38.807008972000979</v>
      </c>
      <c r="T907" s="1" t="str">
        <f>IF(S907=0,"",((SUM(S$682:S907))/(SUM(R$682:R907))-1)*100)</f>
        <v/>
      </c>
    </row>
    <row r="908" spans="2:20" ht="13.5" x14ac:dyDescent="0.3">
      <c r="B908" s="89" t="s">
        <v>14</v>
      </c>
      <c r="C908" s="159">
        <v>108380.272</v>
      </c>
      <c r="D908" s="139">
        <v>110496.327</v>
      </c>
      <c r="E908" s="139">
        <v>120949.13400000001</v>
      </c>
      <c r="F908" s="139">
        <v>75134.296000000002</v>
      </c>
      <c r="G908" s="139">
        <v>60126.544999999998</v>
      </c>
      <c r="H908" s="139">
        <v>55510.985999999997</v>
      </c>
      <c r="I908" s="139">
        <v>77365.34</v>
      </c>
      <c r="J908" s="139">
        <v>117730.69500000001</v>
      </c>
      <c r="K908" s="139">
        <v>67652.172000000006</v>
      </c>
      <c r="L908" s="139">
        <v>48801.451999999997</v>
      </c>
      <c r="M908" s="152">
        <v>62308.103000000003</v>
      </c>
      <c r="N908" s="139">
        <v>30407.654000000002</v>
      </c>
      <c r="O908" s="139">
        <v>90871.97</v>
      </c>
      <c r="P908" s="161">
        <v>33186.638000000006</v>
      </c>
      <c r="Q908" s="68">
        <f>IF(P908="","",((SUM(P904:P908))/(SUM(O904:O908))-1)*100)</f>
        <v>-45.610466427360699</v>
      </c>
      <c r="T908" s="1" t="str">
        <f>IF(S908=0,"",((SUM(S$682:S908))/(SUM(R$682:R908))-1)*100)</f>
        <v/>
      </c>
    </row>
    <row r="909" spans="2:20" ht="13.5" x14ac:dyDescent="0.3">
      <c r="B909" s="89" t="s">
        <v>15</v>
      </c>
      <c r="C909" s="159">
        <v>99541.339000000007</v>
      </c>
      <c r="D909" s="139">
        <v>177448.5</v>
      </c>
      <c r="E909" s="139">
        <v>103501.11500000001</v>
      </c>
      <c r="F909" s="139">
        <v>67266.267999999996</v>
      </c>
      <c r="G909" s="139">
        <v>116791.439</v>
      </c>
      <c r="H909" s="139">
        <v>103546.26700000001</v>
      </c>
      <c r="I909" s="139">
        <v>82753.204999999987</v>
      </c>
      <c r="J909" s="139">
        <v>128048.823</v>
      </c>
      <c r="K909" s="139">
        <v>145503.29500000001</v>
      </c>
      <c r="L909" s="139">
        <v>102329.98599999999</v>
      </c>
      <c r="M909" s="152">
        <v>143645.69799999997</v>
      </c>
      <c r="N909" s="139">
        <v>56291.597999999998</v>
      </c>
      <c r="O909" s="139">
        <v>28210.852999999999</v>
      </c>
      <c r="P909" s="161">
        <v>36128.486000000004</v>
      </c>
      <c r="Q909" s="68">
        <f>IF(P909="","",((SUM(P904:P909))/(SUM(O904:O909))-1)*100)</f>
        <v>-39.800756580626498</v>
      </c>
      <c r="T909" s="1" t="str">
        <f>IF(S909=0,"",((SUM(S$682:S909))/(SUM(R$682:R909))-1)*100)</f>
        <v/>
      </c>
    </row>
    <row r="910" spans="2:20" ht="13.5" x14ac:dyDescent="0.3">
      <c r="B910" s="89" t="s">
        <v>16</v>
      </c>
      <c r="C910" s="159">
        <v>308233.73100000003</v>
      </c>
      <c r="D910" s="139">
        <v>263072.79800000001</v>
      </c>
      <c r="E910" s="139">
        <v>41124.487000000001</v>
      </c>
      <c r="F910" s="139">
        <v>73306.213000000003</v>
      </c>
      <c r="G910" s="139">
        <v>125473.16899999999</v>
      </c>
      <c r="H910" s="139">
        <v>150415.02900000001</v>
      </c>
      <c r="I910" s="139">
        <v>89505.053999999989</v>
      </c>
      <c r="J910" s="139">
        <v>150977.598</v>
      </c>
      <c r="K910" s="139">
        <v>135750.32800000001</v>
      </c>
      <c r="L910" s="139">
        <v>79156.425999999992</v>
      </c>
      <c r="M910" s="152">
        <v>88907.851999999999</v>
      </c>
      <c r="N910" s="139">
        <v>168707.77</v>
      </c>
      <c r="O910" s="139">
        <v>75183.691999999995</v>
      </c>
      <c r="P910" s="161">
        <v>27344.830999999998</v>
      </c>
      <c r="Q910" s="68">
        <f>IF(P910="","",((SUM(P904:P910))/(SUM(O904:O910))-1)*100)</f>
        <v>-43.938764000256114</v>
      </c>
      <c r="T910" s="1" t="str">
        <f>IF(S910=0,"",((SUM(S$682:S910))/(SUM(R$682:R910))-1)*100)</f>
        <v/>
      </c>
    </row>
    <row r="911" spans="2:20" ht="13.5" x14ac:dyDescent="0.3">
      <c r="B911" s="89" t="s">
        <v>17</v>
      </c>
      <c r="C911" s="159">
        <v>251088.364</v>
      </c>
      <c r="D911" s="139">
        <v>395400.674</v>
      </c>
      <c r="E911" s="139">
        <v>36522.714</v>
      </c>
      <c r="F911" s="139">
        <v>124317.327</v>
      </c>
      <c r="G911" s="139">
        <v>110414.29</v>
      </c>
      <c r="H911" s="139">
        <v>91610.933000000019</v>
      </c>
      <c r="I911" s="139">
        <v>161749.28400000001</v>
      </c>
      <c r="J911" s="139">
        <v>219168.973</v>
      </c>
      <c r="K911" s="139">
        <v>173468.29799999998</v>
      </c>
      <c r="L911" s="139">
        <v>40132.364000000001</v>
      </c>
      <c r="M911" s="152">
        <v>164596.63099999999</v>
      </c>
      <c r="N911" s="139">
        <v>77868.491999999998</v>
      </c>
      <c r="O911" s="139">
        <v>64693.052000000003</v>
      </c>
      <c r="P911" s="161">
        <v>65917.758000000002</v>
      </c>
      <c r="Q911" s="68">
        <f>IF(P911="","",((SUM(P904:P911))/(SUM(O904:O911))-1)*100)</f>
        <v>-37.98057878971651</v>
      </c>
      <c r="T911" s="1" t="str">
        <f>IF(S911=0,"",((SUM(S$682:S911))/(SUM(R$682:R911))-1)*100)</f>
        <v/>
      </c>
    </row>
    <row r="912" spans="2:20" ht="13.5" x14ac:dyDescent="0.3">
      <c r="B912" s="89" t="s">
        <v>18</v>
      </c>
      <c r="C912" s="159">
        <v>265634.25300000003</v>
      </c>
      <c r="D912" s="139">
        <v>181164.00700000001</v>
      </c>
      <c r="E912" s="139">
        <v>73144.456000000006</v>
      </c>
      <c r="F912" s="139">
        <v>121637.537</v>
      </c>
      <c r="G912" s="139">
        <v>19504.600999999999</v>
      </c>
      <c r="H912" s="139">
        <v>62688.002999999997</v>
      </c>
      <c r="I912" s="139">
        <v>103778.667</v>
      </c>
      <c r="J912" s="139">
        <v>147849.20000000001</v>
      </c>
      <c r="K912" s="139">
        <v>105424.38099999999</v>
      </c>
      <c r="L912" s="139">
        <v>32197.555</v>
      </c>
      <c r="M912" s="152">
        <v>184145.18800000002</v>
      </c>
      <c r="N912" s="139">
        <v>138739.41799999998</v>
      </c>
      <c r="O912" s="139">
        <v>32124.563000000002</v>
      </c>
      <c r="P912" s="161">
        <v>14830.379000000001</v>
      </c>
      <c r="Q912" s="68">
        <f>IF(P912="","",((SUM(P904:P912))/(SUM(O904:O912))-1)*100)</f>
        <v>-38.941974565144164</v>
      </c>
      <c r="T912" s="1" t="str">
        <f>IF(S912=0,"",((SUM(S$682:S912))/(SUM(R$682:R912))-1)*100)</f>
        <v/>
      </c>
    </row>
    <row r="913" spans="2:20" ht="13.5" x14ac:dyDescent="0.3">
      <c r="B913" s="89" t="s">
        <v>19</v>
      </c>
      <c r="C913" s="159">
        <v>302154.37900000002</v>
      </c>
      <c r="D913" s="139">
        <v>175591.83300000001</v>
      </c>
      <c r="E913" s="139">
        <v>28122.182000000001</v>
      </c>
      <c r="F913" s="139">
        <v>152142.46400000001</v>
      </c>
      <c r="G913" s="139">
        <v>43868.612000000001</v>
      </c>
      <c r="H913" s="139">
        <v>114597.02800000001</v>
      </c>
      <c r="I913" s="139">
        <v>151881.99799999999</v>
      </c>
      <c r="J913" s="139">
        <v>133936.44200000001</v>
      </c>
      <c r="K913" s="139">
        <v>207797.75999999998</v>
      </c>
      <c r="L913" s="139">
        <v>58981.833000000006</v>
      </c>
      <c r="M913" s="152">
        <v>209732.42300000001</v>
      </c>
      <c r="N913" s="139">
        <v>100839.019</v>
      </c>
      <c r="O913" s="139">
        <v>31828.050999999999</v>
      </c>
      <c r="P913" s="161">
        <v>20556.931</v>
      </c>
      <c r="Q913" s="68">
        <f>IF(P913="","",((SUM(P904:P913))/(SUM(O904:O913))-1)*100)</f>
        <v>-38.741943282954217</v>
      </c>
      <c r="T913" s="1" t="str">
        <f>IF(S913=0,"",((SUM(S$682:S913))/(SUM(R$682:R913))-1)*100)</f>
        <v/>
      </c>
    </row>
    <row r="914" spans="2:20" ht="13.5" x14ac:dyDescent="0.3">
      <c r="B914" s="89" t="s">
        <v>20</v>
      </c>
      <c r="C914" s="159">
        <v>196117.715</v>
      </c>
      <c r="D914" s="139">
        <v>61481.146999999997</v>
      </c>
      <c r="E914" s="139">
        <v>41051.550999999999</v>
      </c>
      <c r="F914" s="139">
        <v>112595.371</v>
      </c>
      <c r="G914" s="139">
        <v>14293.396000000001</v>
      </c>
      <c r="H914" s="139">
        <v>94526.377999999997</v>
      </c>
      <c r="I914" s="139">
        <v>101970.00799999999</v>
      </c>
      <c r="J914" s="139">
        <v>98667.142000000007</v>
      </c>
      <c r="K914" s="139">
        <v>155870.095</v>
      </c>
      <c r="L914" s="139">
        <v>28728.548999999999</v>
      </c>
      <c r="M914" s="152">
        <v>165724.74</v>
      </c>
      <c r="N914" s="139">
        <v>80266.448999999979</v>
      </c>
      <c r="O914" s="139">
        <v>49325.474000000002</v>
      </c>
      <c r="P914" s="161"/>
      <c r="Q914" s="68" t="str">
        <f>IF(P914="","",((SUM(P904:P914))/(SUM(O904:O914))-1)*100)</f>
        <v/>
      </c>
      <c r="T914" s="1" t="str">
        <f>IF(S914=0,"",((SUM(S$682:S914))/(SUM(R$682:R914))-1)*100)</f>
        <v/>
      </c>
    </row>
    <row r="915" spans="2:20" ht="13.5" x14ac:dyDescent="0.3">
      <c r="B915" s="90" t="s">
        <v>21</v>
      </c>
      <c r="C915" s="162">
        <v>249441.64</v>
      </c>
      <c r="D915" s="163">
        <v>26419.238000000001</v>
      </c>
      <c r="E915" s="163">
        <v>54494.250999999997</v>
      </c>
      <c r="F915" s="163">
        <v>115548.459</v>
      </c>
      <c r="G915" s="163">
        <v>14293.396000000001</v>
      </c>
      <c r="H915" s="163">
        <v>17636.033000000003</v>
      </c>
      <c r="I915" s="163">
        <v>54796.472000000002</v>
      </c>
      <c r="J915" s="163">
        <v>72724.402000000002</v>
      </c>
      <c r="K915" s="163">
        <v>19183.632999999998</v>
      </c>
      <c r="L915" s="163">
        <v>86032.813000000009</v>
      </c>
      <c r="M915" s="169">
        <v>153684.06699999998</v>
      </c>
      <c r="N915" s="163">
        <v>217101.97100000002</v>
      </c>
      <c r="O915" s="163">
        <v>485.69</v>
      </c>
      <c r="P915" s="164"/>
      <c r="Q915" s="68" t="str">
        <f>IF(P915="","",((SUM(P904:P915))/(SUM(O904:O915))-1)*100)</f>
        <v/>
      </c>
      <c r="T915" s="1" t="str">
        <f>IF(S915=0,"",((SUM(S$682:S915))/(SUM(R$682:R915))-1)*100)</f>
        <v/>
      </c>
    </row>
    <row r="916" spans="2:20" ht="13" x14ac:dyDescent="0.3">
      <c r="B916" s="42" t="s">
        <v>22</v>
      </c>
      <c r="C916" s="65">
        <f t="shared" ref="C916:N916" si="51">SUM(C904:C915)</f>
        <v>1945886.963</v>
      </c>
      <c r="D916" s="65">
        <f t="shared" si="51"/>
        <v>1805985.7000000002</v>
      </c>
      <c r="E916" s="65">
        <f t="shared" si="51"/>
        <v>756883.98800000013</v>
      </c>
      <c r="F916" s="65">
        <f t="shared" si="51"/>
        <v>1030608.6840000001</v>
      </c>
      <c r="G916" s="65">
        <f t="shared" si="51"/>
        <v>848666.46799999988</v>
      </c>
      <c r="H916" s="65">
        <f t="shared" si="51"/>
        <v>1023838.0760000002</v>
      </c>
      <c r="I916" s="65">
        <f t="shared" si="51"/>
        <v>1066553.791</v>
      </c>
      <c r="J916" s="65">
        <f t="shared" si="51"/>
        <v>1315764.5090000001</v>
      </c>
      <c r="K916" s="65">
        <f t="shared" si="51"/>
        <v>1210299.585</v>
      </c>
      <c r="L916" s="65">
        <f t="shared" si="51"/>
        <v>613702.29599999997</v>
      </c>
      <c r="M916" s="66">
        <f t="shared" si="51"/>
        <v>1349232.0730000001</v>
      </c>
      <c r="N916" s="66">
        <f t="shared" si="51"/>
        <v>1193334.6289999997</v>
      </c>
      <c r="O916" s="66">
        <f>SUM(O904:O915)</f>
        <v>611399.08799999999</v>
      </c>
      <c r="P916" s="66">
        <f>SUM(P904:P915)</f>
        <v>344017.84899999999</v>
      </c>
      <c r="Q916" s="62"/>
    </row>
    <row r="917" spans="2:20" s="36" customFormat="1" ht="13" x14ac:dyDescent="0.3">
      <c r="B917" s="41"/>
      <c r="C917" s="43"/>
      <c r="D917" s="43"/>
      <c r="E917" s="43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</row>
    <row r="918" spans="2:20" s="36" customFormat="1" ht="13" x14ac:dyDescent="0.3">
      <c r="B918" s="32" t="s">
        <v>77</v>
      </c>
      <c r="C918" s="43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</row>
    <row r="919" spans="2:20" s="36" customFormat="1" ht="13" x14ac:dyDescent="0.3">
      <c r="B919" s="12" t="s">
        <v>40</v>
      </c>
      <c r="C919" s="43"/>
      <c r="D919" s="43"/>
      <c r="E919" s="43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</row>
    <row r="920" spans="2:20" s="36" customFormat="1" ht="13" x14ac:dyDescent="0.3">
      <c r="B920" s="41"/>
      <c r="C920" s="43"/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</row>
    <row r="921" spans="2:20" s="36" customFormat="1" ht="13" x14ac:dyDescent="0.3">
      <c r="B921" s="41"/>
      <c r="C921" s="43"/>
      <c r="D921" s="43"/>
      <c r="E921" s="43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</row>
    <row r="922" spans="2:20" s="36" customFormat="1" ht="13" x14ac:dyDescent="0.3">
      <c r="B922" s="41"/>
      <c r="C922" s="43"/>
      <c r="D922" s="43"/>
      <c r="E922" s="43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</row>
    <row r="923" spans="2:20" s="36" customFormat="1" ht="13" x14ac:dyDescent="0.3">
      <c r="B923" s="41"/>
      <c r="C923" s="43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</row>
    <row r="924" spans="2:20" s="36" customFormat="1" ht="13" x14ac:dyDescent="0.3">
      <c r="B924" s="41"/>
      <c r="C924" s="43"/>
      <c r="D924" s="43"/>
      <c r="E924" s="43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</row>
    <row r="925" spans="2:20" s="36" customFormat="1" ht="13" x14ac:dyDescent="0.3">
      <c r="B925" s="41"/>
      <c r="C925" s="43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</row>
    <row r="926" spans="2:20" s="36" customFormat="1" ht="13" x14ac:dyDescent="0.3">
      <c r="B926" s="41"/>
      <c r="C926" s="43"/>
      <c r="D926" s="43"/>
      <c r="E926" s="43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</row>
    <row r="927" spans="2:20" s="36" customFormat="1" ht="13" x14ac:dyDescent="0.3">
      <c r="B927" s="41"/>
      <c r="C927" s="43"/>
      <c r="D927" s="43"/>
      <c r="E927" s="43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</row>
    <row r="928" spans="2:20" s="36" customFormat="1" ht="13" x14ac:dyDescent="0.3">
      <c r="B928" s="41"/>
      <c r="C928" s="43"/>
      <c r="D928" s="43"/>
      <c r="E928" s="43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</row>
    <row r="929" spans="2:17" s="36" customFormat="1" ht="13" x14ac:dyDescent="0.3">
      <c r="B929" s="41"/>
      <c r="C929" s="43"/>
      <c r="D929" s="43"/>
      <c r="E929" s="43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</row>
    <row r="930" spans="2:17" s="36" customFormat="1" ht="13" x14ac:dyDescent="0.3">
      <c r="B930" s="41"/>
      <c r="C930" s="43"/>
      <c r="D930" s="43"/>
      <c r="E930" s="43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</row>
    <row r="931" spans="2:17" s="36" customFormat="1" ht="13" x14ac:dyDescent="0.3">
      <c r="B931" s="41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</row>
    <row r="932" spans="2:17" s="36" customFormat="1" ht="13" x14ac:dyDescent="0.3">
      <c r="B932" s="41"/>
      <c r="C932" s="43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</row>
    <row r="933" spans="2:17" s="36" customFormat="1" ht="13" x14ac:dyDescent="0.3">
      <c r="B933" s="41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</row>
    <row r="934" spans="2:17" s="36" customFormat="1" ht="13" x14ac:dyDescent="0.3">
      <c r="B934" s="41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</row>
    <row r="935" spans="2:17" s="36" customFormat="1" ht="13" x14ac:dyDescent="0.3">
      <c r="B935" s="41"/>
      <c r="C935" s="43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</row>
    <row r="936" spans="2:17" s="36" customFormat="1" ht="13" x14ac:dyDescent="0.3">
      <c r="B936" s="41"/>
      <c r="C936" s="43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</row>
    <row r="937" spans="2:17" s="36" customFormat="1" ht="13" x14ac:dyDescent="0.3">
      <c r="B937" s="41"/>
      <c r="C937" s="43"/>
      <c r="D937" s="43"/>
      <c r="E937" s="43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</row>
    <row r="938" spans="2:17" s="36" customFormat="1" ht="13" x14ac:dyDescent="0.3">
      <c r="B938" s="41"/>
      <c r="C938" s="43"/>
      <c r="D938" s="43"/>
      <c r="E938" s="43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</row>
    <row r="939" spans="2:17" s="36" customFormat="1" ht="13" x14ac:dyDescent="0.3">
      <c r="B939" s="41"/>
      <c r="C939" s="43"/>
      <c r="D939" s="43"/>
      <c r="E939" s="43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</row>
    <row r="940" spans="2:17" s="36" customFormat="1" ht="13" x14ac:dyDescent="0.3">
      <c r="B940" s="41"/>
      <c r="C940" s="43"/>
      <c r="D940" s="43"/>
      <c r="E940" s="43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</row>
    <row r="941" spans="2:17" s="36" customFormat="1" ht="13" x14ac:dyDescent="0.3">
      <c r="B941" s="41"/>
      <c r="C941" s="43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</row>
    <row r="942" spans="2:17" s="36" customFormat="1" ht="13" x14ac:dyDescent="0.3">
      <c r="B942" s="41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</row>
    <row r="943" spans="2:17" ht="13" x14ac:dyDescent="0.3">
      <c r="B943" s="9" t="s">
        <v>27</v>
      </c>
    </row>
    <row r="944" spans="2:17" ht="13" x14ac:dyDescent="0.3">
      <c r="B944" s="9" t="s">
        <v>78</v>
      </c>
      <c r="G944" s="22"/>
      <c r="H944" s="22"/>
    </row>
    <row r="945" spans="2:17" x14ac:dyDescent="0.25">
      <c r="B945" s="30" t="str">
        <f>B89</f>
        <v>Dados atualizados em 28 de novembro de 2025.</v>
      </c>
      <c r="N945" s="22"/>
      <c r="O945" s="22"/>
      <c r="P945" s="22"/>
      <c r="Q945" s="22"/>
    </row>
    <row r="946" spans="2:17" x14ac:dyDescent="0.25">
      <c r="B946" s="30" t="str">
        <f>B90</f>
        <v xml:space="preserve">¹Variação percentual do somatório dos valores desde o mês de janeiro até um determinado mês do ano de 2024, em relação ao somatório do mesmo período do ano de 2023. </v>
      </c>
    </row>
    <row r="947" spans="2:17" x14ac:dyDescent="0.25">
      <c r="B947" s="30"/>
    </row>
    <row r="948" spans="2:17" ht="15.5" x14ac:dyDescent="0.35">
      <c r="B948" s="6" t="s">
        <v>31</v>
      </c>
    </row>
    <row r="949" spans="2:17" x14ac:dyDescent="0.25"/>
    <row r="950" spans="2:17" x14ac:dyDescent="0.25"/>
    <row r="951" spans="2:17" x14ac:dyDescent="0.25"/>
    <row r="952" spans="2:17" ht="18" x14ac:dyDescent="0.4">
      <c r="B952" s="5" t="s">
        <v>104</v>
      </c>
    </row>
    <row r="953" spans="2:17" x14ac:dyDescent="0.25"/>
    <row r="954" spans="2:17" ht="15.5" x14ac:dyDescent="0.35">
      <c r="B954" s="53" t="s">
        <v>23</v>
      </c>
      <c r="C954" s="8" t="s">
        <v>24</v>
      </c>
      <c r="D954" s="8" t="s">
        <v>24</v>
      </c>
      <c r="E954" s="8" t="s">
        <v>24</v>
      </c>
      <c r="F954" s="8" t="s">
        <v>24</v>
      </c>
      <c r="G954" s="8" t="s">
        <v>24</v>
      </c>
      <c r="H954" s="8" t="s">
        <v>24</v>
      </c>
      <c r="I954" s="8" t="s">
        <v>24</v>
      </c>
      <c r="J954" s="8" t="s">
        <v>24</v>
      </c>
    </row>
    <row r="955" spans="2:17" ht="13" x14ac:dyDescent="0.3">
      <c r="B955" s="101"/>
      <c r="C955" s="101" t="s">
        <v>6</v>
      </c>
      <c r="D955" s="101"/>
      <c r="E955" s="102"/>
      <c r="F955" s="102"/>
      <c r="G955" s="102"/>
      <c r="H955" s="102"/>
      <c r="I955" s="102"/>
      <c r="J955" s="102"/>
      <c r="K955" s="102"/>
      <c r="L955" s="102"/>
      <c r="M955" s="102"/>
      <c r="N955" s="102"/>
      <c r="O955" s="102"/>
      <c r="P955" s="103"/>
      <c r="Q955" s="67" t="s">
        <v>7</v>
      </c>
    </row>
    <row r="956" spans="2:17" ht="13" x14ac:dyDescent="0.3">
      <c r="B956" s="101" t="s">
        <v>8</v>
      </c>
      <c r="C956" s="105">
        <v>2012</v>
      </c>
      <c r="D956" s="92">
        <v>2013</v>
      </c>
      <c r="E956" s="92">
        <v>2014</v>
      </c>
      <c r="F956" s="92">
        <v>2015</v>
      </c>
      <c r="G956" s="92">
        <v>2016</v>
      </c>
      <c r="H956" s="92">
        <v>2017</v>
      </c>
      <c r="I956" s="92">
        <v>2018</v>
      </c>
      <c r="J956" s="92">
        <v>2019</v>
      </c>
      <c r="K956" s="92">
        <v>2020</v>
      </c>
      <c r="L956" s="92">
        <v>2021</v>
      </c>
      <c r="M956" s="92">
        <v>2022</v>
      </c>
      <c r="N956" s="92">
        <v>2023</v>
      </c>
      <c r="O956" s="92">
        <v>2024</v>
      </c>
      <c r="P956" s="106">
        <v>2025</v>
      </c>
      <c r="Q956" s="69" t="s">
        <v>87</v>
      </c>
    </row>
    <row r="957" spans="2:17" ht="13.5" x14ac:dyDescent="0.3">
      <c r="B957" s="99" t="s">
        <v>10</v>
      </c>
      <c r="C957" s="127">
        <v>38608035</v>
      </c>
      <c r="D957" s="157">
        <v>117491306</v>
      </c>
      <c r="E957" s="157">
        <v>66770956</v>
      </c>
      <c r="F957" s="136">
        <v>56675548</v>
      </c>
      <c r="G957" s="136">
        <v>22874350</v>
      </c>
      <c r="H957" s="136">
        <v>69372810</v>
      </c>
      <c r="I957" s="136">
        <v>45002806</v>
      </c>
      <c r="J957" s="136">
        <v>29075903</v>
      </c>
      <c r="K957" s="136">
        <v>20877088</v>
      </c>
      <c r="L957" s="136">
        <v>32693119</v>
      </c>
      <c r="M957" s="157">
        <v>27807243</v>
      </c>
      <c r="N957" s="136">
        <v>100429936</v>
      </c>
      <c r="O957" s="136">
        <v>35735133</v>
      </c>
      <c r="P957" s="158">
        <v>32734896</v>
      </c>
      <c r="Q957" s="68">
        <f>(IF(O957=0,"n/d",(P957/O957)-1)*100)</f>
        <v>-8.3957627917601414</v>
      </c>
    </row>
    <row r="958" spans="2:17" ht="13.5" x14ac:dyDescent="0.3">
      <c r="B958" s="151" t="s">
        <v>11</v>
      </c>
      <c r="C958" s="152">
        <v>36375709</v>
      </c>
      <c r="D958" s="139">
        <v>74421816</v>
      </c>
      <c r="E958" s="139">
        <v>3766277</v>
      </c>
      <c r="F958" s="139">
        <v>24240286</v>
      </c>
      <c r="G958" s="139">
        <v>63768557</v>
      </c>
      <c r="H958" s="139">
        <v>42904259</v>
      </c>
      <c r="I958" s="139">
        <v>43483417</v>
      </c>
      <c r="J958" s="139">
        <v>53012913</v>
      </c>
      <c r="K958" s="139">
        <v>63493000</v>
      </c>
      <c r="L958" s="139">
        <v>17515311</v>
      </c>
      <c r="M958" s="152">
        <v>9239404</v>
      </c>
      <c r="N958" s="139">
        <v>51827896</v>
      </c>
      <c r="O958" s="139">
        <v>19821042</v>
      </c>
      <c r="P958" s="161">
        <v>14999813</v>
      </c>
      <c r="Q958" s="68">
        <f>IF(P958="","",((SUM(P957:P958))/(SUM(O957:O958))-1)*100)</f>
        <v>-14.078481824927646</v>
      </c>
    </row>
    <row r="959" spans="2:17" ht="13.5" x14ac:dyDescent="0.3">
      <c r="B959" s="151" t="s">
        <v>12</v>
      </c>
      <c r="C959" s="152">
        <v>37083572</v>
      </c>
      <c r="D959" s="139">
        <v>33884514</v>
      </c>
      <c r="E959" s="139">
        <v>36095451</v>
      </c>
      <c r="F959" s="139">
        <v>23564191</v>
      </c>
      <c r="G959" s="139">
        <v>71913047</v>
      </c>
      <c r="H959" s="139">
        <v>28119407</v>
      </c>
      <c r="I959" s="139">
        <v>32434659</v>
      </c>
      <c r="J959" s="139">
        <v>55755192</v>
      </c>
      <c r="K959" s="139">
        <v>28927864</v>
      </c>
      <c r="L959" s="139">
        <v>9364455</v>
      </c>
      <c r="M959" s="152">
        <v>34386232</v>
      </c>
      <c r="N959" s="139">
        <v>34961434</v>
      </c>
      <c r="O959" s="139">
        <v>44423726</v>
      </c>
      <c r="P959" s="161">
        <v>22823123</v>
      </c>
      <c r="Q959" s="68">
        <f>IF(P959="","",((SUM(P957:P959))/(SUM(O957:O959))-1)*100)</f>
        <v>-29.427983730449981</v>
      </c>
    </row>
    <row r="960" spans="2:17" ht="13.5" x14ac:dyDescent="0.3">
      <c r="B960" s="151" t="s">
        <v>13</v>
      </c>
      <c r="C960" s="152">
        <v>29005781</v>
      </c>
      <c r="D960" s="139">
        <v>62525047</v>
      </c>
      <c r="E960" s="139">
        <v>72720876</v>
      </c>
      <c r="F960" s="139">
        <v>6584830</v>
      </c>
      <c r="G960" s="139">
        <v>28440595</v>
      </c>
      <c r="H960" s="139">
        <v>74131983</v>
      </c>
      <c r="I960" s="139">
        <v>40334418</v>
      </c>
      <c r="J960" s="139">
        <v>196685</v>
      </c>
      <c r="K960" s="139">
        <v>367626</v>
      </c>
      <c r="L960" s="139">
        <v>8612952</v>
      </c>
      <c r="M960" s="152">
        <v>55815405</v>
      </c>
      <c r="N960" s="139">
        <v>44741782</v>
      </c>
      <c r="O960" s="139">
        <v>27890329</v>
      </c>
      <c r="P960" s="161">
        <v>22327711</v>
      </c>
      <c r="Q960" s="68">
        <f>IF(P960="","",((SUM(P957:P960))/(SUM(O957:O960))-1)*100)</f>
        <v>-27.359524574250006</v>
      </c>
    </row>
    <row r="961" spans="2:17" ht="13.5" x14ac:dyDescent="0.3">
      <c r="B961" s="151" t="s">
        <v>14</v>
      </c>
      <c r="C961" s="152">
        <v>84907064</v>
      </c>
      <c r="D961" s="139">
        <v>77517534</v>
      </c>
      <c r="E961" s="139">
        <v>85989818</v>
      </c>
      <c r="F961" s="139">
        <v>36987869</v>
      </c>
      <c r="G961" s="139">
        <v>27824721</v>
      </c>
      <c r="H961" s="139">
        <v>31270677</v>
      </c>
      <c r="I961" s="139">
        <v>44110276</v>
      </c>
      <c r="J961" s="139">
        <v>60026677</v>
      </c>
      <c r="K961" s="139">
        <v>21107218</v>
      </c>
      <c r="L961" s="139">
        <v>26623427</v>
      </c>
      <c r="M961" s="152">
        <v>49578476</v>
      </c>
      <c r="N961" s="139">
        <v>22216189</v>
      </c>
      <c r="O961" s="139">
        <v>48556788</v>
      </c>
      <c r="P961" s="161">
        <v>21312323</v>
      </c>
      <c r="Q961" s="68">
        <f>IF(P961="","",((SUM(P957:P961))/(SUM(O957:O961))-1)*100)</f>
        <v>-35.271894693589388</v>
      </c>
    </row>
    <row r="962" spans="2:17" ht="13.5" x14ac:dyDescent="0.3">
      <c r="B962" s="151" t="s">
        <v>15</v>
      </c>
      <c r="C962" s="152">
        <v>76203056</v>
      </c>
      <c r="D962" s="139">
        <v>125272415</v>
      </c>
      <c r="E962" s="139">
        <v>71925361</v>
      </c>
      <c r="F962" s="139">
        <v>33260641</v>
      </c>
      <c r="G962" s="139">
        <v>51480443</v>
      </c>
      <c r="H962" s="139">
        <v>56636293</v>
      </c>
      <c r="I962" s="139">
        <v>47805600</v>
      </c>
      <c r="J962" s="139">
        <v>65612135</v>
      </c>
      <c r="K962" s="139">
        <v>52651712</v>
      </c>
      <c r="L962" s="139">
        <v>55165276</v>
      </c>
      <c r="M962" s="152">
        <v>112081527</v>
      </c>
      <c r="N962" s="139">
        <v>40791707</v>
      </c>
      <c r="O962" s="139">
        <v>16575206</v>
      </c>
      <c r="P962" s="161">
        <v>25109630</v>
      </c>
      <c r="Q962" s="68">
        <f>IF(P962="","",((SUM(P957:P962))/(SUM(O957:O962))-1)*100)</f>
        <v>-27.820782003009459</v>
      </c>
    </row>
    <row r="963" spans="2:17" ht="13.5" x14ac:dyDescent="0.3">
      <c r="B963" s="151" t="s">
        <v>16</v>
      </c>
      <c r="C963" s="152">
        <v>235771947</v>
      </c>
      <c r="D963" s="139">
        <v>166649965</v>
      </c>
      <c r="E963" s="139">
        <v>27392376</v>
      </c>
      <c r="F963" s="139">
        <v>36680296</v>
      </c>
      <c r="G963" s="139">
        <v>61031166</v>
      </c>
      <c r="H963" s="139">
        <v>76650822</v>
      </c>
      <c r="I963" s="139">
        <v>45650193</v>
      </c>
      <c r="J963" s="139">
        <v>74879051</v>
      </c>
      <c r="K963" s="139">
        <v>60173169</v>
      </c>
      <c r="L963" s="139">
        <v>45292845</v>
      </c>
      <c r="M963" s="152">
        <v>65010026</v>
      </c>
      <c r="N963" s="139">
        <v>108305943</v>
      </c>
      <c r="O963" s="139">
        <v>41185909</v>
      </c>
      <c r="P963" s="161">
        <v>17108835</v>
      </c>
      <c r="Q963" s="68">
        <f>IF(P963="","",((SUM(P957:P963))/(SUM(O957:O963))-1)*100)</f>
        <v>-33.209113119322744</v>
      </c>
    </row>
    <row r="964" spans="2:17" ht="13.5" x14ac:dyDescent="0.3">
      <c r="B964" s="151" t="s">
        <v>17</v>
      </c>
      <c r="C964" s="152">
        <v>179069921</v>
      </c>
      <c r="D964" s="139">
        <v>256873919</v>
      </c>
      <c r="E964" s="139">
        <v>24071044</v>
      </c>
      <c r="F964" s="139">
        <v>58690675</v>
      </c>
      <c r="G964" s="139">
        <v>59457058</v>
      </c>
      <c r="H964" s="139">
        <v>48951262</v>
      </c>
      <c r="I964" s="139">
        <v>77766201</v>
      </c>
      <c r="J964" s="139">
        <v>113434201</v>
      </c>
      <c r="K964" s="139">
        <v>68391644</v>
      </c>
      <c r="L964" s="139">
        <v>19605079</v>
      </c>
      <c r="M964" s="152">
        <v>127055977</v>
      </c>
      <c r="N964" s="139">
        <v>52979860</v>
      </c>
      <c r="O964" s="139">
        <v>39401985</v>
      </c>
      <c r="P964" s="161">
        <v>38158948</v>
      </c>
      <c r="Q964" s="68">
        <f>IF(P964="","",((SUM(P957:P964))/(SUM(O957:O964))-1)*100)</f>
        <v>-28.880735743532959</v>
      </c>
    </row>
    <row r="965" spans="2:17" ht="13.5" x14ac:dyDescent="0.3">
      <c r="B965" s="151" t="s">
        <v>18</v>
      </c>
      <c r="C965" s="152">
        <v>197987630</v>
      </c>
      <c r="D965" s="139">
        <v>113662886</v>
      </c>
      <c r="E965" s="139">
        <v>49357765</v>
      </c>
      <c r="F965" s="139">
        <v>54271460</v>
      </c>
      <c r="G965" s="139">
        <v>11109733</v>
      </c>
      <c r="H965" s="139">
        <v>34874347</v>
      </c>
      <c r="I965" s="139">
        <v>48483293</v>
      </c>
      <c r="J965" s="139">
        <v>74165518</v>
      </c>
      <c r="K965" s="139">
        <v>42934153</v>
      </c>
      <c r="L965" s="139">
        <v>22671241</v>
      </c>
      <c r="M965" s="152">
        <v>126874804</v>
      </c>
      <c r="N965" s="139">
        <v>87205673</v>
      </c>
      <c r="O965" s="139">
        <v>19470546</v>
      </c>
      <c r="P965" s="161">
        <v>14268985</v>
      </c>
      <c r="Q965" s="68">
        <f>IF(P965="","",((SUM(P957:P965))/(SUM(O957:O965))-1)*100)</f>
        <v>-28.736848832090278</v>
      </c>
    </row>
    <row r="966" spans="2:17" ht="13.5" x14ac:dyDescent="0.3">
      <c r="B966" s="151" t="s">
        <v>19</v>
      </c>
      <c r="C966" s="152">
        <v>223821597</v>
      </c>
      <c r="D966" s="139">
        <v>109273664</v>
      </c>
      <c r="E966" s="139">
        <v>17448844</v>
      </c>
      <c r="F966" s="139">
        <v>66678350</v>
      </c>
      <c r="G966" s="139">
        <v>27262247</v>
      </c>
      <c r="H966" s="139">
        <v>68206771</v>
      </c>
      <c r="I966" s="139">
        <v>76300141</v>
      </c>
      <c r="J966" s="139">
        <v>66144037</v>
      </c>
      <c r="K966" s="139">
        <v>87291399</v>
      </c>
      <c r="L966" s="139">
        <v>41093129</v>
      </c>
      <c r="M966" s="152">
        <v>144430725</v>
      </c>
      <c r="N966" s="139">
        <v>58596625</v>
      </c>
      <c r="O966" s="139">
        <v>17616795</v>
      </c>
      <c r="P966" s="161">
        <v>15849142</v>
      </c>
      <c r="Q966" s="68">
        <f>IF(P966="","",((SUM(P957:P966))/(SUM(O957:O966))-1)*100)</f>
        <v>-27.676308824194418</v>
      </c>
    </row>
    <row r="967" spans="2:17" ht="13.5" x14ac:dyDescent="0.3">
      <c r="B967" s="151" t="s">
        <v>20</v>
      </c>
      <c r="C967" s="152">
        <v>139477497</v>
      </c>
      <c r="D967" s="139">
        <v>40672512</v>
      </c>
      <c r="E967" s="139">
        <v>23635020</v>
      </c>
      <c r="F967" s="139">
        <v>47616131</v>
      </c>
      <c r="G967" s="139">
        <v>9898344</v>
      </c>
      <c r="H967" s="139">
        <v>54125808</v>
      </c>
      <c r="I967" s="139">
        <v>53375333</v>
      </c>
      <c r="J967" s="139">
        <v>49131400</v>
      </c>
      <c r="K967" s="139">
        <v>66512622</v>
      </c>
      <c r="L967" s="139">
        <v>22179454</v>
      </c>
      <c r="M967" s="152">
        <v>105008790</v>
      </c>
      <c r="N967" s="139">
        <v>46012925</v>
      </c>
      <c r="O967" s="139">
        <v>29350001</v>
      </c>
      <c r="P967" s="161"/>
      <c r="Q967" s="68" t="str">
        <f>IF(P967="","",((SUM(P957:P967))/(SUM(O957:O967))-1)*100)</f>
        <v/>
      </c>
    </row>
    <row r="968" spans="2:17" ht="13.5" x14ac:dyDescent="0.3">
      <c r="B968" s="100" t="s">
        <v>21</v>
      </c>
      <c r="C968" s="169">
        <v>163571473</v>
      </c>
      <c r="D968" s="163">
        <v>16626585</v>
      </c>
      <c r="E968" s="163">
        <v>30043108</v>
      </c>
      <c r="F968" s="163">
        <v>53361726</v>
      </c>
      <c r="G968" s="163">
        <v>9898344</v>
      </c>
      <c r="H968" s="163">
        <v>39388040</v>
      </c>
      <c r="I968" s="163">
        <v>28132294</v>
      </c>
      <c r="J968" s="163">
        <v>38533782</v>
      </c>
      <c r="K968" s="163">
        <v>9716565</v>
      </c>
      <c r="L968" s="163">
        <v>61252170</v>
      </c>
      <c r="M968" s="169">
        <v>111600478</v>
      </c>
      <c r="N968" s="163">
        <v>124128810</v>
      </c>
      <c r="O968" s="163">
        <v>503342</v>
      </c>
      <c r="P968" s="164"/>
      <c r="Q968" s="68" t="str">
        <f>IF(P968="","",((SUM(P957:P968))/(SUM(O957:O968))-1)*100)</f>
        <v/>
      </c>
    </row>
    <row r="969" spans="2:17" ht="13" x14ac:dyDescent="0.3">
      <c r="B969" s="42" t="s">
        <v>22</v>
      </c>
      <c r="C969" s="65">
        <f t="shared" ref="C969:N969" si="52">SUM(C957:C968)</f>
        <v>1441883282</v>
      </c>
      <c r="D969" s="65">
        <f t="shared" si="52"/>
        <v>1194872163</v>
      </c>
      <c r="E969" s="65">
        <f t="shared" si="52"/>
        <v>509216896</v>
      </c>
      <c r="F969" s="65">
        <f t="shared" si="52"/>
        <v>498612003</v>
      </c>
      <c r="G969" s="65">
        <f t="shared" si="52"/>
        <v>444958605</v>
      </c>
      <c r="H969" s="65">
        <f t="shared" si="52"/>
        <v>624632479</v>
      </c>
      <c r="I969" s="65">
        <f t="shared" si="52"/>
        <v>582878631</v>
      </c>
      <c r="J969" s="65">
        <f t="shared" si="52"/>
        <v>679967494</v>
      </c>
      <c r="K969" s="65">
        <f t="shared" si="52"/>
        <v>522444060</v>
      </c>
      <c r="L969" s="65">
        <f t="shared" si="52"/>
        <v>362068458</v>
      </c>
      <c r="M969" s="66">
        <f t="shared" si="52"/>
        <v>968889087</v>
      </c>
      <c r="N969" s="66">
        <f t="shared" si="52"/>
        <v>772198780</v>
      </c>
      <c r="O969" s="66">
        <f>SUM(O957:O968)</f>
        <v>340530802</v>
      </c>
      <c r="P969" s="66">
        <f>SUM(P957:P968)</f>
        <v>224693406</v>
      </c>
      <c r="Q969" s="62"/>
    </row>
    <row r="970" spans="2:17" s="36" customFormat="1" ht="13" x14ac:dyDescent="0.3">
      <c r="B970" s="41"/>
      <c r="C970" s="43"/>
      <c r="D970" s="43"/>
      <c r="E970" s="43"/>
      <c r="F970" s="43"/>
      <c r="G970" s="43"/>
      <c r="H970" s="43"/>
      <c r="I970" s="43"/>
      <c r="J970" s="43"/>
      <c r="K970" s="43"/>
      <c r="L970" s="43"/>
      <c r="M970" s="43"/>
      <c r="N970" s="43"/>
      <c r="O970" s="43"/>
      <c r="P970" s="43"/>
      <c r="Q970" s="43"/>
    </row>
    <row r="971" spans="2:17" s="36" customFormat="1" ht="13" x14ac:dyDescent="0.3">
      <c r="B971" s="32" t="s">
        <v>77</v>
      </c>
      <c r="C971" s="43"/>
      <c r="D971" s="43"/>
      <c r="E971" s="43"/>
      <c r="F971" s="43"/>
      <c r="G971" s="43"/>
      <c r="H971" s="43"/>
      <c r="I971" s="43"/>
      <c r="J971" s="43"/>
      <c r="K971" s="43"/>
      <c r="L971" s="43"/>
      <c r="M971" s="43"/>
      <c r="N971" s="43"/>
      <c r="O971" s="43"/>
      <c r="P971" s="43"/>
      <c r="Q971" s="43"/>
    </row>
    <row r="972" spans="2:17" s="36" customFormat="1" ht="13" x14ac:dyDescent="0.3">
      <c r="B972" s="12" t="s">
        <v>42</v>
      </c>
      <c r="C972" s="43"/>
      <c r="D972" s="43"/>
      <c r="E972" s="43"/>
      <c r="F972" s="43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</row>
    <row r="973" spans="2:17" s="36" customFormat="1" ht="13" x14ac:dyDescent="0.3">
      <c r="B973" s="41"/>
      <c r="C973" s="43"/>
      <c r="D973" s="43"/>
      <c r="E973" s="43"/>
      <c r="F973" s="43"/>
      <c r="G973" s="43"/>
      <c r="H973" s="43"/>
      <c r="I973" s="43"/>
      <c r="J973" s="43"/>
      <c r="K973" s="43"/>
      <c r="L973" s="43"/>
      <c r="M973" s="43"/>
      <c r="N973" s="43"/>
      <c r="O973" s="43"/>
      <c r="P973" s="43"/>
      <c r="Q973" s="43"/>
    </row>
    <row r="974" spans="2:17" s="36" customFormat="1" ht="13" x14ac:dyDescent="0.3">
      <c r="B974" s="41"/>
      <c r="C974" s="43"/>
      <c r="D974" s="43"/>
      <c r="E974" s="43"/>
      <c r="F974" s="43"/>
      <c r="G974" s="43"/>
      <c r="H974" s="43"/>
      <c r="I974" s="43"/>
      <c r="J974" s="43"/>
      <c r="K974" s="43"/>
      <c r="L974" s="43"/>
      <c r="M974" s="43"/>
      <c r="N974" s="43"/>
      <c r="O974" s="43"/>
      <c r="P974" s="43"/>
      <c r="Q974" s="43"/>
    </row>
    <row r="975" spans="2:17" s="36" customFormat="1" ht="13" x14ac:dyDescent="0.3">
      <c r="B975" s="41"/>
      <c r="C975" s="43"/>
      <c r="D975" s="43"/>
      <c r="E975" s="43"/>
      <c r="F975" s="43"/>
      <c r="G975" s="43"/>
      <c r="H975" s="43"/>
      <c r="I975" s="43"/>
      <c r="J975" s="43"/>
      <c r="K975" s="43"/>
      <c r="L975" s="43"/>
      <c r="M975" s="43"/>
      <c r="N975" s="43"/>
      <c r="O975" s="43"/>
      <c r="P975" s="43"/>
      <c r="Q975" s="43"/>
    </row>
    <row r="976" spans="2:17" s="36" customFormat="1" ht="13" x14ac:dyDescent="0.3">
      <c r="B976" s="41"/>
      <c r="C976" s="43"/>
      <c r="D976" s="43"/>
      <c r="E976" s="43"/>
      <c r="F976" s="43"/>
      <c r="G976" s="43"/>
      <c r="H976" s="43"/>
      <c r="I976" s="43"/>
      <c r="J976" s="43"/>
      <c r="K976" s="43"/>
      <c r="L976" s="43"/>
      <c r="M976" s="43"/>
      <c r="N976" s="43"/>
      <c r="O976" s="43"/>
      <c r="P976" s="43"/>
      <c r="Q976" s="43"/>
    </row>
    <row r="977" spans="2:17" s="36" customFormat="1" ht="13" x14ac:dyDescent="0.3">
      <c r="B977" s="41"/>
      <c r="C977" s="43"/>
      <c r="D977" s="43"/>
      <c r="E977" s="43"/>
      <c r="F977" s="43"/>
      <c r="G977" s="43"/>
      <c r="H977" s="43"/>
      <c r="I977" s="43"/>
      <c r="J977" s="43"/>
      <c r="K977" s="43"/>
      <c r="L977" s="43"/>
      <c r="M977" s="43"/>
      <c r="N977" s="43"/>
      <c r="O977" s="43"/>
      <c r="P977" s="43"/>
      <c r="Q977" s="43"/>
    </row>
    <row r="978" spans="2:17" s="36" customFormat="1" ht="13" x14ac:dyDescent="0.3">
      <c r="B978" s="41"/>
      <c r="C978" s="43"/>
      <c r="D978" s="43"/>
      <c r="E978" s="43"/>
      <c r="F978" s="43"/>
      <c r="G978" s="43"/>
      <c r="H978" s="43"/>
      <c r="I978" s="43"/>
      <c r="J978" s="43"/>
      <c r="K978" s="43"/>
      <c r="L978" s="43"/>
      <c r="M978" s="43"/>
      <c r="N978" s="43"/>
      <c r="O978" s="43"/>
      <c r="P978" s="43"/>
      <c r="Q978" s="43"/>
    </row>
    <row r="979" spans="2:17" s="36" customFormat="1" ht="13" x14ac:dyDescent="0.3">
      <c r="B979" s="41"/>
      <c r="C979" s="43"/>
      <c r="D979" s="43"/>
      <c r="E979" s="43"/>
      <c r="F979" s="43"/>
      <c r="G979" s="43"/>
      <c r="H979" s="43"/>
      <c r="I979" s="43"/>
      <c r="J979" s="43"/>
      <c r="K979" s="43"/>
      <c r="L979" s="43"/>
      <c r="M979" s="43"/>
      <c r="N979" s="43"/>
      <c r="O979" s="43"/>
      <c r="P979" s="43"/>
      <c r="Q979" s="43"/>
    </row>
    <row r="980" spans="2:17" s="36" customFormat="1" ht="13" x14ac:dyDescent="0.3">
      <c r="B980" s="41"/>
      <c r="C980" s="43"/>
      <c r="D980" s="43"/>
      <c r="E980" s="43"/>
      <c r="F980" s="43"/>
      <c r="G980" s="43"/>
      <c r="H980" s="43"/>
      <c r="I980" s="43"/>
      <c r="J980" s="43"/>
      <c r="K980" s="43"/>
      <c r="L980" s="43"/>
      <c r="M980" s="43"/>
      <c r="N980" s="43"/>
      <c r="O980" s="43"/>
      <c r="P980" s="43"/>
      <c r="Q980" s="43"/>
    </row>
    <row r="981" spans="2:17" s="36" customFormat="1" ht="13" x14ac:dyDescent="0.3">
      <c r="B981" s="41"/>
      <c r="C981" s="43"/>
      <c r="D981" s="43"/>
      <c r="E981" s="43"/>
      <c r="F981" s="43"/>
      <c r="G981" s="43"/>
      <c r="H981" s="43"/>
      <c r="I981" s="43"/>
      <c r="J981" s="43"/>
      <c r="K981" s="43"/>
      <c r="L981" s="43"/>
      <c r="M981" s="43"/>
      <c r="N981" s="43"/>
      <c r="O981" s="43"/>
      <c r="P981" s="43"/>
      <c r="Q981" s="43"/>
    </row>
    <row r="982" spans="2:17" s="36" customFormat="1" ht="13" x14ac:dyDescent="0.3">
      <c r="B982" s="41"/>
      <c r="C982" s="43"/>
      <c r="D982" s="43"/>
      <c r="E982" s="43"/>
      <c r="F982" s="43"/>
      <c r="G982" s="43"/>
      <c r="H982" s="43"/>
      <c r="I982" s="43"/>
      <c r="J982" s="43"/>
      <c r="K982" s="43"/>
      <c r="L982" s="43"/>
      <c r="M982" s="43"/>
      <c r="N982" s="43"/>
      <c r="O982" s="43"/>
      <c r="P982" s="43"/>
      <c r="Q982" s="43"/>
    </row>
    <row r="983" spans="2:17" s="36" customFormat="1" ht="13" x14ac:dyDescent="0.3">
      <c r="B983" s="41"/>
      <c r="C983" s="43"/>
      <c r="D983" s="43"/>
      <c r="E983" s="43"/>
      <c r="F983" s="43"/>
      <c r="G983" s="43"/>
      <c r="H983" s="43"/>
      <c r="I983" s="43"/>
      <c r="J983" s="43"/>
      <c r="K983" s="43"/>
      <c r="L983" s="43"/>
      <c r="M983" s="43"/>
      <c r="N983" s="43"/>
      <c r="O983" s="43"/>
      <c r="P983" s="43"/>
      <c r="Q983" s="43"/>
    </row>
    <row r="984" spans="2:17" s="36" customFormat="1" ht="13" x14ac:dyDescent="0.3">
      <c r="B984" s="41"/>
      <c r="C984" s="43"/>
      <c r="D984" s="43"/>
      <c r="E984" s="43"/>
      <c r="F984" s="43"/>
      <c r="G984" s="43"/>
      <c r="H984" s="43"/>
      <c r="I984" s="43"/>
      <c r="J984" s="43"/>
      <c r="K984" s="43"/>
      <c r="L984" s="43"/>
      <c r="M984" s="43"/>
      <c r="N984" s="43"/>
      <c r="O984" s="43"/>
      <c r="P984" s="43"/>
      <c r="Q984" s="43"/>
    </row>
    <row r="985" spans="2:17" s="36" customFormat="1" ht="13" x14ac:dyDescent="0.3">
      <c r="B985" s="41"/>
      <c r="C985" s="43"/>
      <c r="D985" s="43"/>
      <c r="E985" s="43"/>
      <c r="F985" s="43"/>
      <c r="G985" s="43"/>
      <c r="H985" s="43"/>
      <c r="I985" s="43"/>
      <c r="J985" s="43"/>
      <c r="K985" s="43"/>
      <c r="L985" s="43"/>
      <c r="M985" s="43"/>
      <c r="N985" s="43"/>
      <c r="O985" s="43"/>
      <c r="P985" s="43"/>
      <c r="Q985" s="43"/>
    </row>
    <row r="986" spans="2:17" s="36" customFormat="1" ht="13" x14ac:dyDescent="0.3">
      <c r="B986" s="41"/>
      <c r="C986" s="43"/>
      <c r="D986" s="43"/>
      <c r="E986" s="43"/>
      <c r="F986" s="43"/>
      <c r="G986" s="43"/>
      <c r="H986" s="43"/>
      <c r="I986" s="43"/>
      <c r="J986" s="43"/>
      <c r="K986" s="43"/>
      <c r="L986" s="43"/>
      <c r="M986" s="43"/>
      <c r="N986" s="43"/>
      <c r="O986" s="43"/>
      <c r="P986" s="43"/>
      <c r="Q986" s="43"/>
    </row>
    <row r="987" spans="2:17" s="36" customFormat="1" ht="13" x14ac:dyDescent="0.3">
      <c r="B987" s="41"/>
      <c r="C987" s="43"/>
      <c r="D987" s="43"/>
      <c r="E987" s="43"/>
      <c r="F987" s="43"/>
      <c r="G987" s="43"/>
      <c r="H987" s="43"/>
      <c r="I987" s="43"/>
      <c r="J987" s="43"/>
      <c r="K987" s="43"/>
      <c r="L987" s="43"/>
      <c r="M987" s="43"/>
      <c r="N987" s="43"/>
      <c r="O987" s="43"/>
      <c r="P987" s="43"/>
      <c r="Q987" s="43"/>
    </row>
    <row r="988" spans="2:17" s="36" customFormat="1" ht="13" x14ac:dyDescent="0.3">
      <c r="B988" s="41"/>
      <c r="C988" s="43"/>
      <c r="D988" s="43"/>
      <c r="E988" s="43"/>
      <c r="F988" s="43"/>
      <c r="G988" s="43"/>
      <c r="H988" s="43"/>
      <c r="I988" s="43"/>
      <c r="J988" s="43"/>
      <c r="K988" s="43"/>
      <c r="L988" s="43"/>
      <c r="M988" s="43"/>
      <c r="N988" s="43"/>
      <c r="O988" s="43"/>
      <c r="P988" s="43"/>
      <c r="Q988" s="43"/>
    </row>
    <row r="989" spans="2:17" s="36" customFormat="1" ht="13" x14ac:dyDescent="0.3">
      <c r="B989" s="41"/>
      <c r="C989" s="43"/>
      <c r="D989" s="43"/>
      <c r="E989" s="43"/>
      <c r="F989" s="43"/>
      <c r="G989" s="43"/>
      <c r="H989" s="43"/>
      <c r="I989" s="43"/>
      <c r="J989" s="43"/>
      <c r="K989" s="43"/>
      <c r="L989" s="43"/>
      <c r="M989" s="43"/>
      <c r="N989" s="43"/>
      <c r="O989" s="43"/>
      <c r="P989" s="43"/>
      <c r="Q989" s="43"/>
    </row>
    <row r="990" spans="2:17" s="36" customFormat="1" ht="13" x14ac:dyDescent="0.3">
      <c r="B990" s="41"/>
      <c r="C990" s="43"/>
      <c r="D990" s="43"/>
      <c r="E990" s="43"/>
      <c r="F990" s="43"/>
      <c r="G990" s="43"/>
      <c r="H990" s="43"/>
      <c r="I990" s="43"/>
      <c r="J990" s="43"/>
      <c r="K990" s="43"/>
      <c r="L990" s="43"/>
      <c r="M990" s="43"/>
      <c r="N990" s="43"/>
      <c r="O990" s="43"/>
      <c r="P990" s="43"/>
      <c r="Q990" s="43"/>
    </row>
    <row r="991" spans="2:17" s="36" customFormat="1" ht="13" x14ac:dyDescent="0.3">
      <c r="B991" s="41"/>
      <c r="C991" s="43"/>
      <c r="D991" s="43"/>
      <c r="E991" s="43"/>
      <c r="F991" s="43"/>
      <c r="G991" s="43"/>
      <c r="H991" s="43"/>
      <c r="I991" s="43"/>
      <c r="J991" s="43"/>
      <c r="K991" s="43"/>
      <c r="L991" s="43"/>
      <c r="M991" s="43"/>
      <c r="N991" s="43"/>
      <c r="O991" s="43"/>
      <c r="P991" s="43"/>
      <c r="Q991" s="43"/>
    </row>
    <row r="992" spans="2:17" s="36" customFormat="1" ht="13" x14ac:dyDescent="0.3">
      <c r="B992" s="41"/>
      <c r="C992" s="43"/>
      <c r="D992" s="43"/>
      <c r="E992" s="43"/>
      <c r="F992" s="43"/>
      <c r="G992" s="43"/>
      <c r="H992" s="43"/>
      <c r="I992" s="43"/>
      <c r="J992" s="43"/>
      <c r="K992" s="43"/>
      <c r="L992" s="43"/>
      <c r="M992" s="43"/>
      <c r="N992" s="43"/>
      <c r="O992" s="43"/>
      <c r="P992" s="43"/>
      <c r="Q992" s="43"/>
    </row>
    <row r="993" spans="2:17" s="36" customFormat="1" ht="13" x14ac:dyDescent="0.3">
      <c r="B993" s="41"/>
      <c r="C993" s="43"/>
      <c r="D993" s="43"/>
      <c r="E993" s="43"/>
      <c r="F993" s="43"/>
      <c r="G993" s="43"/>
      <c r="H993" s="43"/>
      <c r="I993" s="43"/>
      <c r="J993" s="43"/>
      <c r="K993" s="43"/>
      <c r="L993" s="43"/>
      <c r="M993" s="43"/>
      <c r="N993" s="43"/>
      <c r="O993" s="43"/>
      <c r="P993" s="43"/>
      <c r="Q993" s="43"/>
    </row>
    <row r="994" spans="2:17" s="36" customFormat="1" ht="13" x14ac:dyDescent="0.3">
      <c r="B994" s="41"/>
      <c r="C994" s="43"/>
      <c r="D994" s="43"/>
      <c r="E994" s="43"/>
      <c r="F994" s="43"/>
      <c r="G994" s="43"/>
      <c r="H994" s="43"/>
      <c r="I994" s="43"/>
      <c r="J994" s="43"/>
      <c r="K994" s="43"/>
      <c r="L994" s="43"/>
      <c r="M994" s="43"/>
      <c r="N994" s="43"/>
      <c r="O994" s="43"/>
      <c r="P994" s="43"/>
      <c r="Q994" s="43"/>
    </row>
    <row r="995" spans="2:17" s="36" customFormat="1" ht="13" x14ac:dyDescent="0.3">
      <c r="B995" s="41"/>
      <c r="C995" s="43"/>
      <c r="D995" s="43"/>
      <c r="E995" s="43"/>
      <c r="F995" s="43"/>
      <c r="G995" s="43"/>
      <c r="H995" s="43"/>
      <c r="I995" s="43"/>
      <c r="J995" s="43"/>
      <c r="K995" s="43"/>
      <c r="L995" s="43"/>
      <c r="M995" s="43"/>
      <c r="N995" s="43"/>
      <c r="O995" s="43"/>
      <c r="P995" s="43"/>
      <c r="Q995" s="43"/>
    </row>
    <row r="996" spans="2:17" s="36" customFormat="1" ht="13" x14ac:dyDescent="0.3">
      <c r="B996" s="41"/>
      <c r="C996" s="43"/>
      <c r="D996" s="43"/>
      <c r="E996" s="43"/>
      <c r="F996" s="43"/>
      <c r="G996" s="43"/>
      <c r="H996" s="43"/>
      <c r="I996" s="43"/>
      <c r="J996" s="43"/>
      <c r="K996" s="43"/>
      <c r="L996" s="43"/>
      <c r="M996" s="43"/>
      <c r="N996" s="43"/>
      <c r="O996" s="43"/>
      <c r="P996" s="43"/>
      <c r="Q996" s="43"/>
    </row>
    <row r="997" spans="2:17" s="36" customFormat="1" ht="13" x14ac:dyDescent="0.3">
      <c r="B997" s="41" t="s">
        <v>27</v>
      </c>
    </row>
    <row r="998" spans="2:17" s="36" customFormat="1" ht="13" x14ac:dyDescent="0.3">
      <c r="B998" s="45" t="s">
        <v>82</v>
      </c>
      <c r="G998" s="46"/>
      <c r="N998" s="38"/>
      <c r="O998" s="38"/>
      <c r="P998" s="38"/>
      <c r="Q998" s="38"/>
    </row>
    <row r="999" spans="2:17" x14ac:dyDescent="0.25">
      <c r="B999" s="30" t="s">
        <v>39</v>
      </c>
    </row>
    <row r="1000" spans="2:17" ht="13" x14ac:dyDescent="0.3">
      <c r="B1000" s="30" t="s">
        <v>75</v>
      </c>
    </row>
    <row r="1001" spans="2:17" x14ac:dyDescent="0.25">
      <c r="B1001" s="30" t="str">
        <f>B89</f>
        <v>Dados atualizados em 28 de novembro de 2025.</v>
      </c>
    </row>
    <row r="1002" spans="2:17" x14ac:dyDescent="0.25">
      <c r="B1002" s="30" t="str">
        <f>B90</f>
        <v xml:space="preserve">¹Variação percentual do somatório dos valores desde o mês de janeiro até um determinado mês do ano de 2024, em relação ao somatório do mesmo período do ano de 2023. </v>
      </c>
    </row>
    <row r="1003" spans="2:17" x14ac:dyDescent="0.25"/>
    <row r="1004" spans="2:17" ht="15.5" x14ac:dyDescent="0.35">
      <c r="B1004" s="6" t="s">
        <v>31</v>
      </c>
    </row>
    <row r="1005" spans="2:17" x14ac:dyDescent="0.25"/>
    <row r="1006" spans="2:17" x14ac:dyDescent="0.25"/>
    <row r="1007" spans="2:17" x14ac:dyDescent="0.25"/>
    <row r="1008" spans="2:17" ht="18" x14ac:dyDescent="0.4">
      <c r="B1008" s="5" t="s">
        <v>105</v>
      </c>
    </row>
    <row r="1009" spans="2:20" x14ac:dyDescent="0.25"/>
    <row r="1010" spans="2:20" ht="15.5" x14ac:dyDescent="0.35">
      <c r="B1010" s="53" t="s">
        <v>23</v>
      </c>
      <c r="C1010" s="8" t="s">
        <v>24</v>
      </c>
      <c r="D1010" s="8" t="s">
        <v>24</v>
      </c>
      <c r="E1010" s="8" t="s">
        <v>24</v>
      </c>
      <c r="F1010" s="8" t="s">
        <v>24</v>
      </c>
      <c r="G1010" s="8" t="s">
        <v>24</v>
      </c>
      <c r="H1010" s="8" t="s">
        <v>24</v>
      </c>
      <c r="I1010" s="8" t="s">
        <v>24</v>
      </c>
      <c r="J1010" s="8" t="s">
        <v>24</v>
      </c>
    </row>
    <row r="1011" spans="2:20" ht="13" x14ac:dyDescent="0.3">
      <c r="B1011" s="101"/>
      <c r="C1011" s="101" t="s">
        <v>6</v>
      </c>
      <c r="D1011" s="101"/>
      <c r="E1011" s="102"/>
      <c r="F1011" s="102"/>
      <c r="G1011" s="102"/>
      <c r="H1011" s="102"/>
      <c r="I1011" s="102"/>
      <c r="J1011" s="102"/>
      <c r="K1011" s="102"/>
      <c r="L1011" s="102"/>
      <c r="M1011" s="102"/>
      <c r="N1011" s="102"/>
      <c r="O1011" s="102"/>
      <c r="P1011" s="103"/>
      <c r="Q1011" s="67" t="s">
        <v>7</v>
      </c>
    </row>
    <row r="1012" spans="2:20" ht="13" x14ac:dyDescent="0.3">
      <c r="B1012" s="104" t="s">
        <v>8</v>
      </c>
      <c r="C1012" s="167">
        <v>2012</v>
      </c>
      <c r="D1012" s="167">
        <v>2013</v>
      </c>
      <c r="E1012" s="167">
        <v>2014</v>
      </c>
      <c r="F1012" s="105">
        <v>2015</v>
      </c>
      <c r="G1012" s="105">
        <v>2016</v>
      </c>
      <c r="H1012" s="105">
        <v>2017</v>
      </c>
      <c r="I1012" s="92">
        <v>2018</v>
      </c>
      <c r="J1012" s="92">
        <v>2019</v>
      </c>
      <c r="K1012" s="92">
        <v>2020</v>
      </c>
      <c r="L1012" s="92">
        <v>2021</v>
      </c>
      <c r="M1012" s="92">
        <v>2022</v>
      </c>
      <c r="N1012" s="92">
        <v>2023</v>
      </c>
      <c r="O1012" s="92">
        <v>2024</v>
      </c>
      <c r="P1012" s="106">
        <v>2025</v>
      </c>
      <c r="Q1012" s="69" t="s">
        <v>87</v>
      </c>
    </row>
    <row r="1013" spans="2:20" ht="13.5" x14ac:dyDescent="0.3">
      <c r="B1013" s="99" t="s">
        <v>10</v>
      </c>
      <c r="C1013" s="127">
        <v>23240.019</v>
      </c>
      <c r="D1013" s="157">
        <v>179411.21</v>
      </c>
      <c r="E1013" s="157">
        <v>92985.930999999997</v>
      </c>
      <c r="F1013" s="136">
        <v>57560.264000000003</v>
      </c>
      <c r="G1013" s="136">
        <v>73399.284</v>
      </c>
      <c r="H1013" s="136">
        <v>3195.4009999999998</v>
      </c>
      <c r="I1013" s="136">
        <v>49989.775999999998</v>
      </c>
      <c r="J1013" s="136">
        <v>49601.684000000001</v>
      </c>
      <c r="K1013" s="136">
        <v>39674.243000000002</v>
      </c>
      <c r="L1013" s="136">
        <v>120211.35100000004</v>
      </c>
      <c r="M1013" s="157">
        <v>59802.71</v>
      </c>
      <c r="N1013" s="136">
        <v>118256.58300000003</v>
      </c>
      <c r="O1013" s="136">
        <v>189763.69500000001</v>
      </c>
      <c r="P1013" s="158">
        <v>126758.936</v>
      </c>
      <c r="Q1013" s="68">
        <f>(IF(O1013=0,"n/d",(P1013/O1013)-1)*100)</f>
        <v>-33.201692768471872</v>
      </c>
      <c r="T1013" s="1" t="str">
        <f>IF(S1013=0,"",((SUM(S$682:S1013))/(SUM(R$682:R1013))-1)*100)</f>
        <v/>
      </c>
    </row>
    <row r="1014" spans="2:20" ht="13.5" x14ac:dyDescent="0.3">
      <c r="B1014" s="151" t="s">
        <v>11</v>
      </c>
      <c r="C1014" s="152">
        <v>37701.75</v>
      </c>
      <c r="D1014" s="139">
        <v>103192.12699999999</v>
      </c>
      <c r="E1014" s="139">
        <v>59806.023000000001</v>
      </c>
      <c r="F1014" s="139">
        <v>31102.65</v>
      </c>
      <c r="G1014" s="139">
        <v>192061.22899999999</v>
      </c>
      <c r="H1014" s="139">
        <v>709.73800000000006</v>
      </c>
      <c r="I1014" s="139">
        <v>1132.127</v>
      </c>
      <c r="J1014" s="139">
        <v>23704.951999999997</v>
      </c>
      <c r="K1014" s="139">
        <v>40221.237000000001</v>
      </c>
      <c r="L1014" s="139">
        <v>119100.10100000001</v>
      </c>
      <c r="M1014" s="152">
        <v>60732.662999999993</v>
      </c>
      <c r="N1014" s="139">
        <v>55422.654000000002</v>
      </c>
      <c r="O1014" s="139">
        <v>101589.26</v>
      </c>
      <c r="P1014" s="161">
        <v>16402.341</v>
      </c>
      <c r="Q1014" s="68">
        <f>IF(P1014="","",((SUM(P1013:P1014))/(SUM(O1013:O1014))-1)*100)</f>
        <v>-50.863282989527256</v>
      </c>
      <c r="T1014" s="1" t="str">
        <f>IF(S1014=0,"",((SUM(S$682:S1014))/(SUM(R$682:R1014))-1)*100)</f>
        <v/>
      </c>
    </row>
    <row r="1015" spans="2:20" ht="13.5" x14ac:dyDescent="0.3">
      <c r="B1015" s="151" t="s">
        <v>12</v>
      </c>
      <c r="C1015" s="152">
        <v>32544.915000000001</v>
      </c>
      <c r="D1015" s="139">
        <v>25823.789000000001</v>
      </c>
      <c r="E1015" s="139">
        <v>26149.936000000002</v>
      </c>
      <c r="F1015" s="139">
        <v>71837.292000000001</v>
      </c>
      <c r="G1015" s="139">
        <v>75194.771999999997</v>
      </c>
      <c r="H1015" s="139">
        <v>10026.569</v>
      </c>
      <c r="I1015" s="139">
        <v>18902.87</v>
      </c>
      <c r="J1015" s="139">
        <v>27582.5</v>
      </c>
      <c r="K1015" s="139">
        <v>22335.825000000001</v>
      </c>
      <c r="L1015" s="139">
        <v>174106.63499999998</v>
      </c>
      <c r="M1015" s="152">
        <v>130404.01999999997</v>
      </c>
      <c r="N1015" s="139">
        <v>145803.924</v>
      </c>
      <c r="O1015" s="139">
        <v>129862.82199999999</v>
      </c>
      <c r="P1015" s="161">
        <v>194635.30699999997</v>
      </c>
      <c r="Q1015" s="68">
        <f>IF(P1015="","",((SUM(P1013:P1015))/(SUM(O1013:O1015))-1)*100)</f>
        <v>-19.804384725123914</v>
      </c>
      <c r="T1015" s="1" t="str">
        <f>IF(S1015=0,"",((SUM(S$682:S1015))/(SUM(R$682:R1015))-1)*100)</f>
        <v/>
      </c>
    </row>
    <row r="1016" spans="2:20" ht="13.5" x14ac:dyDescent="0.3">
      <c r="B1016" s="151" t="s">
        <v>13</v>
      </c>
      <c r="C1016" s="152">
        <v>26110.145</v>
      </c>
      <c r="D1016" s="139">
        <v>14490.489</v>
      </c>
      <c r="E1016" s="139">
        <v>37560.243000000002</v>
      </c>
      <c r="F1016" s="139">
        <v>8429.7540000000008</v>
      </c>
      <c r="G1016" s="139">
        <v>21283.088</v>
      </c>
      <c r="H1016" s="139">
        <v>1608.9459999999999</v>
      </c>
      <c r="I1016" s="139">
        <v>12144.351999999997</v>
      </c>
      <c r="J1016" s="139">
        <v>3970.1970000000001</v>
      </c>
      <c r="K1016" s="139">
        <v>79444.195999999982</v>
      </c>
      <c r="L1016" s="139">
        <v>88277.762000000017</v>
      </c>
      <c r="M1016" s="152">
        <v>43247.281000000003</v>
      </c>
      <c r="N1016" s="139">
        <v>136571.80800000002</v>
      </c>
      <c r="O1016" s="139">
        <v>105563.682</v>
      </c>
      <c r="P1016" s="161">
        <v>42571.720999999998</v>
      </c>
      <c r="Q1016" s="68">
        <f>IF(P1016="","",((SUM(P1013:P1016))/(SUM(O1013:O1016))-1)*100)</f>
        <v>-27.793633844025798</v>
      </c>
      <c r="T1016" s="1" t="str">
        <f>IF(S1016=0,"",((SUM(S$682:S1016))/(SUM(R$682:R1016))-1)*100)</f>
        <v/>
      </c>
    </row>
    <row r="1017" spans="2:20" ht="13.5" x14ac:dyDescent="0.3">
      <c r="B1017" s="151" t="s">
        <v>14</v>
      </c>
      <c r="C1017" s="152">
        <v>40838.313000000002</v>
      </c>
      <c r="D1017" s="139">
        <v>30662.71</v>
      </c>
      <c r="E1017" s="139">
        <v>19795.784</v>
      </c>
      <c r="F1017" s="139">
        <v>16760.704000000002</v>
      </c>
      <c r="G1017" s="139">
        <v>59300.976000000002</v>
      </c>
      <c r="H1017" s="139">
        <v>28488.489000000005</v>
      </c>
      <c r="I1017" s="139">
        <v>14208.380000000001</v>
      </c>
      <c r="J1017" s="139">
        <v>15894.499</v>
      </c>
      <c r="K1017" s="139">
        <v>78953.255999999994</v>
      </c>
      <c r="L1017" s="139">
        <v>16954.616000000002</v>
      </c>
      <c r="M1017" s="152">
        <v>12133.526000000003</v>
      </c>
      <c r="N1017" s="139">
        <v>61831.332999999991</v>
      </c>
      <c r="O1017" s="139">
        <v>76442.996000000014</v>
      </c>
      <c r="P1017" s="161">
        <v>46005.410999999993</v>
      </c>
      <c r="Q1017" s="68">
        <f>IF(P1017="","",((SUM(P1013:P1017))/(SUM(O1013:O1017))-1)*100)</f>
        <v>-29.317333520019584</v>
      </c>
      <c r="T1017" s="1" t="str">
        <f>IF(S1017=0,"",((SUM(S$682:S1017))/(SUM(R$682:R1017))-1)*100)</f>
        <v/>
      </c>
    </row>
    <row r="1018" spans="2:20" ht="13.5" x14ac:dyDescent="0.3">
      <c r="B1018" s="151" t="s">
        <v>15</v>
      </c>
      <c r="C1018" s="152">
        <v>38463.750999999997</v>
      </c>
      <c r="D1018" s="139">
        <v>103236.54700000001</v>
      </c>
      <c r="E1018" s="139">
        <v>64522.802000000003</v>
      </c>
      <c r="F1018" s="139">
        <v>24468.809000000001</v>
      </c>
      <c r="G1018" s="139">
        <v>141364.399</v>
      </c>
      <c r="H1018" s="139">
        <v>57218.434000000001</v>
      </c>
      <c r="I1018" s="139">
        <v>49697.027999999991</v>
      </c>
      <c r="J1018" s="139">
        <v>42451.287999999993</v>
      </c>
      <c r="K1018" s="139">
        <v>139695.95000000001</v>
      </c>
      <c r="L1018" s="139">
        <v>189334.04999999996</v>
      </c>
      <c r="M1018" s="152">
        <v>67459.011999999973</v>
      </c>
      <c r="N1018" s="139">
        <v>12765.073000000002</v>
      </c>
      <c r="O1018" s="139">
        <v>48380.925000000003</v>
      </c>
      <c r="P1018" s="161">
        <v>95572.122000000018</v>
      </c>
      <c r="Q1018" s="68">
        <f>IF(P1018="","",((SUM(P1013:P1018))/(SUM(O1013:O1018))-1)*100)</f>
        <v>-19.898230423543851</v>
      </c>
      <c r="T1018" s="1" t="str">
        <f>IF(S1018=0,"",((SUM(S$682:S1018))/(SUM(R$682:R1018))-1)*100)</f>
        <v/>
      </c>
    </row>
    <row r="1019" spans="2:20" ht="13.5" x14ac:dyDescent="0.3">
      <c r="B1019" s="151" t="s">
        <v>16</v>
      </c>
      <c r="C1019" s="152">
        <v>102502.628</v>
      </c>
      <c r="D1019" s="139">
        <v>90358.921000000002</v>
      </c>
      <c r="E1019" s="139">
        <v>49595.917999999998</v>
      </c>
      <c r="F1019" s="139">
        <v>140172.215</v>
      </c>
      <c r="G1019" s="139">
        <v>94266.978000000003</v>
      </c>
      <c r="H1019" s="139">
        <v>7498.1630000000005</v>
      </c>
      <c r="I1019" s="139">
        <v>88913.830000000016</v>
      </c>
      <c r="J1019" s="139">
        <v>57148.087</v>
      </c>
      <c r="K1019" s="139">
        <v>166462.43400000001</v>
      </c>
      <c r="L1019" s="139">
        <v>128957.60100000002</v>
      </c>
      <c r="M1019" s="152">
        <v>90789.431000000011</v>
      </c>
      <c r="N1019" s="139">
        <v>134593.01799999998</v>
      </c>
      <c r="O1019" s="139">
        <v>58617.818000000007</v>
      </c>
      <c r="P1019" s="161">
        <v>121428.50800000002</v>
      </c>
      <c r="Q1019" s="68">
        <f>IF(P1019="","",((SUM(P1013:P1019))/(SUM(O1013:O1019))-1)*100)</f>
        <v>-9.4121172654719985</v>
      </c>
      <c r="T1019" s="1" t="str">
        <f>IF(S1019=0,"",((SUM(S$682:S1019))/(SUM(R$682:R1019))-1)*100)</f>
        <v/>
      </c>
    </row>
    <row r="1020" spans="2:20" ht="13.5" x14ac:dyDescent="0.3">
      <c r="B1020" s="151" t="s">
        <v>17</v>
      </c>
      <c r="C1020" s="152">
        <v>65235.387999999999</v>
      </c>
      <c r="D1020" s="139">
        <v>94403.433000000005</v>
      </c>
      <c r="E1020" s="139">
        <v>41999.877</v>
      </c>
      <c r="F1020" s="139">
        <v>72711.236999999994</v>
      </c>
      <c r="G1020" s="139">
        <v>58584.587</v>
      </c>
      <c r="H1020" s="139">
        <v>85618.956000000006</v>
      </c>
      <c r="I1020" s="139">
        <v>80912.705999999991</v>
      </c>
      <c r="J1020" s="139">
        <v>89933.135999999999</v>
      </c>
      <c r="K1020" s="139">
        <v>159390.98300000004</v>
      </c>
      <c r="L1020" s="139">
        <v>44045.42</v>
      </c>
      <c r="M1020" s="152">
        <v>111161.00200000001</v>
      </c>
      <c r="N1020" s="139">
        <v>166598.24299999996</v>
      </c>
      <c r="O1020" s="139">
        <v>95682.489000000001</v>
      </c>
      <c r="P1020" s="161">
        <v>110343.05100000001</v>
      </c>
      <c r="Q1020" s="68">
        <f>IF(P1020="","",((SUM(P1013:P1020))/(SUM(O1013:O1020))-1)*100)</f>
        <v>-6.4754995965169426</v>
      </c>
      <c r="T1020" s="1" t="str">
        <f>IF(S1020=0,"",((SUM(S$682:S1020))/(SUM(R$682:R1020))-1)*100)</f>
        <v/>
      </c>
    </row>
    <row r="1021" spans="2:20" ht="13.5" x14ac:dyDescent="0.3">
      <c r="B1021" s="151" t="s">
        <v>18</v>
      </c>
      <c r="C1021" s="152">
        <v>187096.731</v>
      </c>
      <c r="D1021" s="139">
        <v>115838.51300000001</v>
      </c>
      <c r="E1021" s="139">
        <v>46301.678999999996</v>
      </c>
      <c r="F1021" s="139">
        <v>52264.180999999997</v>
      </c>
      <c r="G1021" s="139">
        <v>126300.867</v>
      </c>
      <c r="H1021" s="139">
        <v>80989.452999999994</v>
      </c>
      <c r="I1021" s="139">
        <v>73263.72</v>
      </c>
      <c r="J1021" s="139">
        <v>73408.548999999999</v>
      </c>
      <c r="K1021" s="139">
        <v>183184.8</v>
      </c>
      <c r="L1021" s="139">
        <v>160996.946</v>
      </c>
      <c r="M1021" s="152">
        <v>119528.52999999997</v>
      </c>
      <c r="N1021" s="139">
        <v>154705.69399999999</v>
      </c>
      <c r="O1021" s="139">
        <v>128846.24399999999</v>
      </c>
      <c r="P1021" s="161">
        <v>194389.77300000002</v>
      </c>
      <c r="Q1021" s="68">
        <f>IF(P1021="","",((SUM(P1013:P1021))/(SUM(O1013:O1021))-1)*100)</f>
        <v>1.4289638925899961</v>
      </c>
      <c r="T1021" s="1" t="str">
        <f>IF(S1021=0,"",((SUM(S$682:S1021))/(SUM(R$682:R1021))-1)*100)</f>
        <v/>
      </c>
    </row>
    <row r="1022" spans="2:20" ht="13.5" x14ac:dyDescent="0.3">
      <c r="B1022" s="151" t="s">
        <v>19</v>
      </c>
      <c r="C1022" s="152">
        <v>194938.06400000001</v>
      </c>
      <c r="D1022" s="139">
        <v>161414.72099999999</v>
      </c>
      <c r="E1022" s="139">
        <v>72902.913</v>
      </c>
      <c r="F1022" s="139">
        <v>107861.466</v>
      </c>
      <c r="G1022" s="139">
        <v>22454.195</v>
      </c>
      <c r="H1022" s="139">
        <v>39457.071000000004</v>
      </c>
      <c r="I1022" s="139">
        <v>127495.427</v>
      </c>
      <c r="J1022" s="139">
        <v>76621.935999999987</v>
      </c>
      <c r="K1022" s="139">
        <v>171399.61000000007</v>
      </c>
      <c r="L1022" s="139">
        <v>103728.36499999996</v>
      </c>
      <c r="M1022" s="152">
        <v>145870.079</v>
      </c>
      <c r="N1022" s="139">
        <v>131399.23300000001</v>
      </c>
      <c r="O1022" s="139">
        <v>173545.389</v>
      </c>
      <c r="P1022" s="161">
        <v>80146.974999999991</v>
      </c>
      <c r="Q1022" s="68">
        <f>IF(P1022="","",((SUM(P1013:P1022))/(SUM(O1013:O1022))-1)*100)</f>
        <v>-7.2220078489549149</v>
      </c>
      <c r="T1022" s="1" t="str">
        <f>IF(S1022=0,"",((SUM(S$682:S1022))/(SUM(R$682:R1022))-1)*100)</f>
        <v/>
      </c>
    </row>
    <row r="1023" spans="2:20" ht="13.5" x14ac:dyDescent="0.3">
      <c r="B1023" s="151" t="s">
        <v>20</v>
      </c>
      <c r="C1023" s="152">
        <v>124139.351</v>
      </c>
      <c r="D1023" s="139">
        <v>122145.833</v>
      </c>
      <c r="E1023" s="139">
        <v>50971.718999999997</v>
      </c>
      <c r="F1023" s="139">
        <v>82277.942999999999</v>
      </c>
      <c r="G1023" s="139">
        <v>20054.398000000001</v>
      </c>
      <c r="H1023" s="139">
        <v>40220.254999999997</v>
      </c>
      <c r="I1023" s="139">
        <v>45899.870999999999</v>
      </c>
      <c r="J1023" s="139">
        <v>82823.036999999997</v>
      </c>
      <c r="K1023" s="139">
        <v>157243.63199999998</v>
      </c>
      <c r="L1023" s="139">
        <v>77449.541000000012</v>
      </c>
      <c r="M1023" s="152">
        <v>87052.812000000005</v>
      </c>
      <c r="N1023" s="139">
        <v>113552.08399999999</v>
      </c>
      <c r="O1023" s="139">
        <v>55739.969999999994</v>
      </c>
      <c r="P1023" s="161"/>
      <c r="Q1023" s="68" t="str">
        <f>IF(P1023="","",((SUM(P1013:P1023))/(SUM(O1013:O1023))-1)*100)</f>
        <v/>
      </c>
      <c r="T1023" s="1" t="str">
        <f>IF(S1023=0,"",((SUM(S$682:S1023))/(SUM(R$682:R1023))-1)*100)</f>
        <v/>
      </c>
    </row>
    <row r="1024" spans="2:20" ht="13.5" x14ac:dyDescent="0.3">
      <c r="B1024" s="100" t="s">
        <v>21</v>
      </c>
      <c r="C1024" s="169">
        <v>213683.44899999999</v>
      </c>
      <c r="D1024" s="163">
        <v>69596.687999999995</v>
      </c>
      <c r="E1024" s="163">
        <v>78438.176999999996</v>
      </c>
      <c r="F1024" s="163">
        <v>171143.391</v>
      </c>
      <c r="G1024" s="163">
        <v>20054.398000000001</v>
      </c>
      <c r="H1024" s="163">
        <v>1283.2440000000001</v>
      </c>
      <c r="I1024" s="163">
        <v>52861.62</v>
      </c>
      <c r="J1024" s="163">
        <v>74090.200000000012</v>
      </c>
      <c r="K1024" s="163">
        <v>220666.07500000001</v>
      </c>
      <c r="L1024" s="163">
        <v>111315.40499999998</v>
      </c>
      <c r="M1024" s="169">
        <v>162471.549</v>
      </c>
      <c r="N1024" s="163">
        <v>85533.84600000002</v>
      </c>
      <c r="O1024" s="163">
        <v>108760.234</v>
      </c>
      <c r="P1024" s="164"/>
      <c r="Q1024" s="68" t="str">
        <f>IF(P1024="","",((SUM(P1013:P1024))/(SUM(O1013:O1024))-1)*100)</f>
        <v/>
      </c>
      <c r="T1024" s="1" t="str">
        <f>IF(S1024=0,"",((SUM(S$682:S1024))/(SUM(R$682:R1024))-1)*100)</f>
        <v/>
      </c>
    </row>
    <row r="1025" spans="2:17" ht="13" x14ac:dyDescent="0.3">
      <c r="B1025" s="42" t="s">
        <v>22</v>
      </c>
      <c r="C1025" s="65">
        <f t="shared" ref="C1025:N1025" si="53">SUM(C1013:C1024)</f>
        <v>1086494.504</v>
      </c>
      <c r="D1025" s="65">
        <f t="shared" si="53"/>
        <v>1110574.9810000001</v>
      </c>
      <c r="E1025" s="65">
        <f t="shared" si="53"/>
        <v>641031.00200000009</v>
      </c>
      <c r="F1025" s="65">
        <f t="shared" si="53"/>
        <v>836589.90599999996</v>
      </c>
      <c r="G1025" s="65">
        <f t="shared" si="53"/>
        <v>904319.17100000009</v>
      </c>
      <c r="H1025" s="65">
        <f t="shared" si="53"/>
        <v>356314.71899999998</v>
      </c>
      <c r="I1025" s="65">
        <f t="shared" si="53"/>
        <v>615421.70700000005</v>
      </c>
      <c r="J1025" s="65">
        <f t="shared" si="53"/>
        <v>617230.06499999994</v>
      </c>
      <c r="K1025" s="65">
        <f t="shared" si="53"/>
        <v>1458672.2410000002</v>
      </c>
      <c r="L1025" s="65">
        <f t="shared" si="53"/>
        <v>1334477.7930000001</v>
      </c>
      <c r="M1025" s="66">
        <f t="shared" si="53"/>
        <v>1090652.6150000002</v>
      </c>
      <c r="N1025" s="66">
        <f t="shared" si="53"/>
        <v>1317033.4930000002</v>
      </c>
      <c r="O1025" s="66">
        <f>SUM(O1013:O1024)</f>
        <v>1272795.524</v>
      </c>
      <c r="P1025" s="66">
        <f>SUM(P1013:P1024)</f>
        <v>1028254.145</v>
      </c>
      <c r="Q1025" s="62"/>
    </row>
    <row r="1026" spans="2:17" s="36" customFormat="1" ht="13" x14ac:dyDescent="0.3">
      <c r="B1026" s="41"/>
      <c r="C1026" s="43"/>
      <c r="D1026" s="43"/>
      <c r="E1026" s="43"/>
      <c r="F1026" s="43"/>
      <c r="G1026" s="43"/>
      <c r="H1026" s="43"/>
      <c r="I1026" s="43"/>
      <c r="J1026" s="43"/>
      <c r="K1026" s="43"/>
      <c r="L1026" s="43"/>
      <c r="M1026" s="43"/>
      <c r="N1026" s="43"/>
      <c r="O1026" s="43"/>
      <c r="P1026" s="43"/>
      <c r="Q1026" s="43"/>
    </row>
    <row r="1027" spans="2:17" s="36" customFormat="1" ht="13" x14ac:dyDescent="0.3">
      <c r="B1027" s="32" t="s">
        <v>81</v>
      </c>
      <c r="C1027" s="43"/>
      <c r="D1027" s="43"/>
      <c r="E1027" s="43"/>
      <c r="F1027" s="43"/>
      <c r="G1027" s="43"/>
      <c r="H1027" s="43"/>
      <c r="I1027" s="43"/>
      <c r="J1027" s="43"/>
      <c r="K1027" s="43"/>
      <c r="L1027" s="43"/>
      <c r="M1027" s="43"/>
      <c r="N1027" s="43"/>
      <c r="O1027" s="43"/>
      <c r="P1027" s="43"/>
      <c r="Q1027" s="43"/>
    </row>
    <row r="1028" spans="2:17" s="36" customFormat="1" ht="13" x14ac:dyDescent="0.3">
      <c r="B1028" s="12" t="s">
        <v>40</v>
      </c>
      <c r="C1028" s="43"/>
      <c r="D1028" s="43"/>
      <c r="E1028" s="43"/>
      <c r="F1028" s="43"/>
      <c r="G1028" s="43"/>
      <c r="H1028" s="43"/>
      <c r="I1028" s="43"/>
      <c r="J1028" s="43"/>
      <c r="K1028" s="43"/>
      <c r="L1028" s="43"/>
      <c r="M1028" s="43"/>
      <c r="N1028" s="43"/>
      <c r="O1028" s="43"/>
      <c r="P1028" s="43"/>
      <c r="Q1028" s="43"/>
    </row>
    <row r="1029" spans="2:17" s="36" customFormat="1" ht="13" x14ac:dyDescent="0.3">
      <c r="B1029" s="41"/>
      <c r="C1029" s="43"/>
      <c r="D1029" s="43"/>
      <c r="E1029" s="43"/>
      <c r="F1029" s="43"/>
      <c r="G1029" s="43"/>
      <c r="H1029" s="43"/>
      <c r="I1029" s="43"/>
      <c r="J1029" s="43"/>
      <c r="K1029" s="43"/>
      <c r="L1029" s="43"/>
      <c r="M1029" s="43"/>
      <c r="N1029" s="43"/>
      <c r="O1029" s="43"/>
      <c r="P1029" s="43"/>
      <c r="Q1029" s="43"/>
    </row>
    <row r="1030" spans="2:17" s="36" customFormat="1" ht="13" x14ac:dyDescent="0.3">
      <c r="B1030" s="41"/>
      <c r="C1030" s="43"/>
      <c r="D1030" s="43"/>
      <c r="E1030" s="43"/>
      <c r="F1030" s="43"/>
      <c r="G1030" s="43"/>
      <c r="H1030" s="43"/>
      <c r="I1030" s="43"/>
      <c r="J1030" s="43"/>
      <c r="K1030" s="43"/>
      <c r="L1030" s="43"/>
      <c r="M1030" s="43"/>
      <c r="N1030" s="43"/>
      <c r="O1030" s="43"/>
      <c r="P1030" s="43"/>
      <c r="Q1030" s="43"/>
    </row>
    <row r="1031" spans="2:17" s="36" customFormat="1" ht="13" x14ac:dyDescent="0.3">
      <c r="B1031" s="41"/>
      <c r="C1031" s="43"/>
      <c r="D1031" s="43"/>
      <c r="E1031" s="43"/>
      <c r="F1031" s="43"/>
      <c r="G1031" s="43"/>
      <c r="H1031" s="43"/>
      <c r="I1031" s="43"/>
      <c r="J1031" s="43"/>
      <c r="K1031" s="43"/>
      <c r="L1031" s="43"/>
      <c r="M1031" s="43"/>
      <c r="N1031" s="43"/>
      <c r="O1031" s="43"/>
      <c r="P1031" s="43"/>
      <c r="Q1031" s="43"/>
    </row>
    <row r="1032" spans="2:17" s="36" customFormat="1" ht="13" x14ac:dyDescent="0.3">
      <c r="B1032" s="41"/>
      <c r="C1032" s="43"/>
      <c r="D1032" s="43"/>
      <c r="E1032" s="43"/>
      <c r="F1032" s="43"/>
      <c r="G1032" s="43"/>
      <c r="H1032" s="43"/>
      <c r="I1032" s="43"/>
      <c r="J1032" s="43"/>
      <c r="K1032" s="43"/>
      <c r="L1032" s="43"/>
      <c r="M1032" s="43"/>
      <c r="N1032" s="43"/>
      <c r="O1032" s="43"/>
      <c r="P1032" s="43"/>
      <c r="Q1032" s="43"/>
    </row>
    <row r="1033" spans="2:17" s="36" customFormat="1" ht="13" x14ac:dyDescent="0.3">
      <c r="B1033" s="41"/>
      <c r="C1033" s="43"/>
      <c r="D1033" s="43"/>
      <c r="E1033" s="43"/>
      <c r="F1033" s="43"/>
      <c r="G1033" s="43"/>
      <c r="H1033" s="43"/>
      <c r="I1033" s="43"/>
      <c r="J1033" s="43"/>
      <c r="K1033" s="43"/>
      <c r="L1033" s="43"/>
      <c r="M1033" s="43"/>
      <c r="N1033" s="43"/>
      <c r="O1033" s="43"/>
      <c r="P1033" s="43"/>
      <c r="Q1033" s="43"/>
    </row>
    <row r="1034" spans="2:17" s="36" customFormat="1" ht="13" x14ac:dyDescent="0.3">
      <c r="B1034" s="41"/>
      <c r="C1034" s="43"/>
      <c r="D1034" s="43"/>
      <c r="E1034" s="43"/>
      <c r="F1034" s="43"/>
      <c r="G1034" s="43"/>
      <c r="H1034" s="43"/>
      <c r="I1034" s="43"/>
      <c r="J1034" s="43"/>
      <c r="K1034" s="43"/>
      <c r="L1034" s="43"/>
      <c r="M1034" s="43"/>
      <c r="N1034" s="43"/>
      <c r="O1034" s="43"/>
      <c r="P1034" s="43"/>
      <c r="Q1034" s="43"/>
    </row>
    <row r="1035" spans="2:17" s="36" customFormat="1" ht="13" x14ac:dyDescent="0.3">
      <c r="B1035" s="41"/>
      <c r="C1035" s="43"/>
      <c r="D1035" s="43"/>
      <c r="E1035" s="43"/>
      <c r="F1035" s="43"/>
      <c r="G1035" s="43"/>
      <c r="H1035" s="43"/>
      <c r="I1035" s="43"/>
      <c r="J1035" s="43"/>
      <c r="K1035" s="43"/>
      <c r="L1035" s="43"/>
      <c r="M1035" s="43"/>
      <c r="N1035" s="43"/>
      <c r="O1035" s="43"/>
      <c r="P1035" s="43"/>
      <c r="Q1035" s="43"/>
    </row>
    <row r="1036" spans="2:17" s="36" customFormat="1" ht="13" x14ac:dyDescent="0.3">
      <c r="B1036" s="41"/>
      <c r="C1036" s="43"/>
      <c r="D1036" s="43"/>
      <c r="E1036" s="43"/>
      <c r="F1036" s="43"/>
      <c r="G1036" s="43"/>
      <c r="H1036" s="43"/>
      <c r="I1036" s="43"/>
      <c r="J1036" s="43"/>
      <c r="K1036" s="43"/>
      <c r="L1036" s="43"/>
      <c r="M1036" s="43"/>
      <c r="N1036" s="43"/>
      <c r="O1036" s="43"/>
      <c r="P1036" s="43"/>
      <c r="Q1036" s="43"/>
    </row>
    <row r="1037" spans="2:17" s="36" customFormat="1" ht="13" x14ac:dyDescent="0.3">
      <c r="B1037" s="41"/>
      <c r="C1037" s="43"/>
      <c r="D1037" s="43"/>
      <c r="E1037" s="43"/>
      <c r="F1037" s="43"/>
      <c r="G1037" s="43"/>
      <c r="H1037" s="43"/>
      <c r="I1037" s="43"/>
      <c r="J1037" s="43"/>
      <c r="K1037" s="43"/>
      <c r="L1037" s="43"/>
      <c r="M1037" s="43"/>
      <c r="N1037" s="43"/>
      <c r="O1037" s="43"/>
      <c r="P1037" s="43"/>
      <c r="Q1037" s="43"/>
    </row>
    <row r="1038" spans="2:17" s="36" customFormat="1" ht="13" x14ac:dyDescent="0.3">
      <c r="B1038" s="41"/>
      <c r="C1038" s="43"/>
      <c r="D1038" s="43"/>
      <c r="E1038" s="43"/>
      <c r="F1038" s="43"/>
      <c r="G1038" s="43"/>
      <c r="H1038" s="43"/>
      <c r="I1038" s="43"/>
      <c r="J1038" s="43"/>
      <c r="K1038" s="43"/>
      <c r="L1038" s="43"/>
      <c r="M1038" s="43"/>
      <c r="N1038" s="43"/>
      <c r="O1038" s="43"/>
      <c r="P1038" s="43"/>
      <c r="Q1038" s="43"/>
    </row>
    <row r="1039" spans="2:17" s="36" customFormat="1" ht="13" x14ac:dyDescent="0.3">
      <c r="B1039" s="41"/>
      <c r="C1039" s="43"/>
      <c r="D1039" s="43"/>
      <c r="E1039" s="43"/>
      <c r="F1039" s="43"/>
      <c r="G1039" s="43"/>
      <c r="H1039" s="43"/>
      <c r="I1039" s="43"/>
      <c r="J1039" s="43"/>
      <c r="K1039" s="43"/>
      <c r="L1039" s="43"/>
      <c r="M1039" s="43"/>
      <c r="N1039" s="43"/>
      <c r="O1039" s="43"/>
      <c r="P1039" s="43"/>
      <c r="Q1039" s="43"/>
    </row>
    <row r="1040" spans="2:17" s="36" customFormat="1" ht="13" x14ac:dyDescent="0.3">
      <c r="B1040" s="41"/>
      <c r="C1040" s="43"/>
      <c r="D1040" s="43"/>
      <c r="E1040" s="43"/>
      <c r="F1040" s="43"/>
      <c r="G1040" s="43"/>
      <c r="H1040" s="43"/>
      <c r="I1040" s="43"/>
      <c r="J1040" s="43"/>
      <c r="K1040" s="43"/>
      <c r="L1040" s="43"/>
      <c r="M1040" s="43"/>
      <c r="N1040" s="43"/>
      <c r="O1040" s="43"/>
      <c r="P1040" s="43"/>
      <c r="Q1040" s="43"/>
    </row>
    <row r="1041" spans="2:17" s="36" customFormat="1" ht="13" x14ac:dyDescent="0.3">
      <c r="B1041" s="41"/>
      <c r="C1041" s="43"/>
      <c r="D1041" s="43"/>
      <c r="E1041" s="43"/>
      <c r="F1041" s="43"/>
      <c r="G1041" s="43"/>
      <c r="H1041" s="43"/>
      <c r="I1041" s="43"/>
      <c r="J1041" s="43"/>
      <c r="K1041" s="43"/>
      <c r="L1041" s="43"/>
      <c r="M1041" s="43"/>
      <c r="N1041" s="43"/>
      <c r="O1041" s="43"/>
      <c r="P1041" s="43"/>
      <c r="Q1041" s="43"/>
    </row>
    <row r="1042" spans="2:17" s="36" customFormat="1" ht="13" x14ac:dyDescent="0.3">
      <c r="B1042" s="41"/>
      <c r="C1042" s="43"/>
      <c r="D1042" s="43"/>
      <c r="E1042" s="43"/>
      <c r="F1042" s="43"/>
      <c r="G1042" s="43"/>
      <c r="H1042" s="43"/>
      <c r="I1042" s="43"/>
      <c r="J1042" s="43"/>
      <c r="K1042" s="43"/>
      <c r="L1042" s="43"/>
      <c r="M1042" s="43"/>
      <c r="N1042" s="43"/>
      <c r="O1042" s="43"/>
      <c r="P1042" s="43"/>
      <c r="Q1042" s="43"/>
    </row>
    <row r="1043" spans="2:17" s="36" customFormat="1" ht="13" x14ac:dyDescent="0.3">
      <c r="B1043" s="41"/>
      <c r="C1043" s="43"/>
      <c r="D1043" s="43"/>
      <c r="E1043" s="43"/>
      <c r="F1043" s="43"/>
      <c r="G1043" s="43"/>
      <c r="H1043" s="43"/>
      <c r="I1043" s="43"/>
      <c r="J1043" s="43"/>
      <c r="K1043" s="43"/>
      <c r="L1043" s="43"/>
      <c r="M1043" s="43"/>
      <c r="N1043" s="43"/>
      <c r="O1043" s="43"/>
      <c r="P1043" s="43"/>
      <c r="Q1043" s="43"/>
    </row>
    <row r="1044" spans="2:17" s="36" customFormat="1" ht="13" x14ac:dyDescent="0.3">
      <c r="B1044" s="41"/>
      <c r="C1044" s="43"/>
      <c r="D1044" s="43"/>
      <c r="E1044" s="43"/>
      <c r="F1044" s="43"/>
      <c r="G1044" s="43"/>
      <c r="H1044" s="43"/>
      <c r="I1044" s="43"/>
      <c r="J1044" s="43"/>
      <c r="K1044" s="43"/>
      <c r="L1044" s="43"/>
      <c r="M1044" s="43"/>
      <c r="N1044" s="43"/>
      <c r="O1044" s="43"/>
      <c r="P1044" s="43"/>
      <c r="Q1044" s="43"/>
    </row>
    <row r="1045" spans="2:17" s="36" customFormat="1" ht="13" x14ac:dyDescent="0.3">
      <c r="B1045" s="41"/>
      <c r="C1045" s="43"/>
      <c r="D1045" s="43"/>
      <c r="E1045" s="43"/>
      <c r="F1045" s="43"/>
      <c r="G1045" s="43"/>
      <c r="H1045" s="43"/>
      <c r="I1045" s="43"/>
      <c r="J1045" s="43"/>
      <c r="K1045" s="43"/>
      <c r="L1045" s="43"/>
      <c r="M1045" s="43"/>
      <c r="N1045" s="43"/>
      <c r="O1045" s="43"/>
      <c r="P1045" s="43"/>
      <c r="Q1045" s="43"/>
    </row>
    <row r="1046" spans="2:17" s="36" customFormat="1" ht="13" x14ac:dyDescent="0.3">
      <c r="B1046" s="41"/>
      <c r="C1046" s="43"/>
      <c r="D1046" s="43"/>
      <c r="E1046" s="43"/>
      <c r="F1046" s="43"/>
      <c r="G1046" s="43"/>
      <c r="H1046" s="43"/>
      <c r="I1046" s="43"/>
      <c r="J1046" s="43"/>
      <c r="K1046" s="43"/>
      <c r="L1046" s="43"/>
      <c r="M1046" s="43"/>
      <c r="N1046" s="43"/>
      <c r="O1046" s="43"/>
      <c r="P1046" s="43"/>
      <c r="Q1046" s="43"/>
    </row>
    <row r="1047" spans="2:17" s="36" customFormat="1" ht="13" x14ac:dyDescent="0.3">
      <c r="B1047" s="41"/>
      <c r="C1047" s="43"/>
      <c r="D1047" s="43"/>
      <c r="E1047" s="43"/>
      <c r="F1047" s="43"/>
      <c r="G1047" s="43"/>
      <c r="H1047" s="43"/>
      <c r="I1047" s="43"/>
      <c r="J1047" s="43"/>
      <c r="K1047" s="43"/>
      <c r="L1047" s="43"/>
      <c r="M1047" s="43"/>
      <c r="N1047" s="43"/>
      <c r="O1047" s="43"/>
      <c r="P1047" s="43"/>
      <c r="Q1047" s="43"/>
    </row>
    <row r="1048" spans="2:17" s="36" customFormat="1" ht="13" x14ac:dyDescent="0.3">
      <c r="B1048" s="41"/>
      <c r="C1048" s="43"/>
      <c r="D1048" s="43"/>
      <c r="E1048" s="43"/>
      <c r="F1048" s="43"/>
      <c r="G1048" s="43"/>
      <c r="H1048" s="43"/>
      <c r="I1048" s="43"/>
      <c r="J1048" s="43"/>
      <c r="K1048" s="43"/>
      <c r="L1048" s="43"/>
      <c r="M1048" s="43"/>
      <c r="N1048" s="43"/>
      <c r="O1048" s="43"/>
      <c r="P1048" s="43"/>
      <c r="Q1048" s="43"/>
    </row>
    <row r="1049" spans="2:17" s="36" customFormat="1" ht="13" x14ac:dyDescent="0.3">
      <c r="B1049" s="41"/>
      <c r="C1049" s="43"/>
      <c r="D1049" s="43"/>
      <c r="E1049" s="43"/>
      <c r="F1049" s="43"/>
      <c r="G1049" s="43"/>
      <c r="H1049" s="43"/>
      <c r="I1049" s="43"/>
      <c r="J1049" s="43"/>
      <c r="K1049" s="43"/>
      <c r="L1049" s="43"/>
      <c r="M1049" s="43"/>
      <c r="N1049" s="43"/>
      <c r="O1049" s="43"/>
      <c r="P1049" s="43"/>
      <c r="Q1049" s="43"/>
    </row>
    <row r="1050" spans="2:17" s="36" customFormat="1" ht="13" x14ac:dyDescent="0.3">
      <c r="B1050" s="41"/>
      <c r="C1050" s="43"/>
      <c r="D1050" s="43"/>
      <c r="E1050" s="43"/>
      <c r="F1050" s="43"/>
      <c r="G1050" s="43"/>
      <c r="H1050" s="43"/>
      <c r="I1050" s="43"/>
      <c r="J1050" s="43"/>
      <c r="K1050" s="43"/>
      <c r="L1050" s="43"/>
      <c r="M1050" s="43"/>
      <c r="N1050" s="43"/>
      <c r="O1050" s="43"/>
      <c r="P1050" s="43"/>
      <c r="Q1050" s="43"/>
    </row>
    <row r="1051" spans="2:17" s="36" customFormat="1" ht="13" x14ac:dyDescent="0.3">
      <c r="B1051" s="41"/>
      <c r="C1051" s="43"/>
      <c r="D1051" s="43"/>
      <c r="E1051" s="43"/>
      <c r="F1051" s="43"/>
      <c r="G1051" s="43"/>
      <c r="H1051" s="43"/>
      <c r="I1051" s="43"/>
      <c r="J1051" s="43"/>
      <c r="K1051" s="43"/>
      <c r="L1051" s="43"/>
      <c r="M1051" s="43"/>
      <c r="N1051" s="43"/>
      <c r="O1051" s="43"/>
      <c r="P1051" s="43"/>
      <c r="Q1051" s="43"/>
    </row>
    <row r="1052" spans="2:17" s="36" customFormat="1" ht="13" x14ac:dyDescent="0.3">
      <c r="B1052" s="41"/>
      <c r="C1052" s="43"/>
      <c r="D1052" s="43"/>
      <c r="E1052" s="43"/>
      <c r="F1052" s="43"/>
      <c r="G1052" s="43"/>
      <c r="H1052" s="43"/>
      <c r="I1052" s="43"/>
      <c r="J1052" s="43"/>
      <c r="K1052" s="43"/>
      <c r="L1052" s="43"/>
      <c r="M1052" s="43"/>
      <c r="N1052" s="43"/>
      <c r="O1052" s="43"/>
      <c r="P1052" s="43"/>
      <c r="Q1052" s="43"/>
    </row>
    <row r="1053" spans="2:17" s="36" customFormat="1" ht="13" x14ac:dyDescent="0.3">
      <c r="B1053" s="41" t="s">
        <v>27</v>
      </c>
    </row>
    <row r="1054" spans="2:17" s="36" customFormat="1" ht="13" x14ac:dyDescent="0.3">
      <c r="B1054" s="41" t="s">
        <v>78</v>
      </c>
    </row>
    <row r="1055" spans="2:17" s="36" customFormat="1" x14ac:dyDescent="0.25">
      <c r="B1055" s="45" t="str">
        <f>B89</f>
        <v>Dados atualizados em 28 de novembro de 2025.</v>
      </c>
      <c r="N1055" s="38"/>
      <c r="O1055" s="38"/>
      <c r="P1055" s="38"/>
      <c r="Q1055" s="38"/>
    </row>
    <row r="1056" spans="2:17" s="36" customFormat="1" x14ac:dyDescent="0.25">
      <c r="B1056" s="45" t="str">
        <f>B90</f>
        <v xml:space="preserve">¹Variação percentual do somatório dos valores desde o mês de janeiro até um determinado mês do ano de 2024, em relação ao somatório do mesmo período do ano de 2023. </v>
      </c>
    </row>
    <row r="1057" spans="2:20" x14ac:dyDescent="0.25">
      <c r="B1057" s="30"/>
    </row>
    <row r="1058" spans="2:20" ht="15.5" x14ac:dyDescent="0.35">
      <c r="B1058" s="6" t="s">
        <v>31</v>
      </c>
    </row>
    <row r="1059" spans="2:20" x14ac:dyDescent="0.25"/>
    <row r="1060" spans="2:20" x14ac:dyDescent="0.25"/>
    <row r="1061" spans="2:20" x14ac:dyDescent="0.25"/>
    <row r="1062" spans="2:20" ht="18" x14ac:dyDescent="0.4">
      <c r="B1062" s="5" t="s">
        <v>106</v>
      </c>
    </row>
    <row r="1063" spans="2:20" x14ac:dyDescent="0.25"/>
    <row r="1064" spans="2:20" ht="15.5" x14ac:dyDescent="0.35">
      <c r="B1064" s="53" t="s">
        <v>23</v>
      </c>
      <c r="C1064" s="8" t="s">
        <v>24</v>
      </c>
      <c r="D1064" s="8" t="s">
        <v>24</v>
      </c>
      <c r="E1064" s="8" t="s">
        <v>24</v>
      </c>
      <c r="F1064" s="8" t="s">
        <v>24</v>
      </c>
      <c r="G1064" s="8" t="s">
        <v>24</v>
      </c>
      <c r="H1064" s="8" t="s">
        <v>24</v>
      </c>
      <c r="I1064" s="8" t="s">
        <v>24</v>
      </c>
      <c r="J1064" s="8" t="s">
        <v>24</v>
      </c>
    </row>
    <row r="1065" spans="2:20" ht="13" x14ac:dyDescent="0.3">
      <c r="B1065" s="93"/>
      <c r="C1065" s="96" t="s">
        <v>6</v>
      </c>
      <c r="D1065" s="72"/>
      <c r="E1065" s="72"/>
      <c r="F1065" s="72"/>
      <c r="G1065" s="72"/>
      <c r="H1065" s="72"/>
      <c r="I1065" s="72"/>
      <c r="J1065" s="72"/>
      <c r="K1065" s="72"/>
      <c r="L1065" s="72"/>
      <c r="M1065" s="72"/>
      <c r="N1065" s="72"/>
      <c r="O1065" s="72"/>
      <c r="P1065" s="94"/>
      <c r="Q1065" s="67" t="s">
        <v>7</v>
      </c>
    </row>
    <row r="1066" spans="2:20" ht="13" x14ac:dyDescent="0.3">
      <c r="B1066" s="95" t="s">
        <v>8</v>
      </c>
      <c r="C1066" s="97">
        <v>2012</v>
      </c>
      <c r="D1066" s="76">
        <v>2013</v>
      </c>
      <c r="E1066" s="76">
        <v>2014</v>
      </c>
      <c r="F1066" s="76">
        <v>2015</v>
      </c>
      <c r="G1066" s="76">
        <v>2016</v>
      </c>
      <c r="H1066" s="76">
        <v>2017</v>
      </c>
      <c r="I1066" s="77">
        <v>2018</v>
      </c>
      <c r="J1066" s="76">
        <v>2019</v>
      </c>
      <c r="K1066" s="76">
        <v>2020</v>
      </c>
      <c r="L1066" s="76">
        <v>2021</v>
      </c>
      <c r="M1066" s="76">
        <v>2022</v>
      </c>
      <c r="N1066" s="76">
        <v>2023</v>
      </c>
      <c r="O1066" s="76">
        <v>2024</v>
      </c>
      <c r="P1066" s="98">
        <v>2025</v>
      </c>
      <c r="Q1066" s="69" t="s">
        <v>87</v>
      </c>
    </row>
    <row r="1067" spans="2:20" ht="13.5" x14ac:dyDescent="0.3">
      <c r="B1067" s="89" t="s">
        <v>10</v>
      </c>
      <c r="C1067" s="150">
        <v>17802653</v>
      </c>
      <c r="D1067" s="152">
        <v>112792476</v>
      </c>
      <c r="E1067" s="152">
        <v>55983038</v>
      </c>
      <c r="F1067" s="139">
        <v>31608583</v>
      </c>
      <c r="G1067" s="139">
        <v>32986682</v>
      </c>
      <c r="H1067" s="139">
        <v>2167833</v>
      </c>
      <c r="I1067" s="139">
        <v>25075488</v>
      </c>
      <c r="J1067" s="139">
        <v>25470400</v>
      </c>
      <c r="K1067" s="139">
        <v>22202026</v>
      </c>
      <c r="L1067" s="139">
        <v>53253610</v>
      </c>
      <c r="M1067" s="152">
        <v>40263028</v>
      </c>
      <c r="N1067" s="139">
        <v>83504529</v>
      </c>
      <c r="O1067" s="139">
        <v>109286404</v>
      </c>
      <c r="P1067" s="161">
        <v>69915362</v>
      </c>
      <c r="Q1067" s="68">
        <f>(IF(O1067=0,"n/d",(P1067/O1067)-1)*100)</f>
        <v>-36.025562704030413</v>
      </c>
    </row>
    <row r="1068" spans="2:20" ht="13.5" x14ac:dyDescent="0.3">
      <c r="B1068" s="89" t="s">
        <v>11</v>
      </c>
      <c r="C1068" s="159">
        <v>31865994</v>
      </c>
      <c r="D1068" s="139">
        <v>62372945</v>
      </c>
      <c r="E1068" s="139">
        <v>36064222</v>
      </c>
      <c r="F1068" s="139">
        <v>17241545</v>
      </c>
      <c r="G1068" s="139">
        <v>87218423</v>
      </c>
      <c r="H1068" s="139">
        <v>586030</v>
      </c>
      <c r="I1068" s="139">
        <v>1032205</v>
      </c>
      <c r="J1068" s="139">
        <v>10972746</v>
      </c>
      <c r="K1068" s="139">
        <v>22890207</v>
      </c>
      <c r="L1068" s="139">
        <v>53144628</v>
      </c>
      <c r="M1068" s="152">
        <v>42169229</v>
      </c>
      <c r="N1068" s="139">
        <v>37885433</v>
      </c>
      <c r="O1068" s="139">
        <v>53025171</v>
      </c>
      <c r="P1068" s="161">
        <v>12099163</v>
      </c>
      <c r="Q1068" s="68">
        <f>IF(P1068="","",((SUM(P1067:P1068))/(SUM(O1067:O1068))-1)*100)</f>
        <v>-49.470932679939807</v>
      </c>
    </row>
    <row r="1069" spans="2:20" ht="13.5" x14ac:dyDescent="0.3">
      <c r="B1069" s="89" t="s">
        <v>12</v>
      </c>
      <c r="C1069" s="159">
        <v>22724331</v>
      </c>
      <c r="D1069" s="139">
        <v>16905926</v>
      </c>
      <c r="E1069" s="139">
        <v>16605042</v>
      </c>
      <c r="F1069" s="139">
        <v>38810865</v>
      </c>
      <c r="G1069" s="139">
        <v>34167530</v>
      </c>
      <c r="H1069" s="139">
        <v>6416214</v>
      </c>
      <c r="I1069" s="139">
        <v>9401975</v>
      </c>
      <c r="J1069" s="139">
        <v>13285150</v>
      </c>
      <c r="K1069" s="139">
        <v>13017053</v>
      </c>
      <c r="L1069" s="139">
        <v>79734359</v>
      </c>
      <c r="M1069" s="152">
        <v>86269533</v>
      </c>
      <c r="N1069" s="139">
        <v>101922540</v>
      </c>
      <c r="O1069" s="139">
        <v>69610988</v>
      </c>
      <c r="P1069" s="161">
        <v>107838094</v>
      </c>
      <c r="Q1069" s="68">
        <f>IF(P1069="","",((SUM(P1067:P1069))/(SUM(O1067:O1069))-1)*100)</f>
        <v>-18.139651207631747</v>
      </c>
      <c r="T1069" s="1" t="str">
        <f>IF(S1069=0,"",((SUM(S$736:S1069))/(SUM(R$736:R1069))-1)*100)</f>
        <v/>
      </c>
    </row>
    <row r="1070" spans="2:20" ht="13.5" x14ac:dyDescent="0.3">
      <c r="B1070" s="89" t="s">
        <v>13</v>
      </c>
      <c r="C1070" s="159">
        <v>18469051</v>
      </c>
      <c r="D1070" s="139">
        <v>9352508</v>
      </c>
      <c r="E1070" s="139">
        <v>23284793</v>
      </c>
      <c r="F1070" s="139">
        <v>3913260</v>
      </c>
      <c r="G1070" s="139">
        <v>10592562</v>
      </c>
      <c r="H1070" s="139">
        <v>1794395</v>
      </c>
      <c r="I1070" s="139">
        <v>7064709</v>
      </c>
      <c r="J1070" s="139">
        <v>2841723</v>
      </c>
      <c r="K1070" s="139">
        <v>45460192</v>
      </c>
      <c r="L1070" s="139">
        <v>43922971</v>
      </c>
      <c r="M1070" s="152">
        <v>29038056</v>
      </c>
      <c r="N1070" s="139">
        <v>91711510</v>
      </c>
      <c r="O1070" s="139">
        <v>60426772</v>
      </c>
      <c r="P1070" s="161">
        <v>25747082</v>
      </c>
      <c r="Q1070" s="68">
        <f>IF(P1070="","",((SUM(P1067:P1070))/(SUM(O1067:O1070))-1)*100)</f>
        <v>-26.252713726884313</v>
      </c>
      <c r="T1070" s="1" t="str">
        <f>IF(S1070=0,"",((SUM(S$736:S1070))/(SUM(R$736:R1070))-1)*100)</f>
        <v/>
      </c>
    </row>
    <row r="1071" spans="2:20" ht="13.5" x14ac:dyDescent="0.3">
      <c r="B1071" s="89" t="s">
        <v>14</v>
      </c>
      <c r="C1071" s="159">
        <v>28326925</v>
      </c>
      <c r="D1071" s="139">
        <v>16418738</v>
      </c>
      <c r="E1071" s="139">
        <v>12681441</v>
      </c>
      <c r="F1071" s="139">
        <v>9621664</v>
      </c>
      <c r="G1071" s="139">
        <v>27273899</v>
      </c>
      <c r="H1071" s="139">
        <v>15224933</v>
      </c>
      <c r="I1071" s="139">
        <v>7211199</v>
      </c>
      <c r="J1071" s="139">
        <v>8225299</v>
      </c>
      <c r="K1071" s="139">
        <v>36088562</v>
      </c>
      <c r="L1071" s="139">
        <v>10872040</v>
      </c>
      <c r="M1071" s="152">
        <v>8857439</v>
      </c>
      <c r="N1071" s="139">
        <v>40107248</v>
      </c>
      <c r="O1071" s="139">
        <v>44126063</v>
      </c>
      <c r="P1071" s="161">
        <v>25291892</v>
      </c>
      <c r="Q1071" s="68">
        <f>IF(P1071="","",((SUM(P1067:P1071))/(SUM(O1067:O1071))-1)*100)</f>
        <v>-28.407368136912048</v>
      </c>
      <c r="T1071" s="1" t="str">
        <f>IF(S1071=0,"",((SUM(S$736:S1071))/(SUM(R$736:R1071))-1)*100)</f>
        <v/>
      </c>
    </row>
    <row r="1072" spans="2:20" ht="13.5" x14ac:dyDescent="0.3">
      <c r="B1072" s="89" t="s">
        <v>15</v>
      </c>
      <c r="C1072" s="159">
        <v>30486373</v>
      </c>
      <c r="D1072" s="139">
        <v>63202079</v>
      </c>
      <c r="E1072" s="139">
        <v>39694707</v>
      </c>
      <c r="F1072" s="139">
        <v>11308889</v>
      </c>
      <c r="G1072" s="139">
        <v>61549981</v>
      </c>
      <c r="H1072" s="139">
        <v>29505738</v>
      </c>
      <c r="I1072" s="139">
        <v>26813169</v>
      </c>
      <c r="J1072" s="139">
        <v>21212166</v>
      </c>
      <c r="K1072" s="139">
        <v>61397676</v>
      </c>
      <c r="L1072" s="139">
        <v>101055156</v>
      </c>
      <c r="M1072" s="152">
        <v>48009518</v>
      </c>
      <c r="N1072" s="139">
        <v>9511527</v>
      </c>
      <c r="O1072" s="139">
        <v>28044797</v>
      </c>
      <c r="P1072" s="161">
        <v>52533325</v>
      </c>
      <c r="Q1072" s="68">
        <f>IF(P1072="","",((SUM(P1067:P1072))/(SUM(O1067:O1072))-1)*100)</f>
        <v>-19.503796490616931</v>
      </c>
      <c r="T1072" s="1" t="str">
        <f>IF(S1072=0,"",((SUM(S$736:S1072))/(SUM(R$736:R1072))-1)*100)</f>
        <v/>
      </c>
    </row>
    <row r="1073" spans="1:20" ht="13.5" x14ac:dyDescent="0.3">
      <c r="B1073" s="89" t="s">
        <v>16</v>
      </c>
      <c r="C1073" s="159">
        <v>69010411</v>
      </c>
      <c r="D1073" s="139">
        <v>56802975</v>
      </c>
      <c r="E1073" s="139">
        <v>29956172</v>
      </c>
      <c r="F1073" s="139">
        <v>63301675</v>
      </c>
      <c r="G1073" s="139">
        <v>44163999</v>
      </c>
      <c r="H1073" s="139">
        <v>3944199</v>
      </c>
      <c r="I1073" s="139">
        <v>44242600</v>
      </c>
      <c r="J1073" s="139">
        <v>28789348</v>
      </c>
      <c r="K1073" s="139">
        <v>68359864</v>
      </c>
      <c r="L1073" s="139">
        <v>67970103</v>
      </c>
      <c r="M1073" s="152">
        <v>68893873</v>
      </c>
      <c r="N1073" s="139">
        <v>84864108</v>
      </c>
      <c r="O1073" s="139">
        <v>32422242</v>
      </c>
      <c r="P1073" s="161">
        <v>65283492</v>
      </c>
      <c r="Q1073" s="68">
        <f>IF(P1073="","",((SUM(P1067:P1073))/(SUM(O1067:O1073))-1)*100)</f>
        <v>-9.632133890486493</v>
      </c>
      <c r="T1073" s="1" t="str">
        <f>IF(S1073=0,"",((SUM(S$736:S1073))/(SUM(R$736:R1073))-1)*100)</f>
        <v/>
      </c>
    </row>
    <row r="1074" spans="1:20" ht="13.5" x14ac:dyDescent="0.3">
      <c r="B1074" s="89" t="s">
        <v>17</v>
      </c>
      <c r="C1074" s="159">
        <v>45034988</v>
      </c>
      <c r="D1074" s="139">
        <v>57459830</v>
      </c>
      <c r="E1074" s="139">
        <v>25466193</v>
      </c>
      <c r="F1074" s="139">
        <v>31369174</v>
      </c>
      <c r="G1074" s="139">
        <v>28598431</v>
      </c>
      <c r="H1074" s="139">
        <v>41120327</v>
      </c>
      <c r="I1074" s="139">
        <v>39303454</v>
      </c>
      <c r="J1074" s="139">
        <v>44781705</v>
      </c>
      <c r="K1074" s="139">
        <v>68279469</v>
      </c>
      <c r="L1074" s="139">
        <v>23957798</v>
      </c>
      <c r="M1074" s="152">
        <v>83110820</v>
      </c>
      <c r="N1074" s="139">
        <v>99774254</v>
      </c>
      <c r="O1074" s="139">
        <v>54335019</v>
      </c>
      <c r="P1074" s="161">
        <v>59063298</v>
      </c>
      <c r="Q1074" s="68">
        <f>IF(P1074="","",((SUM(P1067:P1074))/(SUM(O1067:O1074))-1)*100)</f>
        <v>-7.42464476222362</v>
      </c>
      <c r="T1074" s="1" t="str">
        <f>IF(S1074=0,"",((SUM(S$736:S1074))/(SUM(R$736:R1074))-1)*100)</f>
        <v/>
      </c>
    </row>
    <row r="1075" spans="1:20" ht="13.5" x14ac:dyDescent="0.3">
      <c r="B1075" s="89" t="s">
        <v>18</v>
      </c>
      <c r="C1075" s="159">
        <v>133183809</v>
      </c>
      <c r="D1075" s="139">
        <v>68594765</v>
      </c>
      <c r="E1075" s="139">
        <v>29235371</v>
      </c>
      <c r="F1075" s="139">
        <v>22884951</v>
      </c>
      <c r="G1075" s="139">
        <v>62740486</v>
      </c>
      <c r="H1075" s="139">
        <v>40747097</v>
      </c>
      <c r="I1075" s="139">
        <v>35889986</v>
      </c>
      <c r="J1075" s="139">
        <v>38045182</v>
      </c>
      <c r="K1075" s="139">
        <v>77860450</v>
      </c>
      <c r="L1075" s="139">
        <v>94075183</v>
      </c>
      <c r="M1075" s="152">
        <v>87692115</v>
      </c>
      <c r="N1075" s="139">
        <v>90894842</v>
      </c>
      <c r="O1075" s="139">
        <v>71376102</v>
      </c>
      <c r="P1075" s="161">
        <v>102534753</v>
      </c>
      <c r="Q1075" s="68">
        <f>IF(P1075="","",((SUM(P1067:P1075))/(SUM(O1067:O1075))-1)*100)</f>
        <v>-0.44907318893636639</v>
      </c>
      <c r="T1075" s="1" t="str">
        <f>IF(S1075=0,"",((SUM(S$736:S1075))/(SUM(R$736:R1075))-1)*100)</f>
        <v/>
      </c>
    </row>
    <row r="1076" spans="1:20" ht="13.5" x14ac:dyDescent="0.3">
      <c r="B1076" s="89" t="s">
        <v>19</v>
      </c>
      <c r="C1076" s="159">
        <v>126395985</v>
      </c>
      <c r="D1076" s="139">
        <v>95125205</v>
      </c>
      <c r="E1076" s="139">
        <v>43902556</v>
      </c>
      <c r="F1076" s="139">
        <v>44830019</v>
      </c>
      <c r="G1076" s="139">
        <v>12381778</v>
      </c>
      <c r="H1076" s="139">
        <v>19932813</v>
      </c>
      <c r="I1076" s="139">
        <v>63267895</v>
      </c>
      <c r="J1076" s="139">
        <v>39480243</v>
      </c>
      <c r="K1076" s="139">
        <v>78059474</v>
      </c>
      <c r="L1076" s="139">
        <v>57243921</v>
      </c>
      <c r="M1076" s="152">
        <v>109086595</v>
      </c>
      <c r="N1076" s="139">
        <v>78555706</v>
      </c>
      <c r="O1076" s="139">
        <v>94840735</v>
      </c>
      <c r="P1076" s="161">
        <v>43816489</v>
      </c>
      <c r="Q1076" s="68">
        <f>IF(P1076="","",((SUM(P1067:P1076))/(SUM(O1067:O1076))-1)*100)</f>
        <v>-8.6432123511139931</v>
      </c>
      <c r="T1076" s="1" t="str">
        <f>IF(S1076=0,"",((SUM(S$736:S1076))/(SUM(R$736:R1076))-1)*100)</f>
        <v/>
      </c>
    </row>
    <row r="1077" spans="1:20" ht="13.5" x14ac:dyDescent="0.3">
      <c r="B1077" s="89" t="s">
        <v>20</v>
      </c>
      <c r="C1077" s="159">
        <v>76932750</v>
      </c>
      <c r="D1077" s="139">
        <v>73170699</v>
      </c>
      <c r="E1077" s="139">
        <v>30430082</v>
      </c>
      <c r="F1077" s="139">
        <v>34867767</v>
      </c>
      <c r="G1077" s="139">
        <v>14908410</v>
      </c>
      <c r="H1077" s="139">
        <v>19758297</v>
      </c>
      <c r="I1077" s="139">
        <v>23476997</v>
      </c>
      <c r="J1077" s="139">
        <v>42442029</v>
      </c>
      <c r="K1077" s="139">
        <v>73784936</v>
      </c>
      <c r="L1077" s="139">
        <v>46484751</v>
      </c>
      <c r="M1077" s="152">
        <v>57461888</v>
      </c>
      <c r="N1077" s="139">
        <v>66857431</v>
      </c>
      <c r="O1077" s="139">
        <v>33762611</v>
      </c>
      <c r="P1077" s="161"/>
      <c r="Q1077" s="68" t="str">
        <f>IF(P1077="","",((SUM(P1067:P1077))/(SUM(O1067:O1077))-1)*100)</f>
        <v/>
      </c>
      <c r="T1077" s="1" t="str">
        <f>IF(S1077=0,"",((SUM(S$736:S1077))/(SUM(R$736:R1077))-1)*100)</f>
        <v/>
      </c>
    </row>
    <row r="1078" spans="1:20" ht="13.5" x14ac:dyDescent="0.3">
      <c r="B1078" s="90" t="s">
        <v>21</v>
      </c>
      <c r="C1078" s="162">
        <v>127670809</v>
      </c>
      <c r="D1078" s="163">
        <v>41868958</v>
      </c>
      <c r="E1078" s="163">
        <v>45510434</v>
      </c>
      <c r="F1078" s="163">
        <v>72104887</v>
      </c>
      <c r="G1078" s="163">
        <v>14908410</v>
      </c>
      <c r="H1078" s="163">
        <v>1025561</v>
      </c>
      <c r="I1078" s="163">
        <v>25320924</v>
      </c>
      <c r="J1078" s="163">
        <v>38210212</v>
      </c>
      <c r="K1078" s="163">
        <v>101678667</v>
      </c>
      <c r="L1078" s="163">
        <v>67357006</v>
      </c>
      <c r="M1078" s="169">
        <v>109358775</v>
      </c>
      <c r="N1078" s="163">
        <v>50174697</v>
      </c>
      <c r="O1078" s="163">
        <v>59629644</v>
      </c>
      <c r="P1078" s="164"/>
      <c r="Q1078" s="68" t="str">
        <f>IF(P1078="","",((SUM(P1067:P1078))/(SUM(O1067:O1078))-1)*100)</f>
        <v/>
      </c>
      <c r="T1078" s="1" t="str">
        <f>IF(S1078=0,"",((SUM(S$736:S1078))/(SUM(R$736:R1078))-1)*100)</f>
        <v/>
      </c>
    </row>
    <row r="1079" spans="1:20" ht="13" x14ac:dyDescent="0.3">
      <c r="B1079" s="42" t="s">
        <v>22</v>
      </c>
      <c r="C1079" s="65">
        <f t="shared" ref="C1079:N1079" si="54">SUM(C1067:C1078)</f>
        <v>727904079</v>
      </c>
      <c r="D1079" s="65">
        <f t="shared" si="54"/>
        <v>674067104</v>
      </c>
      <c r="E1079" s="65">
        <f t="shared" si="54"/>
        <v>388814051</v>
      </c>
      <c r="F1079" s="65">
        <f t="shared" si="54"/>
        <v>381863279</v>
      </c>
      <c r="G1079" s="65">
        <f t="shared" si="54"/>
        <v>431490591</v>
      </c>
      <c r="H1079" s="65">
        <f t="shared" si="54"/>
        <v>182223437</v>
      </c>
      <c r="I1079" s="65">
        <f t="shared" si="54"/>
        <v>308100601</v>
      </c>
      <c r="J1079" s="65">
        <f t="shared" si="54"/>
        <v>313756203</v>
      </c>
      <c r="K1079" s="65">
        <f t="shared" si="54"/>
        <v>669078576</v>
      </c>
      <c r="L1079" s="65">
        <f t="shared" si="54"/>
        <v>699071526</v>
      </c>
      <c r="M1079" s="66">
        <f t="shared" si="54"/>
        <v>770210869</v>
      </c>
      <c r="N1079" s="66">
        <f t="shared" si="54"/>
        <v>835763825</v>
      </c>
      <c r="O1079" s="66">
        <f>SUM(O1067:O1078)</f>
        <v>710886548</v>
      </c>
      <c r="P1079" s="66">
        <f>SUM(P1067:P1078)</f>
        <v>564122950</v>
      </c>
      <c r="Q1079" s="62"/>
    </row>
    <row r="1080" spans="1:20" ht="13" x14ac:dyDescent="0.3">
      <c r="A1080" s="36"/>
      <c r="B1080" s="41"/>
      <c r="C1080" s="43"/>
      <c r="D1080" s="43"/>
      <c r="E1080" s="43"/>
      <c r="F1080" s="43"/>
      <c r="G1080" s="43"/>
      <c r="H1080" s="43"/>
      <c r="I1080" s="43"/>
      <c r="J1080" s="43"/>
      <c r="K1080" s="43"/>
      <c r="L1080" s="43"/>
      <c r="M1080" s="43"/>
      <c r="N1080" s="43"/>
      <c r="O1080" s="43"/>
      <c r="P1080" s="43"/>
      <c r="Q1080" s="43"/>
    </row>
    <row r="1081" spans="1:20" ht="13" x14ac:dyDescent="0.3">
      <c r="A1081" s="36"/>
      <c r="B1081" s="44" t="s">
        <v>81</v>
      </c>
      <c r="C1081" s="43"/>
      <c r="D1081" s="43"/>
      <c r="E1081" s="43"/>
      <c r="F1081" s="43"/>
      <c r="G1081" s="43"/>
      <c r="H1081" s="43"/>
      <c r="I1081" s="43"/>
      <c r="J1081" s="43"/>
      <c r="K1081" s="43"/>
      <c r="L1081" s="43"/>
      <c r="M1081" s="43"/>
      <c r="N1081" s="43"/>
      <c r="O1081" s="43"/>
      <c r="P1081" s="43"/>
      <c r="Q1081" s="43"/>
    </row>
    <row r="1082" spans="1:20" ht="13" x14ac:dyDescent="0.3">
      <c r="A1082" s="36"/>
      <c r="B1082" s="40" t="s">
        <v>84</v>
      </c>
      <c r="C1082" s="43"/>
      <c r="D1082" s="43"/>
      <c r="E1082" s="43"/>
      <c r="F1082" s="43"/>
      <c r="G1082" s="43"/>
      <c r="H1082" s="43"/>
      <c r="I1082" s="43"/>
      <c r="J1082" s="43"/>
      <c r="K1082" s="43"/>
      <c r="L1082" s="43"/>
      <c r="M1082" s="43"/>
      <c r="N1082" s="43"/>
      <c r="O1082" s="43"/>
      <c r="P1082" s="43"/>
      <c r="Q1082" s="43"/>
    </row>
    <row r="1083" spans="1:20" ht="13" x14ac:dyDescent="0.3">
      <c r="A1083" s="36"/>
      <c r="B1083" s="41"/>
      <c r="C1083" s="43"/>
      <c r="D1083" s="43"/>
      <c r="E1083" s="43"/>
      <c r="F1083" s="43"/>
      <c r="G1083" s="43"/>
      <c r="H1083" s="43"/>
      <c r="I1083" s="43"/>
      <c r="J1083" s="43"/>
      <c r="K1083" s="43"/>
      <c r="L1083" s="43"/>
      <c r="M1083" s="43"/>
      <c r="N1083" s="43"/>
      <c r="O1083" s="43"/>
      <c r="P1083" s="43"/>
      <c r="Q1083" s="43"/>
    </row>
    <row r="1084" spans="1:20" ht="13" x14ac:dyDescent="0.3">
      <c r="A1084" s="36"/>
      <c r="B1084" s="41"/>
      <c r="C1084" s="43"/>
      <c r="D1084" s="43"/>
      <c r="E1084" s="43"/>
      <c r="F1084" s="43"/>
      <c r="G1084" s="43"/>
      <c r="H1084" s="43"/>
      <c r="I1084" s="43"/>
      <c r="J1084" s="43"/>
      <c r="K1084" s="43"/>
      <c r="L1084" s="43"/>
      <c r="M1084" s="43"/>
      <c r="N1084" s="43"/>
      <c r="O1084" s="43"/>
      <c r="P1084" s="43"/>
      <c r="Q1084" s="43"/>
    </row>
    <row r="1085" spans="1:20" ht="13" x14ac:dyDescent="0.3">
      <c r="A1085" s="36"/>
      <c r="B1085" s="41"/>
      <c r="C1085" s="43"/>
      <c r="D1085" s="43"/>
      <c r="E1085" s="43"/>
      <c r="F1085" s="43"/>
      <c r="G1085" s="43"/>
      <c r="H1085" s="43"/>
      <c r="I1085" s="43"/>
      <c r="J1085" s="43"/>
      <c r="K1085" s="43"/>
      <c r="L1085" s="43"/>
      <c r="M1085" s="43"/>
      <c r="N1085" s="43"/>
      <c r="O1085" s="43"/>
      <c r="P1085" s="43"/>
      <c r="Q1085" s="43"/>
    </row>
    <row r="1086" spans="1:20" ht="13" x14ac:dyDescent="0.3">
      <c r="A1086" s="36"/>
      <c r="B1086" s="41"/>
      <c r="C1086" s="43"/>
      <c r="D1086" s="43"/>
      <c r="E1086" s="43"/>
      <c r="F1086" s="43"/>
      <c r="G1086" s="43"/>
      <c r="H1086" s="43"/>
      <c r="I1086" s="43"/>
      <c r="J1086" s="43"/>
      <c r="K1086" s="43"/>
      <c r="L1086" s="43"/>
      <c r="M1086" s="43"/>
      <c r="N1086" s="43"/>
      <c r="O1086" s="43"/>
      <c r="P1086" s="43"/>
      <c r="Q1086" s="43"/>
    </row>
    <row r="1087" spans="1:20" ht="13" x14ac:dyDescent="0.3">
      <c r="A1087" s="36"/>
      <c r="B1087" s="41"/>
      <c r="C1087" s="43"/>
      <c r="D1087" s="43"/>
      <c r="E1087" s="43"/>
      <c r="F1087" s="43"/>
      <c r="G1087" s="43"/>
      <c r="H1087" s="43"/>
      <c r="I1087" s="43"/>
      <c r="J1087" s="43"/>
      <c r="K1087" s="43"/>
      <c r="L1087" s="43"/>
      <c r="M1087" s="43"/>
      <c r="N1087" s="43"/>
      <c r="O1087" s="43"/>
      <c r="P1087" s="43"/>
      <c r="Q1087" s="43"/>
    </row>
    <row r="1088" spans="1:20" ht="13" x14ac:dyDescent="0.3">
      <c r="A1088" s="36"/>
      <c r="B1088" s="41"/>
      <c r="C1088" s="43"/>
      <c r="D1088" s="43"/>
      <c r="E1088" s="43"/>
      <c r="F1088" s="43"/>
      <c r="G1088" s="43"/>
      <c r="H1088" s="43"/>
      <c r="I1088" s="43"/>
      <c r="J1088" s="43"/>
      <c r="K1088" s="43"/>
      <c r="L1088" s="43"/>
      <c r="M1088" s="43"/>
      <c r="N1088" s="43"/>
      <c r="O1088" s="43"/>
      <c r="P1088" s="43"/>
      <c r="Q1088" s="43"/>
    </row>
    <row r="1089" spans="1:17" ht="13" x14ac:dyDescent="0.3">
      <c r="A1089" s="36"/>
      <c r="B1089" s="41"/>
      <c r="C1089" s="43"/>
      <c r="D1089" s="43"/>
      <c r="E1089" s="43"/>
      <c r="F1089" s="43"/>
      <c r="G1089" s="43"/>
      <c r="H1089" s="43"/>
      <c r="I1089" s="43"/>
      <c r="J1089" s="43"/>
      <c r="K1089" s="43"/>
      <c r="L1089" s="43"/>
      <c r="M1089" s="43"/>
      <c r="N1089" s="43"/>
      <c r="O1089" s="43"/>
      <c r="P1089" s="43"/>
      <c r="Q1089" s="43"/>
    </row>
    <row r="1090" spans="1:17" ht="13" x14ac:dyDescent="0.3">
      <c r="A1090" s="36"/>
      <c r="B1090" s="41"/>
      <c r="C1090" s="43"/>
      <c r="D1090" s="43"/>
      <c r="E1090" s="43"/>
      <c r="F1090" s="43"/>
      <c r="G1090" s="43"/>
      <c r="H1090" s="43"/>
      <c r="I1090" s="43"/>
      <c r="J1090" s="43"/>
      <c r="K1090" s="43"/>
      <c r="L1090" s="43"/>
      <c r="M1090" s="43"/>
      <c r="N1090" s="43"/>
      <c r="O1090" s="43"/>
      <c r="P1090" s="43"/>
      <c r="Q1090" s="43"/>
    </row>
    <row r="1091" spans="1:17" ht="13" x14ac:dyDescent="0.3">
      <c r="A1091" s="36"/>
      <c r="B1091" s="41"/>
      <c r="C1091" s="43"/>
      <c r="D1091" s="43"/>
      <c r="E1091" s="43"/>
      <c r="F1091" s="43"/>
      <c r="G1091" s="43"/>
      <c r="H1091" s="43"/>
      <c r="I1091" s="43"/>
      <c r="J1091" s="43"/>
      <c r="K1091" s="43"/>
      <c r="L1091" s="43"/>
      <c r="M1091" s="43"/>
      <c r="N1091" s="43"/>
      <c r="O1091" s="43"/>
      <c r="P1091" s="43"/>
      <c r="Q1091" s="43"/>
    </row>
    <row r="1092" spans="1:17" ht="13" x14ac:dyDescent="0.3">
      <c r="A1092" s="36"/>
      <c r="B1092" s="41"/>
      <c r="C1092" s="43"/>
      <c r="D1092" s="43"/>
      <c r="E1092" s="43"/>
      <c r="F1092" s="43"/>
      <c r="G1092" s="43"/>
      <c r="H1092" s="43"/>
      <c r="I1092" s="43"/>
      <c r="J1092" s="43"/>
      <c r="K1092" s="43"/>
      <c r="L1092" s="43"/>
      <c r="M1092" s="43"/>
      <c r="N1092" s="43"/>
      <c r="O1092" s="43"/>
      <c r="P1092" s="43"/>
      <c r="Q1092" s="43"/>
    </row>
    <row r="1093" spans="1:17" ht="13" x14ac:dyDescent="0.3">
      <c r="A1093" s="36"/>
      <c r="B1093" s="41"/>
      <c r="C1093" s="43"/>
      <c r="D1093" s="43"/>
      <c r="E1093" s="43"/>
      <c r="F1093" s="43"/>
      <c r="G1093" s="43"/>
      <c r="H1093" s="43"/>
      <c r="I1093" s="43"/>
      <c r="J1093" s="43"/>
      <c r="K1093" s="43"/>
      <c r="L1093" s="43"/>
      <c r="M1093" s="43"/>
      <c r="N1093" s="43"/>
      <c r="O1093" s="43"/>
      <c r="P1093" s="43"/>
      <c r="Q1093" s="43"/>
    </row>
    <row r="1094" spans="1:17" ht="13" x14ac:dyDescent="0.3">
      <c r="A1094" s="36"/>
      <c r="B1094" s="41"/>
      <c r="C1094" s="43"/>
      <c r="D1094" s="43"/>
      <c r="E1094" s="43"/>
      <c r="F1094" s="43"/>
      <c r="G1094" s="43"/>
      <c r="H1094" s="43"/>
      <c r="I1094" s="43"/>
      <c r="J1094" s="43"/>
      <c r="K1094" s="43"/>
      <c r="L1094" s="43"/>
      <c r="M1094" s="43"/>
      <c r="N1094" s="43"/>
      <c r="O1094" s="43"/>
      <c r="P1094" s="43"/>
      <c r="Q1094" s="43"/>
    </row>
    <row r="1095" spans="1:17" ht="13" x14ac:dyDescent="0.3">
      <c r="A1095" s="36"/>
      <c r="B1095" s="41"/>
      <c r="C1095" s="43"/>
      <c r="D1095" s="43"/>
      <c r="E1095" s="43"/>
      <c r="F1095" s="43"/>
      <c r="G1095" s="43"/>
      <c r="H1095" s="43"/>
      <c r="I1095" s="43"/>
      <c r="J1095" s="43"/>
      <c r="K1095" s="43"/>
      <c r="L1095" s="43"/>
      <c r="M1095" s="43"/>
      <c r="N1095" s="43"/>
      <c r="O1095" s="43"/>
      <c r="P1095" s="43"/>
      <c r="Q1095" s="43"/>
    </row>
    <row r="1096" spans="1:17" ht="13" x14ac:dyDescent="0.3">
      <c r="A1096" s="36"/>
      <c r="B1096" s="41"/>
      <c r="C1096" s="43"/>
      <c r="D1096" s="43"/>
      <c r="E1096" s="43"/>
      <c r="F1096" s="43"/>
      <c r="G1096" s="43"/>
      <c r="H1096" s="43"/>
      <c r="I1096" s="43"/>
      <c r="J1096" s="43"/>
      <c r="K1096" s="43"/>
      <c r="L1096" s="43"/>
      <c r="M1096" s="43"/>
      <c r="N1096" s="43"/>
      <c r="O1096" s="43"/>
      <c r="P1096" s="43"/>
      <c r="Q1096" s="43"/>
    </row>
    <row r="1097" spans="1:17" ht="13" x14ac:dyDescent="0.3">
      <c r="A1097" s="36"/>
      <c r="B1097" s="41"/>
      <c r="C1097" s="43"/>
      <c r="D1097" s="43"/>
      <c r="E1097" s="43"/>
      <c r="F1097" s="43"/>
      <c r="G1097" s="43"/>
      <c r="H1097" s="43"/>
      <c r="I1097" s="43"/>
      <c r="J1097" s="43"/>
      <c r="K1097" s="43"/>
      <c r="L1097" s="43"/>
      <c r="M1097" s="43"/>
      <c r="N1097" s="43"/>
      <c r="O1097" s="43"/>
      <c r="P1097" s="43"/>
      <c r="Q1097" s="43"/>
    </row>
    <row r="1098" spans="1:17" ht="13" x14ac:dyDescent="0.3">
      <c r="A1098" s="36"/>
      <c r="B1098" s="41"/>
      <c r="C1098" s="43"/>
      <c r="D1098" s="43"/>
      <c r="E1098" s="43"/>
      <c r="F1098" s="43"/>
      <c r="G1098" s="43"/>
      <c r="H1098" s="43"/>
      <c r="I1098" s="43"/>
      <c r="J1098" s="43"/>
      <c r="K1098" s="43"/>
      <c r="L1098" s="43"/>
      <c r="M1098" s="43"/>
      <c r="N1098" s="43"/>
      <c r="O1098" s="43"/>
      <c r="P1098" s="43"/>
      <c r="Q1098" s="43"/>
    </row>
    <row r="1099" spans="1:17" ht="13" x14ac:dyDescent="0.3">
      <c r="A1099" s="36"/>
      <c r="B1099" s="41"/>
      <c r="C1099" s="43"/>
      <c r="D1099" s="43"/>
      <c r="E1099" s="43"/>
      <c r="F1099" s="43"/>
      <c r="G1099" s="43"/>
      <c r="H1099" s="43"/>
      <c r="I1099" s="43"/>
      <c r="J1099" s="43"/>
      <c r="K1099" s="43"/>
      <c r="L1099" s="43"/>
      <c r="M1099" s="43"/>
      <c r="N1099" s="43"/>
      <c r="O1099" s="43"/>
      <c r="P1099" s="43"/>
      <c r="Q1099" s="43"/>
    </row>
    <row r="1100" spans="1:17" ht="13" x14ac:dyDescent="0.3">
      <c r="A1100" s="36"/>
      <c r="B1100" s="41"/>
      <c r="C1100" s="43"/>
      <c r="D1100" s="43"/>
      <c r="E1100" s="43"/>
      <c r="F1100" s="43"/>
      <c r="G1100" s="43"/>
      <c r="H1100" s="43"/>
      <c r="I1100" s="43"/>
      <c r="J1100" s="43"/>
      <c r="K1100" s="43"/>
      <c r="L1100" s="43"/>
      <c r="M1100" s="43"/>
      <c r="N1100" s="43"/>
      <c r="O1100" s="43"/>
      <c r="P1100" s="43"/>
      <c r="Q1100" s="43"/>
    </row>
    <row r="1101" spans="1:17" ht="13" x14ac:dyDescent="0.3">
      <c r="A1101" s="36"/>
      <c r="B1101" s="41"/>
      <c r="C1101" s="43"/>
      <c r="D1101" s="43"/>
      <c r="E1101" s="43"/>
      <c r="F1101" s="43"/>
      <c r="G1101" s="43"/>
      <c r="H1101" s="43"/>
      <c r="I1101" s="43"/>
      <c r="J1101" s="43"/>
      <c r="K1101" s="43"/>
      <c r="L1101" s="43"/>
      <c r="M1101" s="43"/>
      <c r="N1101" s="43"/>
      <c r="O1101" s="43"/>
      <c r="P1101" s="43"/>
      <c r="Q1101" s="43"/>
    </row>
    <row r="1102" spans="1:17" ht="13" x14ac:dyDescent="0.3">
      <c r="A1102" s="36"/>
      <c r="B1102" s="41"/>
      <c r="C1102" s="43"/>
      <c r="D1102" s="43"/>
      <c r="E1102" s="43"/>
      <c r="F1102" s="43"/>
      <c r="G1102" s="43"/>
      <c r="H1102" s="43"/>
      <c r="I1102" s="43"/>
      <c r="J1102" s="43"/>
      <c r="K1102" s="43"/>
      <c r="L1102" s="43"/>
      <c r="M1102" s="43"/>
      <c r="N1102" s="43"/>
      <c r="O1102" s="43"/>
      <c r="P1102" s="43"/>
      <c r="Q1102" s="43"/>
    </row>
    <row r="1103" spans="1:17" ht="13" x14ac:dyDescent="0.3">
      <c r="A1103" s="36"/>
      <c r="B1103" s="41"/>
      <c r="C1103" s="43"/>
      <c r="D1103" s="43"/>
      <c r="E1103" s="43"/>
      <c r="F1103" s="43"/>
      <c r="G1103" s="43"/>
      <c r="H1103" s="43"/>
      <c r="I1103" s="43"/>
      <c r="J1103" s="43"/>
      <c r="K1103" s="43"/>
      <c r="L1103" s="43"/>
      <c r="M1103" s="43"/>
      <c r="N1103" s="43"/>
      <c r="O1103" s="43"/>
      <c r="P1103" s="43"/>
      <c r="Q1103" s="43"/>
    </row>
    <row r="1104" spans="1:17" ht="13" x14ac:dyDescent="0.3">
      <c r="A1104" s="36"/>
      <c r="B1104" s="41"/>
      <c r="C1104" s="43"/>
      <c r="D1104" s="43"/>
      <c r="E1104" s="43"/>
      <c r="F1104" s="43"/>
      <c r="G1104" s="43"/>
      <c r="H1104" s="43"/>
      <c r="I1104" s="43"/>
      <c r="J1104" s="43"/>
      <c r="K1104" s="43"/>
      <c r="L1104" s="43"/>
      <c r="M1104" s="43"/>
      <c r="N1104" s="43"/>
      <c r="O1104" s="43"/>
      <c r="P1104" s="43"/>
      <c r="Q1104" s="43"/>
    </row>
    <row r="1105" spans="1:17" ht="13" x14ac:dyDescent="0.3">
      <c r="A1105" s="36"/>
      <c r="B1105" s="41"/>
      <c r="C1105" s="43"/>
      <c r="D1105" s="43"/>
      <c r="E1105" s="43"/>
      <c r="F1105" s="43"/>
      <c r="G1105" s="43"/>
      <c r="H1105" s="43"/>
      <c r="I1105" s="43"/>
      <c r="J1105" s="43"/>
      <c r="K1105" s="43"/>
      <c r="L1105" s="43"/>
      <c r="M1105" s="43"/>
      <c r="N1105" s="43"/>
      <c r="O1105" s="43"/>
      <c r="P1105" s="43"/>
      <c r="Q1105" s="43"/>
    </row>
    <row r="1106" spans="1:17" ht="13" x14ac:dyDescent="0.3">
      <c r="A1106" s="36"/>
      <c r="B1106" s="41"/>
      <c r="C1106" s="43"/>
      <c r="D1106" s="43"/>
      <c r="E1106" s="43"/>
      <c r="F1106" s="43"/>
      <c r="G1106" s="43"/>
      <c r="H1106" s="43"/>
      <c r="I1106" s="43"/>
      <c r="J1106" s="43"/>
      <c r="K1106" s="43"/>
      <c r="L1106" s="43"/>
      <c r="M1106" s="43"/>
      <c r="N1106" s="43"/>
      <c r="O1106" s="43"/>
      <c r="P1106" s="43"/>
      <c r="Q1106" s="43"/>
    </row>
    <row r="1107" spans="1:17" ht="13" x14ac:dyDescent="0.3">
      <c r="A1107" s="36"/>
      <c r="B1107" s="41" t="s">
        <v>27</v>
      </c>
      <c r="C1107" s="36"/>
      <c r="D1107" s="36"/>
      <c r="E1107" s="36"/>
      <c r="F1107" s="36"/>
      <c r="G1107" s="36"/>
      <c r="H1107" s="36"/>
      <c r="I1107" s="36"/>
      <c r="J1107" s="36"/>
      <c r="K1107" s="36"/>
      <c r="L1107" s="36"/>
      <c r="M1107" s="36"/>
      <c r="N1107" s="36"/>
      <c r="O1107" s="36"/>
      <c r="P1107" s="36"/>
      <c r="Q1107" s="36"/>
    </row>
    <row r="1108" spans="1:17" ht="13" x14ac:dyDescent="0.3">
      <c r="B1108" s="30" t="s">
        <v>82</v>
      </c>
      <c r="G1108" s="29"/>
      <c r="N1108" s="22"/>
      <c r="O1108" s="22"/>
      <c r="P1108" s="22"/>
      <c r="Q1108" s="22"/>
    </row>
    <row r="1109" spans="1:17" x14ac:dyDescent="0.25">
      <c r="B1109" s="30" t="s">
        <v>39</v>
      </c>
    </row>
    <row r="1110" spans="1:17" ht="13" x14ac:dyDescent="0.3">
      <c r="B1110" s="30" t="s">
        <v>83</v>
      </c>
    </row>
    <row r="1111" spans="1:17" x14ac:dyDescent="0.25">
      <c r="B1111" s="30" t="str">
        <f>B89</f>
        <v>Dados atualizados em 28 de novembro de 2025.</v>
      </c>
    </row>
    <row r="1112" spans="1:17" x14ac:dyDescent="0.25">
      <c r="B1112" s="30" t="str">
        <f>B90</f>
        <v xml:space="preserve">¹Variação percentual do somatório dos valores desde o mês de janeiro até um determinado mês do ano de 2024, em relação ao somatório do mesmo período do ano de 2023. </v>
      </c>
    </row>
    <row r="1113" spans="1:17" x14ac:dyDescent="0.25"/>
    <row r="1114" spans="1:17" ht="15.5" x14ac:dyDescent="0.35">
      <c r="B1114" s="6" t="s">
        <v>31</v>
      </c>
    </row>
    <row r="1115" spans="1:17" x14ac:dyDescent="0.25"/>
    <row r="1116" spans="1:17" x14ac:dyDescent="0.25"/>
    <row r="1117" spans="1:17" x14ac:dyDescent="0.25"/>
    <row r="1118" spans="1:17" x14ac:dyDescent="0.25"/>
    <row r="1119" spans="1:17" x14ac:dyDescent="0.25"/>
    <row r="1120" spans="1:17" ht="14.5" x14ac:dyDescent="0.25">
      <c r="K1120" s="10"/>
    </row>
    <row r="1206" spans="19:19" hidden="1" x14ac:dyDescent="0.25">
      <c r="S1206" s="47"/>
    </row>
    <row r="1207" spans="19:19" hidden="1" x14ac:dyDescent="0.25">
      <c r="S1207" s="47"/>
    </row>
    <row r="1208" spans="19:19" hidden="1" x14ac:dyDescent="0.25">
      <c r="S1208" s="47">
        <v>2022</v>
      </c>
    </row>
    <row r="1209" spans="19:19" hidden="1" x14ac:dyDescent="0.25">
      <c r="S1209" s="47"/>
    </row>
    <row r="1210" spans="19:19" x14ac:dyDescent="0.25"/>
  </sheetData>
  <mergeCells count="2">
    <mergeCell ref="B10:K10"/>
    <mergeCell ref="C156:Z156"/>
  </mergeCells>
  <phoneticPr fontId="0" type="noConversion"/>
  <hyperlinks>
    <hyperlink ref="B92" location="Plan1!A12" display="Voltar ao índice" xr:uid="{00000000-0004-0000-0000-000000000000}"/>
    <hyperlink ref="B16:C16" location="Plan1!A56" display="Importação de petróleo - 2000-2006 (b)" xr:uid="{00000000-0004-0000-0000-000001000000}"/>
    <hyperlink ref="B17:C17" location="A81" display="Dispêndio com a Importação de Petróleo (US$ FOB)" xr:uid="{00000000-0004-0000-0000-000002000000}"/>
    <hyperlink ref="B17:D17" location="Plan1!A88" display="Dispêndio com a Importação de Petróleo - 1999-2003 (US$ FOB)" xr:uid="{00000000-0004-0000-0000-000003000000}"/>
    <hyperlink ref="B18:D18" location="Plan1!A120" display="Preço Médio do Barril de Petróleo Importado - 1999-2003 (US$/b FOB)" xr:uid="{00000000-0004-0000-0000-000004000000}"/>
    <hyperlink ref="B19:C19" location="Plan1!A152" display="Exportação de Petróleo - 1999-2003 (b)" xr:uid="{00000000-0004-0000-0000-000005000000}"/>
    <hyperlink ref="B20:D20" location="Plan1!A184" display="Receita com a Exportação de Petróleo - 1999-2003 (US$ FOB)" xr:uid="{00000000-0004-0000-0000-000006000000}"/>
    <hyperlink ref="E33:H33" location="A375" display="Dispêndio com a Importação de Gás Natural (US$ FOB)" xr:uid="{00000000-0004-0000-0000-000007000000}"/>
    <hyperlink ref="B21:C21" location="A217" display="Importação de Derivados - 1999-2003 (b)" xr:uid="{00000000-0004-0000-0000-000008000000}"/>
    <hyperlink ref="B22:D22" location="A251" display="Dispêndio com a Importação de Derivados - 1999-2003 (US$ FOB)" xr:uid="{00000000-0004-0000-0000-000009000000}"/>
    <hyperlink ref="B23:C23" location="A285" display="Exportação de Derivados - 1999-2003 (b)" xr:uid="{00000000-0004-0000-0000-00000A000000}"/>
    <hyperlink ref="B24:D24" location="A318" display="Receita com a Exportação de Derivados - 1999-2003 (US$ FOB)" xr:uid="{00000000-0004-0000-0000-00000B000000}"/>
    <hyperlink ref="B148" location="Plan1!A12" display="Voltar ao índice" xr:uid="{00000000-0004-0000-0000-00000C000000}"/>
    <hyperlink ref="B205" location="Plan1!A12" display="Voltar ao índice" xr:uid="{00000000-0004-0000-0000-00000D000000}"/>
    <hyperlink ref="B260" location="Plan1!A12" display="Voltar ao índice" xr:uid="{00000000-0004-0000-0000-00000E000000}"/>
    <hyperlink ref="B317" location="Plan1!A12" display="Voltar ao índice" xr:uid="{00000000-0004-0000-0000-00000F000000}"/>
    <hyperlink ref="B379" location="Plan1!A12" display="Voltar ao índice" xr:uid="{00000000-0004-0000-0000-000010000000}"/>
    <hyperlink ref="B441" location="Plan1!A12" display="Voltar ao índice" xr:uid="{00000000-0004-0000-0000-000011000000}"/>
    <hyperlink ref="B502" location="Plan1!A12" display="Voltar ao índice" xr:uid="{00000000-0004-0000-0000-000012000000}"/>
    <hyperlink ref="B566" location="Plan1!A12" display="Voltar ao índice" xr:uid="{00000000-0004-0000-0000-000013000000}"/>
    <hyperlink ref="B21:D21" location="A217" display="Importação de derivados de petróleo por produto - 2000-2004 (b)" xr:uid="{00000000-0004-0000-0000-000014000000}"/>
    <hyperlink ref="B22:E22" location="A251" display="Dispêndio com a importação de derivados de petróleo por produto - 2000-2004 (US$ FOB)" xr:uid="{00000000-0004-0000-0000-000015000000}"/>
    <hyperlink ref="B23:D23" location="A285" display="Exportação de derivados de petróleo por produto - 2000-2004 (b)" xr:uid="{00000000-0004-0000-0000-000016000000}"/>
    <hyperlink ref="B24:E24" location="A318" display="Receita com a exportação de derivados de petróleo por produto - 2000-2004 (US$ FOB)" xr:uid="{00000000-0004-0000-0000-000017000000}"/>
    <hyperlink ref="B785" location="Plan1!A13" display="Voltar ao índice" xr:uid="{00000000-0004-0000-0000-000018000000}"/>
    <hyperlink ref="B839" location="Plan1!A13" display="Voltar ao índice" xr:uid="{00000000-0004-0000-0000-000019000000}"/>
    <hyperlink ref="B895" location="Plan1!A13" display="Voltar ao índice" xr:uid="{00000000-0004-0000-0000-00001A000000}"/>
    <hyperlink ref="B730" location="Plan1!A13" display="Voltar ao índice" xr:uid="{00000000-0004-0000-0000-00001B000000}"/>
    <hyperlink ref="B1004" location="Plan1!A13" display="Voltar ao índice" xr:uid="{00000000-0004-0000-0000-00001C000000}"/>
    <hyperlink ref="B1058" location="Plan1!A13" display="Voltar ao índice" xr:uid="{00000000-0004-0000-0000-00001D000000}"/>
    <hyperlink ref="B1114" location="Plan1!A13" display="Voltar ao índice" xr:uid="{00000000-0004-0000-0000-00001E000000}"/>
    <hyperlink ref="B948" location="Plan1!A13" display="Voltar ao índice" xr:uid="{00000000-0004-0000-0000-00001F000000}"/>
    <hyperlink ref="B619" location="Plan1!A13" display="Voltar ao índice" xr:uid="{29AF4BE8-CDD7-4F24-A28A-4BFCC29CAAD0}"/>
    <hyperlink ref="B676" location="Plan1!A13" display="Voltar ao índice" xr:uid="{4DC4EC56-7CCA-45CA-B6B8-9FE7649127F2}"/>
    <hyperlink ref="B16" location="Plan1!A42:A92" display="Importação de petróleo - 2000-2022 (m³)" xr:uid="{39C1A5DE-064C-473B-926E-F3C92A74D515}"/>
    <hyperlink ref="B17" location="Plan1!A97:A148" display="Dispêndio com a importação de petróleo - 2000-2022 (US$ FOB)" xr:uid="{FF474DDD-0236-4DB6-A91E-89DFFF16E6F4}"/>
    <hyperlink ref="B18" location="Plan1!A153:A205" display="Preço médio do barril de petróleo importado - 2000-2022 (US$/m³ FOB)" xr:uid="{AF320F58-C346-43B8-BEEE-1DD0CA6AE758}"/>
    <hyperlink ref="B19" location="Plan1!A210:A260" display="Exportação de petróleo - 2000-2022 (m³)" xr:uid="{8C21E05F-A5B5-41D8-84B8-C8B23ED56B35}"/>
    <hyperlink ref="B20" location="Plan1!A266:A317" display="Receita com a exportação de petróleo - 2000-2022 (US$ FOB)" xr:uid="{B5A72364-08EB-400F-9173-35051C456B3D}"/>
    <hyperlink ref="B21" location="Plan1!A322:A379" display="Importação de derivados de petróleo por produto - 2000-2022 (m³)" xr:uid="{31AA519A-5B13-4BF1-B0C2-4A320CC27693}"/>
    <hyperlink ref="B22" location="Plan1!A383:A441" display="Dispêndio com a importação de derivados de petróleo por produto - 2000-2022 (US$ FOB)" xr:uid="{739B5316-2346-45B2-93F8-8E9054AADE56}"/>
    <hyperlink ref="B23" location="Plan1!A443:A502" display="Exportação de derivados de petróleo por produto - 2000-2022 (m³)" xr:uid="{D53A3BDA-DFB0-4B36-A93C-54832D845320}"/>
    <hyperlink ref="B24" location="Plan1!A504:A566" display="Receita com a exportação de derivados de petróleo por produto - 2000-2022 (US$ FOB)" xr:uid="{2D8C84AC-AFA9-405E-ADD8-2D82F0660C34}"/>
    <hyperlink ref="B27" location="Plan1!A681:A731" display="Importação de etanol anidro - 2012-2022 (m³)" xr:uid="{F0C7FB67-A174-4EC3-9B7F-1A29EC6F0F46}"/>
    <hyperlink ref="B28" location="Plan1!A735:A786" display="Dispêndio com a importação de etanol anidro - 2012-2022 (US$ FOB) " xr:uid="{93B64197-D3FF-4C75-BEED-29FE36389088}"/>
    <hyperlink ref="B29" location="Plan1!A790:A840" display="Importação de etanol hidratado - 2012-2022 (m³)" xr:uid="{4873261B-8636-4C61-9C70-F801647CF120}"/>
    <hyperlink ref="B30" location="Plan1!A844:A896" display="Dispêndio com a importação de etanol hidratado - 2012-2022 (US$ FOB) " xr:uid="{70B433BC-C1B6-4745-AE99-55D3925052C1}"/>
    <hyperlink ref="B31" location="Plan1!A900:A949" display="Exportação de etanol anidro - 2012-2022 (m³)" xr:uid="{0A02EADA-D7E7-406B-801C-E512506FF6B6}"/>
    <hyperlink ref="B32" location="Plan1!A953:A1005" display="Receita com a exportação de etanol anidro - 2012-2022 (US$ FOB) " xr:uid="{C865134F-A8D1-4ADD-AEAB-CDBA13EF18BE}"/>
    <hyperlink ref="B33" location="Plan1!A1009:A1059" display="Exportação de etanol hidratado - 2012-2022 (m³)" xr:uid="{B8B33BA7-47B8-46A4-A147-38950A9AD09C}"/>
    <hyperlink ref="B34" location="Plan1!A1063:A1115" display="Receita com a exportação de etanol hidratado - 2012-2022 (US$ FOB) " xr:uid="{27C0ED4F-7971-4B9C-B3EA-6ED00FFFC885}"/>
    <hyperlink ref="B25" location="Plan1!A568:A619" display="Importação de gás natural - 2000-2022 (103 m3) " xr:uid="{63DC0BB0-535A-4298-821B-45B6B975BB7F}"/>
    <hyperlink ref="B26" location="Plan1!A623:A677" display="Dispêndio com a importação de gás natural - 2000-2022 (US$ FOB) " xr:uid="{126B43C0-6FA3-49A5-85DD-A5DB49B6986F}"/>
  </hyperlinks>
  <pageMargins left="0.78740157499999996" right="0.78740157499999996" top="0.984251969" bottom="0.984251969" header="0.49212598499999999" footer="0.49212598499999999"/>
  <pageSetup paperSize="9" orientation="portrait" horizontalDpi="300" verticalDpi="300" r:id="rId19"/>
  <headerFooter alignWithMargins="0"/>
  <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Manager/>
  <Company>ANP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lrosas</dc:creator>
  <cp:keywords/>
  <dc:description/>
  <cp:lastModifiedBy>Jose Lopes de Souza</cp:lastModifiedBy>
  <cp:revision/>
  <dcterms:created xsi:type="dcterms:W3CDTF">2002-06-12T13:21:24Z</dcterms:created>
  <dcterms:modified xsi:type="dcterms:W3CDTF">2025-11-28T20:19:49Z</dcterms:modified>
  <cp:category/>
  <cp:contentStatus/>
</cp:coreProperties>
</file>