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aPasta_de_trabalho" defaultThemeVersion="124226"/>
  <mc:AlternateContent xmlns:mc="http://schemas.openxmlformats.org/markup-compatibility/2006">
    <mc:Choice Requires="x15">
      <x15ac:absPath xmlns:x15ac="http://schemas.microsoft.com/office/spreadsheetml/2010/11/ac" url="C:\Users\derme\Dropbox\ANP\PRÊMIO ANP\PRÊMIO ANP 2026\002 - INSCRIÇÃO\FORMULÁRIOS DE INSCRIÇÃO\"/>
    </mc:Choice>
  </mc:AlternateContent>
  <xr:revisionPtr revIDLastSave="0" documentId="13_ncr:1_{774DDB78-51DA-4DED-979F-592BCA8C26E6}" xr6:coauthVersionLast="47" xr6:coauthVersionMax="47" xr10:uidLastSave="{00000000-0000-0000-0000-000000000000}"/>
  <workbookProtection workbookAlgorithmName="SHA-512" workbookHashValue="a0gid3GFG5cuDCAjpSVJGO0++d+bLXfWUQfcoBB8XPO9QgQ7nNoa5ZSaSO7SHNVWjh0Q4AdnNuQzrwCg0zmhlg==" workbookSaltValue="0tJI8v4ThpXa4Hy+/eczfw==" workbookSpinCount="100000" lockStructure="1"/>
  <bookViews>
    <workbookView xWindow="-108" yWindow="-108" windowWidth="23256" windowHeight="12456" tabRatio="744" xr2:uid="{00000000-000D-0000-FFFF-FFFF00000000}"/>
  </bookViews>
  <sheets>
    <sheet name="ORIENTAÇÕES GERAIS" sheetId="120" r:id="rId1"/>
    <sheet name="AVISO DE PRIVACIDADE" sheetId="130" r:id="rId2"/>
    <sheet name="IDENTIFICAÇÃO" sheetId="127" r:id="rId3"/>
    <sheet name="RESUMO" sheetId="129" r:id="rId4"/>
    <sheet name="Programas" sheetId="128" state="hidden" r:id="rId5"/>
  </sheets>
  <definedNames>
    <definedName name="_xlnm.Print_Area" localSheetId="0">'ORIENTAÇÕES GERAIS'!$B$4:$B$28</definedName>
    <definedName name="TIPO">#REF!</definedName>
    <definedName name="Tipo_de_Resultado">#REF!</definedName>
    <definedName name="TipoParticipaçã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30" l="1"/>
  <c r="D9" i="127"/>
  <c r="F8" i="129"/>
  <c r="F5" i="129"/>
  <c r="G9" i="129"/>
  <c r="B3" i="129"/>
  <c r="G6" i="129"/>
  <c r="E11" i="127"/>
  <c r="E7" i="127"/>
  <c r="E31" i="127"/>
  <c r="C32" i="127"/>
  <c r="C30" i="127"/>
  <c r="E25" i="127"/>
  <c r="E24" i="127"/>
  <c r="E23" i="127"/>
  <c r="E20" i="127"/>
  <c r="E22" i="127"/>
  <c r="E21" i="127"/>
  <c r="E19" i="127"/>
  <c r="F16" i="127" l="1"/>
  <c r="F15" i="127"/>
  <c r="F14" i="127"/>
  <c r="F17" i="127" l="1"/>
  <c r="E13" i="127" s="1"/>
  <c r="E33" i="127"/>
</calcChain>
</file>

<file path=xl/sharedStrings.xml><?xml version="1.0" encoding="utf-8"?>
<sst xmlns="http://schemas.openxmlformats.org/spreadsheetml/2006/main" count="327" uniqueCount="279">
  <si>
    <t>EDITAL E INFORMAÇÕES</t>
  </si>
  <si>
    <r>
      <t xml:space="preserve">O Edital, os Formulários e as informações do Prêmio ANP de Inovação Tecnológica encontram-se no site do Prêmio ANP:
</t>
    </r>
    <r>
      <rPr>
        <b/>
        <sz val="10"/>
        <color rgb="FF000000"/>
        <rFont val="Arial"/>
        <family val="2"/>
      </rPr>
      <t>https://www.gov.br/anp/pt-br/assuntos/tecnologia-meio-ambiente/pesquisa-desenvolvimento-e-inovacao/premio-anp-de-inovacao-tecnologica</t>
    </r>
  </si>
  <si>
    <t>INFORMAÇÕES ADICIONAIS</t>
  </si>
  <si>
    <t>O Formulário de inscrição está em formato EXCEL, para utilização em plataforma WINDOWS.</t>
  </si>
  <si>
    <t>Mais informações no site do Prêmio ANP.</t>
  </si>
  <si>
    <r>
      <t xml:space="preserve">Em caso de dúvidas, entrar em contato pelo e-mail </t>
    </r>
    <r>
      <rPr>
        <b/>
        <sz val="10"/>
        <color rgb="FF000000"/>
        <rFont val="Arial"/>
        <family val="2"/>
      </rPr>
      <t>premioanp@anp.gov.br</t>
    </r>
  </si>
  <si>
    <t xml:space="preserve"> DADOS DE IDENTIFICAÇÃO DA INSCRIÇÃO</t>
  </si>
  <si>
    <r>
      <t xml:space="preserve"> CATEGORIA DA INSCRIÇÃO</t>
    </r>
    <r>
      <rPr>
        <sz val="8"/>
        <color theme="1"/>
        <rFont val="Arial"/>
        <family val="2"/>
      </rPr>
      <t xml:space="preserve"> 
</t>
    </r>
    <r>
      <rPr>
        <sz val="9"/>
        <color theme="1"/>
        <rFont val="Arial"/>
        <family val="2"/>
      </rPr>
      <t>Selecione apenas uma opção de categoria, considerando-se a área temática da inscrição. Marque "X" no campo ao lado direito da Categoria a ser selecionada.</t>
    </r>
  </si>
  <si>
    <t>NOME</t>
  </si>
  <si>
    <t>CPF</t>
  </si>
  <si>
    <t>TELEFONE (com DDD)</t>
  </si>
  <si>
    <t>E-MAIL</t>
  </si>
  <si>
    <t>X</t>
  </si>
  <si>
    <t>Orientações Gerais</t>
  </si>
  <si>
    <t>Bem / Equipamento</t>
  </si>
  <si>
    <t xml:space="preserve">Artigo ou trabalho publicado em âmbito nacional </t>
  </si>
  <si>
    <t>Produto</t>
  </si>
  <si>
    <t xml:space="preserve">Artigo ou trabalho publicado em âmbito internacional </t>
  </si>
  <si>
    <t>Serviço</t>
  </si>
  <si>
    <t xml:space="preserve">Propriedade Intelectual em processo de análise </t>
  </si>
  <si>
    <t>Sistema</t>
  </si>
  <si>
    <t xml:space="preserve">Propriedade Intelectual concedida </t>
  </si>
  <si>
    <t>SEXO</t>
  </si>
  <si>
    <t>Masculino</t>
  </si>
  <si>
    <t>Feminino</t>
  </si>
  <si>
    <t>Sim</t>
  </si>
  <si>
    <t>UFRJ</t>
  </si>
  <si>
    <t>UTFPR</t>
  </si>
  <si>
    <t>UNESP</t>
  </si>
  <si>
    <t>UERJ</t>
  </si>
  <si>
    <t>UFC</t>
  </si>
  <si>
    <t>USP</t>
  </si>
  <si>
    <t>UNICAMP</t>
  </si>
  <si>
    <t>UFRN</t>
  </si>
  <si>
    <t>UFBA</t>
  </si>
  <si>
    <t>UFRGS</t>
  </si>
  <si>
    <t>UFMG</t>
  </si>
  <si>
    <t>UFPR</t>
  </si>
  <si>
    <t>UFAL</t>
  </si>
  <si>
    <t>UFSM</t>
  </si>
  <si>
    <t>UFSC</t>
  </si>
  <si>
    <t>UFPE</t>
  </si>
  <si>
    <t>UNIFEI</t>
  </si>
  <si>
    <t>UFES</t>
  </si>
  <si>
    <t>UFPB</t>
  </si>
  <si>
    <t>UFPA</t>
  </si>
  <si>
    <t>UFPI</t>
  </si>
  <si>
    <t>UFS</t>
  </si>
  <si>
    <t>FURG</t>
  </si>
  <si>
    <t>UFABC</t>
  </si>
  <si>
    <t>ORIENTAÇÕES GERAIS</t>
  </si>
  <si>
    <t>Arquivos que comprovem a produção científica e tecnológica, se houver, tais como cópia de artigos publicados e de comprovante de registro ou reconhecimento de patentes (formato PDF).</t>
  </si>
  <si>
    <t>Branca</t>
  </si>
  <si>
    <t>Parda</t>
  </si>
  <si>
    <t>Amarela</t>
  </si>
  <si>
    <t>Indígena</t>
  </si>
  <si>
    <t>PNE?</t>
  </si>
  <si>
    <t>UFERSA</t>
  </si>
  <si>
    <t>CATEGORIA</t>
  </si>
  <si>
    <t>OPÇÕES</t>
  </si>
  <si>
    <t>I</t>
  </si>
  <si>
    <t>II</t>
  </si>
  <si>
    <t>III</t>
  </si>
  <si>
    <t>Não</t>
  </si>
  <si>
    <t>TRABALHOS ACADÊMICOS ELEGÍVEIS</t>
  </si>
  <si>
    <t>Poderão concorrer ao Prêmio ANP de Inovação Tecnológica 2026 trabalhos concluídos e aprovados entre 01 de julho de 2024 e 31 de julho de 2026 elaborados por alunos bolsistas vinculados ao PRH-ANP.</t>
  </si>
  <si>
    <t xml:space="preserve">Formulário de Inscrição (formato XLSX) específico para a modalidade PRH-ANP (disponível no site do Prêmio ANP) integralmente preenchido. </t>
  </si>
  <si>
    <t>Cópia digital completa do trabalho de conclusão do curso de graduação, da dissertação de mestrado ou da tese de doutorado, conforme o caso (formato PDF).</t>
  </si>
  <si>
    <t>Documento que comprove a aprovação do trabalho acadêmico (formato PDF).</t>
  </si>
  <si>
    <t>DOCUMENTOS COMPLEMENTARES</t>
  </si>
  <si>
    <t>PROCESSO DE INSCRIÇÃO</t>
  </si>
  <si>
    <t>DOCUMENTOS OBRIGATÓRIOS</t>
  </si>
  <si>
    <t>A inscrição deverá ser enviada pelo coordenador do programa do PRH-ANP, com cópia para o autor do trabalho acadêmico, para ciência.</t>
  </si>
  <si>
    <r>
      <t xml:space="preserve">O coordenador do programa do PRH-ANP deverá enviar o Formulário de Inscrição preenchido e os demais arquivos obrigatórios e complementares (se houver) para o e-mail </t>
    </r>
    <r>
      <rPr>
        <b/>
        <sz val="10"/>
        <color rgb="FF000000"/>
        <rFont val="Arial"/>
        <family val="2"/>
      </rPr>
      <t>premioanp@anp.gov.br</t>
    </r>
    <r>
      <rPr>
        <sz val="10"/>
        <color rgb="FF000000"/>
        <rFont val="Arial"/>
        <family val="2"/>
      </rPr>
      <t xml:space="preserve">, dentro do prazo de inscrições. </t>
    </r>
    <r>
      <rPr>
        <b/>
        <sz val="10"/>
        <color rgb="FF000000"/>
        <rFont val="Arial"/>
        <family val="2"/>
      </rPr>
      <t>O limite total do e-mail deverá ser de 20 Mb.</t>
    </r>
  </si>
  <si>
    <t>O e-mail contendo o formulário de inscrição e os demais arquivos deverá apresentar como título um texto com o seguinte formato: INSCRIÇÃO PRÊMIO ANP 2026 - PRH-ANP - &lt;&lt; NÚMERO DE IDENTIFICAÇÃO DO PROGRAMA &gt;&gt; - &lt;&lt; TCC, DISSERTAÇÃO ou TESE &gt;&gt; - &lt;&lt; NOME DO AUTOR &gt;&gt;.</t>
  </si>
  <si>
    <t xml:space="preserve"> PRÊMIO ANP DE INOVAÇÃO TECNOLÓGICA 2026
MODALIDADE: PRH-ANP
FORMULÁRIO DE INSCRIÇÃO</t>
  </si>
  <si>
    <r>
      <t xml:space="preserve">COORDENADOR DO PROGRAMA DO PRH-ANP RESPONSÁVEL PELA INSCRIÇÃO
</t>
    </r>
    <r>
      <rPr>
        <sz val="9"/>
        <color theme="1"/>
        <rFont val="Arial"/>
        <family val="2"/>
      </rPr>
      <t xml:space="preserve">Preencha os dados do coordenador do programa do PRH-ANP, responsável pela inscrição.
O Formulário de Inscrição deverá ser enviado, com o(s) anexo(s), </t>
    </r>
    <r>
      <rPr>
        <b/>
        <sz val="9"/>
        <color theme="1"/>
        <rFont val="Arial"/>
        <family val="2"/>
      </rPr>
      <t>pelo coordenador do programa do PRH-ANP</t>
    </r>
    <r>
      <rPr>
        <sz val="9"/>
        <color theme="1"/>
        <rFont val="Arial"/>
        <family val="2"/>
      </rPr>
      <t xml:space="preserve">, para o e-mail </t>
    </r>
    <r>
      <rPr>
        <b/>
        <sz val="9"/>
        <color theme="1"/>
        <rFont val="Arial"/>
        <family val="2"/>
      </rPr>
      <t>premioanp@anp.gov.br .</t>
    </r>
  </si>
  <si>
    <t>monica@eq.ufrj.br</t>
  </si>
  <si>
    <t>UFSCAR</t>
  </si>
  <si>
    <t>PUC-RIO</t>
  </si>
  <si>
    <t>SENAI-CIMATEC</t>
  </si>
  <si>
    <t>UFMA</t>
  </si>
  <si>
    <t>UNB</t>
  </si>
  <si>
    <t>VANYA MARCIA DUARTE PASA</t>
  </si>
  <si>
    <t>vmdpasa@gmail.com</t>
  </si>
  <si>
    <t>RODOLFO CÉSAR COSTA FLESCH</t>
  </si>
  <si>
    <t>rodolfo.flesch@ufsc.br</t>
  </si>
  <si>
    <t>MÔNICA ANTUNES PEREIRA DA SILVA</t>
  </si>
  <si>
    <t>ALEXANDRE GONÇALVES EVSUKOFF</t>
  </si>
  <si>
    <t>alexandre.evsukoff@coc.ufrj.br</t>
  </si>
  <si>
    <t>RODRIGO SILVEIRA VIEIRA</t>
  </si>
  <si>
    <t>rodrigogpsa@gmail.com</t>
  </si>
  <si>
    <t>ERNESTO CHAVES PEREIRA DE SOUZA</t>
  </si>
  <si>
    <t>ernesto@ufscar.br</t>
  </si>
  <si>
    <t>MARYSILVIA FERREIRA DA COSTA</t>
  </si>
  <si>
    <t>marysilvia.costa@coppe.ufrj.br</t>
  </si>
  <si>
    <t>MARCELO JOSÉ COLAÇO</t>
  </si>
  <si>
    <t>mc@pobox.com</t>
  </si>
  <si>
    <t>BRENO PINHEIRO JACOB</t>
  </si>
  <si>
    <t>breno@lamcso.coppe.ufrj.br</t>
  </si>
  <si>
    <t>RAFAEL MENEZES DE OLIVEIRA</t>
  </si>
  <si>
    <t>rmo@puc-rio.br</t>
  </si>
  <si>
    <t>CRISTIANO JOSÉ DE ANDRADE</t>
  </si>
  <si>
    <t>eng.crisja@gmail.com</t>
  </si>
  <si>
    <t>HAROLDO DE ARAÚJO PONTE</t>
  </si>
  <si>
    <t>hponte@ufpr.br</t>
  </si>
  <si>
    <t>CARLOS PÉREZ BERGMANN</t>
  </si>
  <si>
    <t>bergmann@ufrgs.br</t>
  </si>
  <si>
    <r>
      <t xml:space="preserve"> </t>
    </r>
    <r>
      <rPr>
        <b/>
        <sz val="9"/>
        <color theme="1"/>
        <rFont val="Arial"/>
        <family val="2"/>
      </rPr>
      <t xml:space="preserve">TÍTULO DO TRABALHO ACADÊMICO
</t>
    </r>
    <r>
      <rPr>
        <sz val="9"/>
        <color theme="1"/>
        <rFont val="Arial"/>
        <family val="2"/>
      </rPr>
      <t>Preencha no campo abaixo o título</t>
    </r>
  </si>
  <si>
    <r>
      <t xml:space="preserve">PROGRAMA DO PRH-ANP
</t>
    </r>
    <r>
      <rPr>
        <sz val="9"/>
        <color theme="1"/>
        <rFont val="Arial"/>
        <family val="2"/>
      </rPr>
      <t>Selecione na lista suspensa no campo ao lado o número do programa do PRH-ANP relacionado.</t>
    </r>
  </si>
  <si>
    <t>PRH01</t>
  </si>
  <si>
    <t>PRH02</t>
  </si>
  <si>
    <t>PRH03</t>
  </si>
  <si>
    <t>PRH04</t>
  </si>
  <si>
    <t>PRH05</t>
  </si>
  <si>
    <t>PRH06</t>
  </si>
  <si>
    <t>PRH07</t>
  </si>
  <si>
    <t>PRH08</t>
  </si>
  <si>
    <t>PRH09</t>
  </si>
  <si>
    <t>PRH10</t>
  </si>
  <si>
    <t>PRH11</t>
  </si>
  <si>
    <t>PRH12</t>
  </si>
  <si>
    <t>PRH13</t>
  </si>
  <si>
    <t>PRH14</t>
  </si>
  <si>
    <t>PRH15</t>
  </si>
  <si>
    <t>PRH16</t>
  </si>
  <si>
    <t>PRH17</t>
  </si>
  <si>
    <t>PRH18</t>
  </si>
  <si>
    <t>PRH19</t>
  </si>
  <si>
    <t>PRH20</t>
  </si>
  <si>
    <t>PRH21</t>
  </si>
  <si>
    <t>PRH22</t>
  </si>
  <si>
    <t>PRH23</t>
  </si>
  <si>
    <t>PRH24</t>
  </si>
  <si>
    <t>PRH25</t>
  </si>
  <si>
    <t>PRH27</t>
  </si>
  <si>
    <t>PRH28</t>
  </si>
  <si>
    <t>PRH29</t>
  </si>
  <si>
    <t>PRH30</t>
  </si>
  <si>
    <t>PRH31</t>
  </si>
  <si>
    <t>PRH32</t>
  </si>
  <si>
    <t>PRH33</t>
  </si>
  <si>
    <t>PRH34</t>
  </si>
  <si>
    <t>PRH35</t>
  </si>
  <si>
    <t>PRH36</t>
  </si>
  <si>
    <t>PRH37</t>
  </si>
  <si>
    <t>PRH38</t>
  </si>
  <si>
    <t>PRH39</t>
  </si>
  <si>
    <t>PRH40</t>
  </si>
  <si>
    <t>PRH41</t>
  </si>
  <si>
    <t>PRH42</t>
  </si>
  <si>
    <t>PRH43</t>
  </si>
  <si>
    <t>PRH44</t>
  </si>
  <si>
    <t>PRH45</t>
  </si>
  <si>
    <t>PRH46</t>
  </si>
  <si>
    <t>PRH47</t>
  </si>
  <si>
    <t>PRH48</t>
  </si>
  <si>
    <t>PRH49</t>
  </si>
  <si>
    <t>PRH50</t>
  </si>
  <si>
    <t>PRH51</t>
  </si>
  <si>
    <t>PRH52</t>
  </si>
  <si>
    <t>PRH53</t>
  </si>
  <si>
    <t>PRH54</t>
  </si>
  <si>
    <t>PRH55</t>
  </si>
  <si>
    <t>PRH56</t>
  </si>
  <si>
    <t>PRH57</t>
  </si>
  <si>
    <t>PRH58</t>
  </si>
  <si>
    <t>PRH59</t>
  </si>
  <si>
    <t>PRH60</t>
  </si>
  <si>
    <t>INSTITUIÇÃO DE PESQUISA E ENSINO</t>
  </si>
  <si>
    <t>TRABALHO DE CONCLUSÃO DE CURSO DE GRADUÇÃO</t>
  </si>
  <si>
    <t>DISSERTAÇÃO DE MESTRADO</t>
  </si>
  <si>
    <t>TESE DE DOUTORADO</t>
  </si>
  <si>
    <r>
      <t xml:space="preserve">AUTOR DO TRABALHO ACADÊMICO
</t>
    </r>
    <r>
      <rPr>
        <sz val="9"/>
        <color theme="1"/>
        <rFont val="Arial"/>
        <family val="2"/>
      </rPr>
      <t>Preencha os dados do aluno bolsista autor do trabalho acadêmico</t>
    </r>
  </si>
  <si>
    <t>TELEFONE 
(com DDD)</t>
  </si>
  <si>
    <t>COR DA PELE / RAÇA</t>
  </si>
  <si>
    <t>Preta</t>
  </si>
  <si>
    <r>
      <t>Declaro que o coordenador do programa do PRH-ANP e o autor do trabalho acadêmico estão de acordo com as regras 
do Edital do Prêmio ANP de Inovação Tecnológica e com os termos desta inscrição.</t>
    </r>
    <r>
      <rPr>
        <sz val="9"/>
        <rFont val="Arial"/>
        <family val="2"/>
      </rPr>
      <t xml:space="preserve">
(Confirmação com "X")</t>
    </r>
  </si>
  <si>
    <r>
      <rPr>
        <b/>
        <sz val="9"/>
        <color theme="1"/>
        <rFont val="Arial"/>
        <family val="2"/>
      </rPr>
      <t>DATA DA APROVAÇÃO DO TRABALHO ACADÊMICO</t>
    </r>
    <r>
      <rPr>
        <sz val="9"/>
        <color theme="1"/>
        <rFont val="Arial"/>
        <family val="2"/>
      </rPr>
      <t xml:space="preserve">
Preencha no campo ao lado a data da defesa do trabalho acadêmico. (Formato: DD/MM/AAAA)</t>
    </r>
  </si>
  <si>
    <r>
      <rPr>
        <b/>
        <sz val="9"/>
        <color theme="1"/>
        <rFont val="Arial"/>
        <family val="2"/>
      </rPr>
      <t>RESUMO (Obrigatório)</t>
    </r>
    <r>
      <rPr>
        <sz val="9"/>
        <color theme="1"/>
        <rFont val="Arial"/>
        <family val="2"/>
      </rPr>
      <t xml:space="preserve">
Preencha um resumo do trabalho acadêmico, considerando-se seus principais aspectos, objetivos, métodos, conclusões e contribuições para o setor. 
(</t>
    </r>
    <r>
      <rPr>
        <b/>
        <sz val="9"/>
        <color theme="1"/>
        <rFont val="Arial"/>
        <family val="2"/>
      </rPr>
      <t>Limite de 7.000 caracteres, equivalente a aproximadamente 2 páginas no Word, dependendo da formatação</t>
    </r>
    <r>
      <rPr>
        <sz val="9"/>
        <color theme="1"/>
        <rFont val="Arial"/>
        <family val="2"/>
      </rPr>
      <t>)
As informações poderão ser utilizadas (integral ou parcialmente) pela ANP para divulgação.</t>
    </r>
  </si>
  <si>
    <r>
      <rPr>
        <b/>
        <sz val="9"/>
        <color theme="1"/>
        <rFont val="Arial"/>
        <family val="2"/>
      </rPr>
      <t>INFORMAÇÕES COMPLEMENTARES (Opcional)</t>
    </r>
    <r>
      <rPr>
        <sz val="9"/>
        <color theme="1"/>
        <rFont val="Arial"/>
        <family val="2"/>
      </rPr>
      <t xml:space="preserve">
Preencha as informações complementares, podendo informar, listando, por exemplo: outras premiações em que o trabalho acadêmico já tenha sido finalista ou vencedor; artigos do autor publicados relacionados ao trabalho  acadêmico, se a pesquisa está integrada a outras ações de PD&amp;I (nesse caso, recomendamos esclarecer a vinculação e contribuição do trabalho acadêmico a outras ações de PD&amp;I, se houver) e outras informações complementares pertinentes.
</t>
    </r>
    <r>
      <rPr>
        <b/>
        <sz val="9"/>
        <color theme="1"/>
        <rFont val="Arial"/>
        <family val="2"/>
      </rPr>
      <t xml:space="preserve">(Limite de 5.000 caracteres)                 </t>
    </r>
    <r>
      <rPr>
        <b/>
        <sz val="8"/>
        <color theme="1"/>
        <rFont val="Arial"/>
        <family val="2"/>
      </rPr>
      <t xml:space="preserve">                                                                                                                                                                                              </t>
    </r>
  </si>
  <si>
    <t>RESUMO</t>
  </si>
  <si>
    <r>
      <t xml:space="preserve">POTENCIAL DE APLICAÇÃO NO SETOR PRODUTIVO, REGULATÓRIO, TECNOLÓGICO OU ACADÊMICO (Obrigatório)
</t>
    </r>
    <r>
      <rPr>
        <sz val="9"/>
        <color theme="1"/>
        <rFont val="Arial"/>
        <family val="2"/>
      </rPr>
      <t>Limite 2000 caracteres.</t>
    </r>
  </si>
  <si>
    <t>ROBERTO IANNUZZI</t>
  </si>
  <si>
    <t>riannuzzi662@gmail.com</t>
  </si>
  <si>
    <t>PEDRO WALFIR MARTINS E SOUZA FILHO</t>
  </si>
  <si>
    <t>walfir@ufpa.br</t>
  </si>
  <si>
    <t>ELIZABETE FERNANDES LUCAS</t>
  </si>
  <si>
    <t>elucas@ima.ufrj.br</t>
  </si>
  <si>
    <t>coo.prh17@poli.ufrj.br</t>
  </si>
  <si>
    <t>GEORGE VICTOR BRIGAGÃO</t>
  </si>
  <si>
    <t>MARCELO CAIRE</t>
  </si>
  <si>
    <t>caire@oceanica.ufrj.br</t>
  </si>
  <si>
    <t>CARLOS ROBERTO DE SOUZA FILHO</t>
  </si>
  <si>
    <t>beto@ige.unicamp.br</t>
  </si>
  <si>
    <t>DÉBORA FRANÇA DE ANDRADE</t>
  </si>
  <si>
    <t>debora.franca.andrade@gmail.com</t>
  </si>
  <si>
    <t>ADMILSON TEIXEIRA FRANCO</t>
  </si>
  <si>
    <t>admilson@utfpr.edu.br</t>
  </si>
  <si>
    <t>EMANUEL DA SILVA DIAZ ESTRADA</t>
  </si>
  <si>
    <t>prh22furg@gmail.com</t>
  </si>
  <si>
    <t>AMANDA LEMETTE TEIXEIRA BRANDAO</t>
  </si>
  <si>
    <t>amanda.lemette@puc-rio.br</t>
  </si>
  <si>
    <t>MÁRCIO LUIS LYRA PAREDES</t>
  </si>
  <si>
    <t>paredes@uerj.br</t>
  </si>
  <si>
    <t>salete.alves@ufrn.br</t>
  </si>
  <si>
    <t>SALETE MARTINS ALVES</t>
  </si>
  <si>
    <t>LILIAN LEFOL NANI GUARIEIRO</t>
  </si>
  <si>
    <t>lilianguarieiro@gmail.com</t>
  </si>
  <si>
    <t>sergioberg7@hotmail.com</t>
  </si>
  <si>
    <t>SERGIO BERGAMASCHI</t>
  </si>
  <si>
    <t>MARIANA CONCEIÇÃO DA COSTA</t>
  </si>
  <si>
    <t>mcosta@feq.unicamp.br</t>
  </si>
  <si>
    <t>CELMY MARIA BEZERRA DE MENEZES BARBOSA</t>
  </si>
  <si>
    <t>celmy@ufpe.br</t>
  </si>
  <si>
    <t>JORGE BARBOSA SOARES</t>
  </si>
  <si>
    <t>jsoares@det.ufc.br</t>
  </si>
  <si>
    <t>NICOLAU APOENA CASTRO</t>
  </si>
  <si>
    <t>nicolau.castro@ufrn.br</t>
  </si>
  <si>
    <t>EDMILSON MOUTINHO DOS SANTOS</t>
  </si>
  <si>
    <t>edsantos@iee.usp.br</t>
  </si>
  <si>
    <t>MAURO HUGO MATHIAS</t>
  </si>
  <si>
    <t>mauro.h.mathias@unesp.br</t>
  </si>
  <si>
    <t>LUIZ MOREIRA COELHO JUNIOR</t>
  </si>
  <si>
    <t>luiz@cear.ufpb.br</t>
  </si>
  <si>
    <t>ICARO THIAGO ANDRADE MOREIRA</t>
  </si>
  <si>
    <t>icarotam@ufba.br</t>
  </si>
  <si>
    <t>LIVIA NUNES CAVALCANTI</t>
  </si>
  <si>
    <t>livia.cavalcanti@ufrn.br</t>
  </si>
  <si>
    <t>MÁRCIO JOSÉ DAS CHAGAS MOURA</t>
  </si>
  <si>
    <t>marcio.cmoura@ufpe.br</t>
  </si>
  <si>
    <t>ANTONIO JOSÉ GONÇALVES DA CRUZ</t>
  </si>
  <si>
    <t>ajgcruz@gmail.com</t>
  </si>
  <si>
    <t>SERGIO CAETANO FILHO</t>
  </si>
  <si>
    <t>s.caetano-filho@unesp.br</t>
  </si>
  <si>
    <t>MARCIO ANDRE FERNANDES MARTINS</t>
  </si>
  <si>
    <t>marcio.engquimica@gmail.com</t>
  </si>
  <si>
    <t>DAVID LOPES DE CASTRO</t>
  </si>
  <si>
    <t>david.castro@ufrn.br</t>
  </si>
  <si>
    <t>ANDRE LUIZ SILVA PESTILHO</t>
  </si>
  <si>
    <t>andre.pestilho@gmail.com</t>
  </si>
  <si>
    <t>OSVALDO CHIAVONE FILHO</t>
  </si>
  <si>
    <t>osvaldo.chiavone@ufrn.br</t>
  </si>
  <si>
    <t>ALLAN RICARDO STARKE</t>
  </si>
  <si>
    <t>allan.starke@lepten.ufsc.br</t>
  </si>
  <si>
    <t>MARCOS VINÍCIUS XAVIER DIAS</t>
  </si>
  <si>
    <t>mdias@unifei.edu.br</t>
  </si>
  <si>
    <t>MARIO FERREIRA DE LIMA FILHO</t>
  </si>
  <si>
    <t>mario.limafo@ufpe.br</t>
  </si>
  <si>
    <t>EMMANUEL DAMILANO DUTRA</t>
  </si>
  <si>
    <t>emmanuel.dutra@ufpe.br</t>
  </si>
  <si>
    <t>ANDRÉ SARTO POLO</t>
  </si>
  <si>
    <t>andre.polo@ufabc.edu.br</t>
  </si>
  <si>
    <t>KATIA BERNARDO GUSMÃO</t>
  </si>
  <si>
    <t>katia.gusmao@ufrgs.br</t>
  </si>
  <si>
    <t>JORGE ALBERTO SOARES TENÓRIO</t>
  </si>
  <si>
    <t>jtenorio@usp.br</t>
  </si>
  <si>
    <t>FERNANDA DE CASTILHOS</t>
  </si>
  <si>
    <t>fernanda.castilhos@ufsm.br</t>
  </si>
  <si>
    <t>OLDRICH JOEL ROMERO GUZMÁN</t>
  </si>
  <si>
    <t>oldrich.romero@ufes.br</t>
  </si>
  <si>
    <t>WENDELL FERREIRA DE LA SALLES</t>
  </si>
  <si>
    <t>wendell.salles@ufma.br</t>
  </si>
  <si>
    <t>FREDERICO RIBEIRO DO CARMO</t>
  </si>
  <si>
    <t>frederico.ribeiro.c@ufersa.edu.br</t>
  </si>
  <si>
    <t>JOÃO PAULO LIMA SANTOS</t>
  </si>
  <si>
    <t>joao.santos@ctec.ufal.br</t>
  </si>
  <si>
    <t>EUGÊNIO LIBÓRIO FEITOSA FORTALEZA</t>
  </si>
  <si>
    <t>eugeniofortaleza@gmail.com</t>
  </si>
  <si>
    <t>JOSÉ JAILTON MARQUES</t>
  </si>
  <si>
    <t>tonilja@outlook.com</t>
  </si>
  <si>
    <t>TATIANNY SOARES ALVES</t>
  </si>
  <si>
    <t>tsaeng3@yahoo.com.br</t>
  </si>
  <si>
    <t>JERSON ROGÉRIO PINHEIRO VAZ</t>
  </si>
  <si>
    <t>jerson@ufpa.br</t>
  </si>
  <si>
    <t>AVISO DE PRIVACIDADE</t>
  </si>
  <si>
    <r>
      <rPr>
        <b/>
        <sz val="10"/>
        <rFont val="Arial"/>
        <family val="2"/>
      </rPr>
      <t>Declaro que li e estou de acordo com o conteúdo do aviso de privacidade listado acima.</t>
    </r>
    <r>
      <rPr>
        <sz val="9"/>
        <rFont val="Arial"/>
        <family val="2"/>
      </rPr>
      <t xml:space="preserve">
(Confirmação com "X")</t>
    </r>
  </si>
  <si>
    <r>
      <t xml:space="preserve">Em atendimento à Lei nº 13.709/2018 (Lei Geral de Proteção de Dados Pessoais), é necessário que você leia o conteúdo abaixo e, estando de acordo, marque o campo ao final, que expressa a sua concordância com os termos aqui estipulados.
1) Declaro ser maior de idade e que os dados pessoais informados neste formulário são verdadeiros, </t>
    </r>
    <r>
      <rPr>
        <b/>
        <sz val="10"/>
        <color theme="1"/>
        <rFont val="Arial"/>
        <family val="2"/>
      </rPr>
      <t>pertencentes a mim e ao autor do trabalho acadêmico</t>
    </r>
    <r>
      <rPr>
        <sz val="10"/>
        <color theme="1"/>
        <rFont val="Arial"/>
        <family val="2"/>
      </rPr>
      <t>;
2) Os titulares dos dados pessoais estão cientes de que os dados fornecidos por mim por meio do presente formulário poderão ser tratados pela Agência Nacional do Petróleo, Gás Natural e Biocombustíveis (ANP), podendo ser utilizados exclusivamente para as finalidades relacionadas ao presente formulário;
3) Os titulares dos dados pessoais estão cientes de que a ANP não coleta, usa ou compartilha dados sensíveis; todavia, quando o formulário em questão previr o levantamento desses dados, as providências a serem adotadas se orientarão pelo disposto no Termo de Uso e Política de Privacidade da ANP;
4) Os titulares dos dados pessoais estão cientes de que podem retirar o consentimento deles a qualquer tempo, mediante o envio de solicitação por e-mail ao encarregado pelo tratamento de dados pessoais da ANP, informado na página Lei Geral de Proteção de Dados Pessoais (LGPD) da ANP, resguardado o interesse público, nos termos do art. 7º c/c art. 23 da Lei nº 13.709/2018;
5) Os titulares dos dados pessoais estão cientes de que, caso seja necessária a atualização ou correção dos seus dados pessoais, caberá a mim solicitá-las, por meio do e-mail do encarregado pelo tratamento de dados pessoais da ANP, informado na página Lei Geral de Proteção de Dados Pessoais (LGPD) da ANP;
6) Os titulares dos dados pessoais estão cientes de que dados de identificação ou informações falsas podem caracterizar crime de falsidade ideológica, previsto no art. 299 do Código Penal, bem como da minha responsabilidade pelas informações prestadas no presente formulário;
7) Declaro que fiz a leitura completa e atenta deste Aviso de Privacidade, e que estou plenamente ciente dos termos aqui estipulados, que incluem a coleta dos dados aqui mencionados, bem como da sua utilização para os fins relacionados ao formulário;
8) Ao prosseguir, confirmo que li e que estou ciente do conteúdo da página Lei Geral de Proteção de Dados Pessoais (LGPD) da ANP e que li e estou de acordo com o Termo de Uso e Política de Privacidade da ANP, bem como dos direitos dos titulares dos dados pessoais, e que devo atualizá-los, sempre que necessário.</t>
    </r>
  </si>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</sst>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30" x14ac:knownFonts="1">
    <font>
      <sz val="11"/>
      <color theme="1"/>
      <name val="Calibri"/>
      <family val="2"/>
      <scheme val="minor"/>
    </font>
    <font>
      <sz val="8"/>
      <color theme="1"/>
      <name val="Arial"/>
      <family val="2"/>
    </font>
    <font>
      <sz val="11"/>
      <color theme="1"/>
      <name val="Calibri"/>
      <family val="2"/>
      <scheme val="minor"/>
    </font>
    <font>
      <sz val="10"/>
      <name val="Arial"/>
      <family val="2"/>
    </font>
    <font>
      <b/>
      <sz val="8"/>
      <name val="Arial"/>
      <family val="2"/>
    </font>
    <font>
      <sz val="8"/>
      <name val="Arial"/>
      <family val="2"/>
    </font>
    <font>
      <b/>
      <sz val="8"/>
      <color theme="1"/>
      <name val="Arial"/>
      <family val="2"/>
    </font>
    <font>
      <b/>
      <sz val="8"/>
      <color rgb="FFFF0000"/>
      <name val="Arial"/>
      <family val="2"/>
    </font>
    <font>
      <sz val="8"/>
      <color rgb="FFFF0000"/>
      <name val="Arial"/>
      <family val="2"/>
    </font>
    <font>
      <sz val="10"/>
      <name val="MS Sans Serif"/>
      <family val="2"/>
    </font>
    <font>
      <b/>
      <sz val="9"/>
      <name val="Arial"/>
      <family val="2"/>
    </font>
    <font>
      <b/>
      <sz val="10"/>
      <name val="Arial"/>
      <family val="2"/>
    </font>
    <font>
      <sz val="9"/>
      <color rgb="FF000000"/>
      <name val="Arial"/>
      <family val="2"/>
    </font>
    <font>
      <sz val="9"/>
      <name val="Arial"/>
      <family val="2"/>
    </font>
    <font>
      <u/>
      <sz val="11"/>
      <color theme="10"/>
      <name val="Calibri"/>
      <family val="2"/>
    </font>
    <font>
      <b/>
      <sz val="9"/>
      <color theme="1"/>
      <name val="Arial"/>
      <family val="2"/>
    </font>
    <font>
      <sz val="9"/>
      <color theme="1"/>
      <name val="Arial"/>
      <family val="2"/>
    </font>
    <font>
      <b/>
      <sz val="10"/>
      <color theme="1"/>
      <name val="Arial"/>
      <family val="2"/>
    </font>
    <font>
      <sz val="10"/>
      <color indexed="8"/>
      <name val="Arial"/>
      <family val="2"/>
    </font>
    <font>
      <sz val="11"/>
      <color theme="1"/>
      <name val="Arial"/>
      <family val="2"/>
    </font>
    <font>
      <u/>
      <sz val="10"/>
      <color rgb="FF0000FF"/>
      <name val="Arial"/>
      <family val="2"/>
    </font>
    <font>
      <b/>
      <sz val="12"/>
      <color theme="1"/>
      <name val="Arial"/>
      <family val="2"/>
    </font>
    <font>
      <b/>
      <sz val="13"/>
      <color theme="1"/>
      <name val="Arial"/>
      <family val="2"/>
    </font>
    <font>
      <sz val="10"/>
      <color rgb="FF000000"/>
      <name val="Arial"/>
      <family val="2"/>
    </font>
    <font>
      <b/>
      <sz val="10"/>
      <color rgb="FF000000"/>
      <name val="Arial"/>
      <family val="2"/>
    </font>
    <font>
      <sz val="10"/>
      <color theme="1"/>
      <name val="Arial"/>
      <family val="2"/>
    </font>
    <font>
      <u/>
      <sz val="9"/>
      <color theme="10"/>
      <name val="Calibri"/>
      <family val="2"/>
    </font>
    <font>
      <sz val="11"/>
      <name val="Calibri"/>
      <family val="2"/>
    </font>
    <font>
      <b/>
      <sz val="11"/>
      <color theme="1"/>
      <name val="Calibri"/>
      <family val="2"/>
      <scheme val="minor"/>
    </font>
    <font>
      <b/>
      <sz val="9"/>
      <color rgb="FFFF000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A2C0FC"/>
        <bgColor indexed="64"/>
      </patternFill>
    </fill>
    <fill>
      <patternFill patternType="solid">
        <fgColor rgb="FFA4ECFA"/>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auto="1"/>
      </top>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style="thin">
        <color auto="1"/>
      </top>
      <bottom/>
      <diagonal/>
    </border>
    <border>
      <left/>
      <right style="thin">
        <color auto="1"/>
      </right>
      <top style="thin">
        <color auto="1"/>
      </top>
      <bottom style="medium">
        <color indexed="64"/>
      </bottom>
      <diagonal/>
    </border>
    <border>
      <left style="thin">
        <color auto="1"/>
      </left>
      <right style="thin">
        <color auto="1"/>
      </right>
      <top style="thin">
        <color auto="1"/>
      </top>
      <bottom/>
      <diagonal/>
    </border>
    <border>
      <left style="medium">
        <color indexed="64"/>
      </left>
      <right/>
      <top style="thin">
        <color auto="1"/>
      </top>
      <bottom/>
      <diagonal/>
    </border>
  </borders>
  <cellStyleXfs count="10">
    <xf numFmtId="0" fontId="0" fillId="0" borderId="0"/>
    <xf numFmtId="0" fontId="3" fillId="0" borderId="0"/>
    <xf numFmtId="0" fontId="9" fillId="0" borderId="0"/>
    <xf numFmtId="0" fontId="9" fillId="0" borderId="0"/>
    <xf numFmtId="0" fontId="14" fillId="0" borderId="0" applyNumberFormat="0" applyFill="0" applyBorder="0" applyAlignment="0" applyProtection="0">
      <alignment vertical="top"/>
      <protection locked="0"/>
    </xf>
    <xf numFmtId="0" fontId="18" fillId="0" borderId="0"/>
    <xf numFmtId="0" fontId="9" fillId="0" borderId="0"/>
    <xf numFmtId="0" fontId="2" fillId="0" borderId="0"/>
    <xf numFmtId="0" fontId="1" fillId="0" borderId="0"/>
    <xf numFmtId="44" fontId="1" fillId="0" borderId="0" applyFont="0" applyFill="0" applyBorder="0" applyAlignment="0" applyProtection="0"/>
  </cellStyleXfs>
  <cellXfs count="125">
    <xf numFmtId="0" fontId="0" fillId="0" borderId="0" xfId="0"/>
    <xf numFmtId="0" fontId="8" fillId="2" borderId="0" xfId="0" applyFont="1" applyFill="1" applyAlignment="1">
      <alignment horizontal="left" vertical="center" indent="1"/>
    </xf>
    <xf numFmtId="0" fontId="8" fillId="2" borderId="0" xfId="0" applyFont="1" applyFill="1" applyAlignment="1">
      <alignment horizontal="left" vertical="center"/>
    </xf>
    <xf numFmtId="0" fontId="1" fillId="2" borderId="0" xfId="0" applyFont="1" applyFill="1" applyAlignment="1">
      <alignment vertical="center"/>
    </xf>
    <xf numFmtId="0" fontId="1" fillId="2" borderId="0" xfId="0" applyFont="1" applyFill="1"/>
    <xf numFmtId="0" fontId="1" fillId="2" borderId="0" xfId="0" applyFont="1" applyFill="1" applyAlignment="1">
      <alignment horizontal="left" indent="2"/>
    </xf>
    <xf numFmtId="0" fontId="1" fillId="2" borderId="0" xfId="0" applyFont="1" applyFill="1" applyAlignment="1">
      <alignment horizontal="left" vertical="center"/>
    </xf>
    <xf numFmtId="0" fontId="20" fillId="2" borderId="0" xfId="4" applyFont="1" applyFill="1" applyAlignment="1" applyProtection="1">
      <alignment horizontal="right"/>
      <protection locked="0"/>
    </xf>
    <xf numFmtId="0" fontId="1" fillId="0" borderId="0" xfId="0" applyFont="1"/>
    <xf numFmtId="0" fontId="8" fillId="2" borderId="0" xfId="0" applyFont="1" applyFill="1"/>
    <xf numFmtId="0" fontId="5" fillId="2" borderId="0" xfId="0" applyFont="1" applyFill="1"/>
    <xf numFmtId="0" fontId="14" fillId="0" borderId="0" xfId="4" applyAlignment="1" applyProtection="1">
      <alignment vertical="center"/>
    </xf>
    <xf numFmtId="0" fontId="20" fillId="0" borderId="0" xfId="4" applyFont="1" applyFill="1" applyAlignment="1" applyProtection="1">
      <alignment horizontal="right"/>
    </xf>
    <xf numFmtId="1" fontId="15" fillId="2" borderId="2" xfId="0" applyNumberFormat="1" applyFont="1" applyFill="1" applyBorder="1" applyAlignment="1">
      <alignment vertical="center" wrapText="1"/>
    </xf>
    <xf numFmtId="0" fontId="21" fillId="0" borderId="6" xfId="0" applyFont="1" applyBorder="1" applyAlignment="1" applyProtection="1">
      <alignment horizontal="center" vertical="center"/>
      <protection locked="0"/>
    </xf>
    <xf numFmtId="49" fontId="19" fillId="0" borderId="0" xfId="0" applyNumberFormat="1" applyFont="1" applyAlignment="1">
      <alignment vertical="center"/>
    </xf>
    <xf numFmtId="0" fontId="19" fillId="0" borderId="0" xfId="0" applyFont="1" applyAlignment="1">
      <alignment vertical="center"/>
    </xf>
    <xf numFmtId="49" fontId="19" fillId="0" borderId="0" xfId="0" applyNumberFormat="1" applyFont="1" applyAlignment="1" applyProtection="1">
      <alignment vertical="center"/>
      <protection locked="0"/>
    </xf>
    <xf numFmtId="49" fontId="22" fillId="4" borderId="7" xfId="0" applyNumberFormat="1" applyFont="1" applyFill="1" applyBorder="1" applyAlignment="1">
      <alignment horizontal="center" vertical="center" wrapText="1"/>
    </xf>
    <xf numFmtId="49" fontId="21" fillId="5" borderId="8" xfId="0" applyNumberFormat="1" applyFont="1" applyFill="1" applyBorder="1" applyAlignment="1">
      <alignment horizontal="center" vertical="center" wrapText="1"/>
    </xf>
    <xf numFmtId="49" fontId="11" fillId="5" borderId="9" xfId="0" applyNumberFormat="1" applyFont="1" applyFill="1" applyBorder="1" applyAlignment="1">
      <alignment horizontal="center" vertical="center" wrapText="1"/>
    </xf>
    <xf numFmtId="49" fontId="21" fillId="0" borderId="10" xfId="0" applyNumberFormat="1" applyFont="1" applyBorder="1" applyAlignment="1">
      <alignment horizontal="center" vertical="center"/>
    </xf>
    <xf numFmtId="49" fontId="19" fillId="0" borderId="8" xfId="0" applyNumberFormat="1" applyFont="1" applyBorder="1" applyAlignment="1">
      <alignment vertical="center"/>
    </xf>
    <xf numFmtId="49" fontId="23" fillId="0" borderId="8" xfId="0" applyNumberFormat="1" applyFont="1" applyBorder="1" applyAlignment="1">
      <alignment horizontal="center" vertical="center" wrapText="1"/>
    </xf>
    <xf numFmtId="49" fontId="23" fillId="0" borderId="8" xfId="0" applyNumberFormat="1" applyFont="1" applyBorder="1" applyAlignment="1">
      <alignment horizontal="left" vertical="center" wrapText="1"/>
    </xf>
    <xf numFmtId="49" fontId="3" fillId="0" borderId="8" xfId="0" applyNumberFormat="1" applyFont="1" applyBorder="1" applyAlignment="1">
      <alignment horizontal="left" vertical="center" wrapText="1"/>
    </xf>
    <xf numFmtId="49" fontId="12" fillId="0" borderId="8" xfId="0" applyNumberFormat="1" applyFont="1" applyBorder="1" applyAlignment="1">
      <alignment horizontal="left" vertical="center" wrapText="1"/>
    </xf>
    <xf numFmtId="49" fontId="23" fillId="0" borderId="11" xfId="0" applyNumberFormat="1" applyFont="1" applyBorder="1" applyAlignment="1">
      <alignment horizontal="left" vertical="center" wrapText="1"/>
    </xf>
    <xf numFmtId="49" fontId="23" fillId="0" borderId="8" xfId="0" applyNumberFormat="1" applyFont="1" applyBorder="1" applyAlignment="1">
      <alignment vertical="center" wrapText="1"/>
    </xf>
    <xf numFmtId="1" fontId="15" fillId="2" borderId="15" xfId="0" applyNumberFormat="1" applyFont="1" applyFill="1" applyBorder="1" applyAlignment="1">
      <alignment horizontal="center" vertical="center" wrapText="1"/>
    </xf>
    <xf numFmtId="0" fontId="1" fillId="2" borderId="17" xfId="0" applyFont="1" applyFill="1" applyBorder="1" applyAlignment="1">
      <alignment horizontal="left" indent="2"/>
    </xf>
    <xf numFmtId="0" fontId="1" fillId="2" borderId="18" xfId="0" applyFont="1" applyFill="1" applyBorder="1"/>
    <xf numFmtId="49" fontId="11" fillId="5" borderId="8" xfId="0" applyNumberFormat="1" applyFont="1" applyFill="1" applyBorder="1" applyAlignment="1">
      <alignment horizontal="center" vertical="center" wrapText="1"/>
    </xf>
    <xf numFmtId="0" fontId="1" fillId="2" borderId="1" xfId="0" applyFont="1" applyFill="1" applyBorder="1" applyAlignment="1" applyProtection="1">
      <alignment horizontal="center" vertical="center"/>
      <protection hidden="1"/>
    </xf>
    <xf numFmtId="0" fontId="5" fillId="2" borderId="0" xfId="0" applyFont="1" applyFill="1" applyProtection="1">
      <protection hidden="1"/>
    </xf>
    <xf numFmtId="0" fontId="4" fillId="2" borderId="1" xfId="0" applyFont="1" applyFill="1"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5" fillId="2" borderId="0" xfId="0" applyFont="1" applyFill="1" applyAlignment="1" applyProtection="1">
      <alignment horizontal="center" vertical="center"/>
      <protection hidden="1"/>
    </xf>
    <xf numFmtId="0" fontId="1" fillId="2" borderId="0" xfId="0" applyFont="1" applyFill="1" applyProtection="1">
      <protection hidden="1"/>
    </xf>
    <xf numFmtId="49" fontId="24" fillId="0" borderId="8" xfId="0" applyNumberFormat="1" applyFont="1" applyBorder="1" applyAlignment="1">
      <alignment horizontal="left" vertical="center" wrapText="1"/>
    </xf>
    <xf numFmtId="14" fontId="16" fillId="0" borderId="19" xfId="0" applyNumberFormat="1" applyFont="1" applyBorder="1" applyAlignment="1" applyProtection="1">
      <alignment horizontal="center" vertical="center"/>
      <protection locked="0"/>
    </xf>
    <xf numFmtId="0" fontId="25" fillId="0" borderId="19" xfId="0" applyFont="1" applyBorder="1" applyAlignment="1" applyProtection="1">
      <alignment horizontal="center" vertical="center"/>
      <protection locked="0"/>
    </xf>
    <xf numFmtId="0" fontId="15" fillId="5" borderId="15" xfId="0" applyFont="1" applyFill="1" applyBorder="1" applyAlignment="1">
      <alignment vertical="center"/>
    </xf>
    <xf numFmtId="0" fontId="15" fillId="5" borderId="15" xfId="0" applyFont="1" applyFill="1" applyBorder="1" applyAlignment="1">
      <alignment vertical="center" wrapText="1"/>
    </xf>
    <xf numFmtId="0" fontId="21" fillId="0" borderId="26" xfId="0" applyFont="1" applyBorder="1" applyAlignment="1" applyProtection="1">
      <alignment horizontal="center" vertical="center"/>
      <protection locked="0"/>
    </xf>
    <xf numFmtId="0" fontId="0" fillId="0" borderId="0" xfId="0" applyAlignment="1">
      <alignment horizontal="center"/>
    </xf>
    <xf numFmtId="1" fontId="16" fillId="2" borderId="1" xfId="0" applyNumberFormat="1" applyFont="1" applyFill="1" applyBorder="1" applyAlignment="1">
      <alignment horizontal="center" vertical="center" wrapText="1"/>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1" fillId="2" borderId="1" xfId="0" applyFont="1" applyFill="1" applyBorder="1" applyAlignment="1">
      <alignment vertical="center"/>
    </xf>
    <xf numFmtId="0" fontId="14" fillId="0" borderId="0" xfId="4" applyAlignment="1" applyProtection="1"/>
    <xf numFmtId="0" fontId="1" fillId="2" borderId="0" xfId="0" applyFont="1" applyFill="1" applyAlignment="1" applyProtection="1">
      <alignment horizontal="center" vertical="center"/>
      <protection hidden="1"/>
    </xf>
    <xf numFmtId="0" fontId="1" fillId="2" borderId="29" xfId="0" applyFont="1" applyFill="1" applyBorder="1" applyAlignment="1" applyProtection="1">
      <alignment horizontal="center" vertical="center"/>
      <protection hidden="1"/>
    </xf>
    <xf numFmtId="0" fontId="1" fillId="2" borderId="0" xfId="0" applyFont="1" applyFill="1" applyAlignment="1" applyProtection="1">
      <alignment horizontal="left" indent="2"/>
      <protection hidden="1"/>
    </xf>
    <xf numFmtId="1" fontId="13" fillId="3" borderId="1" xfId="0" applyNumberFormat="1" applyFont="1" applyFill="1" applyBorder="1" applyAlignment="1" applyProtection="1">
      <alignment horizontal="left" vertical="center" wrapText="1"/>
      <protection locked="0"/>
    </xf>
    <xf numFmtId="1" fontId="13" fillId="3" borderId="19" xfId="0" applyNumberFormat="1" applyFont="1" applyFill="1" applyBorder="1" applyAlignment="1" applyProtection="1">
      <alignment horizontal="left" vertical="center" wrapText="1"/>
      <protection locked="0"/>
    </xf>
    <xf numFmtId="1" fontId="27" fillId="2" borderId="1" xfId="4" applyNumberFormat="1" applyFont="1" applyFill="1" applyBorder="1" applyAlignment="1" applyProtection="1">
      <alignment horizontal="left" vertical="center" wrapText="1"/>
    </xf>
    <xf numFmtId="1" fontId="13" fillId="2" borderId="19" xfId="0" applyNumberFormat="1" applyFont="1" applyFill="1" applyBorder="1" applyAlignment="1">
      <alignment horizontal="left" vertical="center" wrapText="1"/>
    </xf>
    <xf numFmtId="1" fontId="10" fillId="5" borderId="24" xfId="0" applyNumberFormat="1" applyFont="1" applyFill="1" applyBorder="1" applyAlignment="1">
      <alignment horizontal="center" vertical="center" wrapText="1"/>
    </xf>
    <xf numFmtId="1" fontId="4" fillId="5" borderId="28" xfId="0" applyNumberFormat="1"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4" xfId="0" applyFont="1" applyFill="1" applyBorder="1" applyAlignment="1">
      <alignment horizontal="center" vertical="center"/>
    </xf>
    <xf numFmtId="0" fontId="15" fillId="5" borderId="23" xfId="0" applyFont="1" applyFill="1" applyBorder="1" applyAlignment="1">
      <alignment horizontal="center" vertical="center"/>
    </xf>
    <xf numFmtId="0" fontId="1" fillId="2" borderId="30" xfId="0" applyFont="1" applyFill="1" applyBorder="1" applyAlignment="1">
      <alignment horizontal="center"/>
    </xf>
    <xf numFmtId="0" fontId="1" fillId="2" borderId="27" xfId="0" applyFont="1" applyFill="1" applyBorder="1" applyAlignment="1">
      <alignment horizontal="center"/>
    </xf>
    <xf numFmtId="0" fontId="1" fillId="2" borderId="23" xfId="0" applyFont="1" applyFill="1" applyBorder="1" applyAlignment="1">
      <alignment horizontal="center"/>
    </xf>
    <xf numFmtId="0" fontId="1" fillId="2" borderId="17" xfId="0" applyFont="1" applyFill="1" applyBorder="1" applyAlignment="1">
      <alignment horizontal="center"/>
    </xf>
    <xf numFmtId="0" fontId="1" fillId="2" borderId="0" xfId="0" applyFont="1" applyFill="1" applyAlignment="1">
      <alignment horizontal="center"/>
    </xf>
    <xf numFmtId="0" fontId="1" fillId="2" borderId="18" xfId="0" applyFont="1" applyFill="1" applyBorder="1" applyAlignment="1">
      <alignment horizontal="center"/>
    </xf>
    <xf numFmtId="0" fontId="1" fillId="2" borderId="21" xfId="0" applyFont="1" applyFill="1" applyBorder="1" applyAlignment="1">
      <alignment horizontal="center"/>
    </xf>
    <xf numFmtId="0" fontId="1" fillId="2" borderId="5" xfId="0" applyFont="1" applyFill="1" applyBorder="1" applyAlignment="1">
      <alignment horizontal="center"/>
    </xf>
    <xf numFmtId="0" fontId="1" fillId="2" borderId="22" xfId="0" applyFont="1" applyFill="1" applyBorder="1" applyAlignment="1">
      <alignment horizontal="center"/>
    </xf>
    <xf numFmtId="1" fontId="26" fillId="3" borderId="1" xfId="4" applyNumberFormat="1" applyFont="1" applyFill="1" applyBorder="1" applyAlignment="1" applyProtection="1">
      <alignment horizontal="left" vertical="center" wrapText="1"/>
      <protection locked="0"/>
    </xf>
    <xf numFmtId="0" fontId="15" fillId="5" borderId="16" xfId="0" applyFont="1" applyFill="1" applyBorder="1" applyAlignment="1">
      <alignment horizontal="center" vertical="center"/>
    </xf>
    <xf numFmtId="1" fontId="13" fillId="2" borderId="2" xfId="0" applyNumberFormat="1" applyFont="1" applyFill="1" applyBorder="1" applyAlignment="1">
      <alignment horizontal="left" vertical="center" wrapText="1"/>
    </xf>
    <xf numFmtId="1" fontId="13" fillId="2" borderId="16" xfId="0" applyNumberFormat="1" applyFont="1" applyFill="1" applyBorder="1" applyAlignment="1">
      <alignment horizontal="left" vertical="center" wrapText="1"/>
    </xf>
    <xf numFmtId="49" fontId="13" fillId="3" borderId="2" xfId="0" applyNumberFormat="1" applyFont="1" applyFill="1" applyBorder="1" applyAlignment="1" applyProtection="1">
      <alignment horizontal="left" vertical="center"/>
      <protection locked="0"/>
    </xf>
    <xf numFmtId="49" fontId="13" fillId="3" borderId="16" xfId="0" applyNumberFormat="1" applyFont="1" applyFill="1" applyBorder="1" applyAlignment="1" applyProtection="1">
      <alignment horizontal="left" vertical="center"/>
      <protection locked="0"/>
    </xf>
    <xf numFmtId="1" fontId="15" fillId="5" borderId="15" xfId="0" applyNumberFormat="1" applyFont="1" applyFill="1" applyBorder="1" applyAlignment="1">
      <alignment horizontal="center" vertical="center" wrapText="1"/>
    </xf>
    <xf numFmtId="1" fontId="16" fillId="5" borderId="3" xfId="0" applyNumberFormat="1" applyFont="1" applyFill="1" applyBorder="1" applyAlignment="1">
      <alignment horizontal="center" vertical="center" wrapText="1"/>
    </xf>
    <xf numFmtId="0" fontId="20" fillId="2" borderId="17" xfId="4" applyFont="1" applyFill="1" applyBorder="1" applyAlignment="1" applyProtection="1">
      <alignment horizontal="right" vertical="center"/>
      <protection locked="0"/>
    </xf>
    <xf numFmtId="0" fontId="20" fillId="2" borderId="0" xfId="4" applyFont="1" applyFill="1" applyBorder="1" applyAlignment="1" applyProtection="1">
      <alignment horizontal="right" vertical="center"/>
      <protection locked="0"/>
    </xf>
    <xf numFmtId="0" fontId="20" fillId="2" borderId="18" xfId="4" applyFont="1" applyFill="1" applyBorder="1" applyAlignment="1" applyProtection="1">
      <alignment horizontal="right" vertical="center"/>
      <protection locked="0"/>
    </xf>
    <xf numFmtId="1" fontId="13" fillId="3" borderId="2" xfId="0" applyNumberFormat="1" applyFont="1" applyFill="1" applyBorder="1" applyAlignment="1" applyProtection="1">
      <alignment horizontal="left" vertical="center" wrapText="1"/>
      <protection locked="0"/>
    </xf>
    <xf numFmtId="1" fontId="13" fillId="3" borderId="16" xfId="0" applyNumberFormat="1" applyFont="1" applyFill="1" applyBorder="1" applyAlignment="1" applyProtection="1">
      <alignment horizontal="left" vertical="center" wrapText="1"/>
      <protection locked="0"/>
    </xf>
    <xf numFmtId="0" fontId="1" fillId="2" borderId="15" xfId="0" applyFont="1" applyFill="1" applyBorder="1" applyAlignment="1">
      <alignment horizontal="center"/>
    </xf>
    <xf numFmtId="0" fontId="1" fillId="2" borderId="4" xfId="0" applyFont="1" applyFill="1" applyBorder="1" applyAlignment="1">
      <alignment horizontal="center"/>
    </xf>
    <xf numFmtId="0" fontId="1" fillId="2" borderId="16" xfId="0" applyFont="1" applyFill="1" applyBorder="1" applyAlignment="1">
      <alignment horizontal="center"/>
    </xf>
    <xf numFmtId="49" fontId="22" fillId="4" borderId="12" xfId="0" applyNumberFormat="1" applyFont="1" applyFill="1" applyBorder="1" applyAlignment="1">
      <alignment horizontal="center" vertical="center" wrapText="1"/>
    </xf>
    <xf numFmtId="49" fontId="22" fillId="4" borderId="13" xfId="0" applyNumberFormat="1" applyFont="1" applyFill="1" applyBorder="1" applyAlignment="1">
      <alignment horizontal="center" vertical="center" wrapText="1"/>
    </xf>
    <xf numFmtId="49" fontId="22" fillId="4" borderId="14" xfId="0" applyNumberFormat="1"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15" fillId="3" borderId="15"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1" fontId="16" fillId="5" borderId="4" xfId="0" applyNumberFormat="1" applyFont="1" applyFill="1" applyBorder="1" applyAlignment="1">
      <alignment horizontal="center" vertical="center" wrapText="1"/>
    </xf>
    <xf numFmtId="1" fontId="16" fillId="5" borderId="15" xfId="0" applyNumberFormat="1"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6" xfId="0" applyFont="1" applyFill="1" applyBorder="1" applyAlignment="1">
      <alignment horizontal="center" vertical="center"/>
    </xf>
    <xf numFmtId="0" fontId="15" fillId="5" borderId="4"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0" borderId="15" xfId="0" applyFont="1" applyBorder="1" applyAlignment="1" applyProtection="1">
      <alignment horizontal="left" vertical="top" wrapText="1"/>
      <protection locked="0"/>
    </xf>
    <xf numFmtId="0" fontId="16" fillId="0" borderId="4" xfId="0" applyFont="1" applyBorder="1" applyAlignment="1" applyProtection="1">
      <alignment horizontal="left" vertical="top" wrapText="1"/>
      <protection locked="0"/>
    </xf>
    <xf numFmtId="0" fontId="16" fillId="0" borderId="16" xfId="0" applyFont="1" applyBorder="1" applyAlignment="1" applyProtection="1">
      <alignment horizontal="left" vertical="top" wrapText="1"/>
      <protection locked="0"/>
    </xf>
    <xf numFmtId="0" fontId="1" fillId="5" borderId="1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6" fillId="0" borderId="24" xfId="0" applyFont="1" applyBorder="1" applyAlignment="1" applyProtection="1">
      <alignment horizontal="left" vertical="top" wrapText="1"/>
      <protection locked="0"/>
    </xf>
    <xf numFmtId="0" fontId="16" fillId="0" borderId="25" xfId="0" applyFont="1" applyBorder="1" applyAlignment="1" applyProtection="1">
      <alignment horizontal="left" vertical="top" wrapText="1"/>
      <protection locked="0"/>
    </xf>
    <xf numFmtId="0" fontId="16" fillId="0" borderId="20" xfId="0" applyFont="1" applyBorder="1" applyAlignment="1" applyProtection="1">
      <alignment horizontal="left" vertical="top" wrapText="1"/>
      <protection locked="0"/>
    </xf>
    <xf numFmtId="0" fontId="7" fillId="2" borderId="0" xfId="0" applyFont="1" applyFill="1" applyAlignment="1">
      <alignment vertical="center" wrapText="1"/>
    </xf>
    <xf numFmtId="49" fontId="22" fillId="4" borderId="1" xfId="0" applyNumberFormat="1" applyFont="1" applyFill="1" applyBorder="1" applyAlignment="1">
      <alignment horizontal="center" vertical="center" wrapText="1"/>
    </xf>
    <xf numFmtId="0" fontId="0" fillId="2" borderId="1" xfId="0" applyFill="1" applyBorder="1" applyAlignment="1">
      <alignment horizontal="center"/>
    </xf>
    <xf numFmtId="0" fontId="25" fillId="0" borderId="1" xfId="0" applyFont="1" applyBorder="1" applyAlignment="1">
      <alignment horizontal="justify" vertical="top" wrapText="1"/>
    </xf>
    <xf numFmtId="0" fontId="0" fillId="0" borderId="0" xfId="0" applyAlignment="1">
      <alignment vertical="top" wrapText="1"/>
    </xf>
    <xf numFmtId="1" fontId="4" fillId="5" borderId="25" xfId="0" applyNumberFormat="1" applyFont="1" applyFill="1" applyBorder="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left" vertical="center" wrapText="1"/>
    </xf>
  </cellXfs>
  <cellStyles count="10">
    <cellStyle name="Hiperlink" xfId="4" builtinId="8"/>
    <cellStyle name="Moeda 2" xfId="9" xr:uid="{00000000-0005-0000-0000-000002000000}"/>
    <cellStyle name="Normal" xfId="0" builtinId="0"/>
    <cellStyle name="Normal 10" xfId="2" xr:uid="{00000000-0005-0000-0000-000004000000}"/>
    <cellStyle name="Normal 11" xfId="3" xr:uid="{00000000-0005-0000-0000-000005000000}"/>
    <cellStyle name="Normal 11 2" xfId="6" xr:uid="{00000000-0005-0000-0000-000006000000}"/>
    <cellStyle name="Normal 14 2" xfId="5" xr:uid="{00000000-0005-0000-0000-000007000000}"/>
    <cellStyle name="Normal 2" xfId="1" xr:uid="{00000000-0005-0000-0000-000008000000}"/>
    <cellStyle name="Normal 2 2" xfId="8" xr:uid="{00000000-0005-0000-0000-000009000000}"/>
    <cellStyle name="Normal 3" xfId="7" xr:uid="{00000000-0005-0000-0000-00000A000000}"/>
  </cellStyles>
  <dxfs count="0"/>
  <tableStyles count="0" defaultTableStyle="TableStyleMedium9" defaultPivotStyle="PivotStyleLight16"/>
  <colors>
    <mruColors>
      <color rgb="FFFFFF99"/>
      <color rgb="FF0000FF"/>
      <color rgb="FFFFFF66"/>
      <color rgb="FFFB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xdr:col>
      <xdr:colOff>794227</xdr:colOff>
      <xdr:row>2</xdr:row>
      <xdr:rowOff>7620</xdr:rowOff>
    </xdr:to>
    <xdr:pic>
      <xdr:nvPicPr>
        <xdr:cNvPr id="2" name="Imagem 1">
          <a:extLst>
            <a:ext uri="{FF2B5EF4-FFF2-40B4-BE49-F238E27FC236}">
              <a16:creationId xmlns:a16="http://schemas.microsoft.com/office/drawing/2014/main" id="{018E40ED-9B88-42D8-821E-91785FB62E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105" y="70485"/>
          <a:ext cx="784702" cy="6915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monica@eq.ufrj.br"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lilianguariei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45"/>
  <sheetViews>
    <sheetView showGridLines="0" tabSelected="1" zoomScaleNormal="100" workbookViewId="0">
      <selection activeCell="B45" sqref="B45"/>
    </sheetView>
  </sheetViews>
  <sheetFormatPr defaultColWidth="9.109375" defaultRowHeight="13.8" x14ac:dyDescent="0.3"/>
  <cols>
    <col min="1" max="1" width="1" style="16" customWidth="1"/>
    <col min="2" max="2" width="160.5546875" style="15" customWidth="1"/>
    <col min="3" max="3" width="15.88671875" style="16" customWidth="1"/>
    <col min="4" max="16384" width="9.109375" style="16"/>
  </cols>
  <sheetData>
    <row r="1" spans="2:3" ht="5.25" customHeight="1" thickBot="1" x14ac:dyDescent="0.35"/>
    <row r="2" spans="2:3" s="8" customFormat="1" ht="54.6" customHeight="1" x14ac:dyDescent="0.2">
      <c r="B2" s="18" t="s">
        <v>75</v>
      </c>
    </row>
    <row r="3" spans="2:3" ht="15.6" x14ac:dyDescent="0.3">
      <c r="B3" s="21"/>
    </row>
    <row r="4" spans="2:3" ht="21.75" customHeight="1" x14ac:dyDescent="0.3">
      <c r="B4" s="19" t="s">
        <v>50</v>
      </c>
    </row>
    <row r="5" spans="2:3" x14ac:dyDescent="0.3">
      <c r="B5" s="22"/>
    </row>
    <row r="6" spans="2:3" ht="18.75" customHeight="1" x14ac:dyDescent="0.3">
      <c r="B6" s="20" t="s">
        <v>0</v>
      </c>
    </row>
    <row r="7" spans="2:3" ht="42.75" customHeight="1" x14ac:dyDescent="0.3">
      <c r="B7" s="23" t="s">
        <v>1</v>
      </c>
      <c r="C7" s="11"/>
    </row>
    <row r="8" spans="2:3" ht="15.75" customHeight="1" x14ac:dyDescent="0.3">
      <c r="B8" s="24"/>
    </row>
    <row r="9" spans="2:3" ht="20.25" customHeight="1" x14ac:dyDescent="0.3">
      <c r="B9" s="20" t="s">
        <v>64</v>
      </c>
    </row>
    <row r="10" spans="2:3" ht="42.75" customHeight="1" x14ac:dyDescent="0.3">
      <c r="B10" s="25" t="s">
        <v>65</v>
      </c>
    </row>
    <row r="11" spans="2:3" ht="15.75" customHeight="1" x14ac:dyDescent="0.3">
      <c r="B11" s="24"/>
    </row>
    <row r="12" spans="2:3" ht="18.75" customHeight="1" x14ac:dyDescent="0.3">
      <c r="B12" s="20" t="s">
        <v>71</v>
      </c>
    </row>
    <row r="13" spans="2:3" ht="37.5" customHeight="1" x14ac:dyDescent="0.3">
      <c r="B13" s="25" t="s">
        <v>66</v>
      </c>
    </row>
    <row r="14" spans="2:3" ht="37.5" customHeight="1" x14ac:dyDescent="0.3">
      <c r="B14" s="25" t="s">
        <v>67</v>
      </c>
    </row>
    <row r="15" spans="2:3" ht="37.5" customHeight="1" x14ac:dyDescent="0.3">
      <c r="B15" s="25" t="s">
        <v>68</v>
      </c>
    </row>
    <row r="16" spans="2:3" ht="16.5" customHeight="1" x14ac:dyDescent="0.3">
      <c r="B16" s="25"/>
    </row>
    <row r="17" spans="2:2" ht="18.75" customHeight="1" x14ac:dyDescent="0.3">
      <c r="B17" s="20" t="s">
        <v>69</v>
      </c>
    </row>
    <row r="18" spans="2:2" ht="29.25" customHeight="1" x14ac:dyDescent="0.3">
      <c r="B18" s="24" t="s">
        <v>51</v>
      </c>
    </row>
    <row r="19" spans="2:2" x14ac:dyDescent="0.3">
      <c r="B19" s="26"/>
    </row>
    <row r="20" spans="2:2" ht="18.75" customHeight="1" x14ac:dyDescent="0.3">
      <c r="B20" s="20" t="s">
        <v>70</v>
      </c>
    </row>
    <row r="21" spans="2:2" ht="22.5" customHeight="1" x14ac:dyDescent="0.3">
      <c r="B21" s="39" t="s">
        <v>72</v>
      </c>
    </row>
    <row r="22" spans="2:2" ht="39" customHeight="1" x14ac:dyDescent="0.3">
      <c r="B22" s="24" t="s">
        <v>73</v>
      </c>
    </row>
    <row r="23" spans="2:2" ht="26.4" x14ac:dyDescent="0.3">
      <c r="B23" s="24" t="s">
        <v>74</v>
      </c>
    </row>
    <row r="24" spans="2:2" x14ac:dyDescent="0.3">
      <c r="B24" s="26"/>
    </row>
    <row r="25" spans="2:2" ht="18.75" customHeight="1" x14ac:dyDescent="0.3">
      <c r="B25" s="32" t="s">
        <v>2</v>
      </c>
    </row>
    <row r="26" spans="2:2" ht="21.75" customHeight="1" x14ac:dyDescent="0.3">
      <c r="B26" s="27" t="s">
        <v>3</v>
      </c>
    </row>
    <row r="27" spans="2:2" ht="25.5" customHeight="1" x14ac:dyDescent="0.3">
      <c r="B27" s="24" t="s">
        <v>4</v>
      </c>
    </row>
    <row r="28" spans="2:2" ht="27" customHeight="1" x14ac:dyDescent="0.3">
      <c r="B28" s="28" t="s">
        <v>5</v>
      </c>
    </row>
    <row r="30" spans="2:2" x14ac:dyDescent="0.25">
      <c r="B30" s="12"/>
    </row>
    <row r="31" spans="2:2" ht="26.4" customHeight="1" x14ac:dyDescent="0.3"/>
    <row r="45" spans="2:2" x14ac:dyDescent="0.3">
      <c r="B45" s="17"/>
    </row>
  </sheetData>
  <sheetProtection algorithmName="SHA-512" hashValue="hllkJyDjvmpAM3IkunLJtdGasPWUxr6zjS4E7weRRVV6hmGHMLF2CXJjkDVBQPW9boNpYFJCikfmK9fkvai5WQ==" saltValue="UGq3gpvwVW5t3BSGc6GigQ==" spinCount="100000" sheet="1" objects="1" scenarios="1" selectLockedCells="1"/>
  <pageMargins left="0.51181102362204722" right="0.51181102362204722" top="0.78740157480314965" bottom="0.78740157480314965" header="0.31496062992125984" footer="0.31496062992125984"/>
  <pageSetup paperSize="9" scale="72" fitToWidth="2"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5195-3A17-4A01-A318-0089B466A669}">
  <dimension ref="B1:H6"/>
  <sheetViews>
    <sheetView topLeftCell="A3" workbookViewId="0">
      <selection activeCell="D6" sqref="D6"/>
    </sheetView>
  </sheetViews>
  <sheetFormatPr defaultRowHeight="14.4" x14ac:dyDescent="0.3"/>
  <cols>
    <col min="1" max="1" width="1.33203125" customWidth="1"/>
    <col min="2" max="2" width="18.6640625" customWidth="1"/>
    <col min="3" max="3" width="143.44140625" customWidth="1"/>
    <col min="4" max="4" width="7.21875" customWidth="1"/>
    <col min="5" max="5" width="34.6640625" customWidth="1"/>
    <col min="6" max="7" width="0" hidden="1" customWidth="1"/>
    <col min="8" max="8" width="9.44140625" customWidth="1"/>
  </cols>
  <sheetData>
    <row r="1" spans="2:6" ht="5.4" customHeight="1" x14ac:dyDescent="0.3"/>
    <row r="2" spans="2:6" ht="16.8" x14ac:dyDescent="0.3">
      <c r="B2" s="118" t="s">
        <v>275</v>
      </c>
      <c r="C2" s="118"/>
      <c r="D2" s="118"/>
    </row>
    <row r="3" spans="2:6" ht="19.5" customHeight="1" x14ac:dyDescent="0.3">
      <c r="B3" s="119" t="s">
        <v>278</v>
      </c>
      <c r="C3" s="119"/>
      <c r="D3" s="119"/>
    </row>
    <row r="4" spans="2:6" ht="257.39999999999998" customHeight="1" x14ac:dyDescent="0.3">
      <c r="B4" s="120" t="s">
        <v>277</v>
      </c>
      <c r="C4" s="120"/>
      <c r="D4" s="120"/>
      <c r="E4" s="121"/>
    </row>
    <row r="5" spans="2:6" ht="15" thickBot="1" x14ac:dyDescent="0.35">
      <c r="B5" s="121"/>
      <c r="C5" s="121"/>
      <c r="D5" s="121"/>
      <c r="E5" s="121"/>
    </row>
    <row r="6" spans="2:6" ht="39.6" customHeight="1" thickBot="1" x14ac:dyDescent="0.35">
      <c r="B6" s="58" t="s">
        <v>276</v>
      </c>
      <c r="C6" s="122"/>
      <c r="D6" s="14" t="s">
        <v>12</v>
      </c>
      <c r="E6" s="124" t="str">
        <f>IF(D6="","O coordenador de programa e o autor do trabalho acadêmico devem estar ciente do disposto no Aviso de Privacidade.","")</f>
        <v/>
      </c>
      <c r="F6" s="123" t="s">
        <v>12</v>
      </c>
    </row>
  </sheetData>
  <sheetProtection algorithmName="SHA-512" hashValue="RI8hD+cENtiDFZydPL0xgcVfsfLX2DnaQ1117Yo3TsUbHMJKfYxWkRjBzwFm8zJeRgpphexOEw9Bp9APba91uA==" saltValue="Dipf3Vr7bVxQIZFkDapuXw==" spinCount="100000" sheet="1" objects="1" scenarios="1" selectLockedCells="1"/>
  <mergeCells count="4">
    <mergeCell ref="B2:D2"/>
    <mergeCell ref="B3:D3"/>
    <mergeCell ref="B4:D4"/>
    <mergeCell ref="B6:C6"/>
  </mergeCells>
  <dataValidations count="1">
    <dataValidation type="list" allowBlank="1" showInputMessage="1" showErrorMessage="1" sqref="D6" xr:uid="{91E9B382-D1B6-4A13-A72E-12E270A0B510}">
      <formula1>$F$6:$F$7</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71D56-D324-4ABB-9CB0-10FC4AAB02B5}">
  <dimension ref="B1:U36"/>
  <sheetViews>
    <sheetView topLeftCell="A24" workbookViewId="0">
      <selection activeCell="D33" sqref="D33"/>
    </sheetView>
  </sheetViews>
  <sheetFormatPr defaultColWidth="9.109375" defaultRowHeight="10.199999999999999" x14ac:dyDescent="0.2"/>
  <cols>
    <col min="1" max="1" width="1" style="4" customWidth="1"/>
    <col min="2" max="2" width="13.88671875" style="5" customWidth="1"/>
    <col min="3" max="3" width="135.5546875" style="4" customWidth="1"/>
    <col min="4" max="4" width="13.88671875" style="4" customWidth="1"/>
    <col min="5" max="5" width="36.21875" style="4" customWidth="1"/>
    <col min="6" max="10" width="10.77734375" style="38" hidden="1" customWidth="1"/>
    <col min="11" max="16384" width="9.109375" style="4"/>
  </cols>
  <sheetData>
    <row r="1" spans="2:21" ht="10.8" thickBot="1" x14ac:dyDescent="0.25"/>
    <row r="2" spans="2:21" ht="33" customHeight="1" x14ac:dyDescent="0.2">
      <c r="B2" s="88" t="s">
        <v>6</v>
      </c>
      <c r="C2" s="89"/>
      <c r="D2" s="90"/>
    </row>
    <row r="3" spans="2:21" ht="13.2" x14ac:dyDescent="0.2">
      <c r="B3" s="91"/>
      <c r="C3" s="92"/>
      <c r="D3" s="93"/>
    </row>
    <row r="4" spans="2:21" ht="42" customHeight="1" x14ac:dyDescent="0.2">
      <c r="B4" s="94" t="s">
        <v>108</v>
      </c>
      <c r="C4" s="95"/>
      <c r="D4" s="96"/>
    </row>
    <row r="5" spans="2:21" ht="42" customHeight="1" x14ac:dyDescent="0.2">
      <c r="B5" s="97"/>
      <c r="C5" s="98"/>
      <c r="D5" s="99"/>
    </row>
    <row r="6" spans="2:21" ht="30" customHeight="1" x14ac:dyDescent="0.2">
      <c r="B6" s="30"/>
      <c r="D6" s="31"/>
    </row>
    <row r="7" spans="2:21" ht="42" customHeight="1" x14ac:dyDescent="0.2">
      <c r="B7" s="78" t="s">
        <v>109</v>
      </c>
      <c r="C7" s="79"/>
      <c r="D7" s="41"/>
      <c r="E7" s="47" t="str">
        <f>IF(D7="","Selecione o programa PRH relacionado à inscrição","")</f>
        <v>Selecione o programa PRH relacionado à inscrição</v>
      </c>
    </row>
    <row r="8" spans="2:21" ht="30" customHeight="1" x14ac:dyDescent="0.2">
      <c r="B8" s="85"/>
      <c r="C8" s="86"/>
      <c r="D8" s="87"/>
    </row>
    <row r="9" spans="2:21" ht="42" customHeight="1" x14ac:dyDescent="0.2">
      <c r="B9" s="78" t="s">
        <v>169</v>
      </c>
      <c r="C9" s="100"/>
      <c r="D9" s="46" t="str">
        <f>IFERROR(VLOOKUP(D7,Programas!$A:$D,2,FALSE),"")</f>
        <v/>
      </c>
    </row>
    <row r="10" spans="2:21" ht="30" customHeight="1" x14ac:dyDescent="0.2">
      <c r="B10" s="85"/>
      <c r="C10" s="86"/>
      <c r="D10" s="87"/>
    </row>
    <row r="11" spans="2:21" ht="42" customHeight="1" x14ac:dyDescent="0.2">
      <c r="B11" s="101" t="s">
        <v>178</v>
      </c>
      <c r="C11" s="79"/>
      <c r="D11" s="40"/>
      <c r="E11" s="47" t="str">
        <f>IF(D11="","Preencha a data de aprovação no formato DD/MM/AAAA","")</f>
        <v>Preencha a data de aprovação no formato DD/MM/AAAA</v>
      </c>
    </row>
    <row r="12" spans="2:21" ht="30" customHeight="1" x14ac:dyDescent="0.2">
      <c r="B12" s="85"/>
      <c r="C12" s="86"/>
      <c r="D12" s="87"/>
    </row>
    <row r="13" spans="2:21" ht="42" customHeight="1" thickBot="1" x14ac:dyDescent="0.25">
      <c r="B13" s="60" t="s">
        <v>7</v>
      </c>
      <c r="C13" s="61"/>
      <c r="D13" s="62"/>
      <c r="E13" s="117" t="str">
        <f>IF(F17&gt;1,"Selecione somente uma opção",IF(F17=0,"Marque X na categoria de inscrição selecionada",""))</f>
        <v>Marque X na categoria de inscrição selecionada</v>
      </c>
      <c r="F13" s="35" t="s">
        <v>58</v>
      </c>
      <c r="G13" s="35" t="s">
        <v>59</v>
      </c>
      <c r="H13" s="34"/>
      <c r="I13" s="34"/>
      <c r="J13" s="34"/>
      <c r="K13" s="10"/>
      <c r="L13" s="10"/>
      <c r="M13" s="10"/>
      <c r="N13" s="10"/>
      <c r="O13" s="10"/>
      <c r="P13" s="10"/>
      <c r="Q13" s="10"/>
      <c r="R13" s="10"/>
      <c r="S13" s="10"/>
      <c r="T13" s="10"/>
      <c r="U13" s="10"/>
    </row>
    <row r="14" spans="2:21" ht="42" customHeight="1" thickBot="1" x14ac:dyDescent="0.25">
      <c r="B14" s="29" t="s">
        <v>60</v>
      </c>
      <c r="C14" s="13" t="s">
        <v>170</v>
      </c>
      <c r="D14" s="14"/>
      <c r="E14" s="9"/>
      <c r="F14" s="36">
        <f>IF(D14="",0,1)</f>
        <v>0</v>
      </c>
      <c r="G14" s="35" t="s">
        <v>12</v>
      </c>
      <c r="H14" s="37"/>
      <c r="I14" s="34"/>
      <c r="J14" s="34"/>
      <c r="K14" s="10"/>
      <c r="L14" s="10"/>
      <c r="M14" s="10"/>
      <c r="N14" s="10"/>
      <c r="O14" s="10"/>
      <c r="P14" s="10"/>
      <c r="Q14" s="10"/>
      <c r="R14" s="10"/>
      <c r="S14" s="10"/>
      <c r="T14" s="10"/>
      <c r="U14" s="10"/>
    </row>
    <row r="15" spans="2:21" ht="42" customHeight="1" thickBot="1" x14ac:dyDescent="0.25">
      <c r="B15" s="29" t="s">
        <v>61</v>
      </c>
      <c r="C15" s="13" t="s">
        <v>171</v>
      </c>
      <c r="D15" s="14"/>
      <c r="E15" s="1"/>
      <c r="F15" s="36">
        <f t="shared" ref="F15:F16" si="0">IF(D15="",0,1)</f>
        <v>0</v>
      </c>
      <c r="G15" s="35"/>
      <c r="H15" s="34"/>
      <c r="I15" s="34"/>
      <c r="J15" s="34"/>
      <c r="K15" s="10"/>
      <c r="L15" s="10"/>
      <c r="M15" s="10"/>
      <c r="N15" s="10"/>
      <c r="O15" s="10"/>
      <c r="P15" s="10"/>
      <c r="Q15" s="10"/>
      <c r="R15" s="10"/>
      <c r="S15" s="10"/>
      <c r="T15" s="10"/>
      <c r="U15" s="10"/>
    </row>
    <row r="16" spans="2:21" ht="42" customHeight="1" thickBot="1" x14ac:dyDescent="0.25">
      <c r="B16" s="29" t="s">
        <v>62</v>
      </c>
      <c r="C16" s="13" t="s">
        <v>172</v>
      </c>
      <c r="D16" s="14"/>
      <c r="E16" s="1"/>
      <c r="F16" s="36">
        <f t="shared" si="0"/>
        <v>0</v>
      </c>
      <c r="G16" s="34"/>
      <c r="H16" s="34"/>
      <c r="I16" s="34"/>
      <c r="J16" s="34"/>
      <c r="K16" s="10"/>
      <c r="L16" s="10"/>
      <c r="M16" s="10"/>
      <c r="N16" s="10"/>
      <c r="O16" s="10"/>
      <c r="P16" s="10"/>
      <c r="Q16" s="10"/>
      <c r="R16" s="10"/>
      <c r="S16" s="10"/>
      <c r="T16" s="10"/>
      <c r="U16" s="10"/>
    </row>
    <row r="17" spans="2:10" ht="30" customHeight="1" x14ac:dyDescent="0.2">
      <c r="B17" s="80"/>
      <c r="C17" s="81"/>
      <c r="D17" s="82"/>
      <c r="F17" s="51">
        <f>SUM(F14:F16)</f>
        <v>0</v>
      </c>
    </row>
    <row r="18" spans="2:10" ht="30" customHeight="1" x14ac:dyDescent="0.2">
      <c r="B18" s="60" t="s">
        <v>173</v>
      </c>
      <c r="C18" s="61"/>
      <c r="D18" s="73"/>
    </row>
    <row r="19" spans="2:10" ht="30" customHeight="1" x14ac:dyDescent="0.2">
      <c r="B19" s="42" t="s">
        <v>8</v>
      </c>
      <c r="C19" s="83"/>
      <c r="D19" s="84"/>
      <c r="E19" s="47" t="str">
        <f>IF(C19="","Preencha o nome do autor","")</f>
        <v>Preencha o nome do autor</v>
      </c>
    </row>
    <row r="20" spans="2:10" ht="30" customHeight="1" x14ac:dyDescent="0.2">
      <c r="B20" s="42" t="s">
        <v>9</v>
      </c>
      <c r="C20" s="76"/>
      <c r="D20" s="77"/>
      <c r="E20" s="47" t="str">
        <f>IF(C20="","Preencha o CPF do autor (apenas números)","")</f>
        <v>Preencha o CPF do autor (apenas números)</v>
      </c>
    </row>
    <row r="21" spans="2:10" ht="30" customHeight="1" x14ac:dyDescent="0.2">
      <c r="B21" s="43" t="s">
        <v>174</v>
      </c>
      <c r="C21" s="54"/>
      <c r="D21" s="55"/>
      <c r="E21" s="47" t="str">
        <f>IF(C21="","Preencha o telefone no formato (00) 00000-0000","")</f>
        <v>Preencha o telefone no formato (00) 00000-0000</v>
      </c>
    </row>
    <row r="22" spans="2:10" ht="30" customHeight="1" x14ac:dyDescent="0.2">
      <c r="B22" s="42" t="s">
        <v>22</v>
      </c>
      <c r="C22" s="54"/>
      <c r="D22" s="55"/>
      <c r="E22" s="47" t="str">
        <f>IF(C22="","Selecione o sexo","")</f>
        <v>Selecione o sexo</v>
      </c>
      <c r="F22" s="52" t="s">
        <v>23</v>
      </c>
      <c r="G22" s="52" t="s">
        <v>24</v>
      </c>
    </row>
    <row r="23" spans="2:10" ht="30" customHeight="1" x14ac:dyDescent="0.2">
      <c r="B23" s="43" t="s">
        <v>175</v>
      </c>
      <c r="C23" s="54"/>
      <c r="D23" s="55"/>
      <c r="E23" s="47" t="str">
        <f>IF(C23="","Selecione a raça ou cor da pele","")</f>
        <v>Selecione a raça ou cor da pele</v>
      </c>
      <c r="F23" s="33" t="s">
        <v>54</v>
      </c>
      <c r="G23" s="33" t="s">
        <v>52</v>
      </c>
      <c r="H23" s="33" t="s">
        <v>55</v>
      </c>
      <c r="I23" s="33" t="s">
        <v>53</v>
      </c>
      <c r="J23" s="33" t="s">
        <v>176</v>
      </c>
    </row>
    <row r="24" spans="2:10" ht="30" customHeight="1" x14ac:dyDescent="0.2">
      <c r="B24" s="43" t="s">
        <v>56</v>
      </c>
      <c r="C24" s="54"/>
      <c r="D24" s="55"/>
      <c r="E24" s="47" t="str">
        <f>IF(C24="","Informe se é PNE ou não","")</f>
        <v>Informe se é PNE ou não</v>
      </c>
      <c r="F24" s="33" t="s">
        <v>25</v>
      </c>
      <c r="G24" s="33" t="s">
        <v>63</v>
      </c>
    </row>
    <row r="25" spans="2:10" ht="30" customHeight="1" x14ac:dyDescent="0.2">
      <c r="B25" s="42" t="s">
        <v>11</v>
      </c>
      <c r="C25" s="72"/>
      <c r="D25" s="55"/>
      <c r="E25" s="47" t="str">
        <f>IF(C25="","Preencha o e-mail do autor","")</f>
        <v>Preencha o e-mail do autor</v>
      </c>
    </row>
    <row r="26" spans="2:10" x14ac:dyDescent="0.2">
      <c r="B26" s="63"/>
      <c r="C26" s="64"/>
      <c r="D26" s="65"/>
    </row>
    <row r="27" spans="2:10" x14ac:dyDescent="0.2">
      <c r="B27" s="66"/>
      <c r="C27" s="67"/>
      <c r="D27" s="68"/>
    </row>
    <row r="28" spans="2:10" x14ac:dyDescent="0.2">
      <c r="B28" s="69"/>
      <c r="C28" s="70"/>
      <c r="D28" s="71"/>
    </row>
    <row r="29" spans="2:10" ht="42" customHeight="1" x14ac:dyDescent="0.2">
      <c r="B29" s="60" t="s">
        <v>76</v>
      </c>
      <c r="C29" s="61"/>
      <c r="D29" s="73"/>
    </row>
    <row r="30" spans="2:10" ht="30" customHeight="1" x14ac:dyDescent="0.2">
      <c r="B30" s="42" t="s">
        <v>8</v>
      </c>
      <c r="C30" s="74" t="str">
        <f>IFERROR(VLOOKUP(D7,Programas!$A:$D,3,FALSE),"")</f>
        <v/>
      </c>
      <c r="D30" s="75"/>
    </row>
    <row r="31" spans="2:10" ht="30" customHeight="1" x14ac:dyDescent="0.2">
      <c r="B31" s="43" t="s">
        <v>10</v>
      </c>
      <c r="C31" s="54"/>
      <c r="D31" s="55"/>
      <c r="E31" s="47" t="str">
        <f>IF(C31="","Preencha o telefone no formato (00) 00000-0000","")</f>
        <v>Preencha o telefone no formato (00) 00000-0000</v>
      </c>
    </row>
    <row r="32" spans="2:10" ht="30" customHeight="1" x14ac:dyDescent="0.2">
      <c r="B32" s="42" t="s">
        <v>11</v>
      </c>
      <c r="C32" s="56" t="str">
        <f>IFERROR(VLOOKUP(D7,Programas!$A:$D,4,FALSE),"")</f>
        <v/>
      </c>
      <c r="D32" s="57"/>
    </row>
    <row r="33" spans="2:10" ht="42" customHeight="1" thickBot="1" x14ac:dyDescent="0.25">
      <c r="B33" s="58" t="s">
        <v>177</v>
      </c>
      <c r="C33" s="59"/>
      <c r="D33" s="44" t="s">
        <v>12</v>
      </c>
      <c r="E33" s="48" t="str">
        <f>IF(D33="X","","O coordenador e o autor devem estar cientes e de acordo com a inscrição. Marque X para confirmar.")</f>
        <v/>
      </c>
      <c r="F33" s="33" t="s">
        <v>12</v>
      </c>
      <c r="G33" s="33"/>
    </row>
    <row r="35" spans="2:10" ht="13.2" x14ac:dyDescent="0.25">
      <c r="C35" s="7" t="s">
        <v>13</v>
      </c>
      <c r="D35" s="7"/>
    </row>
    <row r="36" spans="2:10" s="5" customFormat="1" x14ac:dyDescent="0.2">
      <c r="C36" s="4"/>
      <c r="D36" s="4"/>
      <c r="F36" s="53"/>
      <c r="G36" s="53"/>
      <c r="H36" s="53"/>
      <c r="I36" s="53"/>
      <c r="J36" s="53"/>
    </row>
  </sheetData>
  <sheetProtection algorithmName="SHA-512" hashValue="gbZDThBMTKA+SxuD40jNukkCS62ZXiOf+7cKAfhSJeVrBZHEJ4rHDKHMrxvW0WCAVsoQ2A4HrNjtanpGwEybZQ==" saltValue="GrINZwZCjrR2s/WaHgp9DA==" spinCount="100000" sheet="1" objects="1" scenarios="1" selectLockedCells="1"/>
  <mergeCells count="26">
    <mergeCell ref="B2:D2"/>
    <mergeCell ref="B3:D3"/>
    <mergeCell ref="B4:D4"/>
    <mergeCell ref="B5:D5"/>
    <mergeCell ref="B9:C9"/>
    <mergeCell ref="B7:C7"/>
    <mergeCell ref="B17:D17"/>
    <mergeCell ref="B18:D18"/>
    <mergeCell ref="C19:D19"/>
    <mergeCell ref="B8:D8"/>
    <mergeCell ref="B10:D10"/>
    <mergeCell ref="B12:D12"/>
    <mergeCell ref="B11:C11"/>
    <mergeCell ref="C31:D31"/>
    <mergeCell ref="C32:D32"/>
    <mergeCell ref="B33:C33"/>
    <mergeCell ref="B13:D13"/>
    <mergeCell ref="B26:D28"/>
    <mergeCell ref="C25:D25"/>
    <mergeCell ref="B29:D29"/>
    <mergeCell ref="C30:D30"/>
    <mergeCell ref="C20:D20"/>
    <mergeCell ref="C21:D21"/>
    <mergeCell ref="C22:D22"/>
    <mergeCell ref="C23:D23"/>
    <mergeCell ref="C24:D24"/>
  </mergeCells>
  <dataValidations count="11">
    <dataValidation type="textLength" operator="equal" allowBlank="1" showInputMessage="1" showErrorMessage="1" error="O CPF é composto por 11 algarismos (somente números)" sqref="C20:D20" xr:uid="{F9C4F2E2-15F9-4642-8B41-0BA6E44CD0AB}">
      <formula1>11</formula1>
    </dataValidation>
    <dataValidation type="textLength" operator="lessThanOrEqual" showInputMessage="1" showErrorMessage="1" error="TEXTO NÃO PODE SUPERAR 250 CARACTERES" sqref="B5:D5" xr:uid="{B3BD7D93-4925-49C6-89C7-6D006647B4F5}">
      <formula1>500</formula1>
    </dataValidation>
    <dataValidation type="list" allowBlank="1" showInputMessage="1" showErrorMessage="1" sqref="D14:D16" xr:uid="{1E6C0B45-5B61-471D-80A6-693FD15A62B0}">
      <formula1>$G$14:$G$15</formula1>
    </dataValidation>
    <dataValidation type="date" allowBlank="1" showInputMessage="1" showErrorMessage="1" errorTitle="ERRI" error="A DATA DE APROVAÇÃO DO TRABALHO DEVE ESTAR ENTRE 01/07/2024 E 31/07/2026," sqref="D11" xr:uid="{CD958193-D326-4AD6-9A9B-A0D30E0EB8F8}">
      <formula1>45474</formula1>
      <formula2>46234</formula2>
    </dataValidation>
    <dataValidation type="textLength" allowBlank="1" showInputMessage="1" showErrorMessage="1" sqref="C19:D19" xr:uid="{77FCCDBD-AC0B-479E-B0E3-1F4CBDB95733}">
      <formula1>3</formula1>
      <formula2>100</formula2>
    </dataValidation>
    <dataValidation type="textLength" operator="lessThanOrEqual" allowBlank="1" showInputMessage="1" showErrorMessage="1" errorTitle="ERRO" error="Preencha o telefone no formado (00) 00000-0000." sqref="C21:D21" xr:uid="{66587F17-F8E8-43FB-8542-A64A40F47251}">
      <formula1>15</formula1>
    </dataValidation>
    <dataValidation type="list" allowBlank="1" showInputMessage="1" showErrorMessage="1" sqref="C22:D22" xr:uid="{4C4A8DCB-42D9-4401-BB80-76367325B813}">
      <formula1>$F$22:$G$22</formula1>
    </dataValidation>
    <dataValidation type="list" allowBlank="1" showInputMessage="1" showErrorMessage="1" sqref="C23:D23" xr:uid="{CBC48C1E-3CAE-4096-9E98-02FF37CCE23E}">
      <formula1>$F$23:$J$23</formula1>
    </dataValidation>
    <dataValidation type="list" allowBlank="1" showInputMessage="1" showErrorMessage="1" sqref="C24:D24" xr:uid="{8A7F203F-FDBB-4CFF-BF00-21888E1A1127}">
      <formula1>$F$24:$G$24</formula1>
    </dataValidation>
    <dataValidation type="list" allowBlank="1" showInputMessage="1" showErrorMessage="1" sqref="D33" xr:uid="{0842A42F-0939-4FBC-AA7B-7658977D52CF}">
      <formula1>$F$33:$G$33</formula1>
    </dataValidation>
    <dataValidation type="textLength" allowBlank="1" showInputMessage="1" showErrorMessage="1" errorTitle="ERRO" error="Preencha o telefone no formato (00) 00000-0000," sqref="C31:D31" xr:uid="{BE046297-5DE4-44A3-83D6-1B27A0BD633E}">
      <formula1>14</formula1>
      <formula2>15</formula2>
    </dataValidation>
  </dataValidations>
  <hyperlinks>
    <hyperlink ref="C35" location="'ORIENTAÇÕES GERAIS'!A1" display="Orientações Gerais" xr:uid="{B5EEC694-7ACC-4B46-9764-D1846704E0AE}"/>
    <hyperlink ref="C32" r:id="rId1" display="monica@eq.ufrj.br" xr:uid="{6A48CD64-9D4F-44B9-B0CC-E25CBC30C0CA}"/>
  </hyperlinks>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
        <x14:dataValidation type="list" allowBlank="1" showInputMessage="1" showErrorMessage="1" xr:uid="{7FB76FD1-6039-40E0-A972-9CF93FB79E0E}">
          <x14:formula1>
            <xm:f>Programas!$A$1:$A$59</xm:f>
          </x14:formula1>
          <xm:sqref>D7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08D5-91D2-4097-8C01-98BA84F26B07}">
  <dimension ref="B1:J15"/>
  <sheetViews>
    <sheetView topLeftCell="B1" workbookViewId="0">
      <selection activeCell="B6" sqref="B6:E6"/>
    </sheetView>
  </sheetViews>
  <sheetFormatPr defaultColWidth="9.109375" defaultRowHeight="24.9" customHeight="1" x14ac:dyDescent="0.3"/>
  <cols>
    <col min="1" max="1" width="0.88671875" style="3" customWidth="1"/>
    <col min="2" max="2" width="10.5546875" style="6" customWidth="1"/>
    <col min="3" max="3" width="70.5546875" style="3" customWidth="1"/>
    <col min="4" max="4" width="70.5546875" style="2" customWidth="1"/>
    <col min="5" max="5" width="14" style="2" customWidth="1"/>
    <col min="6" max="6" width="30.109375" style="3" customWidth="1"/>
    <col min="7" max="7" width="0" style="3" hidden="1" customWidth="1"/>
    <col min="8" max="9" width="15.109375" style="3" hidden="1" customWidth="1"/>
    <col min="10" max="10" width="40.44140625" style="3" hidden="1" customWidth="1"/>
    <col min="11" max="16384" width="9.109375" style="3"/>
  </cols>
  <sheetData>
    <row r="1" spans="2:10" ht="10.8" thickBot="1" x14ac:dyDescent="0.35"/>
    <row r="2" spans="2:10" ht="42" customHeight="1" x14ac:dyDescent="0.3">
      <c r="B2" s="88" t="s">
        <v>181</v>
      </c>
      <c r="C2" s="89"/>
      <c r="D2" s="89"/>
      <c r="E2" s="90"/>
    </row>
    <row r="3" spans="2:10" ht="42" customHeight="1" x14ac:dyDescent="0.3">
      <c r="B3" s="60">
        <f>IDENTIFICAÇÃO!B5</f>
        <v>0</v>
      </c>
      <c r="C3" s="105"/>
      <c r="D3" s="105"/>
      <c r="E3" s="106"/>
      <c r="H3" s="49" t="s">
        <v>14</v>
      </c>
      <c r="J3" s="49" t="s">
        <v>15</v>
      </c>
    </row>
    <row r="4" spans="2:10" ht="30" customHeight="1" x14ac:dyDescent="0.3">
      <c r="B4" s="102"/>
      <c r="C4" s="103"/>
      <c r="D4" s="103"/>
      <c r="E4" s="104"/>
      <c r="H4" s="49" t="s">
        <v>16</v>
      </c>
      <c r="J4" s="49" t="s">
        <v>17</v>
      </c>
    </row>
    <row r="5" spans="2:10" ht="60" customHeight="1" x14ac:dyDescent="0.3">
      <c r="B5" s="107" t="s">
        <v>179</v>
      </c>
      <c r="C5" s="95"/>
      <c r="D5" s="95"/>
      <c r="E5" s="96"/>
      <c r="F5" s="47" t="str">
        <f>IF(B6="","Escreva o resumo","")</f>
        <v>Escreva o resumo</v>
      </c>
      <c r="H5" s="49" t="s">
        <v>18</v>
      </c>
      <c r="J5" s="49" t="s">
        <v>19</v>
      </c>
    </row>
    <row r="6" spans="2:10" ht="199.95" customHeight="1" x14ac:dyDescent="0.3">
      <c r="B6" s="108"/>
      <c r="C6" s="109"/>
      <c r="D6" s="109"/>
      <c r="E6" s="110"/>
      <c r="G6" s="3">
        <f>LEN(B6)</f>
        <v>0</v>
      </c>
      <c r="H6" s="49" t="s">
        <v>20</v>
      </c>
      <c r="J6" s="49" t="s">
        <v>21</v>
      </c>
    </row>
    <row r="7" spans="2:10" ht="30" customHeight="1" x14ac:dyDescent="0.3">
      <c r="B7" s="102"/>
      <c r="C7" s="103"/>
      <c r="D7" s="103"/>
      <c r="E7" s="104"/>
      <c r="H7" s="49" t="s">
        <v>16</v>
      </c>
      <c r="J7" s="49" t="s">
        <v>17</v>
      </c>
    </row>
    <row r="8" spans="2:10" ht="42" customHeight="1" x14ac:dyDescent="0.3">
      <c r="B8" s="60" t="s">
        <v>182</v>
      </c>
      <c r="C8" s="95"/>
      <c r="D8" s="95"/>
      <c r="E8" s="96"/>
      <c r="F8" s="47" t="str">
        <f>IF(B9="","Escreva o potencial de aplicação","")</f>
        <v>Escreva o potencial de aplicação</v>
      </c>
      <c r="H8" s="49" t="s">
        <v>18</v>
      </c>
      <c r="J8" s="49" t="s">
        <v>19</v>
      </c>
    </row>
    <row r="9" spans="2:10" ht="199.95" customHeight="1" x14ac:dyDescent="0.3">
      <c r="B9" s="108"/>
      <c r="C9" s="109"/>
      <c r="D9" s="109"/>
      <c r="E9" s="110"/>
      <c r="G9" s="3">
        <f>LEN(B9)</f>
        <v>0</v>
      </c>
      <c r="H9" s="49" t="s">
        <v>20</v>
      </c>
      <c r="J9" s="49" t="s">
        <v>21</v>
      </c>
    </row>
    <row r="10" spans="2:10" ht="30" customHeight="1" x14ac:dyDescent="0.3">
      <c r="B10" s="102"/>
      <c r="C10" s="103"/>
      <c r="D10" s="103"/>
      <c r="E10" s="104"/>
      <c r="H10" s="49" t="s">
        <v>16</v>
      </c>
      <c r="J10" s="49" t="s">
        <v>17</v>
      </c>
    </row>
    <row r="11" spans="2:10" ht="60" customHeight="1" x14ac:dyDescent="0.3">
      <c r="B11" s="111" t="s">
        <v>180</v>
      </c>
      <c r="C11" s="112"/>
      <c r="D11" s="112"/>
      <c r="E11" s="113"/>
      <c r="H11" s="49"/>
    </row>
    <row r="12" spans="2:10" ht="199.95" customHeight="1" thickBot="1" x14ac:dyDescent="0.35">
      <c r="B12" s="114"/>
      <c r="C12" s="115"/>
      <c r="D12" s="115"/>
      <c r="E12" s="116"/>
      <c r="H12" s="49" t="s">
        <v>20</v>
      </c>
      <c r="J12" s="49" t="s">
        <v>21</v>
      </c>
    </row>
    <row r="13" spans="2:10" ht="10.199999999999999" x14ac:dyDescent="0.3">
      <c r="B13" s="2"/>
      <c r="C13" s="2"/>
      <c r="H13" s="49" t="s">
        <v>16</v>
      </c>
      <c r="J13" s="49" t="s">
        <v>17</v>
      </c>
    </row>
    <row r="14" spans="2:10" ht="13.2" x14ac:dyDescent="0.25">
      <c r="B14" s="3"/>
      <c r="D14" s="3"/>
      <c r="E14" s="7" t="s">
        <v>13</v>
      </c>
    </row>
    <row r="15" spans="2:10" ht="10.199999999999999" x14ac:dyDescent="0.3">
      <c r="B15" s="3"/>
      <c r="D15" s="3"/>
    </row>
  </sheetData>
  <sheetProtection algorithmName="SHA-512" hashValue="YUjh0oP1WbO5+1hDs63E8uQLY9UZEic4b10T8u7qdp8bcm0ByvUxps3r9eX8QBFsf5ECYbNuInqORQ3ed4K2uA==" saltValue="ht6sl3P/YciZ7KetxQnl0g==" spinCount="100000" sheet="1" objects="1" scenarios="1" selectLockedCells="1"/>
  <mergeCells count="11">
    <mergeCell ref="B7:E7"/>
    <mergeCell ref="B11:E11"/>
    <mergeCell ref="B12:E12"/>
    <mergeCell ref="B8:E8"/>
    <mergeCell ref="B9:E9"/>
    <mergeCell ref="B10:E10"/>
    <mergeCell ref="B4:E4"/>
    <mergeCell ref="B2:E2"/>
    <mergeCell ref="B3:E3"/>
    <mergeCell ref="B5:E5"/>
    <mergeCell ref="B6:E6"/>
  </mergeCells>
  <dataValidations count="5">
    <dataValidation type="textLength" operator="lessThanOrEqual" allowBlank="1" showInputMessage="1" showErrorMessage="1" error="TEXTO NÃO PODE SUPERAR 300 CARACTERES" sqref="B4 B13 B7 B10" xr:uid="{5DD997F1-FA4E-429E-A710-D728A4F183BA}">
      <formula1>300</formula1>
    </dataValidation>
    <dataValidation type="textLength" operator="lessThanOrEqual" allowBlank="1" showInputMessage="1" showErrorMessage="1" error="TEXTO NÃO PODE SUPERAR 250 CARACTERES" sqref="B3" xr:uid="{7CC670C2-2D8A-4786-9569-F8EB62F9493A}">
      <formula1>250</formula1>
    </dataValidation>
    <dataValidation type="textLength" operator="lessThanOrEqual" showInputMessage="1" showErrorMessage="1" error="TEXTO NÃO PODE SUPERAR 5.000 CARACTERES" sqref="B12:E12" xr:uid="{BDBC324D-FFDA-4DB4-89E1-3237C43B6E0D}">
      <formula1>5000</formula1>
    </dataValidation>
    <dataValidation type="textLength" operator="lessThanOrEqual" showInputMessage="1" showErrorMessage="1" error="TEXTO NÃO PODE SUPERAR 7.000 CARACTERES" sqref="B6:E6" xr:uid="{7F97382C-01E5-47FD-AC12-EC8160B2EFD8}">
      <formula1>7000</formula1>
    </dataValidation>
    <dataValidation type="textLength" operator="lessThanOrEqual" showInputMessage="1" showErrorMessage="1" error="TEXTO NÃO PODE SUPERAR 7.000 CARACTERES" sqref="B9:E9" xr:uid="{CB926DC1-E97D-4FBD-9E33-5B16B310B3A6}">
      <formula1>2000</formula1>
    </dataValidation>
  </dataValidations>
  <hyperlinks>
    <hyperlink ref="E14" location="'ORIENTAÇÕES GERAIS'!A1" display="Orientações Gerais" xr:uid="{C244DF90-CA4A-4AB1-BAD9-24DBC4A2583A}"/>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E6C71-29D6-4BF5-AADF-8E1B352AA8E4}">
  <dimension ref="A1:D59"/>
  <sheetViews>
    <sheetView topLeftCell="A34" workbookViewId="0">
      <selection activeCell="D48" sqref="D48"/>
    </sheetView>
  </sheetViews>
  <sheetFormatPr defaultRowHeight="14.4" x14ac:dyDescent="0.3"/>
  <cols>
    <col min="1" max="1" width="8.88671875" style="45"/>
    <col min="2" max="2" width="14.21875" bestFit="1" customWidth="1"/>
    <col min="3" max="3" width="32.21875" bestFit="1" customWidth="1"/>
    <col min="4" max="4" width="42.109375" customWidth="1"/>
  </cols>
  <sheetData>
    <row r="1" spans="1:4" x14ac:dyDescent="0.3">
      <c r="A1" s="45" t="s">
        <v>110</v>
      </c>
      <c r="B1" t="s">
        <v>36</v>
      </c>
      <c r="C1" t="s">
        <v>83</v>
      </c>
      <c r="D1" t="s">
        <v>84</v>
      </c>
    </row>
    <row r="2" spans="1:4" x14ac:dyDescent="0.3">
      <c r="A2" s="45" t="s">
        <v>111</v>
      </c>
      <c r="B2" t="s">
        <v>40</v>
      </c>
      <c r="C2" t="s">
        <v>85</v>
      </c>
      <c r="D2" t="s">
        <v>86</v>
      </c>
    </row>
    <row r="3" spans="1:4" x14ac:dyDescent="0.3">
      <c r="A3" s="45" t="s">
        <v>112</v>
      </c>
      <c r="B3" t="s">
        <v>26</v>
      </c>
      <c r="C3" t="s">
        <v>87</v>
      </c>
      <c r="D3" t="s">
        <v>77</v>
      </c>
    </row>
    <row r="4" spans="1:4" x14ac:dyDescent="0.3">
      <c r="A4" s="45" t="s">
        <v>113</v>
      </c>
      <c r="B4" t="s">
        <v>26</v>
      </c>
      <c r="C4" t="s">
        <v>88</v>
      </c>
      <c r="D4" t="s">
        <v>89</v>
      </c>
    </row>
    <row r="5" spans="1:4" x14ac:dyDescent="0.3">
      <c r="A5" s="45" t="s">
        <v>114</v>
      </c>
      <c r="B5" t="s">
        <v>30</v>
      </c>
      <c r="C5" t="s">
        <v>90</v>
      </c>
      <c r="D5" t="s">
        <v>91</v>
      </c>
    </row>
    <row r="6" spans="1:4" x14ac:dyDescent="0.3">
      <c r="A6" s="45" t="s">
        <v>115</v>
      </c>
      <c r="B6" t="s">
        <v>78</v>
      </c>
      <c r="C6" t="s">
        <v>92</v>
      </c>
      <c r="D6" t="s">
        <v>93</v>
      </c>
    </row>
    <row r="7" spans="1:4" x14ac:dyDescent="0.3">
      <c r="A7" s="45" t="s">
        <v>116</v>
      </c>
      <c r="B7" t="s">
        <v>26</v>
      </c>
      <c r="C7" t="s">
        <v>94</v>
      </c>
      <c r="D7" t="s">
        <v>95</v>
      </c>
    </row>
    <row r="8" spans="1:4" x14ac:dyDescent="0.3">
      <c r="A8" s="45" t="s">
        <v>117</v>
      </c>
      <c r="B8" t="s">
        <v>26</v>
      </c>
      <c r="C8" t="s">
        <v>96</v>
      </c>
      <c r="D8" t="s">
        <v>97</v>
      </c>
    </row>
    <row r="9" spans="1:4" x14ac:dyDescent="0.3">
      <c r="A9" s="45" t="s">
        <v>118</v>
      </c>
      <c r="B9" t="s">
        <v>26</v>
      </c>
      <c r="C9" t="s">
        <v>98</v>
      </c>
      <c r="D9" t="s">
        <v>99</v>
      </c>
    </row>
    <row r="10" spans="1:4" x14ac:dyDescent="0.3">
      <c r="A10" s="45" t="s">
        <v>119</v>
      </c>
      <c r="B10" t="s">
        <v>79</v>
      </c>
      <c r="C10" t="s">
        <v>100</v>
      </c>
      <c r="D10" t="s">
        <v>101</v>
      </c>
    </row>
    <row r="11" spans="1:4" x14ac:dyDescent="0.3">
      <c r="A11" s="45" t="s">
        <v>120</v>
      </c>
      <c r="B11" t="s">
        <v>40</v>
      </c>
      <c r="C11" t="s">
        <v>102</v>
      </c>
      <c r="D11" t="s">
        <v>103</v>
      </c>
    </row>
    <row r="12" spans="1:4" x14ac:dyDescent="0.3">
      <c r="A12" s="45" t="s">
        <v>121</v>
      </c>
      <c r="B12" t="s">
        <v>37</v>
      </c>
      <c r="C12" t="s">
        <v>104</v>
      </c>
      <c r="D12" t="s">
        <v>105</v>
      </c>
    </row>
    <row r="13" spans="1:4" x14ac:dyDescent="0.3">
      <c r="A13" s="45" t="s">
        <v>122</v>
      </c>
      <c r="B13" t="s">
        <v>35</v>
      </c>
      <c r="C13" t="s">
        <v>106</v>
      </c>
      <c r="D13" t="s">
        <v>107</v>
      </c>
    </row>
    <row r="14" spans="1:4" x14ac:dyDescent="0.3">
      <c r="A14" s="45" t="s">
        <v>123</v>
      </c>
      <c r="B14" t="s">
        <v>35</v>
      </c>
      <c r="C14" t="s">
        <v>183</v>
      </c>
      <c r="D14" t="s">
        <v>184</v>
      </c>
    </row>
    <row r="15" spans="1:4" x14ac:dyDescent="0.3">
      <c r="A15" s="45" t="s">
        <v>124</v>
      </c>
      <c r="B15" t="s">
        <v>45</v>
      </c>
      <c r="C15" t="s">
        <v>185</v>
      </c>
      <c r="D15" t="s">
        <v>186</v>
      </c>
    </row>
    <row r="16" spans="1:4" x14ac:dyDescent="0.3">
      <c r="A16" s="45" t="s">
        <v>125</v>
      </c>
      <c r="B16" t="s">
        <v>26</v>
      </c>
      <c r="C16" t="s">
        <v>187</v>
      </c>
      <c r="D16" t="s">
        <v>188</v>
      </c>
    </row>
    <row r="17" spans="1:4" x14ac:dyDescent="0.3">
      <c r="A17" s="45" t="s">
        <v>126</v>
      </c>
      <c r="B17" t="s">
        <v>26</v>
      </c>
      <c r="C17" t="s">
        <v>190</v>
      </c>
      <c r="D17" t="s">
        <v>189</v>
      </c>
    </row>
    <row r="18" spans="1:4" x14ac:dyDescent="0.3">
      <c r="A18" s="45" t="s">
        <v>127</v>
      </c>
      <c r="B18" t="s">
        <v>26</v>
      </c>
      <c r="C18" t="s">
        <v>191</v>
      </c>
      <c r="D18" t="s">
        <v>192</v>
      </c>
    </row>
    <row r="19" spans="1:4" x14ac:dyDescent="0.3">
      <c r="A19" s="45" t="s">
        <v>128</v>
      </c>
      <c r="B19" t="s">
        <v>32</v>
      </c>
      <c r="C19" t="s">
        <v>193</v>
      </c>
      <c r="D19" t="s">
        <v>194</v>
      </c>
    </row>
    <row r="20" spans="1:4" x14ac:dyDescent="0.3">
      <c r="A20" s="45" t="s">
        <v>129</v>
      </c>
      <c r="B20" t="s">
        <v>26</v>
      </c>
      <c r="C20" t="s">
        <v>195</v>
      </c>
      <c r="D20" t="s">
        <v>196</v>
      </c>
    </row>
    <row r="21" spans="1:4" x14ac:dyDescent="0.3">
      <c r="A21" s="45" t="s">
        <v>130</v>
      </c>
      <c r="B21" t="s">
        <v>27</v>
      </c>
      <c r="C21" t="s">
        <v>197</v>
      </c>
      <c r="D21" t="s">
        <v>198</v>
      </c>
    </row>
    <row r="22" spans="1:4" x14ac:dyDescent="0.3">
      <c r="A22" s="45" t="s">
        <v>131</v>
      </c>
      <c r="B22" t="s">
        <v>48</v>
      </c>
      <c r="C22" t="s">
        <v>199</v>
      </c>
      <c r="D22" t="s">
        <v>200</v>
      </c>
    </row>
    <row r="23" spans="1:4" x14ac:dyDescent="0.3">
      <c r="A23" s="45" t="s">
        <v>132</v>
      </c>
      <c r="B23" t="s">
        <v>79</v>
      </c>
      <c r="C23" t="s">
        <v>201</v>
      </c>
      <c r="D23" t="s">
        <v>202</v>
      </c>
    </row>
    <row r="24" spans="1:4" x14ac:dyDescent="0.3">
      <c r="A24" s="45" t="s">
        <v>133</v>
      </c>
      <c r="B24" t="s">
        <v>29</v>
      </c>
      <c r="C24" t="s">
        <v>203</v>
      </c>
      <c r="D24" t="s">
        <v>204</v>
      </c>
    </row>
    <row r="25" spans="1:4" x14ac:dyDescent="0.3">
      <c r="A25" s="45" t="s">
        <v>134</v>
      </c>
      <c r="B25" t="s">
        <v>33</v>
      </c>
      <c r="C25" t="s">
        <v>206</v>
      </c>
      <c r="D25" t="s">
        <v>205</v>
      </c>
    </row>
    <row r="26" spans="1:4" x14ac:dyDescent="0.3">
      <c r="A26" s="45" t="s">
        <v>135</v>
      </c>
      <c r="B26" t="s">
        <v>80</v>
      </c>
      <c r="C26" t="s">
        <v>207</v>
      </c>
      <c r="D26" s="50" t="s">
        <v>208</v>
      </c>
    </row>
    <row r="27" spans="1:4" x14ac:dyDescent="0.3">
      <c r="A27" s="45" t="s">
        <v>136</v>
      </c>
      <c r="B27" t="s">
        <v>29</v>
      </c>
      <c r="C27" t="s">
        <v>210</v>
      </c>
      <c r="D27" t="s">
        <v>209</v>
      </c>
    </row>
    <row r="28" spans="1:4" x14ac:dyDescent="0.3">
      <c r="A28" s="45" t="s">
        <v>137</v>
      </c>
      <c r="B28" t="s">
        <v>32</v>
      </c>
      <c r="C28" t="s">
        <v>211</v>
      </c>
      <c r="D28" t="s">
        <v>212</v>
      </c>
    </row>
    <row r="29" spans="1:4" x14ac:dyDescent="0.3">
      <c r="A29" s="45" t="s">
        <v>138</v>
      </c>
      <c r="B29" t="s">
        <v>41</v>
      </c>
      <c r="C29" t="s">
        <v>213</v>
      </c>
      <c r="D29" t="s">
        <v>214</v>
      </c>
    </row>
    <row r="30" spans="1:4" x14ac:dyDescent="0.3">
      <c r="A30" s="45" t="s">
        <v>139</v>
      </c>
      <c r="B30" t="s">
        <v>30</v>
      </c>
      <c r="C30" t="s">
        <v>215</v>
      </c>
      <c r="D30" t="s">
        <v>216</v>
      </c>
    </row>
    <row r="31" spans="1:4" x14ac:dyDescent="0.3">
      <c r="A31" s="45" t="s">
        <v>140</v>
      </c>
      <c r="B31" t="s">
        <v>33</v>
      </c>
      <c r="C31" t="s">
        <v>217</v>
      </c>
      <c r="D31" t="s">
        <v>218</v>
      </c>
    </row>
    <row r="32" spans="1:4" x14ac:dyDescent="0.3">
      <c r="A32" s="45" t="s">
        <v>141</v>
      </c>
      <c r="B32" t="s">
        <v>31</v>
      </c>
      <c r="C32" t="s">
        <v>219</v>
      </c>
      <c r="D32" t="s">
        <v>220</v>
      </c>
    </row>
    <row r="33" spans="1:4" x14ac:dyDescent="0.3">
      <c r="A33" s="45" t="s">
        <v>142</v>
      </c>
      <c r="B33" t="s">
        <v>28</v>
      </c>
      <c r="C33" t="s">
        <v>221</v>
      </c>
      <c r="D33" t="s">
        <v>222</v>
      </c>
    </row>
    <row r="34" spans="1:4" x14ac:dyDescent="0.3">
      <c r="A34" s="45" t="s">
        <v>143</v>
      </c>
      <c r="B34" t="s">
        <v>44</v>
      </c>
      <c r="C34" t="s">
        <v>223</v>
      </c>
      <c r="D34" t="s">
        <v>224</v>
      </c>
    </row>
    <row r="35" spans="1:4" x14ac:dyDescent="0.3">
      <c r="A35" s="45" t="s">
        <v>144</v>
      </c>
      <c r="B35" t="s">
        <v>34</v>
      </c>
      <c r="C35" t="s">
        <v>225</v>
      </c>
      <c r="D35" t="s">
        <v>226</v>
      </c>
    </row>
    <row r="36" spans="1:4" x14ac:dyDescent="0.3">
      <c r="A36" s="45" t="s">
        <v>145</v>
      </c>
      <c r="B36" t="s">
        <v>33</v>
      </c>
      <c r="C36" t="s">
        <v>227</v>
      </c>
      <c r="D36" t="s">
        <v>228</v>
      </c>
    </row>
    <row r="37" spans="1:4" x14ac:dyDescent="0.3">
      <c r="A37" s="45" t="s">
        <v>146</v>
      </c>
      <c r="B37" t="s">
        <v>41</v>
      </c>
      <c r="C37" t="s">
        <v>229</v>
      </c>
      <c r="D37" t="s">
        <v>230</v>
      </c>
    </row>
    <row r="38" spans="1:4" x14ac:dyDescent="0.3">
      <c r="A38" s="45" t="s">
        <v>147</v>
      </c>
      <c r="B38" t="s">
        <v>78</v>
      </c>
      <c r="C38" t="s">
        <v>231</v>
      </c>
      <c r="D38" t="s">
        <v>232</v>
      </c>
    </row>
    <row r="39" spans="1:4" x14ac:dyDescent="0.3">
      <c r="A39" s="45" t="s">
        <v>148</v>
      </c>
      <c r="B39" t="s">
        <v>28</v>
      </c>
      <c r="C39" t="s">
        <v>233</v>
      </c>
      <c r="D39" t="s">
        <v>234</v>
      </c>
    </row>
    <row r="40" spans="1:4" x14ac:dyDescent="0.3">
      <c r="A40" s="45" t="s">
        <v>149</v>
      </c>
      <c r="B40" t="s">
        <v>34</v>
      </c>
      <c r="C40" t="s">
        <v>235</v>
      </c>
      <c r="D40" t="s">
        <v>236</v>
      </c>
    </row>
    <row r="41" spans="1:4" x14ac:dyDescent="0.3">
      <c r="A41" s="45" t="s">
        <v>150</v>
      </c>
      <c r="B41" t="s">
        <v>33</v>
      </c>
      <c r="C41" t="s">
        <v>237</v>
      </c>
      <c r="D41" t="s">
        <v>238</v>
      </c>
    </row>
    <row r="42" spans="1:4" x14ac:dyDescent="0.3">
      <c r="A42" s="45" t="s">
        <v>151</v>
      </c>
      <c r="B42" t="s">
        <v>31</v>
      </c>
      <c r="C42" t="s">
        <v>239</v>
      </c>
      <c r="D42" t="s">
        <v>240</v>
      </c>
    </row>
    <row r="43" spans="1:4" x14ac:dyDescent="0.3">
      <c r="A43" s="45" t="s">
        <v>152</v>
      </c>
      <c r="B43" t="s">
        <v>33</v>
      </c>
      <c r="C43" t="s">
        <v>241</v>
      </c>
      <c r="D43" t="s">
        <v>242</v>
      </c>
    </row>
    <row r="44" spans="1:4" x14ac:dyDescent="0.3">
      <c r="A44" s="45" t="s">
        <v>153</v>
      </c>
      <c r="B44" t="s">
        <v>40</v>
      </c>
      <c r="C44" t="s">
        <v>243</v>
      </c>
      <c r="D44" t="s">
        <v>244</v>
      </c>
    </row>
    <row r="45" spans="1:4" x14ac:dyDescent="0.3">
      <c r="A45" s="45" t="s">
        <v>154</v>
      </c>
      <c r="B45" t="s">
        <v>42</v>
      </c>
      <c r="C45" t="s">
        <v>245</v>
      </c>
      <c r="D45" t="s">
        <v>246</v>
      </c>
    </row>
    <row r="46" spans="1:4" x14ac:dyDescent="0.3">
      <c r="A46" s="45" t="s">
        <v>155</v>
      </c>
      <c r="B46" t="s">
        <v>41</v>
      </c>
      <c r="C46" t="s">
        <v>247</v>
      </c>
      <c r="D46" t="s">
        <v>248</v>
      </c>
    </row>
    <row r="47" spans="1:4" x14ac:dyDescent="0.3">
      <c r="A47" s="45" t="s">
        <v>156</v>
      </c>
      <c r="B47" t="s">
        <v>41</v>
      </c>
      <c r="C47" t="s">
        <v>249</v>
      </c>
      <c r="D47" t="s">
        <v>250</v>
      </c>
    </row>
    <row r="48" spans="1:4" x14ac:dyDescent="0.3">
      <c r="A48" s="45" t="s">
        <v>157</v>
      </c>
      <c r="B48" t="s">
        <v>49</v>
      </c>
      <c r="C48" t="s">
        <v>251</v>
      </c>
      <c r="D48" t="s">
        <v>252</v>
      </c>
    </row>
    <row r="49" spans="1:4" x14ac:dyDescent="0.3">
      <c r="A49" s="45" t="s">
        <v>158</v>
      </c>
      <c r="B49" t="s">
        <v>35</v>
      </c>
      <c r="C49" t="s">
        <v>253</v>
      </c>
      <c r="D49" t="s">
        <v>254</v>
      </c>
    </row>
    <row r="50" spans="1:4" x14ac:dyDescent="0.3">
      <c r="A50" s="45" t="s">
        <v>159</v>
      </c>
      <c r="B50" t="s">
        <v>31</v>
      </c>
      <c r="C50" t="s">
        <v>255</v>
      </c>
      <c r="D50" t="s">
        <v>256</v>
      </c>
    </row>
    <row r="51" spans="1:4" x14ac:dyDescent="0.3">
      <c r="A51" s="45" t="s">
        <v>160</v>
      </c>
      <c r="B51" t="s">
        <v>39</v>
      </c>
      <c r="C51" t="s">
        <v>257</v>
      </c>
      <c r="D51" t="s">
        <v>258</v>
      </c>
    </row>
    <row r="52" spans="1:4" x14ac:dyDescent="0.3">
      <c r="A52" s="45" t="s">
        <v>161</v>
      </c>
      <c r="B52" t="s">
        <v>43</v>
      </c>
      <c r="C52" t="s">
        <v>259</v>
      </c>
      <c r="D52" t="s">
        <v>260</v>
      </c>
    </row>
    <row r="53" spans="1:4" x14ac:dyDescent="0.3">
      <c r="A53" s="45" t="s">
        <v>162</v>
      </c>
      <c r="B53" t="s">
        <v>81</v>
      </c>
      <c r="C53" t="s">
        <v>261</v>
      </c>
      <c r="D53" t="s">
        <v>262</v>
      </c>
    </row>
    <row r="54" spans="1:4" x14ac:dyDescent="0.3">
      <c r="A54" s="45" t="s">
        <v>163</v>
      </c>
      <c r="B54" t="s">
        <v>57</v>
      </c>
      <c r="C54" t="s">
        <v>263</v>
      </c>
      <c r="D54" t="s">
        <v>264</v>
      </c>
    </row>
    <row r="55" spans="1:4" x14ac:dyDescent="0.3">
      <c r="A55" s="45" t="s">
        <v>164</v>
      </c>
      <c r="B55" t="s">
        <v>38</v>
      </c>
      <c r="C55" t="s">
        <v>265</v>
      </c>
      <c r="D55" t="s">
        <v>266</v>
      </c>
    </row>
    <row r="56" spans="1:4" x14ac:dyDescent="0.3">
      <c r="A56" s="45" t="s">
        <v>165</v>
      </c>
      <c r="B56" t="s">
        <v>82</v>
      </c>
      <c r="C56" t="s">
        <v>267</v>
      </c>
      <c r="D56" t="s">
        <v>268</v>
      </c>
    </row>
    <row r="57" spans="1:4" x14ac:dyDescent="0.3">
      <c r="A57" s="45" t="s">
        <v>166</v>
      </c>
      <c r="B57" t="s">
        <v>47</v>
      </c>
      <c r="C57" t="s">
        <v>269</v>
      </c>
      <c r="D57" t="s">
        <v>270</v>
      </c>
    </row>
    <row r="58" spans="1:4" x14ac:dyDescent="0.3">
      <c r="A58" s="45" t="s">
        <v>167</v>
      </c>
      <c r="B58" t="s">
        <v>46</v>
      </c>
      <c r="C58" t="s">
        <v>271</v>
      </c>
      <c r="D58" t="s">
        <v>272</v>
      </c>
    </row>
    <row r="59" spans="1:4" x14ac:dyDescent="0.3">
      <c r="A59" s="45" t="s">
        <v>168</v>
      </c>
      <c r="B59" t="s">
        <v>45</v>
      </c>
      <c r="C59" t="s">
        <v>273</v>
      </c>
      <c r="D59" t="s">
        <v>274</v>
      </c>
    </row>
  </sheetData>
  <hyperlinks>
    <hyperlink ref="D26" r:id="rId1" xr:uid="{D660A9A1-FD97-4E31-A13E-E425BAAB1713}"/>
  </hyperlink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A7F927CA84C448920AF4FC50E206A7" ma:contentTypeVersion="18" ma:contentTypeDescription="Create a new document." ma:contentTypeScope="" ma:versionID="f409da00accfc973dc16b421e207b233">
  <xsd:schema xmlns:xsd="http://www.w3.org/2001/XMLSchema" xmlns:xs="http://www.w3.org/2001/XMLSchema" xmlns:p="http://schemas.microsoft.com/office/2006/metadata/properties" xmlns:ns1="http://schemas.microsoft.com/sharepoint/v3" xmlns:ns2="335420cc-bf8a-40d3-9a2b-1b9cb7cfedcb" xmlns:ns3="2cf2cf1a-f0ec-4b26-a5ea-cea8dbc0b759" targetNamespace="http://schemas.microsoft.com/office/2006/metadata/properties" ma:root="true" ma:fieldsID="32adcc15e19f36a04120288c29e899b7" ns1:_="" ns2:_="" ns3:_="">
    <xsd:import namespace="http://schemas.microsoft.com/sharepoint/v3"/>
    <xsd:import namespace="335420cc-bf8a-40d3-9a2b-1b9cb7cfedcb"/>
    <xsd:import namespace="2cf2cf1a-f0ec-4b26-a5ea-cea8dbc0b7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_Flow_SignoffStatu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5420cc-bf8a-40d3-9a2b-1b9cb7cfed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f2cf1a-f0ec-4b26-a5ea-cea8dbc0b75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22b35b9-b3f6-46a8-9d64-6cdbad19d97c}" ma:internalName="TaxCatchAll" ma:showField="CatchAllData" ma:web="2cf2cf1a-f0ec-4b26-a5ea-cea8dbc0b75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335420cc-bf8a-40d3-9a2b-1b9cb7cfedcb" xsi:nil="true"/>
    <TaxCatchAll xmlns="2cf2cf1a-f0ec-4b26-a5ea-cea8dbc0b759" xsi:nil="true"/>
    <_ip_UnifiedCompliancePolicyProperties xmlns="http://schemas.microsoft.com/sharepoint/v3" xsi:nil="true"/>
    <lcf76f155ced4ddcb4097134ff3c332f xmlns="335420cc-bf8a-40d3-9a2b-1b9cb7cfedc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578D90-3B32-49D3-B053-2E973003B616}">
  <ds:schemaRefs>
    <ds:schemaRef ds:uri="http://schemas.microsoft.com/sharepoint/v3/contenttype/forms"/>
  </ds:schemaRefs>
</ds:datastoreItem>
</file>

<file path=customXml/itemProps2.xml><?xml version="1.0" encoding="utf-8"?>
<ds:datastoreItem xmlns:ds="http://schemas.openxmlformats.org/officeDocument/2006/customXml" ds:itemID="{5F230635-BC4A-4776-8525-AC41511FD6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5420cc-bf8a-40d3-9a2b-1b9cb7cfedcb"/>
    <ds:schemaRef ds:uri="2cf2cf1a-f0ec-4b26-a5ea-cea8dbc0b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803672-A3BB-44B9-8C59-01977557A682}">
  <ds:schemaRefs>
    <ds:schemaRef ds:uri="http://schemas.microsoft.com/office/2006/metadata/properties"/>
    <ds:schemaRef ds:uri="http://schemas.microsoft.com/office/infopath/2007/PartnerControls"/>
    <ds:schemaRef ds:uri="http://schemas.microsoft.com/sharepoint/v3"/>
    <ds:schemaRef ds:uri="335420cc-bf8a-40d3-9a2b-1b9cb7cfedcb"/>
    <ds:schemaRef ds:uri="2cf2cf1a-f0ec-4b26-a5ea-cea8dbc0b7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ORIENTAÇÕES GERAIS</vt:lpstr>
      <vt:lpstr>AVISO DE PRIVACIDADE</vt:lpstr>
      <vt:lpstr>IDENTIFICAÇÃO</vt:lpstr>
      <vt:lpstr>RESUMO</vt:lpstr>
      <vt:lpstr>Programas</vt:lpstr>
      <vt:lpstr>'ORIENTAÇÕES GERAIS'!Area_de_impressao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Usuário</dc:creator>
  <cp:keywords/>
  <dc:description/>
  <cp:lastModifiedBy>Dermeval Jr</cp:lastModifiedBy>
  <cp:revision/>
  <dcterms:created xsi:type="dcterms:W3CDTF">2013-12-08T13:01:23Z</dcterms:created>
  <dcterms:modified xsi:type="dcterms:W3CDTF">2026-08-21T21:19:12Z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0x010100F7A7F927CA84C448920AF4FC50E206A7</vt:lpwstr>
  </property>
  <property fmtid="{D5CDD505-2E9C-101B-9397-08002B2CF9AE}" pid="3" name="MediaServiceImageTags">
    <vt:lpwstr/>
  </property>
</Properties>
</file>