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_de_trabalho" defaultThemeVersion="124226"/>
  <mc:AlternateContent xmlns:mc="http://schemas.openxmlformats.org/markup-compatibility/2006">
    <mc:Choice Requires="x15">
      <x15ac:absPath xmlns:x15ac="http://schemas.microsoft.com/office/spreadsheetml/2010/11/ac" url="C:\Users\derme\Dropbox\ANP\PRÊMIO ANP\PRÊMIO ANP 2026\002 - INSCRIÇÃO\FORMULÁRIOS DE INSCRIÇÃO\"/>
    </mc:Choice>
  </mc:AlternateContent>
  <xr:revisionPtr revIDLastSave="0" documentId="13_ncr:1_{133509D0-D8FB-4FCA-81DA-1C7205155B13}" xr6:coauthVersionLast="47" xr6:coauthVersionMax="47" xr10:uidLastSave="{00000000-0000-0000-0000-000000000000}"/>
  <workbookProtection workbookAlgorithmName="SHA-512" workbookHashValue="qGRWYYVloV3CY/Pua7SBVnIp8tMLy107kgqX5vg0Mcz0F5LUhtM3CF38BX73UM/Hhk/KScgtkSoeUIUM4ZAFgQ==" workbookSaltValue="6xfKJfI8KHPqawetwtMTbA==" workbookSpinCount="100000" lockStructure="1"/>
  <bookViews>
    <workbookView xWindow="-108" yWindow="-108" windowWidth="23256" windowHeight="12456" tabRatio="744" xr2:uid="{00000000-000D-0000-FFFF-FFFF00000000}"/>
  </bookViews>
  <sheets>
    <sheet name="ORIENTAÇÕES GERAIS" sheetId="120" r:id="rId1"/>
    <sheet name="AVISO DE PRIVACIDADE" sheetId="126" r:id="rId2"/>
    <sheet name="IDENTIFICAÇÃO" sheetId="114" r:id="rId3"/>
    <sheet name="DESCRIÇÃO" sheetId="64" r:id="rId4"/>
    <sheet name="PARTICIPANTES" sheetId="121" r:id="rId5"/>
    <sheet name="PROJETO(S) ASSOCIADO(S)" sheetId="119" state="hidden" r:id="rId6"/>
    <sheet name="Apoio" sheetId="125" state="hidden" r:id="rId7"/>
    <sheet name="Empresas" sheetId="124" state="hidden" r:id="rId8"/>
  </sheets>
  <definedNames>
    <definedName name="_xlnm._FilterDatabase" localSheetId="6" hidden="1">Apoio!$A$1:$J$5629</definedName>
    <definedName name="_xlnm.Print_Area" localSheetId="3">DESCRIÇÃO!$B$2:$E$27</definedName>
    <definedName name="_xlnm.Print_Area" localSheetId="2">IDENTIFICAÇÃO!$B$2:$D$14</definedName>
    <definedName name="_xlnm.Print_Area" localSheetId="0">'ORIENTAÇÕES GERAIS'!$B$4:$B$27</definedName>
    <definedName name="_xlnm.Print_Area" localSheetId="4">PARTICIPANTES!$B$2:$J$25</definedName>
    <definedName name="_xlnm.Print_Area" localSheetId="5">'PROJETO(S) ASSOCIADO(S)'!$B$2:$J$21</definedName>
    <definedName name="OLE_LINK1" localSheetId="3">DESCRIÇÃO!#REF!</definedName>
    <definedName name="OLE_LINK1" localSheetId="2">IDENTIFICAÇÃO!#REF!</definedName>
    <definedName name="TIPO">PARTICIPANTES!$L$6:$L$8</definedName>
    <definedName name="Tipo_de_Resultado">DESCRIÇÃO!$H$3:$H$10</definedName>
    <definedName name="TipoParticipação">PARTICIPANTES!$L$6:$L$8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26" l="1"/>
  <c r="E14" i="114" l="1"/>
  <c r="D26" i="121"/>
  <c r="E26" i="121"/>
  <c r="F26" i="64"/>
  <c r="F23" i="64"/>
  <c r="F20" i="64"/>
  <c r="F17" i="64"/>
  <c r="F14" i="64"/>
  <c r="F11" i="64"/>
  <c r="F8" i="64"/>
  <c r="F5" i="64"/>
  <c r="E4" i="114"/>
  <c r="E7" i="114"/>
  <c r="E13" i="114"/>
  <c r="E12" i="114"/>
  <c r="J11" i="119"/>
  <c r="J12" i="119"/>
  <c r="J13" i="119"/>
  <c r="J14" i="119"/>
  <c r="J15" i="119"/>
  <c r="J16" i="119"/>
  <c r="J17" i="119"/>
  <c r="J18" i="119"/>
  <c r="J19" i="119"/>
  <c r="J20" i="119"/>
  <c r="J21" i="119"/>
  <c r="I11" i="119"/>
  <c r="I12" i="119"/>
  <c r="I13" i="119"/>
  <c r="I14" i="119"/>
  <c r="I15" i="119"/>
  <c r="I16" i="119"/>
  <c r="I17" i="119"/>
  <c r="I18" i="119"/>
  <c r="I19" i="119"/>
  <c r="I20" i="119"/>
  <c r="I21" i="119"/>
  <c r="H11" i="119"/>
  <c r="H12" i="119"/>
  <c r="H13" i="119"/>
  <c r="H14" i="119"/>
  <c r="H15" i="119"/>
  <c r="H16" i="119"/>
  <c r="H17" i="119"/>
  <c r="H18" i="119"/>
  <c r="H19" i="119"/>
  <c r="H20" i="119"/>
  <c r="H21" i="119"/>
  <c r="G11" i="119"/>
  <c r="G12" i="119"/>
  <c r="G13" i="119"/>
  <c r="G14" i="119"/>
  <c r="G15" i="119"/>
  <c r="G16" i="119"/>
  <c r="G17" i="119"/>
  <c r="G18" i="119"/>
  <c r="G19" i="119"/>
  <c r="G20" i="119"/>
  <c r="G21" i="119"/>
  <c r="F11" i="119"/>
  <c r="F12" i="119"/>
  <c r="F13" i="119"/>
  <c r="F14" i="119"/>
  <c r="F15" i="119"/>
  <c r="F16" i="119"/>
  <c r="F17" i="119"/>
  <c r="F18" i="119"/>
  <c r="F19" i="119"/>
  <c r="F20" i="119"/>
  <c r="F21" i="119"/>
  <c r="E11" i="119"/>
  <c r="E12" i="119"/>
  <c r="E13" i="119"/>
  <c r="E14" i="119"/>
  <c r="E15" i="119"/>
  <c r="E16" i="119"/>
  <c r="E17" i="119"/>
  <c r="E18" i="119"/>
  <c r="E19" i="119"/>
  <c r="E20" i="119"/>
  <c r="E21" i="119"/>
  <c r="C11" i="119"/>
  <c r="C12" i="119"/>
  <c r="C13" i="119"/>
  <c r="C14" i="119"/>
  <c r="C15" i="119"/>
  <c r="C16" i="119"/>
  <c r="C17" i="119"/>
  <c r="C18" i="119"/>
  <c r="C19" i="119"/>
  <c r="C20" i="119"/>
  <c r="C21" i="119"/>
  <c r="I7" i="119"/>
  <c r="H7" i="119"/>
  <c r="G7" i="119"/>
  <c r="F7" i="119"/>
  <c r="E7" i="119"/>
  <c r="C7" i="119"/>
  <c r="J7" i="119" l="1"/>
  <c r="J22" i="119" s="1"/>
  <c r="P21" i="119" l="1"/>
  <c r="N21" i="119"/>
  <c r="P20" i="119"/>
  <c r="N20" i="119"/>
  <c r="P19" i="119"/>
  <c r="N19" i="119"/>
  <c r="P18" i="119"/>
  <c r="N18" i="119"/>
  <c r="P17" i="119"/>
  <c r="N17" i="119"/>
  <c r="P16" i="119"/>
  <c r="N16" i="119"/>
  <c r="P15" i="119"/>
  <c r="N15" i="119"/>
  <c r="P14" i="119"/>
  <c r="N14" i="119"/>
  <c r="P13" i="119"/>
  <c r="N13" i="119"/>
  <c r="P12" i="119"/>
  <c r="N12" i="119"/>
  <c r="P11" i="119"/>
  <c r="N11" i="119"/>
  <c r="P7" i="119"/>
  <c r="N7" i="119"/>
  <c r="Q7" i="119" l="1"/>
  <c r="W14" i="119" l="1"/>
  <c r="O14" i="119"/>
  <c r="O21" i="119"/>
  <c r="W21" i="119"/>
  <c r="O13" i="119"/>
  <c r="W13" i="119"/>
  <c r="O16" i="119"/>
  <c r="W16" i="119"/>
  <c r="O12" i="119"/>
  <c r="W12" i="119"/>
  <c r="O18" i="119"/>
  <c r="W18" i="119"/>
  <c r="O17" i="119"/>
  <c r="W17" i="119"/>
  <c r="O20" i="119"/>
  <c r="W20" i="119"/>
  <c r="O19" i="119"/>
  <c r="W19" i="119"/>
  <c r="O15" i="119"/>
  <c r="W15" i="119"/>
  <c r="O11" i="119"/>
  <c r="W11" i="119"/>
  <c r="K11" i="119" s="1"/>
  <c r="O7" i="119"/>
  <c r="W7" i="119"/>
  <c r="F26" i="121" l="1"/>
  <c r="Q11" i="119" l="1"/>
  <c r="R11" i="119"/>
  <c r="Q12" i="119"/>
  <c r="R12" i="119"/>
  <c r="Q13" i="119"/>
  <c r="R13" i="119"/>
  <c r="Q14" i="119"/>
  <c r="R14" i="119"/>
  <c r="Q15" i="119"/>
  <c r="R15" i="119"/>
  <c r="Q16" i="119"/>
  <c r="R16" i="119"/>
  <c r="Q17" i="119"/>
  <c r="R17" i="119"/>
  <c r="Q18" i="119"/>
  <c r="R18" i="119"/>
  <c r="Q19" i="119"/>
  <c r="R19" i="119"/>
  <c r="Q20" i="119"/>
  <c r="R20" i="119"/>
  <c r="Q21" i="119"/>
  <c r="R21" i="119"/>
  <c r="R7" i="119"/>
  <c r="B3" i="64"/>
  <c r="B3" i="121" l="1"/>
  <c r="B3" i="119"/>
  <c r="M21" i="119" l="1"/>
  <c r="M20" i="119"/>
  <c r="M19" i="119"/>
  <c r="M18" i="119"/>
  <c r="M17" i="119"/>
  <c r="M16" i="119"/>
  <c r="M15" i="119"/>
  <c r="M14" i="119"/>
  <c r="M13" i="119"/>
  <c r="M12" i="119"/>
  <c r="M11" i="119"/>
  <c r="M7" i="119"/>
  <c r="K7" i="119" l="1"/>
  <c r="S7" i="119" s="1"/>
  <c r="T7" i="119" s="1"/>
  <c r="X7" i="119" s="1"/>
  <c r="K15" i="119"/>
  <c r="S15" i="119" s="1"/>
  <c r="T15" i="119" s="1"/>
  <c r="X15" i="119" s="1"/>
  <c r="S11" i="119"/>
  <c r="T11" i="119" s="1"/>
  <c r="X11" i="119" s="1"/>
  <c r="K19" i="119"/>
  <c r="S19" i="119" s="1"/>
  <c r="T19" i="119" s="1"/>
  <c r="X19" i="119" s="1"/>
  <c r="K14" i="119"/>
  <c r="S14" i="119" s="1"/>
  <c r="T14" i="119" s="1"/>
  <c r="X14" i="119" s="1"/>
  <c r="K13" i="119"/>
  <c r="S13" i="119" s="1"/>
  <c r="T13" i="119" s="1"/>
  <c r="X13" i="119" s="1"/>
  <c r="K21" i="119"/>
  <c r="S21" i="119" s="1"/>
  <c r="T21" i="119" s="1"/>
  <c r="X21" i="119" s="1"/>
  <c r="K18" i="119"/>
  <c r="S18" i="119" s="1"/>
  <c r="T18" i="119" s="1"/>
  <c r="X18" i="119" s="1"/>
  <c r="K17" i="119"/>
  <c r="S17" i="119" s="1"/>
  <c r="T17" i="119" s="1"/>
  <c r="X17" i="119" s="1"/>
  <c r="K12" i="119"/>
  <c r="S12" i="119" s="1"/>
  <c r="T12" i="119" s="1"/>
  <c r="X12" i="119" s="1"/>
  <c r="K16" i="119"/>
  <c r="S16" i="119" s="1"/>
  <c r="T16" i="119" s="1"/>
  <c r="X16" i="119" s="1"/>
  <c r="K20" i="119"/>
  <c r="S20" i="119" s="1"/>
  <c r="T20" i="119" s="1"/>
  <c r="X20" i="1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tc={3A97DCD8-E530-434F-B278-7E0D32C21DE3}</author>
  </authors>
  <commentList>
    <comment ref="J1" authorId="0" shapeId="0" xr:uid="{3A97DCD8-E530-434F-B278-7E0D32C21DE3}">
      <text>
        <t>[Comentário encadeado]
Sua versão do Excel permite que você leia este comentário encadeado, no entanto, as edições serão removidas se o arquivo for aberto em uma versão mais recente do Excel. Saiba mais: https://go.microsoft.com/fwlink/?linkid=870924
Comentário:
    Projetos iniciados: valor do PTR de projeto iniciado;
Projeto autorizado e não iniciado: valor da autorização; 
Projeto não autorizado, cancelado ou em avaliação: valor do último PTR.</t>
      </text>
    </comment>
  </commentList>
</comments>
</file>

<file path=xl/sharedStrings.xml><?xml version="1.0" encoding="utf-8"?>
<sst xmlns="http://schemas.openxmlformats.org/spreadsheetml/2006/main" count="45238" uniqueCount="12513">
  <si>
    <t xml:space="preserve"> PRÊMIO ANP DE INOVAÇÃO TECNOLÓGICA 2026
FORMULÁRIO DE INSCRIÇÃO PARA PROJETO(S) NAVE-ANP</t>
  </si>
  <si>
    <t>ORIENTAÇÕES GERAIS</t>
  </si>
  <si>
    <t>EDITAL E INFORMAÇÕES</t>
  </si>
  <si>
    <r>
      <t xml:space="preserve">O Edital, os Formulários e as informações do Prêmio ANP de Inovação Tecnológica encontram-se no site do Prêmio ANP:
</t>
    </r>
    <r>
      <rPr>
        <b/>
        <sz val="10"/>
        <color rgb="FF000000"/>
        <rFont val="Arial"/>
        <family val="2"/>
      </rPr>
      <t>https://www.gov.br/anp/pt-br/assuntos/tecnologia-meio-ambiente/pesquisa-desenvolvimento-e-inovacao/premio-anp-de-inovacao-tecnologica</t>
    </r>
  </si>
  <si>
    <t>PROJETOS ELEGÍVEIS</t>
  </si>
  <si>
    <t xml:space="preserve">Poderão concorrer ao Prêmio ANP de Inovação Tecnológica 2026 os projetos vinculados à primeira edição do Programa NAVE-ANP. </t>
  </si>
  <si>
    <t>DOCUMENTOS NECESSÁRIOS PARA VALIDAÇÃO DA INSCRIÇÃO DE PROJETOS NAVE-ANP</t>
  </si>
  <si>
    <t xml:space="preserve">Formulário de Inscrição (formato XLSX) específico para projetos do Programa NAVE-ANP (disponível no site do Prêmio ANP) integralmente preenchido. </t>
  </si>
  <si>
    <t>Arquivo contendo a apresentação em slides (formatos PDF ou PPTX) com as principais informações do(s) projeto(s) (máximo 20 slides).</t>
  </si>
  <si>
    <t>DOCUMENTOS COMPLEMENTARES PARA PROJETOS NAVE-ANP</t>
  </si>
  <si>
    <t>Arquivos relacionados a patentes e artigos (.PDF)</t>
  </si>
  <si>
    <t>PROCESSO DE INSCRIÇÃO DE PROJETOS NAVE-ANP</t>
  </si>
  <si>
    <t>A inscrição deverá ser realizada pela startup ou equipe responsável pelo projeto, conforme orientação da ANP.</t>
  </si>
  <si>
    <r>
      <t xml:space="preserve">A startup/equipe deverá enviar o Formulário de Inscrição integralmente preenchido, o arquivo de Apresentação em slides e os arquivos complementares (se houver) para o e-mail </t>
    </r>
    <r>
      <rPr>
        <b/>
        <sz val="10"/>
        <color rgb="FF000000"/>
        <rFont val="Arial"/>
        <family val="2"/>
      </rPr>
      <t xml:space="preserve">premioanp@anp.gov.br, </t>
    </r>
    <r>
      <rPr>
        <sz val="10"/>
        <color rgb="FF000000"/>
        <rFont val="Arial"/>
        <family val="2"/>
      </rPr>
      <t>durante o período de inscrições. O tamanho total do e-mail deverá ser inferior a 20 Mb.</t>
    </r>
  </si>
  <si>
    <t>O e-mail contendo o formulário de inscrição e os demais arquivos deverá apresentar como título um texto com o seguinte formato: INSCRIÇÃO PRÊMIO ANP 2026 - &lt;&lt; NOME DA STARTUP &gt;&gt; - &lt;&lt; IDENTIFICAÇÃO RESUMIDA DO PROJETO CONTENDO ATÉ 20 CARACTERES &gt;&gt;.</t>
  </si>
  <si>
    <t>INFORMAÇÕES ADICIONAIS</t>
  </si>
  <si>
    <t>O Formulário de inscrição está em formato EXCEL, para utilização em plataforma WINDOWS.</t>
  </si>
  <si>
    <t>Mais informações no site do Prêmio ANP.</t>
  </si>
  <si>
    <r>
      <t xml:space="preserve">Em caso de dúvidas, entrar em contato pelo e-mail </t>
    </r>
    <r>
      <rPr>
        <b/>
        <sz val="10"/>
        <color rgb="FF000000"/>
        <rFont val="Arial"/>
        <family val="2"/>
      </rPr>
      <t>premioanp@anp.gov.br</t>
    </r>
  </si>
  <si>
    <t xml:space="preserve"> DADOS DE IDENTIFICAÇÃO DA INSCRIÇÃO</t>
  </si>
  <si>
    <r>
      <rPr>
        <b/>
        <sz val="12"/>
        <color rgb="FF000000"/>
        <rFont val="Arial"/>
      </rPr>
      <t xml:space="preserve"> </t>
    </r>
    <r>
      <rPr>
        <b/>
        <sz val="9"/>
        <color rgb="FF000000"/>
        <rFont val="Arial"/>
      </rPr>
      <t xml:space="preserve">TÍTULO DA INSCRIÇÃO
</t>
    </r>
    <r>
      <rPr>
        <sz val="9"/>
        <color rgb="FF000000"/>
        <rFont val="Arial"/>
      </rPr>
      <t>Preencha o título da inscrição, sendo o nome do Projeto (Limite de 250 caracteres)</t>
    </r>
  </si>
  <si>
    <t>Nome da startup ou Equipe responsável</t>
  </si>
  <si>
    <t>Categoria VI</t>
  </si>
  <si>
    <t>Projeto(s) desenvolvido(s) na área temática específica “Adoção Tecnológica”</t>
  </si>
  <si>
    <t xml:space="preserve"> Orientações Gerais</t>
  </si>
  <si>
    <r>
      <t xml:space="preserve">RESPONSÁVEL PELA INSCRIÇÃO
</t>
    </r>
    <r>
      <rPr>
        <sz val="9"/>
        <color theme="1"/>
        <rFont val="Arial"/>
        <family val="2"/>
      </rPr>
      <t xml:space="preserve">Preenha os dados do responsável pela inscrição.
</t>
    </r>
  </si>
  <si>
    <t>NOME</t>
  </si>
  <si>
    <t>CPF</t>
  </si>
  <si>
    <r>
      <rPr>
        <b/>
        <sz val="9"/>
        <rFont val="Arial"/>
        <family val="2"/>
      </rPr>
      <t>Declaro que a(s) empresa(s) petrolífera(s) responsável(is) pelo(s) projeto(s) desenvolvido(s) está(ão) de acordo com 
as regras do Edital do Prêmio ANP de Inovação Tecnológica e com os termos desta inscrição.</t>
    </r>
    <r>
      <rPr>
        <sz val="9"/>
        <rFont val="Arial"/>
        <family val="2"/>
      </rPr>
      <t xml:space="preserve"> 
(Confirmação com "X")</t>
    </r>
  </si>
  <si>
    <t>CONFIRMAÇÃO</t>
  </si>
  <si>
    <t>X</t>
  </si>
  <si>
    <t>Orientações Gerais</t>
  </si>
  <si>
    <t>DESCRIÇÃO DA INSCRIÇÃO</t>
  </si>
  <si>
    <t>Bem / Equipamento</t>
  </si>
  <si>
    <t>Produto</t>
  </si>
  <si>
    <r>
      <rPr>
        <b/>
        <sz val="9"/>
        <color theme="1"/>
        <rFont val="Arial"/>
        <family val="2"/>
      </rPr>
      <t>RESUMO DO PROJETO</t>
    </r>
    <r>
      <rPr>
        <b/>
        <sz val="8"/>
        <color theme="1"/>
        <rFont val="Arial"/>
        <family val="2"/>
      </rPr>
      <t xml:space="preserve">
</t>
    </r>
    <r>
      <rPr>
        <b/>
        <sz val="9"/>
        <color theme="1"/>
        <rFont val="Arial"/>
        <family val="2"/>
      </rPr>
      <t xml:space="preserve">Descreva o projeto de forma resumida, relatando seu objetivo, método, funcionalidades, principais aspectos e impactos no setor. </t>
    </r>
    <r>
      <rPr>
        <sz val="9"/>
        <color theme="1"/>
        <rFont val="Arial"/>
        <family val="2"/>
      </rPr>
      <t xml:space="preserve">
As informações desse resumo poderão ser utilizadas (integral ou parcialmente) pela ANP para divulgação dos resultados finalistas e vencedores. (Limite de 3.500 caracteres)</t>
    </r>
  </si>
  <si>
    <t>Serviço</t>
  </si>
  <si>
    <t>Sistema</t>
  </si>
  <si>
    <t>Processo</t>
  </si>
  <si>
    <r>
      <rPr>
        <b/>
        <sz val="9"/>
        <rFont val="Arial"/>
        <family val="2"/>
      </rPr>
      <t>CLAREZA DO PROBLEMA E ADERÊNCIA AO DESAFIO</t>
    </r>
    <r>
      <rPr>
        <sz val="9"/>
        <rFont val="Arial"/>
        <family val="2"/>
      </rPr>
      <t xml:space="preserve">
Descreva a delimitação do desafio enfrentado e a aderência da solução ao problema identificado. (Limite de 6.000 caracteres)</t>
    </r>
  </si>
  <si>
    <t>Metodologia</t>
  </si>
  <si>
    <t>Conceito</t>
  </si>
  <si>
    <r>
      <t xml:space="preserve">GRAU DE INOVAÇÃO DA SOLUÇÃO
</t>
    </r>
    <r>
      <rPr>
        <sz val="9"/>
        <color theme="1"/>
        <rFont val="Arial"/>
        <family val="2"/>
      </rPr>
      <t>Descreva o diferencial da solução em relação às alternativas existentes. (Limite de 6.000 caracteres)</t>
    </r>
  </si>
  <si>
    <r>
      <t xml:space="preserve">QUALIDADE DA PROVA DE CONCEITO OU VALIDAÇÃO TÉCNICA
</t>
    </r>
    <r>
      <rPr>
        <sz val="9"/>
        <color theme="1"/>
        <rFont val="Arial"/>
        <family val="2"/>
      </rPr>
      <t>Descreva a qualidade dos testes, evidências, demonstrações, pilotos ou validações realizadas. (Limite de 6.000 caracteres)</t>
    </r>
  </si>
  <si>
    <r>
      <t>EVOLUÇÃO DA MATURIDADE TECNOLÓGICA NO PROGRAMA</t>
    </r>
    <r>
      <rPr>
        <sz val="9"/>
        <color theme="1"/>
        <rFont val="Arial"/>
        <family val="2"/>
      </rPr>
      <t xml:space="preserve">
Descreva o avanço do projeto ao longo do Programa NAVE-ANP. (Limite de 6.000 caracteres)</t>
    </r>
  </si>
  <si>
    <r>
      <t>APLICABILIDADE INDUSTRIAL E POTENCIAL DE ADOÇÃO</t>
    </r>
    <r>
      <rPr>
        <sz val="9"/>
        <color theme="1"/>
        <rFont val="Arial"/>
        <family val="2"/>
      </rPr>
      <t xml:space="preserve">
Descreva o potencial de uso da solução no setor de petróleo, gás natural, biocombustíveis, transição energética ou áreas correlatas. (Limite de 6.000 caracteres)</t>
    </r>
  </si>
  <si>
    <r>
      <t>VIABILIDADE DO MODELO DE NEGÓCIO E ESCALABILIDADE</t>
    </r>
    <r>
      <rPr>
        <sz val="9"/>
        <color theme="1"/>
        <rFont val="Arial"/>
        <family val="2"/>
      </rPr>
      <t xml:space="preserve">
Descreva a viabilidade econômica, operacional e comercial da solução, bem como seu potencial de escalabilidade. (Limite de 6.000 caracteres)</t>
    </r>
  </si>
  <si>
    <r>
      <t>IMPACTO AMBIENTAL, SOCIAL, ECONÔMICO OU REGULATÓRIO</t>
    </r>
    <r>
      <rPr>
        <sz val="9"/>
        <color theme="1"/>
        <rFont val="Arial"/>
        <family val="2"/>
      </rPr>
      <t xml:space="preserve">
Descreva os benefícios ambientais, sociais, econômicos, tecnológicos, regulatórios ou industriais decorrentes da solução. (Limite de 6.000 caracteres)</t>
    </r>
  </si>
  <si>
    <t>INFORMAÇÕES COMPLEMENTARES
Descreva as informações complementares, se houver necessidade.
 (Limite de 6.000 caracteres)</t>
  </si>
  <si>
    <r>
      <t xml:space="preserve">LISTA DOS PARTICIPANTES / REPRESENTANTES
</t>
    </r>
    <r>
      <rPr>
        <sz val="9"/>
        <color theme="1"/>
        <rFont val="Arial"/>
        <family val="2"/>
      </rPr>
      <t>Preencha a lista com o(s) representante(s) da(s) empresa(s) petrolífera(s), empresa(s) brasileira(s) e instituição(ões) credenciada(s) que contribuíram para a execução do(s) projeto(s).
Caso a inscrição seja finalista do Prêmio, os participantes/representantes serão convidados para participar da Cerimônia de Premiação, observando-se o limite de vagas a serem disponibilizadas, e receberão um certificado.</t>
    </r>
  </si>
  <si>
    <t>TIPO DE FUNÇÃO</t>
  </si>
  <si>
    <t>GÊNERO</t>
  </si>
  <si>
    <t>RAÇA/COR DA PELE (AUTODECLARATÓRIO)</t>
  </si>
  <si>
    <t>PNE?  (AUTODECLARATÓRIO)</t>
  </si>
  <si>
    <t>TELEFONE (com DDD)</t>
  </si>
  <si>
    <t>E-MAIL</t>
  </si>
  <si>
    <t>EMPRESA OU INSTITUIÇÃO PARTICIPANTE</t>
  </si>
  <si>
    <t>TIPO</t>
  </si>
  <si>
    <t>Coordenador de Projeto</t>
  </si>
  <si>
    <t>Pesquisador</t>
  </si>
  <si>
    <t>Outros</t>
  </si>
  <si>
    <t>SEXO</t>
  </si>
  <si>
    <t>Masculino</t>
  </si>
  <si>
    <t>Feminino</t>
  </si>
  <si>
    <t xml:space="preserve">Não declarar </t>
  </si>
  <si>
    <t>Sim</t>
  </si>
  <si>
    <t>Não</t>
  </si>
  <si>
    <t>COR</t>
  </si>
  <si>
    <t>Amarela</t>
  </si>
  <si>
    <t>Branca</t>
  </si>
  <si>
    <t>Indígena</t>
  </si>
  <si>
    <t>Negra</t>
  </si>
  <si>
    <t>Parda</t>
  </si>
  <si>
    <t>Não declarar</t>
  </si>
  <si>
    <t>Total</t>
  </si>
  <si>
    <t xml:space="preserve"> </t>
  </si>
  <si>
    <r>
      <t xml:space="preserve">RELAÇÃO DE PROJETOS ASSOCIADOS EXECUTADOS COM RECURSOS DA CLÁUSULA DE PD&amp;I REFERENTES A ESTA INSCRIÇÃO
</t>
    </r>
    <r>
      <rPr>
        <sz val="9"/>
        <color theme="1"/>
        <rFont val="Arial"/>
        <family val="2"/>
      </rPr>
      <t>A inscrição pode estar associada a um único projeto ou a um conjunto de projetos relacionados.</t>
    </r>
  </si>
  <si>
    <t>PROJETO MAIS RECENTE</t>
  </si>
  <si>
    <r>
      <t xml:space="preserve">NÚMERO ANP DO 
PROJETO
</t>
    </r>
    <r>
      <rPr>
        <sz val="9"/>
        <color theme="1"/>
        <rFont val="Arial"/>
        <family val="2"/>
      </rPr>
      <t>Formato
00000-0</t>
    </r>
  </si>
  <si>
    <r>
      <t xml:space="preserve">DATA DE 
INÍCIO
</t>
    </r>
    <r>
      <rPr>
        <sz val="9"/>
        <color theme="1"/>
        <rFont val="Arial"/>
        <family val="2"/>
      </rPr>
      <t>Preencha a data de início</t>
    </r>
  </si>
  <si>
    <r>
      <rPr>
        <b/>
        <sz val="9"/>
        <color theme="1"/>
        <rFont val="Arial"/>
        <family val="2"/>
      </rPr>
      <t>DATA DE CONCLUSÃO</t>
    </r>
    <r>
      <rPr>
        <sz val="9"/>
        <color theme="1"/>
        <rFont val="Arial"/>
        <family val="2"/>
      </rPr>
      <t xml:space="preserve">
Preencha a data de conclusão ou previsão</t>
    </r>
  </si>
  <si>
    <r>
      <t xml:space="preserve">TÍTULO DO(S) PROJETO(S) ASSOCIADO(S)
</t>
    </r>
    <r>
      <rPr>
        <sz val="9"/>
        <color theme="1"/>
        <rFont val="Arial"/>
        <family val="2"/>
      </rPr>
      <t>Preenchimento automático a partir do Número ANP</t>
    </r>
  </si>
  <si>
    <r>
      <t xml:space="preserve">EMPRESA(S) PETROLÍFERA(S)
</t>
    </r>
    <r>
      <rPr>
        <sz val="9"/>
        <color theme="1"/>
        <rFont val="Arial"/>
        <family val="2"/>
      </rPr>
      <t>Preencha o nome da(s) Empresa(s) Petrolífera(s) responsável(is) pelo projeto</t>
    </r>
  </si>
  <si>
    <r>
      <t xml:space="preserve">EMPRESA(S) BRASILEIRA(S)
</t>
    </r>
    <r>
      <rPr>
        <sz val="9"/>
        <color theme="1"/>
        <rFont val="Arial"/>
        <family val="2"/>
      </rPr>
      <t>Preencha o nome da(s) empresa(s) brasileira(s) executora(s)</t>
    </r>
  </si>
  <si>
    <r>
      <t xml:space="preserve">INSTITUIÇÃO(ÕES) CREDENCIADA(S)
</t>
    </r>
    <r>
      <rPr>
        <sz val="9"/>
        <color theme="1"/>
        <rFont val="Arial"/>
        <family val="2"/>
      </rPr>
      <t>Preencha o nome da(s) Instituição(ões), bem como o nome da(s) respectiva(s) 
Unidade(s) de Pesquisa executora(s)
(Ex: "Universidade X - Laboratório Y")</t>
    </r>
  </si>
  <si>
    <t>UNIDADE DE PESQUISA EXECUTORA</t>
  </si>
  <si>
    <t>VALOR TOTAL DO PROJETO</t>
  </si>
  <si>
    <t>N°</t>
  </si>
  <si>
    <t>INÍCIO</t>
  </si>
  <si>
    <t>FIM</t>
  </si>
  <si>
    <t>TÍTULO</t>
  </si>
  <si>
    <t>$ PD&amp;I</t>
  </si>
  <si>
    <t>$ TOTAL</t>
  </si>
  <si>
    <t>SOMA</t>
  </si>
  <si>
    <t>AT-1</t>
  </si>
  <si>
    <t>AT-2</t>
  </si>
  <si>
    <t>AT-3</t>
  </si>
  <si>
    <t>DATA DE INÍCIO BASE</t>
  </si>
  <si>
    <t>ALERTAS</t>
  </si>
  <si>
    <t>MENSAGEM</t>
  </si>
  <si>
    <t/>
  </si>
  <si>
    <t>O N° ANP informado é inválido. Utilize o formato XXXXX-X.</t>
  </si>
  <si>
    <t>DEMAIS PROJETOS</t>
  </si>
  <si>
    <t>A data de início não corresponde ao projeto informado.</t>
  </si>
  <si>
    <t>Preencha os demais campos.</t>
  </si>
  <si>
    <t>Nº ANP</t>
  </si>
  <si>
    <t>PETROLÍFERAS PROPONENTES</t>
  </si>
  <si>
    <t>PETROLÍFERA RESPONSÁVEL</t>
  </si>
  <si>
    <t>EMPRESAS BRASILEIRAS EXECUTORAS</t>
  </si>
  <si>
    <t>INSTITUIÇÕES EXECUTORAS</t>
  </si>
  <si>
    <t>UNIDADES DE PESQUISA EXECUTORAS</t>
  </si>
  <si>
    <t>CONTRATADO OU INICIADO?</t>
  </si>
  <si>
    <t>DATA DE INÍCIO</t>
  </si>
  <si>
    <t>VALOR DO PROJETO</t>
  </si>
  <si>
    <t>20001-4</t>
  </si>
  <si>
    <t>PETROGAL</t>
  </si>
  <si>
    <t>AMPLIAÇÃO DO CONHECIMENTO E CAPACITAÇÃO TÉCNICA DA REDE DE EMPRESAS BRASILEIRAS FORNECEDORAS DO SETOR DE O&amp;G FRENTE A NORMALIZAÇÃO TÉCNICA INTERNACIONAL - DIAGNÓSTICO DE BARREIRAS E IMPACTOS E PROMOÇÃO INTERNACIONAL</t>
  </si>
  <si>
    <t>ORGANIZACAO NACIONAL DA INDUSTRIA DO PETROLEO - ONIP</t>
  </si>
  <si>
    <t>SIM</t>
  </si>
  <si>
    <t>20002-2</t>
  </si>
  <si>
    <t>REPSOL</t>
  </si>
  <si>
    <t>CYCLOP WP1/3 INFRAESTRUTURA - IMPLANTAÇÃO DE INFRAESTRUTURA LABORATORIAL PARA ESTUDO EXPERIMENTAL E DE MODELAGEM DE BANCO DE CONDENSADO E MÉTODOS DE MITIGAÇÃO</t>
  </si>
  <si>
    <t>PUC-Rio</t>
  </si>
  <si>
    <t>PUC-Rio - Laboratório de microhidrodinâmica e escoamento em meios porosos</t>
  </si>
  <si>
    <t>20004-8</t>
  </si>
  <si>
    <t>DESENVOLVIMENTO DE UM SIMULADOR PARA ESCOAMENTO MULTIFÁSICO E GARANTIA DE ESCOAMENTO - ALFA SIM</t>
  </si>
  <si>
    <t>ENGINEERING SIMULATION AND SCIENTIFIC SOFTWARE LTDA</t>
  </si>
  <si>
    <t>20005-5</t>
  </si>
  <si>
    <t>TAILS - Desenvolvimento de Sistema de Estabilização de Sensor para Possibilitar Detecção de Vazamentos em Ambientes Dinâmicos</t>
  </si>
  <si>
    <t>13ROBOTICS ROBOTICA LTDA - ME</t>
  </si>
  <si>
    <t>UFRJ</t>
  </si>
  <si>
    <t>UFRJ - GSCAR - Grupo de Simulação e Controle em Automação e Robótica</t>
  </si>
  <si>
    <t>20006-3</t>
  </si>
  <si>
    <t>RSB SPEED Fase 3: Modelo computacional destinado à imageamento sísmico 3D para execução em supercomputadores.</t>
  </si>
  <si>
    <t>GEO IMAGING SOLUCOES TECNOLOGICAS EM GEOCIENCIAS LTDA.</t>
  </si>
  <si>
    <t>SENAI-BA</t>
  </si>
  <si>
    <t>SENAI-BA - SENAI CIMATEC</t>
  </si>
  <si>
    <t>20007-1</t>
  </si>
  <si>
    <t>CYCLOP WP4 Infraestrutura - IMPLANTAÇÃO DE INFRAESTRUTURA LABORATORIAL PARA GERAÇÃO DE ROCHAS SINTÉTICAS 3D PARA ESTUDOS DE EOR</t>
  </si>
  <si>
    <t>UTFPR</t>
  </si>
  <si>
    <t>UTFPR - NUFER - Núcleo de Manufatura Aditiva e Ferramental</t>
  </si>
  <si>
    <t>20008-9</t>
  </si>
  <si>
    <t>EQUINOR BRASIL</t>
  </si>
  <si>
    <t>Soluções Submarinas Enxutas para Águas Rasas</t>
  </si>
  <si>
    <t>20009-7</t>
  </si>
  <si>
    <t>PETROBRAS</t>
  </si>
  <si>
    <t>Inovação e melhoria do laboratório de Espectrometria de Gases Nobres (UNESP/Rio Claro) através de sistema multicoletor de aquisição e análise de gases nobres a serem aplicados em ocorrências de petróleo e gás natural.</t>
  </si>
  <si>
    <t>UNESP</t>
  </si>
  <si>
    <t>UNESP - Núcleo de Cronologia e Cronometria - IGCE - DG - UNESP</t>
  </si>
  <si>
    <t>20011-3</t>
  </si>
  <si>
    <t>Implantação de infraestrutura laboratorial para estudar condições de formação de segunda fase líquida em altas pressões e temperaturas, observando efeitos composicionais de óleos vivos e de recombinação de óleos mortos</t>
  </si>
  <si>
    <t>UFC</t>
  </si>
  <si>
    <t>UFC - Grupo de Pesquisa em Termofluidodinâmcia Aplicada (GPTA)</t>
  </si>
  <si>
    <t>20013-9</t>
  </si>
  <si>
    <t>INVERSÃO ESTOCÁSTICA MODIFICADA</t>
  </si>
  <si>
    <t>PARADIGM GEOPHYSICAL</t>
  </si>
  <si>
    <t>20014-7</t>
  </si>
  <si>
    <t>Projeto de Desenvolvimento e Avaliação de Aditivos Inteligentes para Estabilização de Asfaltenos</t>
  </si>
  <si>
    <t>USP</t>
  </si>
  <si>
    <t>USP - Laboratório de Detergentes e Polímeros</t>
  </si>
  <si>
    <t>20015-4</t>
  </si>
  <si>
    <t>Caracterização petrofísica multi-escala de reservatórios do pré-sal</t>
  </si>
  <si>
    <t>UNICAMP</t>
  </si>
  <si>
    <t>UNICAMP - Centro de Estudos de Petróleo - CEPETRO</t>
  </si>
  <si>
    <t>20016-2</t>
  </si>
  <si>
    <t>ENAUTA</t>
  </si>
  <si>
    <t>Inversão sísmica anisotrópica estocástica de alta resolução direcionada a estimativa de propriedades geomecânicas</t>
  </si>
  <si>
    <t>INVISION GEOFISICA LTDA.</t>
  </si>
  <si>
    <t>20017-0</t>
  </si>
  <si>
    <t>Melhoria de infraestrutura laboratorial para o estudo de causas e modos de falhas em componentes controladores de BOP (Blow-out preventer).</t>
  </si>
  <si>
    <t>UFRJ - LTEP - Laboratório de Tecnologia de Engenharia de Poços</t>
  </si>
  <si>
    <t>20018-8</t>
  </si>
  <si>
    <t>Construção de laboratório de referência, principalmente para o desenvolvimento de gasolinas aditivadas e avaliação de sua influência na formação de depósitos, desempenho, consumo de combustível  e emissões veiculares</t>
  </si>
  <si>
    <t>INT</t>
  </si>
  <si>
    <t>INT - Coordenação de Tecnologias Aplicadas</t>
  </si>
  <si>
    <t>20019-6</t>
  </si>
  <si>
    <t>Biossensor com tecnologia de Fibra Óptica Plástica para Diagnóstico Rápido de Bactérias Redutoras de Sulfato</t>
  </si>
  <si>
    <t>UFRJ - Laboratório de Instrumentação e Fotônica</t>
  </si>
  <si>
    <t>20020-4</t>
  </si>
  <si>
    <t>Melhoria de estrutura laboratorial para estudo de umidade de misturas de hidrocarbonetos, água e CO2.</t>
  </si>
  <si>
    <t>UFRJ - Laboratório ATOMS - Termodinâmica Aplicada e Simulação Molecular</t>
  </si>
  <si>
    <t>20021-2</t>
  </si>
  <si>
    <t>Execução do projeto Mapeamento de Metais em Catalisadores de FCC</t>
  </si>
  <si>
    <t>PUC-Rio - Laboratórios de Microscopia Eletrônica, Análises Térmicas e Caracterização de Materiais</t>
  </si>
  <si>
    <t>20022-0</t>
  </si>
  <si>
    <t>Adequação de infraestrutura laboratorial para o desenvolvimento de bioprocesso para despolimerização de PET [poli(tereftalato de etileno)] e obtenção de produtos biotecnológicos de interesse da indústria do petróleo</t>
  </si>
  <si>
    <t>UFRJ - BIOSE - Laboratório de Engenharia de Sistemas Biológicos</t>
  </si>
  <si>
    <t>20023-8</t>
  </si>
  <si>
    <t>SHELL</t>
  </si>
  <si>
    <t>Caracterização de Testemunhos e Plugues por Análise Digital de Rocha</t>
  </si>
  <si>
    <t>INGRAIN BRASIL SERVIÇOS DE GEOFÍSICA LTDA</t>
  </si>
  <si>
    <t>20024-6</t>
  </si>
  <si>
    <t>Multi Sensor Inversion Fase II</t>
  </si>
  <si>
    <t>SCHLUMBERGER SERVICOS DE PETROLEO LTDA</t>
  </si>
  <si>
    <t>20025-3</t>
  </si>
  <si>
    <t>ADDSSI - DETECÇÃO DE ANOMALIAS E DIAGNÓSTICO DE FALHAS DE SISTEMAS DE INJEÇÃO DE ÁGUA EM FPSOS</t>
  </si>
  <si>
    <t>UFF</t>
  </si>
  <si>
    <t>UFF - ADDLabs-Laboratório de Documentação Ativa e Design Inteligente</t>
  </si>
  <si>
    <t>20026-1</t>
  </si>
  <si>
    <t>Projeto de Melhoria de infraestrutura laboratorial para gestão tecnológica de gases ácidos em reservatórios visando a recuperação incrementada de petróleo</t>
  </si>
  <si>
    <t xml:space="preserve">UFRJ - LATCA - Laboratório de Termodinâmica e Cinética Aplicada </t>
  </si>
  <si>
    <t>20027-9</t>
  </si>
  <si>
    <t>Produção  de biomassa algácea com alto teor de lipídeos destinada à obtenção de biocombustíveis na Planta Piloto da UFRN</t>
  </si>
  <si>
    <t>UFRN</t>
  </si>
  <si>
    <t>UFRN - Grupo de Pesquisa em Ciências do Mar e Ambientais</t>
  </si>
  <si>
    <t>20028-7</t>
  </si>
  <si>
    <t>Avaliação da tecnologia Orbitrap para estudos em petroleômica: um enfoque em geoquímica.</t>
  </si>
  <si>
    <t>UFG</t>
  </si>
  <si>
    <t>UFG - Instituto de Química</t>
  </si>
  <si>
    <t>20029-5</t>
  </si>
  <si>
    <t>Projeto de Infraestrutura para a Captura e Transformação de CO2 em Combustíveis e Produtos Químicos</t>
  </si>
  <si>
    <t>UFRJ - LABORATÓRIO DE REATIVIDADE DE HIDROCARBONETOS, BIOMASSA E CATÁLISE (LARHCO)</t>
  </si>
  <si>
    <t>20030-3</t>
  </si>
  <si>
    <t>Projeto Multicliente CO2CC Program: Captura e Usos para o CO2</t>
  </si>
  <si>
    <t>20031-1</t>
  </si>
  <si>
    <t>Redução de COV em UCR (Abertura do Tambor)</t>
  </si>
  <si>
    <t>20032-9</t>
  </si>
  <si>
    <t>Projeto De Implantação de Infraestrutura do Laboratório de Química da PUCRS</t>
  </si>
  <si>
    <t>PUC-RS</t>
  </si>
  <si>
    <t>PUC-RS - Faculdade de Química</t>
  </si>
  <si>
    <t>20033-7</t>
  </si>
  <si>
    <t>Projeto de Implantação de Infraestrutura para o Laboratório H2CIN da UFRJ</t>
  </si>
  <si>
    <t>UFRJ - H2CIN - Laboratório de Hidrorrefino, Engenharia de Processos e Termodinâmica Aplicada da Escola de Química da UFRJ</t>
  </si>
  <si>
    <t>20034-5</t>
  </si>
  <si>
    <t>Avaliação Experimental de Campo Magnético para Mitigação de Incrustações Inorgânicas</t>
  </si>
  <si>
    <t>IPT</t>
  </si>
  <si>
    <t>IPT - Instituto de Pesquisas Tecnológicas do Estado de SP SA - IPT</t>
  </si>
  <si>
    <t>20035-2</t>
  </si>
  <si>
    <t>Redução dos custos de catalisadores para a reação gás-shift- segunda etapa</t>
  </si>
  <si>
    <t>20036-0</t>
  </si>
  <si>
    <t>Otimização do uso do ZnO nas refinarias</t>
  </si>
  <si>
    <t>20037-8</t>
  </si>
  <si>
    <t>Metodologia de estimação de desempenho de leito simples e leito composto de HDT convencional.</t>
  </si>
  <si>
    <t>20038-6</t>
  </si>
  <si>
    <t>Melhoria da qualidade de lubrificantes e parafinas para RLAM</t>
  </si>
  <si>
    <t>20039-4</t>
  </si>
  <si>
    <t>Avaliação dos ganhos com o uso de ar enriquecido com O2 nas UGHs</t>
  </si>
  <si>
    <t>20040-2</t>
  </si>
  <si>
    <t>Desenvolvimento de Auxiliar de Desparafinação Petrobras</t>
  </si>
  <si>
    <t>20041-0</t>
  </si>
  <si>
    <t>TÉCNICAS AVANÇADAS DE CARACTERIZAÇÃO</t>
  </si>
  <si>
    <t>20042-8</t>
  </si>
  <si>
    <t>Estudo para aumento da confiabilidade e desempenho dos conversores de amônia</t>
  </si>
  <si>
    <t>20043-6</t>
  </si>
  <si>
    <t>Solicitação de autorização para realização do Projeto executivo para reforma e adequação
do Laboratório e da Litoteca do Grupo de Geologia Sedimentar (Lagesed)</t>
  </si>
  <si>
    <t>UFRJ - Laboratório de Geologia Sedimentar - Lagesed</t>
  </si>
  <si>
    <t>20044-4</t>
  </si>
  <si>
    <t>RENOVAÇÃO E AQUISIÇÃO DE EQUIPAMENTOS PARA SUPORTAR PESQUISA EM MONITORAMENTO DE ESPÉCIES EM EXTINÇÃO</t>
  </si>
  <si>
    <t>ITD</t>
  </si>
  <si>
    <t>ITD - Instituto Tartarugas do Delta - ITD</t>
  </si>
  <si>
    <t>20045-1</t>
  </si>
  <si>
    <t>Capacitação do Laboratório de Recuperação Avançada de Petróleo da COPPE/UFRJ para Pesquisas Experimentais Avançadas em Injeção de Água, Gás (incluindo WAG) e outros métodos de EOR.</t>
  </si>
  <si>
    <t>UFRJ - LRAP - Laboratório de Recuperação Avançada de Petróleo</t>
  </si>
  <si>
    <t>20046-9</t>
  </si>
  <si>
    <t>Avaliação das etapas críticas do processo de produção Etanol 2G em escala piloto</t>
  </si>
  <si>
    <t>20047-7</t>
  </si>
  <si>
    <t>Avaliação da produção de lubrificantes grupos II+ em unidades existentes de HDT de alta severidade</t>
  </si>
  <si>
    <t>20048-5</t>
  </si>
  <si>
    <t>COMPÓSITOS COM PERMEABILIDADE REDUZIDA</t>
  </si>
  <si>
    <t>20049-3</t>
  </si>
  <si>
    <t>Avaliação da formação de Hidratos em UPGNs</t>
  </si>
  <si>
    <t>20050-1</t>
  </si>
  <si>
    <t>Avaliação de mistura e estabilidade de aminas</t>
  </si>
  <si>
    <t>20051-9</t>
  </si>
  <si>
    <t>Implantação do piloto do ARGUS em UPGN</t>
  </si>
  <si>
    <t>20052-7</t>
  </si>
  <si>
    <t>AVALIAÇÃO DE RISCO ECOLÓGICO</t>
  </si>
  <si>
    <t>20053-5</t>
  </si>
  <si>
    <t>Reparo por compósito de baixo custo</t>
  </si>
  <si>
    <t>20054-3</t>
  </si>
  <si>
    <t>Reparo de Tubos com Elevado Desgaste</t>
  </si>
  <si>
    <t>20055-0</t>
  </si>
  <si>
    <t>DESEMPENHO DE REPAROS EM AMBIENTE SALINO</t>
  </si>
  <si>
    <t>20056-8</t>
  </si>
  <si>
    <t>END em juntas laminadas de PRFV</t>
  </si>
  <si>
    <t>20057-6</t>
  </si>
  <si>
    <t>Monitoramento da integridade estrutural</t>
  </si>
  <si>
    <t>20058-4</t>
  </si>
  <si>
    <t>Metalização em colarinhos</t>
  </si>
  <si>
    <t>20059-2</t>
  </si>
  <si>
    <t>Desenvolvimento de novas tecnologias em produção de catalisadores em escala piloto</t>
  </si>
  <si>
    <t>20060-0</t>
  </si>
  <si>
    <t>Purificação de Corrente Líquida de UPGN</t>
  </si>
  <si>
    <t>20061-8</t>
  </si>
  <si>
    <t>Desenvolvimento tecnológico de uma ferramenta de análise e seleção de sistemas de transbordo</t>
  </si>
  <si>
    <t>TECHNOMAR ENGENHARIA LTDA</t>
  </si>
  <si>
    <t>USP - TPN - Tanque de Provas Numérico</t>
  </si>
  <si>
    <t>20062-6</t>
  </si>
  <si>
    <t>Capacitação do Laboratório de Recuperação Avançada de Petróleo da COPPE/UFRJ para Pesquisas Experimentais Avançadas em caracterização de Fluidos Complexos em condições de reservatórios de campos brasileiros</t>
  </si>
  <si>
    <t>20063-4</t>
  </si>
  <si>
    <t>Projeto: Desenvolvimento e avaliação de hidrogéis nanocompósitos poliméricos para controle de conformidade</t>
  </si>
  <si>
    <t>UFRJ - Laboratório de Macromoléculas e Colóides na Indústria de Petróleo</t>
  </si>
  <si>
    <t>20064-2</t>
  </si>
  <si>
    <t>Exobot - Sistema Robotizado Móvel de Amplificação de Força</t>
  </si>
  <si>
    <t>ITA</t>
  </si>
  <si>
    <t>ITA - Instituto Tecnológico de Aeronáutica</t>
  </si>
  <si>
    <t>20065-9</t>
  </si>
  <si>
    <t>Capacitação do Laboratório de Métodos Computacionais em Engenharia (LAMCE/COPPE- UFRJ) na área de Oceanografia Observacional em apoio às atividades de pesquisa e desenvolvimento na área de modelagem computacional oceanográfica.</t>
  </si>
  <si>
    <t>UFRJ - Laboratório de Métodos Computacionais em Engenharia</t>
  </si>
  <si>
    <t>20066-7</t>
  </si>
  <si>
    <t>Aperfeiçoamento do sistema de extração e separação de óleo de microalgas e de conversão a biodiesel - Projeto: Cultivo de microalgas em vinhaça visando a produção de biodiesel e proteínas</t>
  </si>
  <si>
    <t>UFV</t>
  </si>
  <si>
    <t>UFV - Laboratório de Biocombustíveis</t>
  </si>
  <si>
    <t>20067-5</t>
  </si>
  <si>
    <t>Adequação de Infraestrutura de Laboratório Situado no Polo de Xistoquímica (IQ-UFRJ) para Instalação e Operação de um Protótipo de Hidropirolisador com Controle Automático de Pressão e Temperatura</t>
  </si>
  <si>
    <t>UFRJ - Núcleo de Desenvolvimento de Processos e Análises Químicas em Tempo Real (NQTR)</t>
  </si>
  <si>
    <t>20068-3</t>
  </si>
  <si>
    <t>SISTEMA DE ALARME E DETECÇÃO DE INFLUXO E LOCALIZAÇÃO DE JUNTAS DE TUBOS DE PERFURAÇÃO OFFSHORE</t>
  </si>
  <si>
    <t>GE CENTRO BRASILEIRO DE PESQUISAS LTDA.</t>
  </si>
  <si>
    <t>20069-1</t>
  </si>
  <si>
    <t>Reinício de Escoamento de Petróleos Parafínicos Gelificados - Fase 3</t>
  </si>
  <si>
    <t>UTFPR - CERNN - Centro de Pesquisas em Fluidos Não Newtonianos</t>
  </si>
  <si>
    <t>20070-9</t>
  </si>
  <si>
    <t>Ampliação da Infraestrutura Laboratorial do Centro em Excelência de Geoquímica do Petróleo do Instituto de Geociências (IGEO) da Universidade Federal da Bahia (UFBA) ¿ GEOQPETROL-INFRALAB</t>
  </si>
  <si>
    <t>UFBA</t>
  </si>
  <si>
    <t>UFBA - Núcleo de Estudos Ambientais</t>
  </si>
  <si>
    <t>20071-7</t>
  </si>
  <si>
    <t>Novas Formulações de Bunker</t>
  </si>
  <si>
    <t>20072-5</t>
  </si>
  <si>
    <t>PRÉ-PROJETO - Efeito da Octanagem no Desempenho de Veículos</t>
  </si>
  <si>
    <t>20073-3</t>
  </si>
  <si>
    <t>Soldagem em operação de aços especiais para manutenção em Refinarias</t>
  </si>
  <si>
    <t>20074-1</t>
  </si>
  <si>
    <t>Soldagem e operação com GMAW, FCAW e aquecimento por indução</t>
  </si>
  <si>
    <t>20075-8</t>
  </si>
  <si>
    <t>Projeto ¿Pesquisas em Sistemas Petrolíferos de Bacias Sedimentares Brasileiras do Centro de Excelência de Geoquímica do Petróleo do Instituto de Geociências (IGEO) da Universidade Federal da Bahia (UFBA) ¿ GEOQPETROL-BS¿</t>
  </si>
  <si>
    <t>UENF;UFBA</t>
  </si>
  <si>
    <t>UENF - Laboratório de Engenharia e Exploração de Petróleo;UFBA - Núcleo de Estudos Ambientais</t>
  </si>
  <si>
    <t>20076-6</t>
  </si>
  <si>
    <t>Redução de densidade e T95% no HDT de Diesel</t>
  </si>
  <si>
    <t>20077-4</t>
  </si>
  <si>
    <t>DESENVOLVIMENTO DE FLUIDO DE IMPRIMAÇÃO ALTERNATIVO</t>
  </si>
  <si>
    <t>20078-2</t>
  </si>
  <si>
    <t>Capacitação do Laboratório de Macromoléculas e Colóides na Industria de Petróleo (LMCP) para o desenvolvimento de biopolímeros para aplicação em recuperação avançada de petróleo.</t>
  </si>
  <si>
    <t>20079-0</t>
  </si>
  <si>
    <t>Melhoria de Infraestrutura Laboratorial do LAMEF</t>
  </si>
  <si>
    <t>UFRGS</t>
  </si>
  <si>
    <t>UFRGS -  LAMEF - LABORATÓRIO DE METALURGIA FÍSICA</t>
  </si>
  <si>
    <t>20080-8</t>
  </si>
  <si>
    <t>Soldagem em operação de abraçadeiras</t>
  </si>
  <si>
    <t>20081-6</t>
  </si>
  <si>
    <t>Desenvolvimento de framework para simulação da formação e transporte de hidratos em tubulações</t>
  </si>
  <si>
    <t>ISdB</t>
  </si>
  <si>
    <t>ISdB - INSTITUTO ISDB FLOWTECH</t>
  </si>
  <si>
    <t>20082-4</t>
  </si>
  <si>
    <t>Destinação de Líquido de Gás Natural</t>
  </si>
  <si>
    <t>20083-2</t>
  </si>
  <si>
    <t>Desenvolvimento e avaliação de melhoradores de cetano em diesel</t>
  </si>
  <si>
    <t>20084-0</t>
  </si>
  <si>
    <t>Solventes de alto ponto de ebulição</t>
  </si>
  <si>
    <t>20085-7</t>
  </si>
  <si>
    <t>Valorização de correntes de UGH e novas rotas de produção de H2</t>
  </si>
  <si>
    <t>20086-5</t>
  </si>
  <si>
    <t>CONECTIVIDADE DE PAISAGEM PARA FAUNA EM ÁREA DE INFLUÊNCIA DE ATIVIDADES DE PETRÓLEO, GÁS E DERIVADOS COMO MITIGAÇÃO DE IMPACTOS EM FRAGMENTOS FLORESTAIS</t>
  </si>
  <si>
    <t>20087-3</t>
  </si>
  <si>
    <t>Avaliação do Impacto da Injeção de Efluentes</t>
  </si>
  <si>
    <t>20088-1</t>
  </si>
  <si>
    <t>Avaliação de corrosão em Derivados Leves</t>
  </si>
  <si>
    <t>20089-9</t>
  </si>
  <si>
    <t>Otimizar a Inspeção de Trocador de Calor</t>
  </si>
  <si>
    <t>20090-7</t>
  </si>
  <si>
    <t>Identificação de água sob revestimento</t>
  </si>
  <si>
    <t>20091-5</t>
  </si>
  <si>
    <t>ALTERNATIVAS BIOTECNOLÓGICAS SUSTENTÁVEIS PARA AUMENTO DO FATOR DE RECUPERAÇÃO DE PETRÓLEO DE RESERVATÓRIOS CARBONÁTICOS</t>
  </si>
  <si>
    <t>IF-BA;UFBA</t>
  </si>
  <si>
    <t>IF-BA - Grupo de Pesquisa sobre Tecnologia em Saúde ;UFBA - Laboratorio de Biotecnologia e Ecologia de Microrganismos (LABEM)</t>
  </si>
  <si>
    <t>20092-3</t>
  </si>
  <si>
    <t>BR-OTR- Otimizador em tempo real Petrobras para o RGN - Fase 2</t>
  </si>
  <si>
    <t>20093-1</t>
  </si>
  <si>
    <t>Ferramenta de Modelagem de Corrosão no Anular e Análise de Vida Útil de Dutos Flexíveis Submarinos</t>
  </si>
  <si>
    <t>20094-9</t>
  </si>
  <si>
    <t>Capacitação do laboratório CEPETRO (LABORE) para apoio a testes de deslocamento de polímeros em meio poroso para recuperação avançada de petróleo.</t>
  </si>
  <si>
    <t>20095-6</t>
  </si>
  <si>
    <t>DESENVOLVIMENTO DE NOVA GERAÇÃO DE EQUIPAMENTOS SUBMARINOS- AKER SOLUTIONS - ESTUDO DE CONCEITO</t>
  </si>
  <si>
    <t>AKER SOLUTIONS DO BRASIL LTDA</t>
  </si>
  <si>
    <t>20096-4</t>
  </si>
  <si>
    <t>Execução do Projeto Imageamento Automático de Partículas de Catalisadores</t>
  </si>
  <si>
    <t>PUC-Rio - Grupo de Análise de Imagens e Microscopia Digital</t>
  </si>
  <si>
    <t>20097-2</t>
  </si>
  <si>
    <t>Metátese de olefinas e ésteres de ácidos graxos para a produção de químicos</t>
  </si>
  <si>
    <t>20098-0</t>
  </si>
  <si>
    <t>OATHKEEPER - Fase 2 e 3</t>
  </si>
  <si>
    <t>DEEP SEED SOLUTIONS DESENVOLVIMENTO DE PROGRAMAS DE COMPUTADOR LTDA - EPP</t>
  </si>
  <si>
    <t>20099-8</t>
  </si>
  <si>
    <t>Facilidades Experimentais para Ensaios de Separadores Supersônicos de Gases ¿ Infraestrutura</t>
  </si>
  <si>
    <t>USP - CENTRO DE PESQUISA PARA INOVAÇÃO EM GÁS (RCGI)</t>
  </si>
  <si>
    <t>20100-4</t>
  </si>
  <si>
    <t>Processos e Catalisadores para Produção de Combustíveis de Alta Qualidade</t>
  </si>
  <si>
    <t>20101-2</t>
  </si>
  <si>
    <t>Impacto da Elevação do teor de biodiesel no óleo diesel rodoviário</t>
  </si>
  <si>
    <t>20102-0</t>
  </si>
  <si>
    <t>Sistemas catalíticos com zeólita Beta</t>
  </si>
  <si>
    <t>20103-8</t>
  </si>
  <si>
    <t>Monitoração de espessura com sensor EMAT</t>
  </si>
  <si>
    <t>20104-6</t>
  </si>
  <si>
    <t>APRIMORAMENTO DE EQUIPAMENTO DE REPARO</t>
  </si>
  <si>
    <t>20105-3</t>
  </si>
  <si>
    <t>Tec.Monit.Cor.Ext.p/Duto-SCC e Prot.Cat.</t>
  </si>
  <si>
    <t>20106-1</t>
  </si>
  <si>
    <t>Emissões de Hg no ar nas Correntes de GN</t>
  </si>
  <si>
    <t>20107-9</t>
  </si>
  <si>
    <t>Novos algoritmos para sistemas de manutenção preditiva em plataformas de produção</t>
  </si>
  <si>
    <t>20108-7</t>
  </si>
  <si>
    <t>Sistemas e algoritmos multiagentes para controle de processos da produção</t>
  </si>
  <si>
    <t>20109-5</t>
  </si>
  <si>
    <t>Modelos reduzidos para RTO</t>
  </si>
  <si>
    <t>20110-3</t>
  </si>
  <si>
    <t>DESTINAÇÃO DE EQUIPAMENTOS DESCOMISSIONADOS</t>
  </si>
  <si>
    <t>20111-1</t>
  </si>
  <si>
    <t>Metodologias "Big Data" aplicadas à modelagem na Otimização de Processos</t>
  </si>
  <si>
    <t>20112-9</t>
  </si>
  <si>
    <t>Sistemática para suporte ao acompanhamento operacional de FCCs</t>
  </si>
  <si>
    <t>20113-7</t>
  </si>
  <si>
    <t>Diesel MAR-II</t>
  </si>
  <si>
    <t>20114-5</t>
  </si>
  <si>
    <t>Análise isotópica de metais e mapeamento em alta resolução da composição isotópica de Sr em amostras de carbonato</t>
  </si>
  <si>
    <t>UnB</t>
  </si>
  <si>
    <t>UnB - Instituto de Geociências - IG</t>
  </si>
  <si>
    <t>20115-2</t>
  </si>
  <si>
    <t>Avaliação de Novos Pré-Tratamentos e Otimização da Remoção de Sais nas Rotas de Descarte Zero</t>
  </si>
  <si>
    <t>UFMG</t>
  </si>
  <si>
    <t>UFMG - Laboratório de Processamento Mineral e Meio Ambiente</t>
  </si>
  <si>
    <t>20116-0</t>
  </si>
  <si>
    <t>ENEVA</t>
  </si>
  <si>
    <t>Projeto Nautilus - Sistema para otimização da perfuração de poços</t>
  </si>
  <si>
    <t>ACCENTURE DO BRASIL LTDA.</t>
  </si>
  <si>
    <t>20117-8</t>
  </si>
  <si>
    <t>Projeto V&amp;VinCFD - FASE II: Desenvolvimento de 'Benchmarks' para Verificação e Validação em CFD de Escoamentos Multifásicos da Indústria do Refino de Petróleo</t>
  </si>
  <si>
    <t>FURB</t>
  </si>
  <si>
    <t>FURB - Laboratórios de Fluidodinâmica Computacional, de Verificação e Validação e de Desenvolvimento de Processos</t>
  </si>
  <si>
    <t>20118-6</t>
  </si>
  <si>
    <t>Identificação e Tratamento de Oportunidades em Unidades Industriais de HDR e UGH</t>
  </si>
  <si>
    <t>20119-4</t>
  </si>
  <si>
    <t>DESENVOLVIMENTO DE NOVA GERAÇÃO DE EQUIPAMENTOS SUBMARINOS-GE. FASE 1- PROVA DE CONCEITO</t>
  </si>
  <si>
    <t>GE OIL &amp; GAS DO BRASIL LTDA;GE CENTRO BRASILEIRO DE PESQUISAS LTDA.</t>
  </si>
  <si>
    <t>20121-0</t>
  </si>
  <si>
    <t>Desenvolvimento de Nova Geração de Equipamentos Submarinos-Onesubsea. Fase 1- prova de conceito</t>
  </si>
  <si>
    <t>ONESUBSEA DO BRASIL SERVICOS SUBMARINOS LTDA</t>
  </si>
  <si>
    <t>20122-8</t>
  </si>
  <si>
    <t>Aprimoramento de Laboratório para Realização de Pesquisas Geotécnicas de Campo sobre Projetos de Poços (Condutores)</t>
  </si>
  <si>
    <t>UFRJ - Laboratório de Ensaios de Campo e Instrumentação Professor Marcio Miranda Soares</t>
  </si>
  <si>
    <t>20123-6</t>
  </si>
  <si>
    <t>Sistema computacional inteligente para detecção de danos em dutos de Transporte de Óleo e Gás.</t>
  </si>
  <si>
    <t>20124-4</t>
  </si>
  <si>
    <t>Alquilação de Aromáticos a Diesel e QAV</t>
  </si>
  <si>
    <t>20125-1</t>
  </si>
  <si>
    <t>Gasolina Podium</t>
  </si>
  <si>
    <t>20126-9</t>
  </si>
  <si>
    <t>Avaliação e Gestão de Ciclo de Vida</t>
  </si>
  <si>
    <t>20127-7</t>
  </si>
  <si>
    <t>Análise de Qualidade de dados de Confiabilidade, Logística e Otimização</t>
  </si>
  <si>
    <t>20128-5</t>
  </si>
  <si>
    <t>Aplicação de técnicas acústicas para detecção de trepanações ilegais e vazamentos em dutos de transporte de óleo e gás.</t>
  </si>
  <si>
    <t>20129-3</t>
  </si>
  <si>
    <t>Diagênese das sequências carbonáticas não marinhas do Pré-Sal e seu impacto na exploração e produção de reservatórios de hidrocarbonetos - Infra</t>
  </si>
  <si>
    <t>UFPR</t>
  </si>
  <si>
    <t>UFPR - Laboratório de Análise de Minerais e Rochas-LAMIR</t>
  </si>
  <si>
    <t>20130-1</t>
  </si>
  <si>
    <t>Atualização do parque computacional do Grupo de Geofísica Aplicada e seu laboratório HPG Lab (High Performance Geophysics Laboratory) (HPG/CEPETRO/UNICAMP)</t>
  </si>
  <si>
    <t>20131-9</t>
  </si>
  <si>
    <t>Rotas tecnológicas para geração de valor para o CO2</t>
  </si>
  <si>
    <t>20132-7</t>
  </si>
  <si>
    <t>Tratamento de Águas Hipersalinas</t>
  </si>
  <si>
    <t>20133-5</t>
  </si>
  <si>
    <t>Simuladores e ferramentas para mitigação de borras em tanques</t>
  </si>
  <si>
    <t>20134-3</t>
  </si>
  <si>
    <t>PRÉ-PROJETO - Otimização da Regeneração da Reforma Catalitica</t>
  </si>
  <si>
    <t>20135-0</t>
  </si>
  <si>
    <t>Sistema Integrado de Abastecimento - Fase V.</t>
  </si>
  <si>
    <t>20136-8</t>
  </si>
  <si>
    <t>Projeto para desenvolvimento de plugins para o software Imago3D</t>
  </si>
  <si>
    <t>PUC-Rio - Grupo de GeoAnálise</t>
  </si>
  <si>
    <t>20137-6</t>
  </si>
  <si>
    <t>Soluções para a medição de água e sua interface em tanques e dutos</t>
  </si>
  <si>
    <t>20138-4</t>
  </si>
  <si>
    <t>Implementação da técnica de Difração de Elétrons no Microscópio Eletrônico de Varredura</t>
  </si>
  <si>
    <t>20139-2</t>
  </si>
  <si>
    <t>Implantação de infraestrutura para a análise de traçadores químicos em água produzida</t>
  </si>
  <si>
    <t>PUC-Rio - Laboratorio de Estudos Marinhos e Ambientais - LabMAM</t>
  </si>
  <si>
    <t>20140-0</t>
  </si>
  <si>
    <t>Modelos para planejamento de Transporte Aéreo</t>
  </si>
  <si>
    <t>20143-4</t>
  </si>
  <si>
    <t>Piloto de Programação de Produção de Refinaria</t>
  </si>
  <si>
    <t>20144-2</t>
  </si>
  <si>
    <t>Modelo de afretamento de embarcações considerando incertezas</t>
  </si>
  <si>
    <t>20146-7</t>
  </si>
  <si>
    <t>Capacitação do Laboratório de BIOINOVAR - BIOTECNOLOGIA - UNIDADE DE BIOCATALISE, BIOPRODUTOS E
BIOENERGIA para o desenvolvimento de biopolímeros para aplicação em recuperação avançada de petróleo.</t>
  </si>
  <si>
    <t>UFRJ - BIOINOVAR  - BIOTECNOLOGIA- UNIDADE DE BIOCATALISE, BIOPRODUTOS E BIOENERGIA</t>
  </si>
  <si>
    <t>20147-5</t>
  </si>
  <si>
    <t>Piloto de Banco de Dados de confiabilidade.</t>
  </si>
  <si>
    <t>20149-1</t>
  </si>
  <si>
    <t>Projeto síntese de materiais catalíticos para a utilização no refino a partir de silicatos lamelares (2DMAT)</t>
  </si>
  <si>
    <t>UFAL</t>
  </si>
  <si>
    <t>UFAL - Laboratório de Síntese de Catalisadores - LSCat</t>
  </si>
  <si>
    <t>20150-9</t>
  </si>
  <si>
    <t>Laboratório de caracterização de propriedades físico-químicas de CO2, Petróleo e Gás Natural em condições sub e supercríticas - Infraestrutura</t>
  </si>
  <si>
    <t>20151-7</t>
  </si>
  <si>
    <t>Capacitação do laboratório de físico-química de surfactantes da PUC-RIO (LASURF/PUC-Rio) para o desenvolvimento de formulações contendo surfactantes e nanopartículas para recuperação avançada de petróleo (EOR)</t>
  </si>
  <si>
    <t>PUC-Rio - Laboratório de Físico-Química de Surfactantes - LASURF</t>
  </si>
  <si>
    <t>20152-5</t>
  </si>
  <si>
    <t>Projeto de Adequação de Infraestrutura Laboratorial para Desenvolvimento de Técnicas Especiais de Soldagem para Manutenção em UEPs</t>
  </si>
  <si>
    <t>UFC - Laboratório de Pesquisa e Tecnologia em Soldagem - LPTS</t>
  </si>
  <si>
    <t>20153-3</t>
  </si>
  <si>
    <t>Melhoria da infraestrutura laboratorial para o estudo da injetividade durante a injeção de polímeros em meios porosos.</t>
  </si>
  <si>
    <t>UFRN - Laboratório de Estudos Avançados em Petróleo - LEAP</t>
  </si>
  <si>
    <t>20154-1</t>
  </si>
  <si>
    <t>Criação e Montagem do Laboratório de Imagens Tomográficas - LITO  na COPPE/UFRJ</t>
  </si>
  <si>
    <t>UFRJ -  NTT- Núcleo de Transferência de Tecnologia</t>
  </si>
  <si>
    <t>20155-8</t>
  </si>
  <si>
    <t>Projeto de infraestrutura vinculado ao de P&amp;D para Desenvolvimento de Polímeros Magnéticos para Controle de Perda de Circulação sob o número 2017/00099-8.</t>
  </si>
  <si>
    <t>UFRJ - Laboratório de Modelagem, Simulação e Controle de Processos - LMSCP - EQ</t>
  </si>
  <si>
    <t>20156-6</t>
  </si>
  <si>
    <t>Estudo de parâmetros para otimização das etapas de resfriamento e aquecimento dos tambores de coque</t>
  </si>
  <si>
    <t>20157-4</t>
  </si>
  <si>
    <t>Avaliar a integração refino¿petroquímica</t>
  </si>
  <si>
    <t>20158-2</t>
  </si>
  <si>
    <t>Método expedito para quantificação de organismos em água de lastro</t>
  </si>
  <si>
    <t>20159-0</t>
  </si>
  <si>
    <t>Detecção e dimensionamento SCC em dutos</t>
  </si>
  <si>
    <t>20160-8</t>
  </si>
  <si>
    <t>Tec.Sensoriamento p/Segurança Op.de Duto</t>
  </si>
  <si>
    <t>20161-6</t>
  </si>
  <si>
    <t>Caracterização Produtos de Corrosão</t>
  </si>
  <si>
    <t>20162-4</t>
  </si>
  <si>
    <t>Metodologia para identificação e avaliação de erros humanos em tarefas não-rotineiras</t>
  </si>
  <si>
    <t>20163-2</t>
  </si>
  <si>
    <t>ANÁLISE EXPERIMENTAL DA RECUPERAÇÃO DE PETRÓLEO PARA OS CARBONATOS DO PRÉ-SAL DO BRASIL ATRAVÉS DE INJEÇÃO ALTERNADA DE CO2 E ÁGUA.</t>
  </si>
  <si>
    <t>20164-0</t>
  </si>
  <si>
    <t>Membranas com Resistência Térmica e Mecânica para Captura de CO2</t>
  </si>
  <si>
    <t>UFRJ - PAM - Laboratório de Processos de Separação com Membranas e Polímeros</t>
  </si>
  <si>
    <t>20165-7</t>
  </si>
  <si>
    <t>Simulação composicional adaptativa de reservatórios de petróleo integrada com poços e equipamentos de superfície em conjunto com malhas estruturadas, não-estruturadas e computação paralela</t>
  </si>
  <si>
    <t>UFC - Laboratório de Dinâmica dos Fluidos Computacional - LDFC</t>
  </si>
  <si>
    <t>20166-5</t>
  </si>
  <si>
    <t>Imageamento automático de partículas de catalisador</t>
  </si>
  <si>
    <t>20167-3</t>
  </si>
  <si>
    <t>Projeto de infraestrutura necessária para a avaliação de degradação de poliamida na presença de CO2 supercrítico</t>
  </si>
  <si>
    <t>UFRJ - LNDC - Laboratório de Ensaios Não Destrutivos, Corrosão e Soldagem</t>
  </si>
  <si>
    <t>20168-1</t>
  </si>
  <si>
    <t>PONTIFÍCIA UNIVERSIDADE CATÓLICA DO RIO DE JANEIRO</t>
  </si>
  <si>
    <t>20169-9</t>
  </si>
  <si>
    <t>Aquisição e instalação de Planta Piloto para Avaliação de Peneiras Moleculares para a Secagem de Gás Natural</t>
  </si>
  <si>
    <t>20170-7</t>
  </si>
  <si>
    <t>Aprimoramento da Estrutura do LPCI/ITP para a Investigação de Morfologia de Precipitados Inorgânicos</t>
  </si>
  <si>
    <t>ITP</t>
  </si>
  <si>
    <t>ITP - Núcleo de Estudos em Sistemas Coloidais</t>
  </si>
  <si>
    <t>20171-5</t>
  </si>
  <si>
    <t>WIPPS - I
SIMULAÇÃO NUMÉRICA DE INVASÃO DE ÁGUA EM POÇOS PRODUTORES NOS CAMPOS DO PRÉ-SAL
 AQUISIÇÃO, MONTAGEM 
E OPERACIONALIZAÇÃO DA INFRAESTRUTURA LABORATORIAL</t>
  </si>
  <si>
    <t>UFC - Centro de Excelência em Geofísica do Petróleo</t>
  </si>
  <si>
    <t>20172-3</t>
  </si>
  <si>
    <t>Infraestrutura atrelada ao processo sigitec 2017/00540-6 IDENTIFICAÇÃO DE MECANISMOS DE ATUAÇÃO DO CAMPO MAGNÉTICO NA MITIGAÇÃO DE INCRUSTAÇÕES INORGÂNICAS</t>
  </si>
  <si>
    <t>CBPF</t>
  </si>
  <si>
    <t>CBPF - Laboratório de Magnetismo Aplicado (LMAG/EXP/CBPF)</t>
  </si>
  <si>
    <t>20173-1</t>
  </si>
  <si>
    <t>Implementação de uma infraestrutura laboratorial para projeto de identificação e aplicação de processos eletromagnéticos na previsão, prevenção e tratamento de incrustações inorgânicas (Rota 1).</t>
  </si>
  <si>
    <t>UFRJ - Laboratório de Magnetismo e supercondutividade</t>
  </si>
  <si>
    <t>20174-9</t>
  </si>
  <si>
    <t>Aprimoramento da Estrutura do NUESC/ITP/UNIT para o Estudo de Frações Tensoativas de Petróleo</t>
  </si>
  <si>
    <t>20175-6</t>
  </si>
  <si>
    <t>Desenvolvimento de Unidade de Destilação Laboratorial Nacional Automatizada - Infraestrutura</t>
  </si>
  <si>
    <t>UFRJ - DOPOLAB - Laboratório de Desenvolvimento e Otimização de Processos Orgânicos</t>
  </si>
  <si>
    <t>20177-2</t>
  </si>
  <si>
    <t>Reforma e adequação do Laboratório e da Litoteca do Grupo de Geologia Sedimentar (Lagesed) e aquisição de equipamentos.</t>
  </si>
  <si>
    <t>20178-0</t>
  </si>
  <si>
    <t>Melhoria da infraestrutura física do Laboratório de Macromoléculas e Colóides na Indústria de Petróleo visando o desenvolvimento e avaliação de sistemas poliméricos para controle de conformidade</t>
  </si>
  <si>
    <t>20179-8</t>
  </si>
  <si>
    <t>Estimativa de macro modelos acústicos usando PSO full-waveform inversion</t>
  </si>
  <si>
    <t>20180-6</t>
  </si>
  <si>
    <t>Desenvolvimento de Arquitetura para Aceleração em FPGA de Computação de Alta Performance (HPC) aplicado a Imageamento Sísmico</t>
  </si>
  <si>
    <t>20181-4</t>
  </si>
  <si>
    <t>Desenvolvimento de Nova Geração de Equipamentos Submarinos ¿ FMC, Fase II ¿ Construção e Montagem de Protótipos e Qualificação de Componentes.</t>
  </si>
  <si>
    <t>FMC TECHNOLOGIES DO BRASIL LTDA.</t>
  </si>
  <si>
    <t>20182-2</t>
  </si>
  <si>
    <t>Modelagem Numérica de um Sistema de Perfuração sem Riser</t>
  </si>
  <si>
    <t>WOOD GROUP KENNY DO BRASIL SERVIÇOS DE ENGENHARIA LTDA.</t>
  </si>
  <si>
    <t>20184-8</t>
  </si>
  <si>
    <t>Projeto de Adequação de Infraestrutura Laboratorial para Avaliação de Propriedades Mecânicas e Integridade sob Hidrogenação em Amostras Miniaturas</t>
  </si>
  <si>
    <t>UFU</t>
  </si>
  <si>
    <t>UFU - Laboratório de Tecnologia em Atrito e Desgaste</t>
  </si>
  <si>
    <t>20185-5</t>
  </si>
  <si>
    <t>ESTUDO DO EQUILÍBRIO LÍQUIDO-LÍQUIDO EM CONDIÇÕES HPHT: FORMAÇÃO DE SEGUNDA FASE LÍQUIDA EM ÓLEOS RICOS EM CO2</t>
  </si>
  <si>
    <t>20186-3</t>
  </si>
  <si>
    <t>Projeto de Pesquisa e Desenvolvimento de um Sistema Computacional para Programação da Logística de PLSVs</t>
  </si>
  <si>
    <t>PUC-Rio - Instituto TECGRAF de Desenvolvimento de Software Técnico-Cientifíco da PUC-Rio</t>
  </si>
  <si>
    <t>20187-1</t>
  </si>
  <si>
    <t>Projeto: Investigação dos Efeitos de Fadiga na Construção de Poços de Petróleo</t>
  </si>
  <si>
    <t>20188-9</t>
  </si>
  <si>
    <t>Hidrocarbonetos renováveis derivados de microalgas</t>
  </si>
  <si>
    <t>UFRJ - Laboratório de Tecnologias Verdes - GreenTec</t>
  </si>
  <si>
    <t>20189-7</t>
  </si>
  <si>
    <t>Condução de ensaios em escala real e simulações de dispositivos anti-erosão</t>
  </si>
  <si>
    <t>20190-5</t>
  </si>
  <si>
    <t>Desenvolver banco de dados de propriedades físicas e químicas para qualificação de cimento Portland tipo CPP e classe G para uso em operações de cimentação de poços de petróleo e banco de dados com propriedades físicas para validação de pasta de cimento Pos-Job.</t>
  </si>
  <si>
    <t>UFRJ - LABEST - Laboratório de Estruturas e Materiais Prof. Lobo Carneiro</t>
  </si>
  <si>
    <t>20191-3</t>
  </si>
  <si>
    <t>Execução do Projeto de Produção de Formulações de Aditivos à Base de poli(etileno-co-acetato de vinila) (EVA) Quimicamente Modificado</t>
  </si>
  <si>
    <t>20192-1</t>
  </si>
  <si>
    <t>Análise de traçadores químicos do tipo Fluorobenzoatos em água produzida</t>
  </si>
  <si>
    <t>20193-9</t>
  </si>
  <si>
    <t>Otimização e automação de processos de planejamento e gestão operacionais para construção de poços marítimos</t>
  </si>
  <si>
    <t>20194-7</t>
  </si>
  <si>
    <t>Avaliação dos efeitos de formulações de óleo diesel S10B10 e S500B10 e outras misturas nas emissões legisladas, não legisladas e no desempenho de motores e veículos do ciclo Diesel</t>
  </si>
  <si>
    <t>LACTEC</t>
  </si>
  <si>
    <t>LACTEC - INSTITUTO DE TECNOLOGIA PARA O DESENVOLVIMENTO</t>
  </si>
  <si>
    <t>20195-4</t>
  </si>
  <si>
    <t>Execução do Projeto Novos Desenvolvimentos do Programa Anflex</t>
  </si>
  <si>
    <t>20196-2</t>
  </si>
  <si>
    <t>Investigação de catalisadores de refino e suas transformações térmicas por Difração de Raios-X in situ</t>
  </si>
  <si>
    <t>PUC-Rio - Laboratório de Difração de Raios-X e análises térmicas para estudos de materiais para indústria de refino, petroquímica e fotocatálise</t>
  </si>
  <si>
    <t>20197-0</t>
  </si>
  <si>
    <t>Projeto Efeitos Geomecânicos em Reservatórios e Rochas Adjacentes Causados pela Produção - Fase III</t>
  </si>
  <si>
    <t>PUC-Rio - Grupo de Tecnologia e Engenharia de Petroleo - GTEP</t>
  </si>
  <si>
    <t>20198-8</t>
  </si>
  <si>
    <t>Infraestrutura de Apoio ao Projeto Caracterização Ambiental dos Corais de Águas Profundas da Bacia de Santos e Integração de Dados Ambientais com a Bacia de Campos</t>
  </si>
  <si>
    <t>USP - INSTITUTO OCEANOGRÁFICO DA USP</t>
  </si>
  <si>
    <t>20199-6</t>
  </si>
  <si>
    <t>Infraestrutura de apoio ao desenvolvimento de metodologia de tratamento laboratorial de amostras de petróleo</t>
  </si>
  <si>
    <t>UFSM</t>
  </si>
  <si>
    <t>UFSM - Setor de Química Industrial a Ambiental</t>
  </si>
  <si>
    <t>20200-2</t>
  </si>
  <si>
    <t>Adequação de infraestrutura laboratorial para execução do projeto de P&amp;D "otimização da aplicação e da produção de bacteriófagos para controle de BRS na indústria do petróleo"</t>
  </si>
  <si>
    <t>UFV - Laboratório de Imunovirologia Molecular - Departamento de Biologia Geral</t>
  </si>
  <si>
    <t>20201-0</t>
  </si>
  <si>
    <t>Experimento e simulação numérica para a avaliação da formação de borra em tanques de armazenamento de petróleo - Infra</t>
  </si>
  <si>
    <t>20202-8</t>
  </si>
  <si>
    <t>Alternativas Logísticas para Destinação de Resíduos NORM - INFRA. Rota 5: Estudo da correlação entre taxa de exposição e atividade específica de tambores com resíduos NORM.</t>
  </si>
  <si>
    <t>IPEN-CNEN</t>
  </si>
  <si>
    <t>IPEN-CNEN - Centro de Tecnologia das Radiações - CTR</t>
  </si>
  <si>
    <t>20203-6</t>
  </si>
  <si>
    <t>MELHORIA, MODERNIZAÇÃO E ADEQUAÇÃO DA INFRAESTRUTURA DO LABORATÓRIO DE EXPERIMENTOS EM GEOMECÂNICA E TECNOLOGIA DE ROCHAS (LEMETRO-UFRJ) PARA PESQUISAS APLICADAS À INDÚSTRIA DE ÓLEO &amp; GÁS. FASE I - PROJETO EXECUTIVO E ORÇAMENTO ANALÍTICO.</t>
  </si>
  <si>
    <t>UFRJ - LEMETRO - Laboratório de Experimentos em Geomecânica e Tecnologia de Rochas - IGEO/UFRJ</t>
  </si>
  <si>
    <t>20204-4</t>
  </si>
  <si>
    <t>P&amp;D em Processos de Gestão com Foco no Desenvolvimento e Implantação do Módulo de Materiais no Sistema CRONOWEB</t>
  </si>
  <si>
    <t>20205-1</t>
  </si>
  <si>
    <t>Modelagem Numérica de Interação Duto-Escorregamentos Submarinos através do Método dos Pontos Materiais</t>
  </si>
  <si>
    <t>UFAL - Laboratório de Computação Científica e Visualização - LCCV/UFAL</t>
  </si>
  <si>
    <t>20206-9</t>
  </si>
  <si>
    <t>Infraestrutura do projeto P,D&amp;I Correlação estratigráfica, evolução paleoambiental e paleogeográfica e perspectivas exploratórias do Andar Alagoas ¿ INFRALAGOAS</t>
  </si>
  <si>
    <t>UFRJ - LabMicro - Laboratório de Micropaleontologia Aplicada</t>
  </si>
  <si>
    <t>20207-7</t>
  </si>
  <si>
    <t>Aquisição de equipamentos e adequação de infraestrutura laboratorial para o projeto de P&amp;D "Métodos moleculares para caracterização microbiana e avaliação de produtos biocidas"</t>
  </si>
  <si>
    <t>20208-5</t>
  </si>
  <si>
    <t>Sistema tomografia ondas guiadas dutos</t>
  </si>
  <si>
    <t>20209-3</t>
  </si>
  <si>
    <t>Novas tecnologias para Interface, comunicação e integração de sistemas</t>
  </si>
  <si>
    <t>20210-1</t>
  </si>
  <si>
    <t>Diagnóstico de sistemas térmicos por técnicas de CFD</t>
  </si>
  <si>
    <t>20211-9</t>
  </si>
  <si>
    <t>Desenvolvimento de protótipos de equipamento para construção de poços: camisa deslizante com ferramenta de atuação permanente (conexões 7-5/8 e 9-7/8).</t>
  </si>
  <si>
    <t>WELLTEC DO BRASIL LTDA.</t>
  </si>
  <si>
    <t>20212-7</t>
  </si>
  <si>
    <t>Desenvolvimento de método de caracterização de pastas de cimento G submetidas à atmosfera de CO2</t>
  </si>
  <si>
    <t>20213-5</t>
  </si>
  <si>
    <t>Sistemas de controle e otimização da produção</t>
  </si>
  <si>
    <t>20214-3</t>
  </si>
  <si>
    <t>Desenvolvimento de protótipos de equipamento para construção de poços: Barreira mecânica anular com passagem de linhas hydráulicas e elétricas, diamêtros 8-1/2 e 12-1/4.</t>
  </si>
  <si>
    <t>20215-0</t>
  </si>
  <si>
    <t>Monitoração de corrosão com sensores MMM</t>
  </si>
  <si>
    <t>20217-6</t>
  </si>
  <si>
    <t>Investigação da Dinâmica de Migração e Exsudação de Óleo das Bacias de Sergipe-Alagoas e Pernambuco-Paraíba Offshore e Integração com os Sistemas Petrolíferos</t>
  </si>
  <si>
    <t>20218-4</t>
  </si>
  <si>
    <t>Projeto Bioestratigrafia Integrada do Cretáceo marinho de Sergipe-Alagoas</t>
  </si>
  <si>
    <t>UNISINOS</t>
  </si>
  <si>
    <t>UNISINOS - ITT FOSSIL</t>
  </si>
  <si>
    <t>20219-2</t>
  </si>
  <si>
    <t>Correlação estratigráfica, evolução paleoambiental e paleogeográfica e perspectivas exploratórias do Andar Alagoas ¿ ALAGOAS</t>
  </si>
  <si>
    <t>20220-0</t>
  </si>
  <si>
    <t>Sistemas cognitivos para diagnóstico de processos e equipamentos</t>
  </si>
  <si>
    <t>20221-8</t>
  </si>
  <si>
    <t>REPSOL; PETROGAL; EQUINOR BRASIL; SHELL; PETROBRAS</t>
  </si>
  <si>
    <t>Sistema submarino baseado em membranas para tratamento e injeção de água do mar ¿ Fase 1</t>
  </si>
  <si>
    <t>20222-6</t>
  </si>
  <si>
    <t>Aquisição de um equipamento DSTS visando monitoramentos geotécnicos a partir da tecnologia de fibra óptica distribuída instalada em encostas atravessadas por dutos</t>
  </si>
  <si>
    <t>20223-4</t>
  </si>
  <si>
    <t>Infra Estrutura para desenvolvimento de Ferramenta Assistida por Ultrassom de Alta Potência para a Prevenção de Incrustação de Carbonato de Cálcio em Poços</t>
  </si>
  <si>
    <t>UFBA - Laboratório de Propriedades Óticas</t>
  </si>
  <si>
    <t>20224-2</t>
  </si>
  <si>
    <t>Asset Integrity - Robotic:  Riser FlexJoint Integrity Tool</t>
  </si>
  <si>
    <t>20225-9</t>
  </si>
  <si>
    <t>Caracterização geológica de reservatórios carbonáticos do intervalo Pré-sal da bacia de Santos, correlatos (bacia de Sergipe-Alagoas) e análogos ¿ PRESAL</t>
  </si>
  <si>
    <t>20226-7</t>
  </si>
  <si>
    <t>Automação de procedimentos operacionais para o Refino</t>
  </si>
  <si>
    <t>20227-5</t>
  </si>
  <si>
    <t>Estudos Tribológicos para Previsão de Desgaste do Revestimento na Perfuração</t>
  </si>
  <si>
    <t>20228-3</t>
  </si>
  <si>
    <t>Robô para a inspeção em serviço dos tanques de carga de FPSOs</t>
  </si>
  <si>
    <t>20230-9</t>
  </si>
  <si>
    <t>Ferramenta Numérica Customizada (IntegriSpan) para Análise e Validação Experimental de Fadiga em Dutos Rígidos com Vãos-Livres Submetidos a VIV</t>
  </si>
  <si>
    <t>20231-7</t>
  </si>
  <si>
    <t>Nanofluidos híbridos de copolímeros de acrilamida e nanomateriais de carbono para a recuperação melhorada de petróleo</t>
  </si>
  <si>
    <t>UFMG - Laboratório de Espectroscopia Raman</t>
  </si>
  <si>
    <t>20232-5</t>
  </si>
  <si>
    <t>Avaliação de catalisadores tiorresistentes para a reação de deslocamento gás-água - Aquisição de Unidade de testes catalíticos</t>
  </si>
  <si>
    <t>UFF - Laboratório de Reatores, Cinética e Catálise</t>
  </si>
  <si>
    <t>20233-3</t>
  </si>
  <si>
    <t>Adequação de infraestrutura laboratorial para o projeto SCC-CO2: Proteção anticorrosiva/Mecânica da Fratura.</t>
  </si>
  <si>
    <t>20234-1</t>
  </si>
  <si>
    <t>Soluções Numéricas e Analíticas aplicadas à Geomecânica de Reservatórios (Projeto SONAR)</t>
  </si>
  <si>
    <t>20235-8</t>
  </si>
  <si>
    <t>Projeto Pesquisa de Desenvolvimentos para os Módulos  do Sistema Integrado do Abastecimento (SIA)</t>
  </si>
  <si>
    <t>20236-6</t>
  </si>
  <si>
    <t>Adequação da Infraestrutura do Laboratório de Espectroanalítica Aplicada/UFF para a Síntese e Caracterização de Nanomateriais a Serem Empregados em Recuperação Avançada de Petróleo.</t>
  </si>
  <si>
    <t>UFF - Laboratório de Espectroanalítica Aplicada</t>
  </si>
  <si>
    <t>20239-0</t>
  </si>
  <si>
    <t>Pesquisa teórica e experimental sobre a aplicação de métodos físicos para mitigação de incrustações</t>
  </si>
  <si>
    <t>20240-8</t>
  </si>
  <si>
    <t>Pesquisa e Desenvolvimento em técnicas e algoritmos para processos de requisição, análise e avaliação da cimentação.</t>
  </si>
  <si>
    <t>20241-6</t>
  </si>
  <si>
    <t>Análise e avaliação da citotoxicidade, toxicidade e genotoxicidade de nanopartículas de interesse da indústria petrolífera em modelos in vitro, in vivo e ex vivo</t>
  </si>
  <si>
    <t>UFSCar</t>
  </si>
  <si>
    <t>UFSCar - Laboratório de Inflamação e Doenças Infecciosas</t>
  </si>
  <si>
    <t>20242-4</t>
  </si>
  <si>
    <t>Captura e Transformação Química de CO2 em Combustíveis e Produtos Químicos</t>
  </si>
  <si>
    <t>20243-2</t>
  </si>
  <si>
    <t>Processos inovadores para a conversão de CO2 em produtos químicos de alto valor agregado e combustíveis baseado em catalisadores híbridos</t>
  </si>
  <si>
    <t>20244-0</t>
  </si>
  <si>
    <t>Produção de Moléculas Orgânicas a partir de CO2 e H2O por Fotocatálise em Nano-óxidos</t>
  </si>
  <si>
    <t>20245-7</t>
  </si>
  <si>
    <t>Perspectivas para armazenamento de carbono em Reservatórios de Petróleo Não Convencionais ¿onshore¿ e de Bacias Sedimentares ¿offshore¿ do Sudeste do Brasil</t>
  </si>
  <si>
    <t>20246-5</t>
  </si>
  <si>
    <t>Redução das emissões de gases do efeito estufa através da integração de centrais termoeléctricas com tecnologias de conversão de CO2</t>
  </si>
  <si>
    <t>20247-3</t>
  </si>
  <si>
    <t>Sistema de monitoramento acústico passivo para detecção de vazamento de CO2</t>
  </si>
  <si>
    <t>20248-1</t>
  </si>
  <si>
    <t>Detecção de vazamento dos gases CH4 e CO2 no fundo do mar utilizando imagens de ultrassom com múltiplos elementos.</t>
  </si>
  <si>
    <t>20249-9</t>
  </si>
  <si>
    <t>Estudo do comportamento de corrosão e/ou degradação em solução aquosa saturada com CO2 na ausência e presença de contaminantes (NOx, SOx e H2S) em materiais utilizados no transporte de CO2 Supercrítico (SCCO2)</t>
  </si>
  <si>
    <t>20250-7</t>
  </si>
  <si>
    <t>Ejetor de Alta Eficiência para Compressão de Gás</t>
  </si>
  <si>
    <t>20251-5</t>
  </si>
  <si>
    <t>Simulação de escoamentos internos com dinâmica molecular para reduzir perdas de carga em dutos para transporte de CO2, CH4 e Óleo</t>
  </si>
  <si>
    <t>20252-3</t>
  </si>
  <si>
    <t>Desenvolvimento de Separadores Supersônicos de Gases: Otimização, Simulação Numérica e Ensaios</t>
  </si>
  <si>
    <t>20253-1</t>
  </si>
  <si>
    <t>Interação Rocha-Fluido no Processo de Fraturamento de Formações Carbonáticas</t>
  </si>
  <si>
    <t>20254-9</t>
  </si>
  <si>
    <t>Criação de Bancada de Teste para ensaios de confiabilidade dos componentes do BOP Elétrico</t>
  </si>
  <si>
    <t>20255-6</t>
  </si>
  <si>
    <t>Determinação de propriedades fundamentais de misturas gasosas de interesse da indústria de petróleo e gás natural na presença de fluidos complexos</t>
  </si>
  <si>
    <t>20256-4</t>
  </si>
  <si>
    <t>Infraestrutura para os estudos de formação de hidratos no IQ-UFRJ.</t>
  </si>
  <si>
    <t>UFRJ - Laboratório de Nanotecnologia (Interlab)</t>
  </si>
  <si>
    <t>20257-2</t>
  </si>
  <si>
    <t>Diagênese nas sequências carbonáticas do Pré-Sal e seu impacto na exploração e produção de reservatórios de hidrocarbonetos ¿ P&amp;D.</t>
  </si>
  <si>
    <t>20258-0</t>
  </si>
  <si>
    <t>TECNOLOGIAS SUSTENTÁVEIS PARA SEPARAÇÃO E UTILIZAÇÃO DE CO2</t>
  </si>
  <si>
    <t>UFRJ;PUC-RS</t>
  </si>
  <si>
    <t>UFRJ - H2CIN - Laboratório de Hidrorrefino, Engenharia de Processos e Termodinâmica Aplicada da Escola de Química da UFRJ;PUC-RS - Faculdade de Química</t>
  </si>
  <si>
    <t>20259-8</t>
  </si>
  <si>
    <t>Desenvolvimento de tecnologias avançadas com base em nano(bio)tecnologia para aplicação em processos de recuperação avançada de petróleo - NanoEOR</t>
  </si>
  <si>
    <t>20260-6</t>
  </si>
  <si>
    <t>Cronoestratigrafia Isotópica Orgânica</t>
  </si>
  <si>
    <t>20261-4</t>
  </si>
  <si>
    <t>Avaliação e Monitoramento Atmosférico em Plataformas Offshore</t>
  </si>
  <si>
    <t>20262-2</t>
  </si>
  <si>
    <t>Desenvolvimento de ambiente de software para armazenamento, análise e simulação de dados de reservatório com foco em aplicações de Recuperação Avançada de Petróleo.</t>
  </si>
  <si>
    <t>20263-0</t>
  </si>
  <si>
    <t>METAGENÔMICA PARA AVALIAÇÃO E MONITORAMENTO DE AMBIENTES ESTRATÉGICOS</t>
  </si>
  <si>
    <t>20264-8</t>
  </si>
  <si>
    <t>Simulador de taxa de corrosão para dutos</t>
  </si>
  <si>
    <t>20265-5</t>
  </si>
  <si>
    <t>Novas tecnologias para Interface, comunicação e integração de sistemas.</t>
  </si>
  <si>
    <t>20266-3</t>
  </si>
  <si>
    <t>Minim.Impacto Oper.de Part.Solidas-Dutos</t>
  </si>
  <si>
    <t>20267-1</t>
  </si>
  <si>
    <t>Desenvolvimento de teste catalítico para investigar mecanismos de reação em novas zeólitas</t>
  </si>
  <si>
    <t>20268-9</t>
  </si>
  <si>
    <t>Dispositivos de fluidização e contato (pipe-grid e retificador)</t>
  </si>
  <si>
    <t>20269-7</t>
  </si>
  <si>
    <t>Controle de Dienos na Nafta Craqueada</t>
  </si>
  <si>
    <t>20270-5</t>
  </si>
  <si>
    <t>Avaliação técnico-econômica de tecnologias de biocombustíveis.</t>
  </si>
  <si>
    <t>20271-3</t>
  </si>
  <si>
    <t>Processamento de GN com alto teor de CO2</t>
  </si>
  <si>
    <t>20272-1</t>
  </si>
  <si>
    <t>Avaliação de anti-incrustrantes para fornos de UCRs</t>
  </si>
  <si>
    <t>20273-9</t>
  </si>
  <si>
    <t>Inferências de emissões para fornos e caldeiras (PEMS)</t>
  </si>
  <si>
    <t>20274-7</t>
  </si>
  <si>
    <t>Sistema especialista para monitoração e diagnóstico de sistemas de cogeração e turbomáquinas</t>
  </si>
  <si>
    <t>20275-4</t>
  </si>
  <si>
    <t>Estimativa em tempo real da composição da carga de unidades de destilação</t>
  </si>
  <si>
    <t>20276-2</t>
  </si>
  <si>
    <t>Novas metodologias para controle regulatório de processos</t>
  </si>
  <si>
    <t>20277-0</t>
  </si>
  <si>
    <t>Implantação do ¿Enhanced Oil Recovery Laboratory (EOR-LAB)¿ na Universidade Federal da Bahia (UFBA)</t>
  </si>
  <si>
    <t>UFBA - Laboratório de Nanotecnologia Supercrítica</t>
  </si>
  <si>
    <t>20278-8</t>
  </si>
  <si>
    <t>Viscosidade Inerente Corrigida de Poliamidas</t>
  </si>
  <si>
    <t xml:space="preserve">PUC-Rio - Laboratório de Caracterização de Combustiveis - LACCOM </t>
  </si>
  <si>
    <t>20279-6</t>
  </si>
  <si>
    <t>Hidrocarb - Caracterização Física, Química e Mineralógica de Transformações Hidrotermais e Diagenéticas em Rochas Carbonáticas</t>
  </si>
  <si>
    <t>UFG - Centro Regional Para o Desenvolvimento Tecnológico e Inovação - CRTI</t>
  </si>
  <si>
    <t>20280-4</t>
  </si>
  <si>
    <t>P&amp;D em Otimização e Automação de Processos com foco no desenvolvimento de métodos, modelos e algoritmos para dimensionamento da demanda de serviços aplicados à cadeia de suprimentos de Poços.</t>
  </si>
  <si>
    <t>20281-2</t>
  </si>
  <si>
    <t>Investigação da influência da tensão confinante na taxa de fluência estacionária em rochas salinas em laboratório</t>
  </si>
  <si>
    <t>20282-0</t>
  </si>
  <si>
    <t>Síntese de Padrões de Compostos Orgânicos Contendo Arsênio - Projeto Desativação catalítica: HDS e HDT de nafta</t>
  </si>
  <si>
    <t>20283-8</t>
  </si>
  <si>
    <t>Tratamento de dados de vibração de colunas de perfuração de petróleo, modelagem/simulação da dinâmica da coluna e calibração de modelos</t>
  </si>
  <si>
    <t>UFRJ - Laboratório de Acústica e Vibrações (LAVI) - Rotodinâmica</t>
  </si>
  <si>
    <t>20284-6</t>
  </si>
  <si>
    <t>Projeto de pesquisa Mapeamento de Metais em Catalisadores de FCC</t>
  </si>
  <si>
    <t>20285-3</t>
  </si>
  <si>
    <t>Avaliação da Corrosividade de Nova Especificação de Água de Reposição para UEPs</t>
  </si>
  <si>
    <t xml:space="preserve">UFRJ - Labcorr - Laboratório de Corrosão </t>
  </si>
  <si>
    <t>20286-1</t>
  </si>
  <si>
    <t>Caracterização de Materiais Elastoméricos para a Indústria de Óleo e Gás</t>
  </si>
  <si>
    <t>PUC-Rio - Laboratório de Catálise - LABCAT</t>
  </si>
  <si>
    <t>20287-9</t>
  </si>
  <si>
    <t>Estudos dos Processos de Obtenção de Biolubrificantes Derivados do Óleo de Mamona via Catálise Heterogênea em Escala Laboratorial e Piloto</t>
  </si>
  <si>
    <t>UFC - Grupo de Pesquisas em Separações por Adsorção</t>
  </si>
  <si>
    <t>20288-7</t>
  </si>
  <si>
    <t>Projeto sistema de verificação de conformidade legal de projetos de plantas industriais.</t>
  </si>
  <si>
    <t>20289-5</t>
  </si>
  <si>
    <t>Mapeamento Digital de Solos em Áreas de Exploração e Produção de Óleo e Gás - Estudos de caso dos campos do Norte e do Nordeste Brasileiro</t>
  </si>
  <si>
    <t>UFRRJ</t>
  </si>
  <si>
    <t>UFRRJ - LASA - Laboratório de Água e Solos em Agroecossitemas</t>
  </si>
  <si>
    <t>20290-3</t>
  </si>
  <si>
    <t>OCTOPUS 4.0 - Sistema Integrado de Gerência de Reservatórios.</t>
  </si>
  <si>
    <t>PUC-Rio - Laboratório de Inteligência Computacional Aplicada - ICA</t>
  </si>
  <si>
    <t>20291-1</t>
  </si>
  <si>
    <t>Especiação de Hidrocarbonetos em Emissões Veiculares</t>
  </si>
  <si>
    <t>UFRJ - Laboratório de Química Atmosférica e Poluição</t>
  </si>
  <si>
    <t>20292-9</t>
  </si>
  <si>
    <t>Projeto Sistemas Continentais - Desenvolvimento de Rotinas Numéricas para Simulação de Sedimentação e Diagênese Siliciclástica e Carbonática</t>
  </si>
  <si>
    <t>UNISINOS - GEOARQ</t>
  </si>
  <si>
    <t>20293-7</t>
  </si>
  <si>
    <t>Desenvolvimento de materiais avançados de carbono</t>
  </si>
  <si>
    <t>SENAI-RJ</t>
  </si>
  <si>
    <t>SENAI-RJ - INSTITUTO SENAI DE INOVAÇÃO EM BIOSSINTÉTICOS_OFICIAL</t>
  </si>
  <si>
    <t>20294-5</t>
  </si>
  <si>
    <t>Equilíbrio de Fases, Densidades e Viscosidade de Misturas de Hidrocarbonetos, Metano e CO2 em Pressões Elevadas</t>
  </si>
  <si>
    <t>20295-2</t>
  </si>
  <si>
    <t>Estudo da soldagem de aços inoxidáveis duplex e de aços carbonos com clad em Inconel 625 para avaliação da influência da oxidação devido à ineficiência de purga na resistência à corrosão.</t>
  </si>
  <si>
    <t>20296-0</t>
  </si>
  <si>
    <t>Avaliação da influência da temperatura de interpasse na soldagem de aços microligados, ARBL e cladeados com ligas de Ni</t>
  </si>
  <si>
    <t>UFRJ - Laboratório Nacional de Tecnologia da Soldagem</t>
  </si>
  <si>
    <t>20297-8</t>
  </si>
  <si>
    <t>Desenvolvimento de metodologia para identificação e quantificação de oxigenados em derivados por abordagem microfluidica</t>
  </si>
  <si>
    <t>CNPEM</t>
  </si>
  <si>
    <t>CNPEM - Laboratório Nacional de Nanotecnologia - LNNano</t>
  </si>
  <si>
    <t>20298-6</t>
  </si>
  <si>
    <t>Petroleômica por Electrospray (ESI) e Espectrometria de Massas por MegaOrbitrap (ESI-MegaOrb-MS): Um Novo Paradigma na Análise de Petróleo</t>
  </si>
  <si>
    <t>UNICAMP - Laboratório ThoMSon de Espectrometria de Massas</t>
  </si>
  <si>
    <t>20299-4</t>
  </si>
  <si>
    <t>Avaliação e Desenvolvimento de Aplicação de Solventes Oxigenados</t>
  </si>
  <si>
    <t>20300-0</t>
  </si>
  <si>
    <t>Estudo de revestimentos metálicos aplicados por aspersão térmica para proteção catódica interna de juntas soldadas em dutos e linhas revestidas internamente.</t>
  </si>
  <si>
    <t>INT - Laboratório de Corrosão e Proteção - LACOR</t>
  </si>
  <si>
    <t>20301-8</t>
  </si>
  <si>
    <t>Imago3D: Rocha Digital Aplicada a Sistemas Porosos Multiescalares</t>
  </si>
  <si>
    <t>UFSC</t>
  </si>
  <si>
    <t>UFSC - Laboratório de Meios Porosos e Propriedades Termofísicas - LMPT</t>
  </si>
  <si>
    <t>20302-6</t>
  </si>
  <si>
    <t>Detectores de CO2/CH4 no Pré-Sal</t>
  </si>
  <si>
    <t>UFRJ - LASPI - Laboratório de Aplicações Tecnológicas para Setores Produtivo e Industrial</t>
  </si>
  <si>
    <t>20303-4</t>
  </si>
  <si>
    <t>Desenvolvimento de Técnicas Experimentais para Otimização Técnico-econômica do Processo de Medição de Volume de Líquido em Tanques e Tubulações</t>
  </si>
  <si>
    <t>PUC-Rio - LAME - Laboratório de Avaliação Metrológica e Energética</t>
  </si>
  <si>
    <t>20304-2</t>
  </si>
  <si>
    <t>Tracelift - Melhorias e Adequação</t>
  </si>
  <si>
    <t>UFRN - Grupo de P&amp;D&amp;I em Instrumentação, Automação e Controle Aplicada ao Petróleo e Gás</t>
  </si>
  <si>
    <t>20305-9</t>
  </si>
  <si>
    <t>Projeto de Desenvolvimento de Sistemas de Otimização e Controle Avançado com o ambiente MPA - Módulos de Procedimentos Automatizados</t>
  </si>
  <si>
    <t>20306-7</t>
  </si>
  <si>
    <t>Projeto BR-TUNING MIMO II - Novos Métodos para Avaliação e Sintonia de Controladores Descentralizados</t>
  </si>
  <si>
    <t>UFCG</t>
  </si>
  <si>
    <t>UFCG - Laboratório  de Instrumentação Eletrônica e Controle - LIEC</t>
  </si>
  <si>
    <t>20307-5</t>
  </si>
  <si>
    <t>Execução do Projeto Desenvolvimento de Técnicas Especiais de Soldagem para Manutenção em UEPs</t>
  </si>
  <si>
    <t>20308-3</t>
  </si>
  <si>
    <t>Projeto VR-SimOps - Ferramenta 3D de Planejamento e Monitoração de Operações Simultâneas</t>
  </si>
  <si>
    <t>20309-1</t>
  </si>
  <si>
    <t>Experimento e simulação numérica para a avaliação da formação de borra em tanques de armazenamento de petróleo</t>
  </si>
  <si>
    <t>20310-9</t>
  </si>
  <si>
    <t>Análise Experimental e Numérica dos Efeitos Geomecânicos e Geoquímicos de Rochas Carbonáticas - Injeção de Fluidos Reativos</t>
  </si>
  <si>
    <t>UFPE</t>
  </si>
  <si>
    <t>UFPE - Laboratório de Métodos Computacionais em Geomecanica - LMCG</t>
  </si>
  <si>
    <t>20311-7</t>
  </si>
  <si>
    <t>Estudo de deposição de parafina em dutos - Fase 2</t>
  </si>
  <si>
    <t>PUC-Rio - Laboratório de Engenharia de Fluidos</t>
  </si>
  <si>
    <t>20312-5</t>
  </si>
  <si>
    <t>Projeto Pesquisa e Desenvolvimento de Métodos para Caracterização de Reservatórios via Inversão Sísmica Conjunta para Propriedades Petrofísicas e Litofácies integrada com a Simulação de Pseudo-Poços</t>
  </si>
  <si>
    <t>UFSC - Laboratório de Conexionismo e Ciências Cognitivas - L3C</t>
  </si>
  <si>
    <t>20313-3</t>
  </si>
  <si>
    <t>Desenvolvimento de superfície tipo "SLIPS" ("slippery liquid infused porous surface") como revestimento anti-incrustante</t>
  </si>
  <si>
    <t>20314-1</t>
  </si>
  <si>
    <t>Tomografia Sísmica do Sudeste do Brasil.</t>
  </si>
  <si>
    <t>ON</t>
  </si>
  <si>
    <t>ON - Laboratório de Geofísica Aplicada</t>
  </si>
  <si>
    <t>20315-8</t>
  </si>
  <si>
    <t>AUSPEX - Advanced Ultrasound Signal Processing for Equipment inspeCtionS - Desenvolvimento de Técnicas Avançadas de Processamento de Sinais para Inspeções de Equipamentos Submarinos por Ultrassom.</t>
  </si>
  <si>
    <t>UTFPR - LASCA -  Laboratório de Automação e Sistemas de Controle Avançado</t>
  </si>
  <si>
    <t>20316-6</t>
  </si>
  <si>
    <t>Interferometria Sísmica</t>
  </si>
  <si>
    <t>20317-4</t>
  </si>
  <si>
    <t>ESTUDO DO COMPORTAMENTO TERMODINÂMICO DE MISTURAS DE FLUIDOS DE PERFURAÇÃO BASE ORGÂNICA COM GÁS CARBÔNICO E METANO</t>
  </si>
  <si>
    <t>20318-2</t>
  </si>
  <si>
    <t>Projeto de Desenvolvimento e Inovação Tecnológica de Sistemas de Medição e Modelagem do Efeito Joule-Thompson para Fluidos Pressurizados puros e Misturas Simples</t>
  </si>
  <si>
    <t>UEM</t>
  </si>
  <si>
    <t>UEM - Síntese de Processos Verdes</t>
  </si>
  <si>
    <t>20319-0</t>
  </si>
  <si>
    <t>DESENVOLVIMENTO DE TÉCNICAS AVANÇADAS PARA CARACTERIZAÇÃO DE MATERIAIS E AVALIAÇÃO DE PAVIMENTOS ASFÁLTICOS NO BRASIL, COM A UNIVERSIDADE FEDERAL DO CEARÁ</t>
  </si>
  <si>
    <t>UFC - Laboratório de Mecânica dos Pavimentos</t>
  </si>
  <si>
    <t>20320-8</t>
  </si>
  <si>
    <t>Testes de Colapso em Dutos Sob Pressão Externa</t>
  </si>
  <si>
    <t>PUC-Rio - Laboratório de Sensores a Fibra óptica</t>
  </si>
  <si>
    <t>20321-6</t>
  </si>
  <si>
    <t>Potencial paleoecológico, bioestratigráfico e paleoambiental de hidrozoários (hidroides) fósseis do Aptiano da Bacia de Santos (Pré-Sal)</t>
  </si>
  <si>
    <t>UFRJ - Laboratório de Palinofácies e Fácies Orgânica - LAFO</t>
  </si>
  <si>
    <t>20322-4</t>
  </si>
  <si>
    <t>Pesquisa, Desenvolvimento e Teste de Óleo Modelo Reologicamente Semelhante ao Óleo Real: Fase 2</t>
  </si>
  <si>
    <t>PUC-Rio - Grupo de Reologia</t>
  </si>
  <si>
    <t>20323-2</t>
  </si>
  <si>
    <t>SIMULAÇÃO COMPUTACIONAL AVANÇADA DE OPERAÇÕES SUBMARINAS COM ROV</t>
  </si>
  <si>
    <t>20324-0</t>
  </si>
  <si>
    <t>Projeto simulador de treinamento de segurança operacional, projetos e processos para FPSO.</t>
  </si>
  <si>
    <t>SENAI-RJ - Centro de Tecnologia SENAI Automação e Simulação - Serviços de Simulação</t>
  </si>
  <si>
    <t>20325-7</t>
  </si>
  <si>
    <t>Obtenção de Frações Ricas em Diamantóides do Petróleo Usando Sistemas Nanoporosos</t>
  </si>
  <si>
    <t>20326-5</t>
  </si>
  <si>
    <t>Avaliação de Impacto Ambiental de Atividades de Captura e Estocagem de Carbono no Brasil</t>
  </si>
  <si>
    <t>20327-3</t>
  </si>
  <si>
    <t>Projeto de Ensaio em Modelos Reduzidos de Estruturas Oceânicas</t>
  </si>
  <si>
    <t>UFRJ - Laboratório de Tecnologia Oceânica - LabOceano</t>
  </si>
  <si>
    <t>20328-1</t>
  </si>
  <si>
    <t>Redução da estabilidade de emulsões água-óleo por deformação das gotas</t>
  </si>
  <si>
    <t>20329-9</t>
  </si>
  <si>
    <t>MODICARSTE - Modelagem e simulação multifísica de diagênese cárstica em escala de reservatório.</t>
  </si>
  <si>
    <t>20330-7</t>
  </si>
  <si>
    <t>Sistema avançado de visualização imersiva-interativa para a interpretação de modelos geológicos digitais (VizGEO)</t>
  </si>
  <si>
    <t>20331-5</t>
  </si>
  <si>
    <t>Projeto de desenvolvimento e melhoria da qualidade de componentes pultrudados e requisitos de inspeção</t>
  </si>
  <si>
    <t>20332-3</t>
  </si>
  <si>
    <t>CRAS - Climbing Robot for Advanced inSpection - Solução de Inspeção através de Robô Escalador para Superfícies Quentes e Ultrassom Phased-Array</t>
  </si>
  <si>
    <t>20333-1</t>
  </si>
  <si>
    <t>Projeto Caracterização Multiescalar e Modelagem Diagenética Preditiva em Depósitos de Coquinas e Folhelhos Intercalados da Formação Morro do Chaves, Bacia Sergipe-Alagoas - Projeto "CAMURES-Diagênese"</t>
  </si>
  <si>
    <t>UFMG - Núcleo de Estratigrafia e Geologia do Petróleo</t>
  </si>
  <si>
    <t>20334-9</t>
  </si>
  <si>
    <t>Desenvolvimento de infra-estrutura para suportar estudo de erosão em válvulas de fundo de poço</t>
  </si>
  <si>
    <t>20335-6</t>
  </si>
  <si>
    <t>Síntese direta de DME a partir de CO2 - Infraestrutura (reforma e equipamentos)</t>
  </si>
  <si>
    <t>20336-4</t>
  </si>
  <si>
    <t>Implantação de infraestrutura para o projeto de P&amp;D "Redução da estabilidade de emulsões água-óleo por deformação das gotas"</t>
  </si>
  <si>
    <t>20337-2</t>
  </si>
  <si>
    <t>Dissolução e fracionamento de materiais lignocelulósicos utilizando líquidos iônicos e solventes eutéticos naturais - Infraestrutura</t>
  </si>
  <si>
    <t>20338-0</t>
  </si>
  <si>
    <t>Centro de Petroleômica da UFG: novos horizontes para a indústria do petróleo</t>
  </si>
  <si>
    <t>20339-8</t>
  </si>
  <si>
    <t>Projeto de avaliação da influência da temperatura, da pressão e da vazão sobre o comportamento de fases de aditivos químicos utilizados por injeção via umbilical</t>
  </si>
  <si>
    <t>20340-6</t>
  </si>
  <si>
    <t>Simulação Acoplada do Efeito de Golfadas, onde será adaptado um simulador de escoamento multifásico para acoplamento a simuladores de dinâmica estrutural de risers</t>
  </si>
  <si>
    <t>20341-4</t>
  </si>
  <si>
    <t>Projeto de Desenvolvimento de fórmulas catalíticas AxMxW2-xO6 para reação de ODH do propano</t>
  </si>
  <si>
    <t>UFRJ - Laboratório de Catálise de Oxidação - OXICAT</t>
  </si>
  <si>
    <t>20342-2</t>
  </si>
  <si>
    <t>Análise Numérica e Experimental do Fluxo Monofásico em Meios Porosos Fraturados e Carstificados.</t>
  </si>
  <si>
    <t>20343-0</t>
  </si>
  <si>
    <t>Modelagem e simulação fluidodinâmica de um homogeneizador de fluxo em sistemas de bombeamento marinho S-BCSS com o uso do software OpenFOAM</t>
  </si>
  <si>
    <t>20344-8</t>
  </si>
  <si>
    <t>Desenvolvimento de zeólitas de alta acessibilidade a base de MCM-22 para aplicação em craqueamento catalítico</t>
  </si>
  <si>
    <t>UFRN - Laboratório de Peneiras Moleculares</t>
  </si>
  <si>
    <t>20345-5</t>
  </si>
  <si>
    <t>Estudos de Equilíbrio Líquido-Líquido em Alta Pressão de Fluidos Petrolíferos do Pré-Sal Brasileiro</t>
  </si>
  <si>
    <t>20346-3</t>
  </si>
  <si>
    <t>Olefinas C10-C13 para produção de químicos</t>
  </si>
  <si>
    <t>UFMG - Laboratório de Catálise Organometálica</t>
  </si>
  <si>
    <t>20347-1</t>
  </si>
  <si>
    <t>Modelagem Direta da Litosfera em Ambiente Recon e Tectos</t>
  </si>
  <si>
    <t>20348-9</t>
  </si>
  <si>
    <t>Desenvolvimento de novas tecnologias em produção de catalisadores em escala piloto utilizando a Unidade Protótipo de Catalisadores (PROCAT).</t>
  </si>
  <si>
    <t>UFRJ - Unidade Protótipo de Catalisadores - PROCAT</t>
  </si>
  <si>
    <t>20349-7</t>
  </si>
  <si>
    <t>Pesquisa experimental para o estudo de causas e modos de falhas em componentes controladores de BOP (Blow-out preventer).</t>
  </si>
  <si>
    <t>20350-5</t>
  </si>
  <si>
    <t>Física do Petróleo em Meios Porosos</t>
  </si>
  <si>
    <t>20351-3</t>
  </si>
  <si>
    <t>ENEVA; PETROBRAS</t>
  </si>
  <si>
    <t>Modelo de avaliação de impacto da abertura do mercado de distribuição de gás natural no Brasil - cenários alternativos</t>
  </si>
  <si>
    <t>FGV</t>
  </si>
  <si>
    <t>FGV - Centro de Estudos em Regulação e Infraestrutura</t>
  </si>
  <si>
    <t>20352-1</t>
  </si>
  <si>
    <t>CARACTERIZAÇÃO DE FLUIDOS COMPLEXOS EM CONDIÇÕES DE RESERVATÓRIO DE CAMPOS BRASILEIROS</t>
  </si>
  <si>
    <t>20354-7</t>
  </si>
  <si>
    <t>Sist varredura OG circunferenciais</t>
  </si>
  <si>
    <t>20355-4</t>
  </si>
  <si>
    <t>Avaliação pigs detecção furto dutos</t>
  </si>
  <si>
    <t>20356-2</t>
  </si>
  <si>
    <t>Desenv pigs furto dutos</t>
  </si>
  <si>
    <t>20357-0</t>
  </si>
  <si>
    <t>Sala de Plantas Virtuais</t>
  </si>
  <si>
    <t>20358-8</t>
  </si>
  <si>
    <t>DESENVOLVIMENTO DE FORMULAÇÕES CONTENDO SURFACTANTES E NANOPARTÍCULAS PARA CONTROLE DE MOBILIDADE DE GÁS USANDO ESPUMAS PARA RECUPERAÇÃO AVANÇADA DE PETRÓLEO</t>
  </si>
  <si>
    <t>20359-6</t>
  </si>
  <si>
    <t>Injeção de Biopolímeros para a Recuperação Avançada de Petróleo de Reservatórios do Pré-sal Brasileiro</t>
  </si>
  <si>
    <t>20360-4</t>
  </si>
  <si>
    <t>Modelagem matemática e computacional do dano à formação durante a injeção de polímeros em meios porosos</t>
  </si>
  <si>
    <t>20362-0</t>
  </si>
  <si>
    <t>Adequação de infraestrutura laboratorial para o estudo de Corrosão sob tensão pelo CO2 para Dutos Flexíveis. Projeto de pesquisa Efeito do CO2 nos Dutos Flexíveis.</t>
  </si>
  <si>
    <t>INT - Laboratório de H2S, CO2 e Corrosividade - LAH2S</t>
  </si>
  <si>
    <t>20363-8</t>
  </si>
  <si>
    <t>Melhoria da infraestrutura para desenvolvimento de cabos condutores de nanotubos de carbono para aplicação em umbilicais elétricos</t>
  </si>
  <si>
    <t>20364-6</t>
  </si>
  <si>
    <t>Desenvolvimento de Metodologias para Especiação e Quantificação de Espécies Ácidas em Aguas Produzidas - INFRAESTRUTURA</t>
  </si>
  <si>
    <t>20365-3</t>
  </si>
  <si>
    <t>WEATHERFORD INDÚSTRIA E COMÉRCIO LTDA</t>
  </si>
  <si>
    <t>20366-1</t>
  </si>
  <si>
    <t>Desenvolvimento integrado de técnicas para avaliação de produtos asfálticos</t>
  </si>
  <si>
    <t>20367-9</t>
  </si>
  <si>
    <t>ESTUDO TEÓRICO EXPERIMENTAL DOS ESCOAMENTOS HORIZONTAIS E LEVEMENTE INCLINADOS LÍQUIDO-LÍQUIDO E LÍQUIDO-LÍQUIDO-GÁS COM FLUIDO VISCOSO E PROPOSIÇÃO DE MODELOS DE DESLIZAMENTO PARA APLICAÇÃO NO MARLIM</t>
  </si>
  <si>
    <t>20368-7</t>
  </si>
  <si>
    <t>Infraestrutura para o Projeto "Vazamentos experimentais de CO2 para avaliação de ferramentas de monitoramento direcionadas ao armazenamento geológico de carbono - Projeto CO2MOVE II"</t>
  </si>
  <si>
    <t>PUC-RS - Instituto do Petróleo e dos Recursos Naturais</t>
  </si>
  <si>
    <t>20369-5</t>
  </si>
  <si>
    <t>Projeto de Adequação de Infraestrutura Laboratorial para Avaliação da Fragilização por Hidrogênio de Aços Baixa-Liga</t>
  </si>
  <si>
    <t>UFRJ - Laboratório de Propriedades Mecânicas</t>
  </si>
  <si>
    <t>20370-3</t>
  </si>
  <si>
    <t>Desenvolvimento de Algoritmos de Controle Preditivo Não-Linear e de Avaliação de Desempenho de Controladores Preditivos para Plataformas de Produção de Petróleo (Fase 2)</t>
  </si>
  <si>
    <t>UFSC - Grupo de Pesquisa em Controle, Automação e Instrumentação para a Indústria de Petróleo, Gás e Energia</t>
  </si>
  <si>
    <t>20371-1</t>
  </si>
  <si>
    <t>Eficiência de Inibidores de Incrustação na Cinética de Precipitação de Sais em Água Carbonatada e estudo morfológico dos sais precipitados</t>
  </si>
  <si>
    <t>20372-9</t>
  </si>
  <si>
    <t>DESENVOLVIMENTO DE INTEGRAÇÃO ENTRE SIMULAÇÃO DE RESERVATÓRIOS E SÍSMICA 4D  -  FASE 2</t>
  </si>
  <si>
    <t>20373-7</t>
  </si>
  <si>
    <t>Aperfeiçoamento do Sistema de Terceiro Estágio de Ciclones de UFCCs</t>
  </si>
  <si>
    <t>20374-5</t>
  </si>
  <si>
    <t>Novos catalisadores para bioQAV</t>
  </si>
  <si>
    <t>20375-2</t>
  </si>
  <si>
    <t>Adequação de Infraestrutura Laboratorial para Avaliação de Inibidores de Corrosão para Sistemas de Aço Carbono Submetidos a Meios contendo O2 e CO2.</t>
  </si>
  <si>
    <t>UFC - Laboratório de Pesquisa em Corrosão</t>
  </si>
  <si>
    <t>20376-0</t>
  </si>
  <si>
    <t>Projeto de Melhoria de Infraestrutura Analítica do Laboratório de Espectrometria Atômica</t>
  </si>
  <si>
    <t xml:space="preserve">UNESP - Centro de Estudos Ambientais / Grupo de Estudo e Desenvolvimento Metodológico em Biogeoquímica  - CEA/GEMB </t>
  </si>
  <si>
    <t>20377-8</t>
  </si>
  <si>
    <t>Composição isotópica de águas: ferramenta para os estudos hidrogeoquímicos de bacias petrolíferas</t>
  </si>
  <si>
    <t>PUC-Rio - LABORATÓRIO DE CARACTERIZAÇÃO DE ÁGUAS - LABAGUAS</t>
  </si>
  <si>
    <t>20378-6</t>
  </si>
  <si>
    <t>Suíte de Ferramentas Computacionais para Elevação e Escoamento</t>
  </si>
  <si>
    <t>20379-4</t>
  </si>
  <si>
    <t>Avaliação da fecundidade de corais de águas profundas no sudeste do Brasil</t>
  </si>
  <si>
    <t>IEAPM</t>
  </si>
  <si>
    <t>IEAPM - Departamento de Pesquisas</t>
  </si>
  <si>
    <t>20380-2</t>
  </si>
  <si>
    <t>Desenvolvimento de catalisadores com elevada acidez a base de NbxOy: uso para conversão de glicerol residual proveniente de biodiesel</t>
  </si>
  <si>
    <t>UFMG - Laboratório de Catálise, Novos Materiais e Mössbauer</t>
  </si>
  <si>
    <t>20381-0</t>
  </si>
  <si>
    <t>Desenvolvimento de protótipo de Sistema de Desconexão de Fundo de Poço (SDFP) para aplicação em poços submarinos de água ultra-profundas</t>
  </si>
  <si>
    <t>HALLIBURTON SERVIÇOS LTDA</t>
  </si>
  <si>
    <t>20383-6</t>
  </si>
  <si>
    <t>Adequação de infraestrutura laboratorial para o projeto "Soldagem em operação com GMAW, FCAW e aquecimento por indução"</t>
  </si>
  <si>
    <t>UFSC - Instituto de Soldagem e Mecatrônica - LABSOLDA</t>
  </si>
  <si>
    <t>20384-4</t>
  </si>
  <si>
    <t>Técnicas de modelagem geomecânica 1D aplicadas a fins de perfuração: desenvolvimento WEB de sistema de estabilidade de poços</t>
  </si>
  <si>
    <t>20385-1</t>
  </si>
  <si>
    <t>Projeto Sistema de Identificação e Rastreamento Multivisão de Equipamentos e Peças em C&amp;M</t>
  </si>
  <si>
    <t>UFMG - Departamento de Engenharia Eletrônica</t>
  </si>
  <si>
    <t>20386-9</t>
  </si>
  <si>
    <t>Projeto Desenvolvimento de metodologia analítica para a determinação de Ni e V em óleos e extratos orgânicos por ICP-MS</t>
  </si>
  <si>
    <t>20387-7</t>
  </si>
  <si>
    <t>ARTUNJA: Correlações Bioestratigráficas dos Sistemas Fluvio-Lacustres das fases Rifte e Pós-Rifte das Bacias do Araripe, Jatobá e Tucano Norte, NE do Brasil</t>
  </si>
  <si>
    <t>UFPE - Laboratório de Geologia Sedimentar e Ambiental</t>
  </si>
  <si>
    <t>20388-5</t>
  </si>
  <si>
    <t>Biocorrosão por BPA</t>
  </si>
  <si>
    <t>20389-3</t>
  </si>
  <si>
    <t>Metodologia Multicritério para Descomissionamento Submarino</t>
  </si>
  <si>
    <t>20391-9</t>
  </si>
  <si>
    <t>Projeto de Avaliação de Propriedades Mecânicas e Integridade sob Hidrogenação em Amostras Miniaturas</t>
  </si>
  <si>
    <t>20392-7</t>
  </si>
  <si>
    <t>Ferramentas para estudo probabilistico de explosão e alocação de detectores de gás</t>
  </si>
  <si>
    <t>20393-5</t>
  </si>
  <si>
    <t>Tecnologias para bioprodutos</t>
  </si>
  <si>
    <t>20394-3</t>
  </si>
  <si>
    <t>Análise de Risco de Operações de Intervenções em Poços Baseada em Confiabilidade</t>
  </si>
  <si>
    <t>20395-0</t>
  </si>
  <si>
    <t>Metodologias petrofísicas do poro ao poço por imagens e inteligência artificial.</t>
  </si>
  <si>
    <t>CBPF - Laboratório de Computação e Processamento de Imagens (CAT/CBPF)</t>
  </si>
  <si>
    <t>20396-8</t>
  </si>
  <si>
    <t>Estudo experimental sobre redutores de atrito em escoamentos monofásicos e bifásicos em dutos</t>
  </si>
  <si>
    <t>20397-6</t>
  </si>
  <si>
    <t>Petrofísica por RMN de alto campo: Modelos, Experimentos e Aplicações.</t>
  </si>
  <si>
    <t>CBPF - Laboratório de Ressonância Magnética Nuclear (EXP/CBPF)</t>
  </si>
  <si>
    <t>20398-4</t>
  </si>
  <si>
    <t>Produção de 1-deceno para lubrificantes, via metátese do biodiesel com o eteno</t>
  </si>
  <si>
    <t>20399-2</t>
  </si>
  <si>
    <t>Controle Automático em Elevação e Escoamento</t>
  </si>
  <si>
    <t>20400-8</t>
  </si>
  <si>
    <t>TOTAL; SHELL; CNODC; CNOOC; PETROBRAS</t>
  </si>
  <si>
    <t>Fatores Humanos e Engenharia de Resiliência em Operações Integradas.</t>
  </si>
  <si>
    <t>PUC-RS - Faculdade de Engenharia</t>
  </si>
  <si>
    <t>20401-6</t>
  </si>
  <si>
    <t>Estratégias e ferramentas computacionais para previsão de desgaste mecânico em tubulares de revestimento em poços de petróleo</t>
  </si>
  <si>
    <t>20402-4</t>
  </si>
  <si>
    <t>Melhoria da Eficiência de Processos de FCC Por Aplicação de Modelos Cinéticos de LUMPING CONTÍNUO</t>
  </si>
  <si>
    <t>UNICAMP - Faculdade de Engenharia Química</t>
  </si>
  <si>
    <t>20403-2</t>
  </si>
  <si>
    <t>Caracterização de Propriedades Interfaciais e Texturais de Frações Tensoativas de Petróleo</t>
  </si>
  <si>
    <t>20404-0</t>
  </si>
  <si>
    <t>PRIO BRAVO</t>
  </si>
  <si>
    <t>Desenvolvimento de ferramenta de otimização para dimensionamento de unidades FLNG</t>
  </si>
  <si>
    <t>20405-7</t>
  </si>
  <si>
    <t>Projeto Reológico de soluções de Combate à Perda de circulação em Carbonatos Fraturados</t>
  </si>
  <si>
    <t>20406-5</t>
  </si>
  <si>
    <t>VISCARB - Atlas Digital Interativo com Visualização 3D de Análogos em Várias Escalas e Modelagem Multiescalar.</t>
  </si>
  <si>
    <t>20407-3</t>
  </si>
  <si>
    <t>Desenvolvimento de Metodologias para Caracterização Automática de Partículas de Catalisadores FCC Utilizando o Equipamento "MORPHOLOGI 3D"</t>
  </si>
  <si>
    <t>20408-1</t>
  </si>
  <si>
    <t>PROGRAMA PETRO DE PESQUISA E DESENVOLVIMENTO - ProPetro</t>
  </si>
  <si>
    <t>CONS NAC DE DESENVOLVIMENTO CIENTIFICO E TECNOLOGICO</t>
  </si>
  <si>
    <t>20409-9</t>
  </si>
  <si>
    <t>Aplicação de técnicas moleculares para elucidação e otimização de processos de biorremediação de solos contaminados por hidrocarbonetos e metais.</t>
  </si>
  <si>
    <t>CETEM</t>
  </si>
  <si>
    <t>CETEM - Serviço de Processos Minero-metalúrgicos e Biotecnológicos</t>
  </si>
  <si>
    <t>20410-7</t>
  </si>
  <si>
    <t>Modelagem cinemática direta de seções geológicas-estruturais (RECON).</t>
  </si>
  <si>
    <t>20411-5</t>
  </si>
  <si>
    <t>Estudo do monitoramento da condição de equipamentos dos processos das plataformas de petróleo</t>
  </si>
  <si>
    <t>UFRJ - Laboratório de Modelagem, Simulação e Controle de Processos - LMSCP - COPPE</t>
  </si>
  <si>
    <t>20412-3</t>
  </si>
  <si>
    <t>Projeto de P&amp;D para Desenvolvimento de um Novo Mecanismo de Controle de Perda de Circulação Utilizando Campo Magnético e Polímeros Reticulantes.</t>
  </si>
  <si>
    <t>20413-1</t>
  </si>
  <si>
    <t>APERFEIÇOAMENTO DO SIMULADOR PLUG DE HIDRATOS.</t>
  </si>
  <si>
    <t>PUC-Rio - Laboratório de Computação de Fenômenos de Transporte</t>
  </si>
  <si>
    <t>20414-9</t>
  </si>
  <si>
    <t>Desenvolvimento de técnicas de machine learning para identificação de facies, a partir de tomografia de raios x de rochas carbonáticas, em multiescala, para análise de escoamento de fluidos.</t>
  </si>
  <si>
    <t>20415-6</t>
  </si>
  <si>
    <t>Pesquisa e desenvolvimento em modelagem numérica para análises de estabilidade de poços e dimensionamento de revestimentos submetidos a carregamentos geomecânicos</t>
  </si>
  <si>
    <t>20416-4</t>
  </si>
  <si>
    <t>Reconstrução paleoclimática de alta-resolução do Aptiano superior: inferências a partir de Palinologia</t>
  </si>
  <si>
    <t>UFRJ - Museu Nacional - Laboratório de Paleoecologia Vegetal</t>
  </si>
  <si>
    <t>20417-2</t>
  </si>
  <si>
    <t>Sistema de Supervisão de Riscos em SMS</t>
  </si>
  <si>
    <t>IPE</t>
  </si>
  <si>
    <t>IPE - Laboratório de Desenvolvimento de Soluções de Visão Computacional e Realidade Aumentada</t>
  </si>
  <si>
    <t>20418-0</t>
  </si>
  <si>
    <t>Estudos para Maximizar o Valor do Ciclo de Vida de Libra</t>
  </si>
  <si>
    <t>20419-8</t>
  </si>
  <si>
    <t>Integração de atributos de rocha e estratigráficos na avaliação de formações</t>
  </si>
  <si>
    <t>20420-6</t>
  </si>
  <si>
    <t>Propriedades Elásticas de Folhelhos com Baixo Teor de COT</t>
  </si>
  <si>
    <t>20421-4</t>
  </si>
  <si>
    <t>Novas técnicas de avaliação de formações com ressonância magnética nuclear</t>
  </si>
  <si>
    <t>20422-2</t>
  </si>
  <si>
    <t>Petroacústica Multiescala de Carbonatos</t>
  </si>
  <si>
    <t>20423-0</t>
  </si>
  <si>
    <t>Pesquisa da Miscibilidade de Gases Ácidos com Fluidos de Reservatórios para Recuperação Melhorada de Petróleo</t>
  </si>
  <si>
    <t>20424-8</t>
  </si>
  <si>
    <t>Monitoramento da distribuição de tamanho de gota e teor de água de emulsões de petróleo em sistema pressurizado a alta temperatura</t>
  </si>
  <si>
    <t>20425-5</t>
  </si>
  <si>
    <t>INCORPORA como ferramenta de ajuste de histórico (TFRs + dados de produção)</t>
  </si>
  <si>
    <t>20426-3</t>
  </si>
  <si>
    <t>Avaliação Experimental e Modelagem Numérica de Problemas de Geomecânica de Reservatórios.</t>
  </si>
  <si>
    <t>20427-1</t>
  </si>
  <si>
    <t>Desenvolvimento de medidor perfilador capacitivo de nível e interface água-óleo</t>
  </si>
  <si>
    <t>CERTI</t>
  </si>
  <si>
    <t>CERTI - CENTRO DE METROLOGIA E INSTRUMENTAÇÃO - CMI</t>
  </si>
  <si>
    <t>20428-9</t>
  </si>
  <si>
    <t>Capacitação do Laboratório de Matemática Aplicada (LAMAP/UFJF) para modelagem matemática e computacional de injeção de espuma usada em recuperação avançada de petróleo.</t>
  </si>
  <si>
    <t>UFJF</t>
  </si>
  <si>
    <t>UFJF - Laboratório de Matemática Aplicada</t>
  </si>
  <si>
    <t>20429-7</t>
  </si>
  <si>
    <t>Avaliação Numérico-Experimental de Escoamentos Particulados Reativos</t>
  </si>
  <si>
    <t>20430-5</t>
  </si>
  <si>
    <t>MELHORIAS DA INFRAESTRUTURA DO LOC PARA A OBTENÇÃO DE COEFICIENTES
HIDRODINÂMICOS DE CORPOS SUBMARINOS DE FORMAS COMPLEXAS</t>
  </si>
  <si>
    <t>UFRJ - Laboratório de Ondas e Correntes - LOC</t>
  </si>
  <si>
    <t>20431-3</t>
  </si>
  <si>
    <t>IDENTIFICAÇÃO DE MECANISMOS DE ATUAÇÃO DO CAMPO MAGNÉTICO NA MITIGAÇÃO DE INCRUSTAÇÕES INORGÂNICAS</t>
  </si>
  <si>
    <t>20432-1</t>
  </si>
  <si>
    <t>Geodinâmica e Evolução Tectônica da Margem Equatorial (Segmento entre a Bacia Potiguar e a Bacia do Ceará - Nordeste do Brasil)</t>
  </si>
  <si>
    <t>UFRN - Laboratório de Geologia e Geofísica de Petróleo - LGGP</t>
  </si>
  <si>
    <t>20433-9</t>
  </si>
  <si>
    <t>Conversão de CO2 por métodos metalotérmicos</t>
  </si>
  <si>
    <t>UNICAMP - Grupo de Peneiras Moleculares Micro e Mesoporosas</t>
  </si>
  <si>
    <t>20434-7</t>
  </si>
  <si>
    <t>Pesquisa Experimental em Campo de Parâmetros Geotécnicos para Início de Poço - Propriedades de Solo para Início de Poço</t>
  </si>
  <si>
    <t>20435-4</t>
  </si>
  <si>
    <t>INFLUÊNCIA DO MAGMATISMO EM ROCHAS CARBONÁTICAS LACUSTRES: ANÁLOGOS PARA A ÁREA DE LIBRA.</t>
  </si>
  <si>
    <t>UNESP - Centro de Geociências Aplicadas ao Petróleo - IGCE - UNESPetro</t>
  </si>
  <si>
    <t>20436-2</t>
  </si>
  <si>
    <t>Estudo de Dispersão de plumas de material descartado em operações offshore</t>
  </si>
  <si>
    <t>UFU - Laboratório de Mecânica dos Fluídos</t>
  </si>
  <si>
    <t>20437-0</t>
  </si>
  <si>
    <t>Desenvolvimento de metodologia para avaliação comparativa baseada em risco de alternativas para o descomissionamento de instalações submarinas no Brasil.</t>
  </si>
  <si>
    <t>DET NORSKE VERITAS LTDA</t>
  </si>
  <si>
    <t>20438-8</t>
  </si>
  <si>
    <t>Sistema com Tecnologia Cognitiva para Unidade de Águas Ácidas</t>
  </si>
  <si>
    <t>20439-6</t>
  </si>
  <si>
    <t>Processamento de Sinais Aplicado em Predição, Detecção e
Diagnóstico de Falhas Durante a Perfuração de Poços</t>
  </si>
  <si>
    <t>UFRJ - SMT - Laboratório de Sinais, Multimídia e Telecomunicações</t>
  </si>
  <si>
    <t>20440-4</t>
  </si>
  <si>
    <t>Craqueamento Secundário - Geração de gás</t>
  </si>
  <si>
    <t>20441-2</t>
  </si>
  <si>
    <t>Análises Elasto-Plásticas Não-Lineares Geométricas de Segmentos de Dutos Submetidos à Pressão Externa, Esforço Normal e Momento Fletor</t>
  </si>
  <si>
    <t>LNCC</t>
  </si>
  <si>
    <t>LNCC - Unidade de Modelagem e Simulação Computacionais em Engenharia de Petróleo e Gás</t>
  </si>
  <si>
    <t>20442-0</t>
  </si>
  <si>
    <t>Técnicas de modelagem aplicadas a fins de perfuração: geologia, geomecânica e geotecnia.</t>
  </si>
  <si>
    <t>20443-8</t>
  </si>
  <si>
    <t>Monitoramento das membranas de separação de CO2 do gás natural no Pré-Sal</t>
  </si>
  <si>
    <t>20444-6</t>
  </si>
  <si>
    <t>Projeto Interligação entre Ferramentas Open BIM, Sistemas de Análise e Plant Design</t>
  </si>
  <si>
    <t>20445-3</t>
  </si>
  <si>
    <t>Avaliação de Camadas Frágeis em Taludes Submarinos</t>
  </si>
  <si>
    <t>UFRJ - Laboratório de Modelagem Física em Centrífuga Geotécnica</t>
  </si>
  <si>
    <t>20446-1</t>
  </si>
  <si>
    <t>Análise modal operacional aplicada a rotores</t>
  </si>
  <si>
    <t>UNICAMP - Faculdade de Engenharia Mecânica</t>
  </si>
  <si>
    <t>20447-9</t>
  </si>
  <si>
    <t>Modelos para Mancais e Sistemas Multi-Eixos em Rotores</t>
  </si>
  <si>
    <t>20448-7</t>
  </si>
  <si>
    <t>Estudo do Comportamento da Deposição em Trocadores de Calor - INFRAESTRUTURA</t>
  </si>
  <si>
    <t>20449-5</t>
  </si>
  <si>
    <t>Projeto de Melhoria de Infraestrutura Laboratorial, com Acréscimo de Área nas Edificações Existentes</t>
  </si>
  <si>
    <t>20450-3</t>
  </si>
  <si>
    <t>Simulador Físico de Integridade de Cimento / Simulação Física e Numérica da Cimentação de Poços de Petróleo</t>
  </si>
  <si>
    <t>20451-1</t>
  </si>
  <si>
    <t>Telemetria sem fio de fundo de poço</t>
  </si>
  <si>
    <t>PUC-Rio - Aplicações de Redes de Comunicações</t>
  </si>
  <si>
    <t>20452-9</t>
  </si>
  <si>
    <t>Projeto de Pesquisa em Modelagem de Forças em Cortadores PDC durante a Perfuração</t>
  </si>
  <si>
    <t>20453-7</t>
  </si>
  <si>
    <t>Pesquisa e desenvolvimento de tecnologias para o 
Processamento sísmico de alto desempenho na Nuvem
Computacional</t>
  </si>
  <si>
    <t>20454-5</t>
  </si>
  <si>
    <t>SimBR: Simulador de Bacias 3D - Fase V</t>
  </si>
  <si>
    <t>20455-2</t>
  </si>
  <si>
    <t>O sistema deposicional dos evaporitos das bacias de Campos e Santos e sua relação com os carbonatos do pré-sal, o vulcanismo e o CO2</t>
  </si>
  <si>
    <t>20456-0</t>
  </si>
  <si>
    <t>Avaliação de simulações de composição do Gás Natural do Pré-sal com maior teor de Etano</t>
  </si>
  <si>
    <t>20457-8</t>
  </si>
  <si>
    <t>Avaliação da Qualidade de Produtos Especiais</t>
  </si>
  <si>
    <t>20458-6</t>
  </si>
  <si>
    <t>Busca semântica e identificação de análogos de reservatórios</t>
  </si>
  <si>
    <t>20459-4</t>
  </si>
  <si>
    <t>Aplicações do Perfil Sônico na Identificação de Fluidos , Parâmetros Petrofísicos e  Petrofácies</t>
  </si>
  <si>
    <t>20460-2</t>
  </si>
  <si>
    <t>Transformação digital na produção de petróleo e gás</t>
  </si>
  <si>
    <t>20461-0</t>
  </si>
  <si>
    <t>Avaliação de Técnicas de Inteligência Artificial Aplicadas à Petrofísica</t>
  </si>
  <si>
    <t>20462-8</t>
  </si>
  <si>
    <t>PRM DE JUBARTE ¿ SÍSMICA PASSIVA</t>
  </si>
  <si>
    <t>20463-6</t>
  </si>
  <si>
    <t>Gênese das Argilas Magnesianas e sua relação com o Reservatório Carbonático da Bacia de Santos</t>
  </si>
  <si>
    <t>20464-4</t>
  </si>
  <si>
    <t>Atenuação de efeitos "fantasma" em dados sísmicos com foco no pré-sal</t>
  </si>
  <si>
    <t>20465-1</t>
  </si>
  <si>
    <t>Remoção de compostos sulfurados em corrente de CO2</t>
  </si>
  <si>
    <t>20466-9</t>
  </si>
  <si>
    <t>Dinâmica da estruturação salífera (DinES) aplicado a estudos de reservatórios</t>
  </si>
  <si>
    <t>20467-7</t>
  </si>
  <si>
    <t>Desenvolvimentos e Inovações no Sistema de Observação Oceânica da Bacia de Santos com Foco no Campo de Libra</t>
  </si>
  <si>
    <t>PROOCEANO SERVIÇO OCEANOGRÁFICO E AMBIENTAL LTDA</t>
  </si>
  <si>
    <t>20469-3</t>
  </si>
  <si>
    <t>DESENVOLVIMENTO DE RESERVATÓRIOS CARBONÁTICOS INCORPORANDO EFEITOS DE HETEROGENEIDADES GEOLÓGICAS CRÍTICAS - SIMFRAC</t>
  </si>
  <si>
    <t>20470-1</t>
  </si>
  <si>
    <t>Desenvolvimento de estudos sobre construção de cavernas de sal para estocagem e separação de CO2 e CH4 na região do pré-sal.</t>
  </si>
  <si>
    <t>20471-9</t>
  </si>
  <si>
    <t>Simulação e Otimização de Compressores de CO2 e Mistura de CO2 e CH4 na Condição Supercrítica</t>
  </si>
  <si>
    <t>20472-7</t>
  </si>
  <si>
    <t>Monitoramento do comportamento migratório da Tartaruga-de-couro (Dermochelys coriacea) e Camurupim (Megalops atlanticus) com avaliação da reprodução e etnobiologia dessas espécies no litoral Nordeste-Norte do Brasil</t>
  </si>
  <si>
    <t>20473-5</t>
  </si>
  <si>
    <t>Análise e estabelecimento de variáveis essenciais para inspeção ultrassônica de uniões de PRFV e validação de procedimentos de inspeção de juntas PRFV</t>
  </si>
  <si>
    <t>20474-3</t>
  </si>
  <si>
    <t>Roadmaps de tecnologias para bioprodutos</t>
  </si>
  <si>
    <t>20475-0</t>
  </si>
  <si>
    <t>Estudos e experimentos sobre o efeito do campo centrífugo em fluídos escoando em dutos</t>
  </si>
  <si>
    <t>UNIFEI</t>
  </si>
  <si>
    <t>UNIFEI - Núcleo de Separadores Compactos - (NUSEC/IEM)</t>
  </si>
  <si>
    <t>20476-8</t>
  </si>
  <si>
    <t>Desenvolvimento de metodologia para estimativa de vida remanescente de tubulação de PRFV através da técnica de ultrassom</t>
  </si>
  <si>
    <t>20477-6</t>
  </si>
  <si>
    <t>Projeto de Melhoria e Desenvolvimento de Formulações de Antiespumantes sem ou com Menores Teores de Silício</t>
  </si>
  <si>
    <t>20478-4</t>
  </si>
  <si>
    <t>Avaliação de Estabilidade Sísmica de Taludes Suaves</t>
  </si>
  <si>
    <t>20479-2</t>
  </si>
  <si>
    <t>Estudo conceitual e desenvolvimento de um protótipo de pig de limpeza multi-diâmetros 4" x 8,5"-cenário: sistema de coleta da plataforma de produção da p-55.</t>
  </si>
  <si>
    <t>20480-0</t>
  </si>
  <si>
    <t>Aquisição e Montagem de Equipamentos para Bancada de Testes e Execução da Análise da Confiabilidade de Válvulas de Segurança de Subsuperfície, como parte do Projeto de DHSV baseado em confiabilidade</t>
  </si>
  <si>
    <t>20481-8</t>
  </si>
  <si>
    <t>Centro de Excelência Computacional para Pesquisas, Desenvolvimento e Inovação (HPC-Infra)</t>
  </si>
  <si>
    <t>20482-6</t>
  </si>
  <si>
    <t>Infraestrutura para desenvolvimento de técnicas numéricas e software para problemas de inversão com aplicações em processamento sísmico</t>
  </si>
  <si>
    <t>20483-4</t>
  </si>
  <si>
    <t>Fibra Óptica na Medição de Nível e de Interface Água-Óleo em Tanques de Produção</t>
  </si>
  <si>
    <t>UFES</t>
  </si>
  <si>
    <t>UFES - Laboratório de Telecomunicações UFES</t>
  </si>
  <si>
    <t>20484-2</t>
  </si>
  <si>
    <t>Aperfeiçoamento do Sistema de Terceiro Estágio de Ciclones de UFCCs - FASE 2</t>
  </si>
  <si>
    <t>20485-9</t>
  </si>
  <si>
    <t>Inteligência Artificial e outras Tecnologias Digitais Emergentes para a Solução de Problemas em Exploração e Produção de Petróleo</t>
  </si>
  <si>
    <t>PUC-Rio - LES - Laboratório de Engenharia de Software</t>
  </si>
  <si>
    <t>20486-7</t>
  </si>
  <si>
    <t>Escoamento Trifásico Ar-Água-Querosene: Estudo Numérico e Experimental.</t>
  </si>
  <si>
    <t>20487-5</t>
  </si>
  <si>
    <t>Desenvolvimento de Metodologias para Especiação e Quantificação de Espécies Ácidas em Aguas Produzidas</t>
  </si>
  <si>
    <t>20488-3</t>
  </si>
  <si>
    <t>Desenvolvimento de Metodologia de Tratamento Laboratorial de Amostras de Petróleo por Dessalgação Eletrostática e Centrifugação</t>
  </si>
  <si>
    <t>20489-1</t>
  </si>
  <si>
    <t>Sismologia de fonte passiva aplicado a bacias sedimentares: Estudo de caso Bacia Potiguar, Araripe e Recôncavo-Tucano</t>
  </si>
  <si>
    <t>UFRN - Laboratórios de Geofísica Aplicada e de Estudos Sismológicos</t>
  </si>
  <si>
    <t>20490-9</t>
  </si>
  <si>
    <t>Implementos para o robô de cabos aplicado a inspeção, preparação e aplicação de superfícies</t>
  </si>
  <si>
    <t>20491-7</t>
  </si>
  <si>
    <t>Desenvolvimento de máquina laser portátil para prepração de superfície (texturização e limpeza de superfícies de aço)</t>
  </si>
  <si>
    <t>20492-5</t>
  </si>
  <si>
    <t>Robotização da Construção e Montagem de Grande Porte (Navios e Plataformas)</t>
  </si>
  <si>
    <t>20493-3</t>
  </si>
  <si>
    <t>Simulação de Fraturas e Carsticação</t>
  </si>
  <si>
    <t>20494-1</t>
  </si>
  <si>
    <t>Caracterização Ambiental dos Corais de Águas Profundas da Bacia de Santos e Integração dos Dados Ambientais com a Bacia de Campos</t>
  </si>
  <si>
    <t>20495-8</t>
  </si>
  <si>
    <t>Desenvolvimento de Microdestiladores de Petróleo</t>
  </si>
  <si>
    <t>20496-6</t>
  </si>
  <si>
    <t>Efeito da Deficiência de Purga na Resistência à Corrosão de Juntas Soldadas de Aços Duplex e de Aços Carbono com Clad em Liga 625 em Meios Presentes na Indústria de Óleo e Gás</t>
  </si>
  <si>
    <t>20497-4</t>
  </si>
  <si>
    <t>Disponibilização de Modelo para Previsão de Erosão em Válvulas de Fundo de Poço</t>
  </si>
  <si>
    <t>20498-2</t>
  </si>
  <si>
    <t>Desenvolvimento de softwares baseados em tecnologia CFD em plataforma WEB na área de Interface-Poço-Formação</t>
  </si>
  <si>
    <t>WIKKI BRASIL CONSULTORIA EM ENGENHARIA LTDA</t>
  </si>
  <si>
    <t>20499-0</t>
  </si>
  <si>
    <t>Metodologias e ferramentas para monitoração de ativos de plantas industriais</t>
  </si>
  <si>
    <t>UFRN - Laboratório de Informática Industrial - LII</t>
  </si>
  <si>
    <t>20500-5</t>
  </si>
  <si>
    <t>Estudo de ejetores para sucção de gás do anular de poços que operam com BCS</t>
  </si>
  <si>
    <t>UFRN - Laboratório de Tecnologia de Tensoativos e Processos de Separação</t>
  </si>
  <si>
    <t>20501-3</t>
  </si>
  <si>
    <t>FlexLinerLife: Ferramenta para extensão de vida da capa polimérica de pressão de linhas flexíveis</t>
  </si>
  <si>
    <t>INNOCEAN PESQUISA, DESENVOLVIMENTO E CONSULTORIA EM TECNOLOGIA NAVAL E OCEANICA LTDA</t>
  </si>
  <si>
    <t>UFRJ - LPCM - Laboratório de Processamento e Caracterização de Materiais</t>
  </si>
  <si>
    <t>20502-1</t>
  </si>
  <si>
    <t>PROCESSOS E PROPRIEDADES EM RESERVATÓRIOS CARBONÁTICOS FRATURADOS E CARSTIFICADOS ¿ POROCARSTE 3D</t>
  </si>
  <si>
    <t>UFRN - SISTEMAS PETROLÍFEROS</t>
  </si>
  <si>
    <t>20503-9</t>
  </si>
  <si>
    <t>Melhoria de infraestrutura laboratorial para execução de projeto de pesquisa em integridade estrutural de tubos de revestimento com desgaste sujeitos a pressão externa</t>
  </si>
  <si>
    <t>UFRJ - Laboratório de Tecnologia Submarina - LTS</t>
  </si>
  <si>
    <t>20504-7</t>
  </si>
  <si>
    <t>Implantação de um sistema de registro de dados sísmicos de alta resolução com sensores multicomponentes e fonte Vibroseis.</t>
  </si>
  <si>
    <t>20505-4</t>
  </si>
  <si>
    <t>Complementação de Infraestrutura Laboratorial para o Desenvolvimento de Partículas/Nanopartículas Inteligentes para Recuperação Avançada de Petróleo</t>
  </si>
  <si>
    <t>UFRJ - Grupo de Fluidos e Materiais Poliméricos Multifásicos (FLUMAT)</t>
  </si>
  <si>
    <t>20506-2</t>
  </si>
  <si>
    <t>Instalação de uma linha para estudo de escoamento bifásico gás-liquido operando com gás denso.</t>
  </si>
  <si>
    <t>20507-0</t>
  </si>
  <si>
    <t>Projeto Otimização de Códigos para Simulações em Engenharia de Reservatórios</t>
  </si>
  <si>
    <t>20508-8</t>
  </si>
  <si>
    <t>Desidrogenação oxidativa (ODH) de etano a eteno</t>
  </si>
  <si>
    <t>20509-6</t>
  </si>
  <si>
    <t>Desenvolvimento de Metodologia para Aferição de Confiabilidade de Equipamentos dos CSB e de Ferramentas/Equipamentos para Intervenção em Poços</t>
  </si>
  <si>
    <t>USP - LabRisco - Laboratório de Análise, Avaliação e Gerenciamento de Risco</t>
  </si>
  <si>
    <t>20510-4</t>
  </si>
  <si>
    <t>Avaliação do efeito de faixas de dutos na conectividade da paisagem para a mastofauna e análise da eficácia de estruturas de travessia de fauna.</t>
  </si>
  <si>
    <t>UENF</t>
  </si>
  <si>
    <t>UENF - Laboratório de Ciências Ambientais</t>
  </si>
  <si>
    <t>20511-2</t>
  </si>
  <si>
    <t>Avaliação de degradação de poliamida na presença de CO2 supercrítico</t>
  </si>
  <si>
    <t>20512-0</t>
  </si>
  <si>
    <t>Desenvolvimento de solução em CFD para acidificação multicomponente para ácidos com reologia complexa</t>
  </si>
  <si>
    <t>UFRJ - Lab CFD - Laboratório de Fluidodinâmica Computacional</t>
  </si>
  <si>
    <t>20513-8</t>
  </si>
  <si>
    <t>Análise paramétrica da modelagem termo-hidro-química e mecânica para estudo do processo de abertura e operação de cavernas em rochas salinas para estocagem.</t>
  </si>
  <si>
    <t>20514-6</t>
  </si>
  <si>
    <t>Pesquisa sobre a Formação de Hidratos durante a Perfuração de Poços de Petróleo em Águas Profundas</t>
  </si>
  <si>
    <t>UTFPR - NUEM - NÚCLEO DE ESCOAMENTO MULTIFÁSICO</t>
  </si>
  <si>
    <t>20515-3</t>
  </si>
  <si>
    <t>Desenvolvimento Tecnológico de Dispersores de Carga de FCC mediante Experimentos e Simulação Numérica</t>
  </si>
  <si>
    <t>20516-1</t>
  </si>
  <si>
    <t>Deslocamento de água por injeção de querosene em linha vertical.</t>
  </si>
  <si>
    <t>20517-9</t>
  </si>
  <si>
    <t>ESTUDOS DE DEFEITOS EM BOMBAS BCS UTILIZANDO ANÁLISE ESPECTRAL DOS SINAIS DE VIBRAÇÃO.</t>
  </si>
  <si>
    <t>UFBA - Centro de Capacitação Tecnológica em Automação Industrial / CTAI</t>
  </si>
  <si>
    <t>20518-7</t>
  </si>
  <si>
    <t>Modelagem da Incrustação em Válvulas de Completação Inteligente</t>
  </si>
  <si>
    <t>SCHLUMBERGER SERVIÇOS DE PETROLEO LTDA.</t>
  </si>
  <si>
    <t>20519-5</t>
  </si>
  <si>
    <t>Desenvolvimento de um sistema compacto de separação líquido-gás para aplicação submarina</t>
  </si>
  <si>
    <t>20520-3</t>
  </si>
  <si>
    <t>Pesquisa e Desenvolvimento em Soluções Proativas para Problemas de Estabilidade de Poços</t>
  </si>
  <si>
    <t>20521-1</t>
  </si>
  <si>
    <t>Umidade de Misturas de Hidrocarbonetos, água e CO2: Dados Experimentais e Modelagem Termodinâmica</t>
  </si>
  <si>
    <t>20522-9</t>
  </si>
  <si>
    <t>Análise Dinâmica na Frequência de Risers Flexíveis com Flutuação Distribuída em Ambiente Web</t>
  </si>
  <si>
    <t>UFRJ - LACEO - Laboratório de Análise e Confiabilidade de Estruturas Offshore</t>
  </si>
  <si>
    <t>20523-7</t>
  </si>
  <si>
    <t>Hidratos de Gás: Estudo do Mecanismo de Formação e de sua Inibição</t>
  </si>
  <si>
    <t>20524-5</t>
  </si>
  <si>
    <t>Modelagem de invasão de fluido de perfuração em meio poroso  carbonático fraturado e avaliação / desenvolvimento do fluido de perfuração base glicerina bruta em rochas carbonáticas, salinas e folhelhos</t>
  </si>
  <si>
    <t>UENF - Laboratório de Engenharia e Exploração de Petróleo</t>
  </si>
  <si>
    <t>20525-2</t>
  </si>
  <si>
    <t>Verificação automatizada de radiografia</t>
  </si>
  <si>
    <t>20526-0</t>
  </si>
  <si>
    <t>Aplicação de técnicas Avançadas de Espectrometria de Massas para a Caracterização das Frações pesadas do Petróleo.</t>
  </si>
  <si>
    <t>20527-8</t>
  </si>
  <si>
    <t>Novos Conceitos para Offloading com Navios Convencionais</t>
  </si>
  <si>
    <t>20528-6</t>
  </si>
  <si>
    <t>Avaliação de tecnologias para remoção de compostos orgânicos solúveis da água produzida - APCLEAN</t>
  </si>
  <si>
    <t xml:space="preserve">UFSC - LABSIN-LABMASSA-Laboratórios de Simulação de Sistemas Químicos e de Transferência de Massa </t>
  </si>
  <si>
    <t>20529-4</t>
  </si>
  <si>
    <t>Otimização da aplicação e da produção de bacteriófagos para controle de BRS na indústria do petróleo</t>
  </si>
  <si>
    <t>20530-2</t>
  </si>
  <si>
    <t>Conversor óptico-eletrônico - Fase 2</t>
  </si>
  <si>
    <t>20531-0</t>
  </si>
  <si>
    <t>Desenvolvimento de sistemas microfluídicos para extração de espécies presentes em petróleo e separação de fases presentes em emulsões e analises subsequentes.</t>
  </si>
  <si>
    <t>20532-8</t>
  </si>
  <si>
    <t>Estudo de Fenômenos Fundamentais da Flotação de Gotículas de Óleo em Água Produzida, com a utilização de Gás Induzido a Alta Pressão</t>
  </si>
  <si>
    <t>20533-6</t>
  </si>
  <si>
    <t>Avaliação do fenômeno de deposição em trocadores de calor</t>
  </si>
  <si>
    <t>20534-4</t>
  </si>
  <si>
    <t>CAv e RTO para Sistema de Geração e Distribuição Termelétrica</t>
  </si>
  <si>
    <t>20535-1</t>
  </si>
  <si>
    <t>Aumento de Conversão de Fundos - Catalisadores de FCC</t>
  </si>
  <si>
    <t>20536-9</t>
  </si>
  <si>
    <t>Controle da incrustação no pré-sal da bacia de Santos</t>
  </si>
  <si>
    <t>20537-7</t>
  </si>
  <si>
    <t>Desenvolvimento de sistemas para melhoria desempenho da contenção de areia em ambientes com potencial de incrustação.</t>
  </si>
  <si>
    <t>20538-5</t>
  </si>
  <si>
    <t>Modelo petrogenético das rochas do Campo de Lula</t>
  </si>
  <si>
    <t>20539-3</t>
  </si>
  <si>
    <t>Metodologia de zoneamento estratigráfico de alta resolução para o Pré-Sal baseada na ciclicidade sedimentar - estudo de análogo (Salta/Argentina)</t>
  </si>
  <si>
    <t>20540-1</t>
  </si>
  <si>
    <t>Avaliação de métodos de monitoramento permanente para estimativa de subsidência</t>
  </si>
  <si>
    <t>20541-9</t>
  </si>
  <si>
    <t>Desenvolvimento de novas metodologias para avaliação do potencial do petróleo para produção de lubrificantes.</t>
  </si>
  <si>
    <t>20542-7</t>
  </si>
  <si>
    <t>Biocronoestratigrafia e paleoecologia das seções carbonáticas e silicicláticas do aptiano/albiano das bacias da margem continental do Brasil</t>
  </si>
  <si>
    <t>20543-5</t>
  </si>
  <si>
    <t>Utilização de tecnologias digitais nos processos de E&amp;P</t>
  </si>
  <si>
    <t>20544-3</t>
  </si>
  <si>
    <t>Desenvolvimento e otimização de ferramentas para avaliação ecotoxicológica de matrizes de interesse do E&amp;P (ECOTOX)</t>
  </si>
  <si>
    <t>20545-0</t>
  </si>
  <si>
    <t>Métodos Moleculares e Avaliação de Eficiência de Biocidas.</t>
  </si>
  <si>
    <t>20546-8</t>
  </si>
  <si>
    <t>Tecnologias de automação para mitigação de massa de gás para tocha</t>
  </si>
  <si>
    <t>20547-6</t>
  </si>
  <si>
    <t>Configurações para zonas de vaporização e troca térmica</t>
  </si>
  <si>
    <t>20548-4</t>
  </si>
  <si>
    <t>Qualidade do Biodiesel e o Impacto na Mistura Final</t>
  </si>
  <si>
    <t>20549-2</t>
  </si>
  <si>
    <t>Modelagem Probabilística da Resposta de Risers de Perfuração sob Carregamentos Ambientais para Análise de Extremos e de Fadiga.</t>
  </si>
  <si>
    <t>20550-0</t>
  </si>
  <si>
    <t>Desenvolvimento de modelos numéricos para a análise local de umbilicais e risers flexíveis</t>
  </si>
  <si>
    <t>20551-8</t>
  </si>
  <si>
    <t>Estudos Fundamentais em Sistemas de Limpeza de Separadores Gravitacionais e Sistemas de Flotação</t>
  </si>
  <si>
    <t>20552-6</t>
  </si>
  <si>
    <t>Desenvolvimento de modelo de otimização com incerteza em tempo real para plataformas offshore</t>
  </si>
  <si>
    <t>20553-4</t>
  </si>
  <si>
    <t>Pesquisa e Desenvolvimento de um Sistema de Vigilância Inteligente Aplicado a Plataformas de Petróleo</t>
  </si>
  <si>
    <t>UFMG - Núcleo de Processamento Digital de Imagens - NPDI</t>
  </si>
  <si>
    <t>20554-2</t>
  </si>
  <si>
    <t>Desenvolvimento de um Protótipo de Equipamento de Hidropirólise para Avaliar a Influência da Pressão na Geração e Expulsão de Petróleo</t>
  </si>
  <si>
    <t>20555-9</t>
  </si>
  <si>
    <t>Sistemas e algoritmos de controle multiagentes</t>
  </si>
  <si>
    <t>20556-7</t>
  </si>
  <si>
    <t>Modelagem geológica estática de um campo carbonático do pré-sal</t>
  </si>
  <si>
    <t>20557-5</t>
  </si>
  <si>
    <t>Estudo da Correlação entre a Estrutura Química de Inibidores de Incrustação e a sua Eficiência em Operações de Squeeze.</t>
  </si>
  <si>
    <t>UFRN - Laboratório de Pesquisa em Petróleo - LAPET</t>
  </si>
  <si>
    <t>20558-3</t>
  </si>
  <si>
    <t>ANÁLISE EXPERIMENTAL HIDROMECÂNICA DA REATIVAÇÃO DE FALHAS E DAS RELAÇÕES TENSÃO-DEFORMAÇÃO-PERMEABILIDADE DE ROCHAS RESERVATÓRIO.</t>
  </si>
  <si>
    <t>20559-1</t>
  </si>
  <si>
    <t>Modelos Hidrodinâmicos para Projetos e Operações Offshore</t>
  </si>
  <si>
    <t>20560-9</t>
  </si>
  <si>
    <t>Ajuste de Histórico com Filtro de Kalman</t>
  </si>
  <si>
    <t>20561-7</t>
  </si>
  <si>
    <t>Exsudações de Óleo na Margem Equatorial (Bacias Potiguar, Ceará e Barreirinhas)</t>
  </si>
  <si>
    <t>20562-5</t>
  </si>
  <si>
    <t>Modelo paleobatimétrico aplicado para as bacias da margem Sudeste</t>
  </si>
  <si>
    <t>20563-3</t>
  </si>
  <si>
    <t>Coleção de Microrganismos da Indústria do Petróleo (CMIP-Petrobras)</t>
  </si>
  <si>
    <t>20564-1</t>
  </si>
  <si>
    <t>Desenvolvimento e Projeto de Unidade de Destilação Laboratorial Nacional Automatizada</t>
  </si>
  <si>
    <t>20565-8</t>
  </si>
  <si>
    <t>APRENDIZADO DE MÁQUINA PARA GERENCIAMENTO DE RESERVATÓRIOS</t>
  </si>
  <si>
    <t>20566-6</t>
  </si>
  <si>
    <t>Uso da Fluorescência de Nanopartículas de Carbono para análise de Carbono Orgânico em Águas e Efluentes.</t>
  </si>
  <si>
    <t>20567-4</t>
  </si>
  <si>
    <t>Preservação de porosidade em fácies do pré-sal</t>
  </si>
  <si>
    <t>20568-2</t>
  </si>
  <si>
    <t>Prospecção e avaliação de oportunidades de implantação de novos projetos de hardware e sistemas catalíticos em FCC</t>
  </si>
  <si>
    <t>20569-0</t>
  </si>
  <si>
    <t>Banco de Dados de Ambientes Costeiros e Oceânicos (BDCO) - Módulos Costeiros</t>
  </si>
  <si>
    <t>20570-8</t>
  </si>
  <si>
    <t>Ferramentas de monitoramento e quantificação da depleção de massa de hidrocarbonetos de petróleo em fontes de contaminação (NSZD)</t>
  </si>
  <si>
    <t>20571-6</t>
  </si>
  <si>
    <t>Sistema de Preservação de Tubos Revestidos para Dutos Terrestres e Submarinos - SPT</t>
  </si>
  <si>
    <t>20572-4</t>
  </si>
  <si>
    <t>Aumento da confiabilidade na inspeção por ultrassom em ligas austeníticas em substituição ao ensaio radiográfico</t>
  </si>
  <si>
    <t>20573-2</t>
  </si>
  <si>
    <t>Ponto Fluidez e Parafinas do Pré-Sal</t>
  </si>
  <si>
    <t>20574-0</t>
  </si>
  <si>
    <t>Ferramentas para estudo probabilístico de Explosão e Alocação Otimizada de Detectores de Gás</t>
  </si>
  <si>
    <t>20575-7</t>
  </si>
  <si>
    <t>Estudo de alternativas para transporte pneumático, separação e secagem de cascalho em ambientes offshore</t>
  </si>
  <si>
    <t xml:space="preserve">UFU - Laboratório de Separação Sólido-Líquido na Perfuração de Poços de Petróleo  </t>
  </si>
  <si>
    <t>20576-5</t>
  </si>
  <si>
    <t>Caracterização dinâmica de variadores hidráulicos de velocidade</t>
  </si>
  <si>
    <t>20577-3</t>
  </si>
  <si>
    <t>Protetivos temporários contra corrosão na preparação de superfícies para pintura</t>
  </si>
  <si>
    <t>20578-1</t>
  </si>
  <si>
    <t>Técnicas de petrofísica digital para aprimoramento de modelos petrofísicos e interpretação de perfis elétricos</t>
  </si>
  <si>
    <t>20579-9</t>
  </si>
  <si>
    <t>PLANEJAMENTO, ESTRUTURAÇÃO, PROCESSO DE MELHORIAS DOS DADOS BIOESTRATIGRÁFICOS E DA ESTRATIGRAFIA QUÍMICA</t>
  </si>
  <si>
    <t>20580-7</t>
  </si>
  <si>
    <t>Novos módulos de suporte à decisão (BR-SiOP) para maximizar a Produção</t>
  </si>
  <si>
    <t>20581-5</t>
  </si>
  <si>
    <t>P&amp;D em emulsões e fluidos de perfuração olefínicos e avaliação da sua contaminação por sólidos finos e evaporitos.</t>
  </si>
  <si>
    <t>UFCG - Laboratório de Pesquisa em Fluidos de Perfuração - PEFLAB</t>
  </si>
  <si>
    <t>20582-3</t>
  </si>
  <si>
    <t>Vazamentos experimentais de CO2 para avaliação de ferramentas de monitoramento direcionadas ao armazenamento geológico de carbono. - Projeto CO2MOVE II</t>
  </si>
  <si>
    <t>20583-1</t>
  </si>
  <si>
    <t>MINIMIZAÇÃO DO IMPACTO OPERACIONAL DE PARTÍCULAS SÓLIDAS EM DUTOS</t>
  </si>
  <si>
    <t>20584-9</t>
  </si>
  <si>
    <t>Projeto corrosão preferencial em juntas soldadas</t>
  </si>
  <si>
    <t>20585-6</t>
  </si>
  <si>
    <t>Desenvolvimento de válvula de camisa deslizante de 9 7/8" e respectiva ferramenta de acionamento e mecanismo de detecção e SSA de grande diâmetro para PACI 3 zonas</t>
  </si>
  <si>
    <t>20586-4</t>
  </si>
  <si>
    <t>Medidas de transporte elétrico sob pressão em plugues de Rocha.</t>
  </si>
  <si>
    <t>UnB - Laboratório de Interfaces e Nanodispositivos</t>
  </si>
  <si>
    <t>20587-2</t>
  </si>
  <si>
    <t>Tecnologias para Encerramento de Casos de Remediação e Descomissionamento de Áreas Recuperadas - Estudo Piloto Fazenda Ressacada.</t>
  </si>
  <si>
    <t>20588-0</t>
  </si>
  <si>
    <t>Monitoramento de TR de Estrutura de Poço</t>
  </si>
  <si>
    <t>20589-8</t>
  </si>
  <si>
    <t>Acervo de Pesquisa de Petróleo e Energia (APPE): preservação ex situ da diversidade microbiana associada à indústria do petróleo e exploração de seu potencial biotecnológico</t>
  </si>
  <si>
    <t>UNICAMP - Centro Pluridisciplinar de Pesquisas Químicas Biológicas e Agrícolas - CPQBA</t>
  </si>
  <si>
    <t>20590-6</t>
  </si>
  <si>
    <t>Desenvolvimento das etapas críticas do processo de produção de etanol de segunda geração (Etanol 2G)</t>
  </si>
  <si>
    <t>CNPEM - Laboratório Nacional de Ciência e Tecnologia do Bioetanol - CTBE</t>
  </si>
  <si>
    <t>20591-4</t>
  </si>
  <si>
    <t>Proveniência e correlação de arenitos da Bacia Potiguar</t>
  </si>
  <si>
    <t>UFRGS - Instituto de Geociências UFRGS</t>
  </si>
  <si>
    <t>20592-2</t>
  </si>
  <si>
    <t>Elaboração de Estudo de Simulação Física da Dinâmica Lacustre e o seu Impacto na Geometria e na Distribuição das Fácies de Depósitos de Coquinas</t>
  </si>
  <si>
    <t>UFRGS - NECOD - Núcleo de Estudos em Correntes de Densidade</t>
  </si>
  <si>
    <t>20593-0</t>
  </si>
  <si>
    <t>Avaliação de Métodos de Determinação de Saturações e suas Incertezas</t>
  </si>
  <si>
    <t>20594-8</t>
  </si>
  <si>
    <t>Infraestrutura para Aplicação de Ultrassom no Processamento Primário de Petróleo</t>
  </si>
  <si>
    <t>USP - LSA - Laboratório de Sensores e Atuadores</t>
  </si>
  <si>
    <t>20595-5</t>
  </si>
  <si>
    <t>Aprimoramento de infraestrutura para apoio a projeto de P&amp;D sobre Mecanismos de Desativação de Peneiras Moleculares utilizados como adsorventes em processos de Desidratação de Gás Natural no Pré-Sal</t>
  </si>
  <si>
    <t>20596-3</t>
  </si>
  <si>
    <t>Avaliação da cimentação para abandono de poços com bases em dados operacionais</t>
  </si>
  <si>
    <t>20597-1</t>
  </si>
  <si>
    <t>Avaliação de inibidores de corrosão em nafta petroquímica, óleo diesel e gasolina.</t>
  </si>
  <si>
    <t>20598-9</t>
  </si>
  <si>
    <t>POÇO DE BCS INTELIGENTE.</t>
  </si>
  <si>
    <t>20599-7</t>
  </si>
  <si>
    <t>Adoção de adesivos estruturais para substituição de juntas soldadas</t>
  </si>
  <si>
    <t>20600-3</t>
  </si>
  <si>
    <t>Construção de um Protótipo de Emissor de Calor para Fechamento de Poço</t>
  </si>
  <si>
    <t>20601-1</t>
  </si>
  <si>
    <t>Modelos e Ferramentas Computacionais para Apoio ao Dimensionamento de Revestimentos de Poços</t>
  </si>
  <si>
    <t>20602-9</t>
  </si>
  <si>
    <t>Execução do projeto de Mineração de dados em bases não estruturadas de relatórios operacionais de produção de petróleo</t>
  </si>
  <si>
    <t>PUC-Rio - ATD-Lab: Algoritmos e Tecnologia de Decisão</t>
  </si>
  <si>
    <t>20603-7</t>
  </si>
  <si>
    <t>Desenvolvimento de Bioprocesso para Despolimerização de PET [poli(tereftalato de etileno)] e Obtenção de Produtos Biotecnológicos de Interesse da Indústria do Petróleo</t>
  </si>
  <si>
    <t>UFRJ - LCPRB - Laboratório de Catálise para Polimerização, Reciclagem e Polímeros Biodegradáveis;UFRJ - BIOSE - Laboratório de Engenharia de Sistemas Biológicos;UFRJ - Laboratório de Bioprocessos</t>
  </si>
  <si>
    <t>20604-5</t>
  </si>
  <si>
    <t>Pesquisa Laboratorial e de Campo do Efeito da Reologia de Misturas Asfálticas no Desempenho de Pavimentos e suas Aplicações no Novo Método de Dimensionamento Brasileiro</t>
  </si>
  <si>
    <t>UFSM - Laboratório de Materiais de Construção Civil (LMCC/UFSM);UFSM - LACHEM - Laboratório de Análise Químicas</t>
  </si>
  <si>
    <t>20605-2</t>
  </si>
  <si>
    <t>APOIO À DECISÃO EM PROJETOS DE DESCOMISSIONAMENTO DE SISTEMAS SUBMARINOS DE EXPLORAÇÃO DE PETRÓLEO</t>
  </si>
  <si>
    <t>UFRJ - Labcorr - Laboratório de Corrosão ;UFRJ - SAGE - Laboratório de Sistemas Avançados de Gestão da Produção;UFRJ - Laboratório de Tecnologia Submarina - LTS</t>
  </si>
  <si>
    <t>20606-0</t>
  </si>
  <si>
    <t>CYCLOP WP4 Pesquisa - GERAÇÃO DE ROCHAS SINTÉTICAS 3D PARA ESTUDOS DE EOR</t>
  </si>
  <si>
    <t>UTFPR - CERNN - Centro de Pesquisas em Fluidos Não Newtonianos;UTFPR - NUFER - Núcleo de Manufatura Aditiva e Ferramental</t>
  </si>
  <si>
    <t>20607-8</t>
  </si>
  <si>
    <t>Escoamentos Multifásicos com alto teor de CO2 em regime permanente e transiente</t>
  </si>
  <si>
    <t>20608-6</t>
  </si>
  <si>
    <t>ESTUDO EXPERIMENTAL E NUMÉRICO DO ESCOAMENTO MULTIFÁSICO HORIZONTAL E LEVEMENTE INCLINADO ATRAVÉS DE VÁLVULAS CHOKE.</t>
  </si>
  <si>
    <t>20609-4</t>
  </si>
  <si>
    <t>Metodologias e Procedimentos para Análise de Confiabilidade de Linhas de Ancoragem</t>
  </si>
  <si>
    <t>20610-2</t>
  </si>
  <si>
    <t>Pesquisa em metodologia para cálculo de tensões em Sistema de Cabeça de Poço Submarina (SCPS)</t>
  </si>
  <si>
    <t>20611-0</t>
  </si>
  <si>
    <t>Desenvolvimento de metodologias de avaliação de riscos para categorização, seleção e controle de projetos de desenvolvimento tecnológico de sistemas complexos</t>
  </si>
  <si>
    <t>INPE</t>
  </si>
  <si>
    <t>INPE - Instituto Nacional de Pesquisas Espaciais</t>
  </si>
  <si>
    <t>20612-8</t>
  </si>
  <si>
    <t>Estudo de mecanismos e utilização de processos físicos na previsão, prevenção e tratamento de incrustações inorgânicas (Rota 1)</t>
  </si>
  <si>
    <t>20613-6</t>
  </si>
  <si>
    <t>Desenvolvimento de modelos de correlação entre métodos analíticos de determinação de óleo em água produzida (comumente denominado por teor de óleos e graxas)</t>
  </si>
  <si>
    <t xml:space="preserve">SENAI-RJ - INSTITUTO SENAI DE INOVAÇÃO EM QUÍMICA VERDE </t>
  </si>
  <si>
    <t>20614-4</t>
  </si>
  <si>
    <t>Paralelização e Análise de Acurácia, Desempenho e Aplicabilidade de Simuladores baseados em Elementos Finitos</t>
  </si>
  <si>
    <t>20615-1</t>
  </si>
  <si>
    <t>Algoritmos e métodos para separação de difrações no domínio pré-empilhado e extração de parâmetros anisotrópicos em sistemas de HPC</t>
  </si>
  <si>
    <t>20616-9</t>
  </si>
  <si>
    <t>SUPORTE A DECISÕES DE MIX DE AFRETAMENTO MARÍTIMO CONSIDERANDO INCERTEZAS</t>
  </si>
  <si>
    <t>UCS</t>
  </si>
  <si>
    <t>UCS - Área do Conhecimento de Ciências Exatas e Engenharias</t>
  </si>
  <si>
    <t>20617-7</t>
  </si>
  <si>
    <t>Infraestrutura para Análise de Tensões Residuais em Armaduras de Dutos Flexíveis: Métodos Elétricos e Eletromagnéticos</t>
  </si>
  <si>
    <t>20618-5</t>
  </si>
  <si>
    <t>Fabricação de lotes e certificação de protótipos finais de sondas de corrosão tipo resistência elétrica, bem como seu dispositivo eletrônico de medida, aquisição de dados e comunicação desenvolvido pela startup Vidya Tecnologia, visando aplicação em ambientes industriais.</t>
  </si>
  <si>
    <t>VIDYA CORROSAO ENGENHARIA LTDA</t>
  </si>
  <si>
    <t>20619-3</t>
  </si>
  <si>
    <t>Estudo Experimental de BCSS Operando com Escoamento Monofásico Viscoso.</t>
  </si>
  <si>
    <t>20620-1</t>
  </si>
  <si>
    <t>Lineamentos e Zonas de Fraturas Continentais: Possíveis Corredores de Deformação da Bacia de Santos e seu Embasamento.</t>
  </si>
  <si>
    <t>UNESP - Laboratório de Geomodelagem 3D - DPM - IGCE - UNESP;UNESP - Centro de Geociências Aplicadas ao Petróleo - IGCE - UNESPetro</t>
  </si>
  <si>
    <t>20621-9</t>
  </si>
  <si>
    <t>Ampliação e melhoria da infraestrutura do PEFLAB da Universidade Federal de Campina Grande</t>
  </si>
  <si>
    <t>20622-7</t>
  </si>
  <si>
    <t>Efeito do envelhecimento físico e químico de fitas ABC em ambientes de CO2 (INFRAESTRUTURA)</t>
  </si>
  <si>
    <t>20623-5</t>
  </si>
  <si>
    <t>INJEÇÃO de ÁGUA DE BAIXA SALINIDADE ALTERNADA À INJEÇÃO DE CO2 MISCÍVEL EM RESERVATÓRIOS DE PETRÓLEO (CO2 LSWAG)</t>
  </si>
  <si>
    <t>20624-3</t>
  </si>
  <si>
    <t>WIPPS - II
SIMULAÇÃO NUMÉRICA DE INVASÃO DE ÁGUA EM POÇOS PRODUTORES NOS CAMPOS DO PRÉ-SAL</t>
  </si>
  <si>
    <t>20625-0</t>
  </si>
  <si>
    <t>Caracterização e aclimatação de lodo biológico à condições hipersalinas visando a seleção de populações de nitrificantes.</t>
  </si>
  <si>
    <t>20626-8</t>
  </si>
  <si>
    <t>Desenvolvimento de testes catalíticos modelo baseados em alquil-naftênicos</t>
  </si>
  <si>
    <t>UFRJ - LACES - Laboratório de Catálise e Energia Sustentável</t>
  </si>
  <si>
    <t>20627-6</t>
  </si>
  <si>
    <t>Faciologia orgânica e paleoecologia das sucessões carbonáticas do intervalo Pré-Sal da Bacia de Santos</t>
  </si>
  <si>
    <t>20628-4</t>
  </si>
  <si>
    <t>Projeto de infraestrutura para cultivo de corais e simulação de potenciais impactos causados pela exploração de óleo e gás em holobiontes marinhos em mar profundo e teste de potenciais bioindicadores e processos biorremediadores para esses ecossistemas</t>
  </si>
  <si>
    <t>UFRJ - Laboratório de Ecologia Microbiana Molecular - LEMM</t>
  </si>
  <si>
    <t>20629-2</t>
  </si>
  <si>
    <t>ATLANTIS - Nautilus Fase 2</t>
  </si>
  <si>
    <t>GEOPROBER DO BRASIL LTDA.</t>
  </si>
  <si>
    <t>UFRJ - LEMT - Laboratório de Eletrônica de Potência e Média Tensão;UFRJ - LPCM - Laboratório de Processamento e Caracterização de Materiais;UFRJ - Laboratório de Modelagem, Simulação e Controle de Processos - LMSCP - COPPE</t>
  </si>
  <si>
    <t>20630-0</t>
  </si>
  <si>
    <t>Projeto Desenvolvimento de membrana polimérica de transporte facilitado a base de prata para separação propeno/propano</t>
  </si>
  <si>
    <t>20631-8</t>
  </si>
  <si>
    <t>Aprimoramento de infraestrutura para realização de projetos de pesquisa e desenvolvimento relacionados a emulsões formadas durante a produção de petróleo</t>
  </si>
  <si>
    <t>20632-6</t>
  </si>
  <si>
    <t>Aplicação de Redes Neurais Convolucionais para identificação e interpretação de fácies sismicas em rochas reservatório das camadas pré-sal.</t>
  </si>
  <si>
    <t>20633-4</t>
  </si>
  <si>
    <t>Projeto de infraestrutura e aquisição de equipamentos para biologia e geoquímica de exsudações de óleo e gás</t>
  </si>
  <si>
    <t>20634-2</t>
  </si>
  <si>
    <t>Processos e Catalisadores para UGHs</t>
  </si>
  <si>
    <t>20635-9</t>
  </si>
  <si>
    <t>Dispersantes como Estratégia de Resposta a Vazamentos de Óleo</t>
  </si>
  <si>
    <t>20636-7</t>
  </si>
  <si>
    <t>Biorreator Semi-industrial para Tratamento de Solos.</t>
  </si>
  <si>
    <t>20637-5</t>
  </si>
  <si>
    <t>Projeto carbonatos de extensão bacinal - integração da sedimentação carbonática com a sedimentação evaporítica em uma bacia abaixo do nível do mar isolada do oceano por uma barreira vulcânica</t>
  </si>
  <si>
    <t>20638-3</t>
  </si>
  <si>
    <t>Aplicação da Bioestratigrafia de radiolários nas bacias das margens leste e equatorial brasileiras na indústria do Petróleo.</t>
  </si>
  <si>
    <t>20639-1</t>
  </si>
  <si>
    <t>Arquitetura de fácies e estratigrafia de sequências de sistemas híbridos carbonáticos-siliciclásticos, Formação Caboclo, Mesoproterozóico, Chapada Diamantina-BA.</t>
  </si>
  <si>
    <t>20640-9</t>
  </si>
  <si>
    <t>Métodos moleculares para caracterização microbiana e avaliação de produtos biocidas</t>
  </si>
  <si>
    <t>20641-7</t>
  </si>
  <si>
    <t>Propagação harmônica em sistemas elétricos de potência submarinos - SEPS</t>
  </si>
  <si>
    <t>UFRJ - LEMT - Laboratório de Eletrônica de Potência e Média Tensão</t>
  </si>
  <si>
    <t>20642-5</t>
  </si>
  <si>
    <t>PROTÓTIPO PARA RECUPERAR A COMUNICAÇÃO COM SENSORES DE FUNDO EM SISTEMAS BCS.</t>
  </si>
  <si>
    <t>20643-3</t>
  </si>
  <si>
    <t>Caracterização das Correntes de Turbidez Formadas por Diferentes Materiais Sedimentares: Correlação entre as Propriedades Reológicas das Misturas e Processos Hidrodinâmicos e Deposicionais (PROCESSOS II) - Projeto Rede de Modelagem de Bacias.</t>
  </si>
  <si>
    <t>20644-1</t>
  </si>
  <si>
    <t>Análise Comparativa entre Modelos Geológicos de Sistemas Fraturados (Calcários Laminados), Executados com Base nos Métodos de Levantamento de Pseudopoços e de Varredura de Superfícies em Afloramentos Análogos</t>
  </si>
  <si>
    <t>20645-8</t>
  </si>
  <si>
    <t>Desidratação de gás natural por adsorção - avaliação de propriedades e condições de operação</t>
  </si>
  <si>
    <t>20646-6</t>
  </si>
  <si>
    <t>Desenvolvimento de metodologias de aplicação de ultrassom phased array para inspecionar soldas em altas temperaturas</t>
  </si>
  <si>
    <t>20647-4</t>
  </si>
  <si>
    <t>Captura de CO2 por Sólidos Básicos Estruturados.</t>
  </si>
  <si>
    <t>INT - Divisão de Catálise e Processos Químicos</t>
  </si>
  <si>
    <t>20648-2</t>
  </si>
  <si>
    <t>Ambiente de Supercomputação GPU e CPU para P&amp;D em Geofísica, Geologia e Engenharia de Reservatórios.</t>
  </si>
  <si>
    <t>20649-0</t>
  </si>
  <si>
    <t>Investigação analítica das formas presentes de cloro em petróleo e desenvolvimento de metodologias para determinação de cloro total em petróleo</t>
  </si>
  <si>
    <t>PUC-Rio - Laboratório de Espectroanalítica e Eletroanalítica Aplicada</t>
  </si>
  <si>
    <t>20650-8</t>
  </si>
  <si>
    <t>Banco de Ecats para modelagem do desempenho de catalisadores de FCC</t>
  </si>
  <si>
    <t>20651-6</t>
  </si>
  <si>
    <t>DESENVOLVIMENTOS TECNOLÓGICOS NA ÁREA DE GEOQUÍMICA DE RESERVATÓRIO</t>
  </si>
  <si>
    <t>20652-4</t>
  </si>
  <si>
    <t>RESÍDUOS OLEOSOS MERCURIAIS: CARACTERIZAÇÃO QUÍMICA, ESTABILIZAÇÃO E MOBILIDADE DE METAIS, METALOIDES E COMPOSTOS ORGÂNICOS</t>
  </si>
  <si>
    <t>20653-2</t>
  </si>
  <si>
    <t>Testes de Injetividade em Projetos de Recuperação Avançada de Petróleo</t>
  </si>
  <si>
    <t>20654-0</t>
  </si>
  <si>
    <t>Aprendizado de Máquina na Geofísica</t>
  </si>
  <si>
    <t>20655-7</t>
  </si>
  <si>
    <t>Desenvolvimento de Sistemas de Controle de Bombas Centrífugas Submersas com Base em Ultrassom.</t>
  </si>
  <si>
    <t>20656-5</t>
  </si>
  <si>
    <t>Projeto Tecnológico de Desenvolvimento de Método para Síntese de Malhas de Controle</t>
  </si>
  <si>
    <t>UFCG - Laboratório de Experimentação Numérica de Processos - LENP</t>
  </si>
  <si>
    <t>20657-3</t>
  </si>
  <si>
    <t>SÍNTESE DE PRODUTOS CANDIDATOS A ATUAÇÃO COMO INIBIDORES DE INCRUSTAÇÕES INORGÂNICAS</t>
  </si>
  <si>
    <t>UFRJ - Laboratório de Estudos para o Meio Ambiente e Energia (LEMAE)</t>
  </si>
  <si>
    <t>20658-1</t>
  </si>
  <si>
    <t>Desenvolvimento e Implementação de Sistemas Evolutivos para Detecção e Diagnóstico Adaptativo de Falhas em Processo e Equipamentos (Fase 2)</t>
  </si>
  <si>
    <t>20659-9</t>
  </si>
  <si>
    <t>Sistema de Testes Jato por Impingimento</t>
  </si>
  <si>
    <t>20660-7</t>
  </si>
  <si>
    <t>CARACTERIZAÇÃO DE ESTRUTURAS CARBONÁTICAS AFLORANTES E DETECÇÃO DE EXSUDAÇÕES NO COMPLEXO DE MARLIM</t>
  </si>
  <si>
    <t>20661-5</t>
  </si>
  <si>
    <t>RECUPERAÇÃO DE ÓLEO EM MICROPOROSIDADE</t>
  </si>
  <si>
    <t>20662-3</t>
  </si>
  <si>
    <t>Distribuicao e quantificacao de especies acidas presentes em amostras aquosas complexas.</t>
  </si>
  <si>
    <t>20663-1</t>
  </si>
  <si>
    <t>Desenvolvimento de métodos de preparo, separação e analise de amostras de interesse utilizando plataformas microfluídicas</t>
  </si>
  <si>
    <t>20664-9</t>
  </si>
  <si>
    <t>Desenvolvimento de metodos alternativos para determinacao de especies ionicas.</t>
  </si>
  <si>
    <t>20665-6</t>
  </si>
  <si>
    <t>Abordagens para caracterizacao detalhada de parafinas e frações pesadas.</t>
  </si>
  <si>
    <t>20666-4</t>
  </si>
  <si>
    <t>Bio-óleo em Refino Convencional</t>
  </si>
  <si>
    <t>20667-2</t>
  </si>
  <si>
    <t>Desenvolvimento de Sensores Brillouin para Aplicação Geotécnica</t>
  </si>
  <si>
    <t>20668-0</t>
  </si>
  <si>
    <t>Síntese direta de DME a partir de CO2 - pesquisa básica</t>
  </si>
  <si>
    <t>20669-8</t>
  </si>
  <si>
    <t>Qualificação de Sistemas Tamponantes para Abandono Permanente de Poços de Petróleo</t>
  </si>
  <si>
    <t>20670-6</t>
  </si>
  <si>
    <t>Monetização de Gás Associado do Pré-Sal via Geração de Energia em FPGP (Floating Power Generation Plants) Integrada a Tecnologias de Gerenciamento de CO2</t>
  </si>
  <si>
    <t>20671-4</t>
  </si>
  <si>
    <t>Técnicas de modelagem numérica aplicadas a estimativa de propriedades de solo para projetos de poços de petróleo</t>
  </si>
  <si>
    <t>20672-2</t>
  </si>
  <si>
    <t>Projeto de Pesquisa para o Estudo Numérico e Experimental de Métodos Físicos para Mitigação de Incrustações em Poços com Contenção de Areia</t>
  </si>
  <si>
    <t>UFES - Grupo de Pesquisa em  Produção e Processamento de Petróleo, Gás e Energias Renováveis - GPETRO</t>
  </si>
  <si>
    <t>20673-0</t>
  </si>
  <si>
    <t>Desenvolvimento de  técnica de inspeção por SLOFEC para aplicação em dutos com reparos compósitos submarinos</t>
  </si>
  <si>
    <t>20674-8</t>
  </si>
  <si>
    <t>Efeitos Físicos e Físico-Químicos: Influência de sais na acidez de petróleo - Desenvolvimento de Metodologia Analítica para Eliminar Interferência de Sais na Determinação do Número de Acidez Total (NAT) em Petróleo.</t>
  </si>
  <si>
    <t>20675-5</t>
  </si>
  <si>
    <t>P&amp;D em Ensaios e Simulações com Foco nos Dispositivos Anti-erosão para Equipamentos de Segurança e Controle de Poços (ESCP) e MPD</t>
  </si>
  <si>
    <t>20676-3</t>
  </si>
  <si>
    <t>Dinâmica mantélica em margens divergentes e sua influência na evolução de processos superficiais: uma abordagem numérica.</t>
  </si>
  <si>
    <t>USP - INSTITUTO DE ASTRONOMIA, GEOFÍSICA E CIÊNCIAS ATMOSFÉRICAS - IAG</t>
  </si>
  <si>
    <t>20677-1</t>
  </si>
  <si>
    <t>Metodologia para alocação ótima de catalisador virgem e flushing nos FCCs</t>
  </si>
  <si>
    <t>20678-9</t>
  </si>
  <si>
    <t>Desenvolvimento e Avaliação Experimental do Sistema PipeACOM para Dutos Flexíveis</t>
  </si>
  <si>
    <t>SIMEROS PROJETOS ELETROMECANICOS LTDA</t>
  </si>
  <si>
    <t>20679-7</t>
  </si>
  <si>
    <t>Catalisadores híbridos bifuncionais para produção de biocombustível</t>
  </si>
  <si>
    <t>20680-5</t>
  </si>
  <si>
    <t>Execução do projeto de Investigação de Catalisadores através de Microscopia Eletrônica de Transmissão</t>
  </si>
  <si>
    <t>UFRJ - Núcleo Multiusuário de Microscopia  da COPPE/UFRJ</t>
  </si>
  <si>
    <t>20681-3</t>
  </si>
  <si>
    <t>Desenvolvimento de cabos condutores de nanotubos de carbono para aplicação em umbilicais elétricos</t>
  </si>
  <si>
    <t>20682-1</t>
  </si>
  <si>
    <t>AMPLIAÇÃO DO CONHECIMENTO E CAPACITAÇÃO TÉCNICA DA REDE DE EMPRESAS BRASILEIRAS FORNECEDORAS DO SETOR DE O&amp;G FRENTE A NORMALIZAÇÃO TÉCNICA INTERNACIONAL - RELACIONAMENTO COM A REDE DE FORNECEDORES</t>
  </si>
  <si>
    <t>PUC-Rio;PONTIFÍCIA UNIVERSIDADE CATÓLICA DO RIO DE JANEIRO</t>
  </si>
  <si>
    <t>PUC-Rio - Instituto de Energia da PUC Rio</t>
  </si>
  <si>
    <t>20683-9</t>
  </si>
  <si>
    <t>Módulo Otimizador do Sistema CONSUELO</t>
  </si>
  <si>
    <t>20684-7</t>
  </si>
  <si>
    <t>Efeito da Octanagem do Desempenho de Veículos</t>
  </si>
  <si>
    <t>20685-4</t>
  </si>
  <si>
    <t>Estabilidade termo-oxidativa do QAV-1 - Fase 2</t>
  </si>
  <si>
    <t>20686-2</t>
  </si>
  <si>
    <t>Obtenção de Bicarbonatos a Partir do Reúso da Água Produzida - Estudos em Escala de Laboratório</t>
  </si>
  <si>
    <t>UFRJ - LABTARE - Laboratório de Tratamento de Águas e Reúso de Efluentes</t>
  </si>
  <si>
    <t>20687-0</t>
  </si>
  <si>
    <t>Butadieno de Fonte Renovável</t>
  </si>
  <si>
    <t>20688-8</t>
  </si>
  <si>
    <t>Atualização de método de dimensionamento de pavimentos e estudo de multiescala experimental de misturas e materiais asfálticos</t>
  </si>
  <si>
    <t>UFRJ - Laboratório de Geotecnia LABGEO - Setor de Pavimentos</t>
  </si>
  <si>
    <t>20689-6</t>
  </si>
  <si>
    <t>Estudo da aplicabilidade dos parâmetros geoquímicos obtidos  dos biomarcadores ocluídos nas frações asfaltênicas  em amostras de óleo de Bacias Sedimentares.</t>
  </si>
  <si>
    <t>UFRGS - Laboratório de Análise de Carvão e Rochas Geradoras de Petróleo</t>
  </si>
  <si>
    <t>20690-4</t>
  </si>
  <si>
    <t>"Captura e separação de CO2 e H2S de correntes gasosas mediada por soluções aquosas de líquidos iônicos: Infraestrutura"</t>
  </si>
  <si>
    <t>UFRGS - Instituto de Química</t>
  </si>
  <si>
    <t>20691-2</t>
  </si>
  <si>
    <t>Avaliação composicional de petróleo e suas frações por cromatografia gasosa multidimensional visando a compreensão e interpretação de dados relativos à garantia de escoamento.</t>
  </si>
  <si>
    <t xml:space="preserve">UNICAMP - INSTITUTO DE QUÍMICA </t>
  </si>
  <si>
    <t>20692-0</t>
  </si>
  <si>
    <t>SiSuSMS - Sistema Supervisório de SMS para Sondas</t>
  </si>
  <si>
    <t>20693-8</t>
  </si>
  <si>
    <t>Desenvolvimento de Ferramenta Assistida por Ultrassom de Alta Potência para a Prevenção de Incrustação de Carbonato de Cálcio em Poços</t>
  </si>
  <si>
    <t>20694-6</t>
  </si>
  <si>
    <t>Previsão de Erosão em Topos e Internos de Risers</t>
  </si>
  <si>
    <t>20695-3</t>
  </si>
  <si>
    <t>SquidBot - Robô para inspeção online de tanques de armazenamento - Fase I - Projeto e Simulações</t>
  </si>
  <si>
    <t>20696-1</t>
  </si>
  <si>
    <t>PreMon - sistema embarcado submarino de baixo custo para monitoramento em tempo real de estruturas dinâmicas submarinas através de redes neurais artificiais</t>
  </si>
  <si>
    <t>RIO ANALYTICS ENGENHARIA E PARTICIPACOES LTDA</t>
  </si>
  <si>
    <t>20697-9</t>
  </si>
  <si>
    <t>Avaliação Integrada de Áreas de Passivo Ambiental, tendo como Área-Alvo a Ocorrência de Miguel Pereira, RJ</t>
  </si>
  <si>
    <t>UNESP;UFSC</t>
  </si>
  <si>
    <t>UNESP - Laboratório de Estudos de Bacias - LEBAC;UFSC - Grupo de Pesquisa em Ecologia de Ecossistemas</t>
  </si>
  <si>
    <t>20698-7</t>
  </si>
  <si>
    <t>Integridade e extensão de vida de dutos flexíveis</t>
  </si>
  <si>
    <t>UFRJ - Labcorr - Laboratório de Corrosão ;UFRJ - Núcleo de Estruturas Oceânicas;UFRJ - LPCM - Laboratório de Processamento e Caracterização de Materiais</t>
  </si>
  <si>
    <t>20699-5</t>
  </si>
  <si>
    <t>Novos Métodos de Exploração Sísmica por Inversão Completa das Formas de Onda</t>
  </si>
  <si>
    <t>UFRN - DEPARTAMENTO DE FÍSICA TEÓRICA E EXPERIMENTAL;UFRN - Laboratório de Arquiteturas Paralelas e Processamento de Sinais</t>
  </si>
  <si>
    <t>20700-1</t>
  </si>
  <si>
    <t>Desenvolvimento de biopolímeros para aplicação em recuperação avançada de petróleo</t>
  </si>
  <si>
    <t>UFRJ - Laboratório de Macromoléculas e Colóides na Indústria de Petróleo;UFRJ - BIOINOVAR  - BIOTECNOLOGIA- UNIDADE DE BIOCATALISE, BIOPRODUTOS E BIOENERGIA</t>
  </si>
  <si>
    <t>20701-9</t>
  </si>
  <si>
    <t>Implementação da infraestrutura no Laboratório de Invertebrados Marinhos - LABIMAR da Universidade Federal da Bahia</t>
  </si>
  <si>
    <t>UFBA - Laboratório de Invertebrados Marinhos: Crustacea, Cnidaria e Fauna Associada (LABIMAR)</t>
  </si>
  <si>
    <t>20702-7</t>
  </si>
  <si>
    <t>Instalação de equipamento HAWK, Wildcat Technologies para realizar análises de Rock Eval e Carbono Orgânico Total (COT)</t>
  </si>
  <si>
    <t>20703-5</t>
  </si>
  <si>
    <t>Infraestrutura para estudos de tópicos avançados em hidráulica de perfuração de poços.</t>
  </si>
  <si>
    <t>20704-3</t>
  </si>
  <si>
    <t>Protótipo de Sistema de Monitoração de Riscos de Segurança em Ambientes de Sondas</t>
  </si>
  <si>
    <t>MICROSOFT INFORMATICA LTDA</t>
  </si>
  <si>
    <t>20705-0</t>
  </si>
  <si>
    <t>VANT 3D - Inspeção Óptica Tridimensional por Veículo Aéreo Não Tripulado</t>
  </si>
  <si>
    <t>UFSC - Laboratório de Metrologia e Automatização - LABMETRO</t>
  </si>
  <si>
    <t>20706-8</t>
  </si>
  <si>
    <t>Desenvolvimento do BR-MODAL: Software "Standalone" para Cálculo Experimental das Propriedades Modais das Bombas Centrífugas Submersas em Poços de Teste</t>
  </si>
  <si>
    <t xml:space="preserve">UFRJ - LEDAV - Laboratório de Ensaios Dinâmicos e Análise de Vibração </t>
  </si>
  <si>
    <t>20707-6</t>
  </si>
  <si>
    <t>Análise da combustão e da estabilidade térmica de combustíveis de aviação</t>
  </si>
  <si>
    <t>UFSC - Laboratório de Combustão e Engenharia de Sistemas Térmicos</t>
  </si>
  <si>
    <t>20708-4</t>
  </si>
  <si>
    <t>Projeto de estudo sobre monitoramento dos processos de desidratação de gás natural através de peneiras moleculares no Pré-Sal</t>
  </si>
  <si>
    <t>UFRGS - GIMSCOP - Grupo de Intensificação, Modelagem, Simulação, Controle e Otimização de Processos</t>
  </si>
  <si>
    <t>20709-2</t>
  </si>
  <si>
    <t>Caracterização de Amostras de Interesse do E&amp;P e do Refino por Ressonância Magnética Nuclear</t>
  </si>
  <si>
    <t>20710-0</t>
  </si>
  <si>
    <t>Diagnóstico de Disponibilidade Hidrica e Soluções Tecnológicas para Instalações Críticas pela aplicação do IREH</t>
  </si>
  <si>
    <t>20711-8</t>
  </si>
  <si>
    <t>Caracterização dos eventos magmáticos em bacias sedimentares brasileiras - aspectos geocronológicos, potencialidades no sistema petrolífero e aspectos petrogenéticos</t>
  </si>
  <si>
    <t>20712-6</t>
  </si>
  <si>
    <t>ESTUDO E PESQUISA DE DESENVOLVIMENTO E IMPLEMENTAÇÃO DE UM SISTEMA DE CAPTAÇÃO DE ÁGUAS PROFUNDAS PARA UNIDADES OFFSHORE INSTALADAS NA COSTA BRASILEIRA</t>
  </si>
  <si>
    <t>SBM OFFSHORE DO BRASIL LTDA.</t>
  </si>
  <si>
    <t>USP - TPN - Tanque de Provas Numérico;USP - LMO - Laboratório de Mecânica Offshore;USP - INSTITUTO OCEANOGRÁFICO DA USP</t>
  </si>
  <si>
    <t>20713-4</t>
  </si>
  <si>
    <t>Infraestrutura de Pesquisa e Desenvolvimento para Consolidação da Tecnologia da Boia Meteoceanográfica Nacional</t>
  </si>
  <si>
    <t>CHM</t>
  </si>
  <si>
    <t>CHM - Divião de Oceanografia Operacional</t>
  </si>
  <si>
    <t>20714-2</t>
  </si>
  <si>
    <t>Desenvolvimento de técnicas numéricas e software para problemas de inversão com aplicações em processamento sísmico</t>
  </si>
  <si>
    <t>20715-9</t>
  </si>
  <si>
    <t>Modelagem matemática e computacional de injeção de espuma usada em recuperação avançada de petróleo.</t>
  </si>
  <si>
    <t>20717-5</t>
  </si>
  <si>
    <t>Capacitação do Laboratório para Aplicações da Ressonância e Petrofísica (LAR/UFF) da Universidade Federal Fluminense para dar suporte experimental avançado ao aperfeiçoamento da análise petrofísica por ressonância magnética.</t>
  </si>
  <si>
    <t>UFF - Laboratório para Aplicações da RMN e Petrofísica - UFF-LAR</t>
  </si>
  <si>
    <t>20718-3</t>
  </si>
  <si>
    <t>Sistema Supervisório de SMS -SSSMS</t>
  </si>
  <si>
    <t>20719-1</t>
  </si>
  <si>
    <t>Desenvolvimento de ferramenta para simulação de deposição química em reservatórios acoplada com simulação microbiológica de H2S</t>
  </si>
  <si>
    <t>20720-9</t>
  </si>
  <si>
    <t>Projeto "Pesquisas em Geomicrobiologia: Biotecnologia Microbiana Aplicada à Biodegradação de Petróleo e Recuperação de Áreas Degradadas do Centro de Excelência de Geoquímica do Petróleo do Instituto de Geociências da Universidade Federal da Bahia (UFBA) ¿ GEOQPETROL-GEOMICRO"</t>
  </si>
  <si>
    <t>20723-3</t>
  </si>
  <si>
    <t>Simulação e Automação de Operações Submarinas com ROV/AUV</t>
  </si>
  <si>
    <t>20724-1</t>
  </si>
  <si>
    <t>Desenvolvimento de Nova Geração de Equipamentos Submarinos-GE- Fase 2 Desenvolvimento de atuador hidráulico submarino de comprimento reduzido.</t>
  </si>
  <si>
    <t>GE OIL E GAS DO BRASIL LTDA</t>
  </si>
  <si>
    <t>20725-8</t>
  </si>
  <si>
    <t>ERC-RPM ¿ Ampliação de Infraestrutura Laboratorial Existente CEPETRO/LABPETRO</t>
  </si>
  <si>
    <t>20726-6</t>
  </si>
  <si>
    <t>ERC-RPM ¿ Reforma e Revitalização de Infraestrutura Existente CEPETRO</t>
  </si>
  <si>
    <t>20727-4</t>
  </si>
  <si>
    <t>Caracterização Geológica e Petrofísica dos Estromatólitos Recentes do Estado de Rio de Janeiro</t>
  </si>
  <si>
    <t>20728-2</t>
  </si>
  <si>
    <t>Desenvolvimento de um ¿Simulador Digital¿ para a modelagem de sistemas de alimentação de bombas submersas de recalque de petróleo (parte 1)</t>
  </si>
  <si>
    <t>20729-0</t>
  </si>
  <si>
    <t>Unidade Compacta para Intervenção em Poços - ROBIN</t>
  </si>
  <si>
    <t>20730-8</t>
  </si>
  <si>
    <t>Fenômenos Térmicos em Poços de Petróleo e Gás II</t>
  </si>
  <si>
    <t>UFSC - POLO - Laboratórios de Pesquisa em Refrigeração e Termofísica</t>
  </si>
  <si>
    <t>20731-6</t>
  </si>
  <si>
    <t>Desenvolvimento de Sistema para Monitoração de Desvios de Segurança em Ambientes de Sonda</t>
  </si>
  <si>
    <t>METTA INNOVATIONS DESENVOLVIMENTO DE PROJETOS E CONSULTORIA LTDA</t>
  </si>
  <si>
    <t>20732-4</t>
  </si>
  <si>
    <t>Mapeamento da aplicabilidade da tecnologia de ultrassom na mitigação de incrustações em poços.</t>
  </si>
  <si>
    <t>20733-2</t>
  </si>
  <si>
    <t>Avaliação das propriedades mecânicas de juntas soldadas submetidas a múltiplos ciclos térmicos</t>
  </si>
  <si>
    <t>UFU - Laprosolda - Grupo Centro para Pesquisa e Desenvolvimento de Processos de Soldagem</t>
  </si>
  <si>
    <t>20734-0</t>
  </si>
  <si>
    <t>Desenvolvimento de Software de Plataforma para Inteligência Computacional</t>
  </si>
  <si>
    <t>20735-7</t>
  </si>
  <si>
    <t>Desenvolvimento de Metodologias e Métricas de Confiabilidade de Equipamentos de Construção de Poços</t>
  </si>
  <si>
    <t>USP - INSTITUTO DE CIÊNCIAS MATEMÁTICAS E DE COMPUTAÇÃO - ICMC</t>
  </si>
  <si>
    <t>20736-5</t>
  </si>
  <si>
    <t>Desenvolvimento de Condensadores para Minimização do Consumo de Água em Torres de Resfriamento</t>
  </si>
  <si>
    <t>UFSC - Laboratório de Tubos de Calor  - LABTUCAL \ LEPTEN</t>
  </si>
  <si>
    <t>20737-3</t>
  </si>
  <si>
    <t>Estudos petrográficos, geoquímicos e de padrões faciológicos de rochas ígneas e geoquímica isotópica de rochas ígneas e sedimentares de poços estratigráficos em bacias sedimentares brasileiras</t>
  </si>
  <si>
    <t>UFSC - ESPEPETRO - Estratigrafia, Petrologia e Petrofísica</t>
  </si>
  <si>
    <t>20738-1</t>
  </si>
  <si>
    <t>Modelagem Computacional Multiescala Hidro-Geomecânica de Carbonatos Fraturados Carstificados.</t>
  </si>
  <si>
    <t>20739-9</t>
  </si>
  <si>
    <t>Sistema de visualização do poro ao poço com metodologias integradas de análise petrofísica: Software Geometria.</t>
  </si>
  <si>
    <t>UFF - LABORATÓRIO DE METROLOGIA DIMENSIONAL E COMPUTACIONAL</t>
  </si>
  <si>
    <t>20740-7</t>
  </si>
  <si>
    <t>Projeto Geocronologia e quimioestratigrafia da Bacia do Parecis através de poços estratigráficos</t>
  </si>
  <si>
    <t>USP - CENTRO DE PESQUISAS GEOCRONOLÓGICAS DO INSTITUTO DE GEOCIÊNCIAS (CPGEO-IGC)</t>
  </si>
  <si>
    <t>20741-5</t>
  </si>
  <si>
    <t>Desenvolvimento de Metodologia para Manutenção Baseada em Condição para BOP</t>
  </si>
  <si>
    <t>UFF - Laboratório de Estudos Avançados em Operações Responsivas e Otimização</t>
  </si>
  <si>
    <t>20742-3</t>
  </si>
  <si>
    <t>Aprimoramentos para sistema MODA em altas temperaturas</t>
  </si>
  <si>
    <t>20743-1</t>
  </si>
  <si>
    <t>Desenvolvimento de permutadores de calor compactos soldados por difusão - Fase 3.</t>
  </si>
  <si>
    <t>20744-9</t>
  </si>
  <si>
    <t>20745-6</t>
  </si>
  <si>
    <t>Sistema de prevenção da incrustação de carbonato de cálcio por ultrassom de alta potência em instalações terrestres</t>
  </si>
  <si>
    <t>20746-4</t>
  </si>
  <si>
    <t>Sistema de Monitoramento Contínuo de Condição de Equipamentos Dinâmicos - Full Wireless</t>
  </si>
  <si>
    <t>UFU - Laboratório de Vibrações e Acústica</t>
  </si>
  <si>
    <t>20747-2</t>
  </si>
  <si>
    <t>Avaliação de Inibidores de Corrosão para Sistemas de Aço Carbono Submetidos a Meios contendo O2 e CO2: Influência da Salinidade, Temperatura e Pressão.</t>
  </si>
  <si>
    <t>20748-0</t>
  </si>
  <si>
    <t>Corrosão Sob Tensão pelo CO2 e H2S em mandris e em ambientes de fluídos de completação (EMBRAPII).</t>
  </si>
  <si>
    <t>20749-8</t>
  </si>
  <si>
    <t>Solução computacional com base em técnicas de inteligência artificial para eficiente uso dos dados do Campo de Libra.</t>
  </si>
  <si>
    <t>20750-6</t>
  </si>
  <si>
    <t>Monitoramento e Controle de Processos em Plataformas de Petróleo</t>
  </si>
  <si>
    <t>UFRJ - Laboratorio de Desenvolvimento de Software - LADES</t>
  </si>
  <si>
    <t>20751-4</t>
  </si>
  <si>
    <t>Ampliação da Infraestrutura de Pesquisa do Laboratório de Espectroscopia de Reflectância IG-UNICAMP para Aquisição de Dados Hiperespectrais e LiDAR em Sequencias Análogas aos Reservatórios do Pré-Sal</t>
  </si>
  <si>
    <t>UNICAMP - Instituto de Geociências - IG</t>
  </si>
  <si>
    <t>20752-2</t>
  </si>
  <si>
    <t>Melhoria da infraestrutura do Laboratório de Macromoléculas e Colóides na Indústria de Petróleo (LMCP) da Universidade Federal do Rio Janeiro na área de perfuração de poços</t>
  </si>
  <si>
    <t>20753-0</t>
  </si>
  <si>
    <t>Síntese, Caracterização e Aplicação de Nanomateriais para Recuperação Avançada de Petróleo.</t>
  </si>
  <si>
    <t>20754-8</t>
  </si>
  <si>
    <t>Pesquisa e Desenvolvimento de Sistema Computacional para Gerenciamento de Integridade de Poço em Produção</t>
  </si>
  <si>
    <t>20755-5</t>
  </si>
  <si>
    <t>Pesquisa e Desenvolvimento de Metodologias de Encapsulação de Sistemas Ácidos para Aplicação em Reservatórios de Carbonatos Complexos</t>
  </si>
  <si>
    <t>20756-3</t>
  </si>
  <si>
    <t>Sistema de Preservação de Tubos Revestidos para Dutos Terrestres e Submarinos - SPT.</t>
  </si>
  <si>
    <t>20757-1</t>
  </si>
  <si>
    <t>ANÁLISE DE ADSORÇÃO DE POLÍMEROS NO ESCOAMENTO ATRAVÉS DE MEIOS POROSOS</t>
  </si>
  <si>
    <t>20758-9</t>
  </si>
  <si>
    <t>NANOTECNOLOGIA - DESENVOLVIMENTO DE NANOESTRUTURAS DE INTERESSE - SÍNTESE E CARACTERIZAÇÃO</t>
  </si>
  <si>
    <t>20759-7</t>
  </si>
  <si>
    <t>Validação da aplicação de processos de manufatura aditiva para a fabricação de componentes críticos para indústria de óleo e gás</t>
  </si>
  <si>
    <t>20760-5</t>
  </si>
  <si>
    <t>Novas tecnologias na operação geológica</t>
  </si>
  <si>
    <t>20761-3</t>
  </si>
  <si>
    <t>CARACTERIZAÇÃO DAS ROCHAS CARBONÁTICAS LAMINADAS DE SURURU</t>
  </si>
  <si>
    <t>20762-1</t>
  </si>
  <si>
    <t>Redução de enxofre de correntes intermediárias para Bunker</t>
  </si>
  <si>
    <t>20763-9</t>
  </si>
  <si>
    <t>Dispositivo Acelerador de Flushing</t>
  </si>
  <si>
    <t>20764-7</t>
  </si>
  <si>
    <t>ESTUDO DA INFLUÊNCIA DE ÍONS METÁLICOS NA ÁGUA DE INJEÇÃO PARA A RECUPERAÇÃO DE PETRÓLEO EM RESERVATÓRIOS CARBONÁTICOS NÃO CONVENCIONAIS</t>
  </si>
  <si>
    <t>20765-4</t>
  </si>
  <si>
    <t>Estudo experimental da interação de rochas sedimentares e fluidos/líquidos magmáticos (alcalinos e toleíticos) aplicado à geração abiogênica de hidrocarbonetos de cadeia longa e mudanças no sistema permo-poroso dos reservatórios</t>
  </si>
  <si>
    <t>20766-2</t>
  </si>
  <si>
    <t>Desenvolvimento de Sistema Computacional Inteligente para Detecção de Problemas em Dutos</t>
  </si>
  <si>
    <t>UFRJ - Laboratório de Transmissão e Tecnologia do Calor</t>
  </si>
  <si>
    <t>20767-0</t>
  </si>
  <si>
    <t>Identificação de Zonas de Produção e Recuperação de Óleo por Unidades de Fluxo Hidráulico e Simulações Computacionais</t>
  </si>
  <si>
    <t>UFPB</t>
  </si>
  <si>
    <t xml:space="preserve">UFPB - Laboratório de Modelagem em Engenharia de Petróleo </t>
  </si>
  <si>
    <t>20768-8</t>
  </si>
  <si>
    <t>Estudo do Potencial de Recuperação de Petróleo com Técnicas Baseadas na Injeção de Água de Baixa Salinidade e Adição de Íons Metálicos em Reservatório Carbonáticos</t>
  </si>
  <si>
    <t>20769-6</t>
  </si>
  <si>
    <t>Sistema robótico de inspeção de tanques cheios e vazios por mecanismo de lagartas magnéticas</t>
  </si>
  <si>
    <t>SIMEX SISTEMAS DE INSPECAO MOVEIS LTDA</t>
  </si>
  <si>
    <t>20771-2</t>
  </si>
  <si>
    <t>Genoma do Coral Sol Tubastraea spp. como ferramenta de desenvolvimento de soluções biotecnológicas</t>
  </si>
  <si>
    <t>BIO BUREAU DESENVOLVIMENTOS DE BASE BIOLOGICA E LICENCIAMENTOS LTDA</t>
  </si>
  <si>
    <t>20772-0</t>
  </si>
  <si>
    <t>Desenvolvimento de fluxos de trabalho e metodologias para processamento e interpretação quantitativa de dados sísmicos 3D e 4D</t>
  </si>
  <si>
    <t>20773-8</t>
  </si>
  <si>
    <t>20774-6</t>
  </si>
  <si>
    <t>Desenvolvimento de Novos Protocolos de Desativação Cíclica de Catalisadores de Craqueamento Catalítico em Leito Fluidizado</t>
  </si>
  <si>
    <t>UFRJ - NUCAT - Núcleo de Catálise</t>
  </si>
  <si>
    <t>20775-3</t>
  </si>
  <si>
    <t>O Simulador da Dinâmica da Estruturação Salífera, DinES, aplicado à previsão do campo de tensão no interior de estruturas salífera a partir do campo de velocidades</t>
  </si>
  <si>
    <t>20776-1</t>
  </si>
  <si>
    <t>Técnicas não destrutivas para aumento de produtividade de testes de cabos elétricos</t>
  </si>
  <si>
    <t>20777-9</t>
  </si>
  <si>
    <t>Monitoramento das condições operacionais de selos secos de compressores</t>
  </si>
  <si>
    <t>20778-7</t>
  </si>
  <si>
    <t>Avaliação da injeção do tipo WAG na recuperação de óleo em reservatório carbonático do pré-sal Brasileiro</t>
  </si>
  <si>
    <t>20779-5</t>
  </si>
  <si>
    <t>Modelagem geométrica de corpos geológicos condicionados a dados de produção, geologia e geofísica.</t>
  </si>
  <si>
    <t>PUC-Rio - Laboratorio GPMAC</t>
  </si>
  <si>
    <t>20780-3</t>
  </si>
  <si>
    <t>Análise de incerteza em processos exploratórios no Sistema Integrado de Geologia e Geofísica - SIGEO.</t>
  </si>
  <si>
    <t>UFRGS - DEPARTAMENTO DE ENGENHARIA DE MINAS/DEMIN-UFRGS</t>
  </si>
  <si>
    <t>20781-1</t>
  </si>
  <si>
    <t>Modelagem de dados sísmicos orientada aos reservatórios do pré-sal.</t>
  </si>
  <si>
    <t>UFF - Grupo de Imageamento Sísmico e Inversão Sismica (ISIS)</t>
  </si>
  <si>
    <t>20782-9</t>
  </si>
  <si>
    <t>Planejamento e desenvolvimento de novos catalisadores de hidrotratamento de nafta e hidroisomerização de hidrocarbonetos alifáticos por cálculos de estrutura eletrônica.</t>
  </si>
  <si>
    <t>UFJF - Grupo de Físico-Química de Sólidos e Interfaces -GFQSI</t>
  </si>
  <si>
    <t>20783-7</t>
  </si>
  <si>
    <t>Metodologias Inovadoras para a Utilização de Arames de Dutos Flexíveis Expostos ao CO2 do Pré-Sal</t>
  </si>
  <si>
    <t>20784-5</t>
  </si>
  <si>
    <t>Adequação de infraestrutura laboratorial para o desenvolvimento de microrganismo e tecnologia enzimática customizados para hidrólise integral de biomassas lignocelulósicas</t>
  </si>
  <si>
    <t>USP - Grupo de Tecnologia Enzimática para Conversão de Biomassa - TECBIO</t>
  </si>
  <si>
    <t>20785-2</t>
  </si>
  <si>
    <t>Aquisição de caminhão EURO VI para estudo de formulações de óleo diesel e renováveis com diferentes propriedades.</t>
  </si>
  <si>
    <t>20786-0</t>
  </si>
  <si>
    <t>Expansão da Capacidade  do Supercomputador Santos Dumont para Execução de Simulações Computacionais</t>
  </si>
  <si>
    <t>20787-8</t>
  </si>
  <si>
    <t>CARBLAB - Geoquímica, Microscopia, Mineralogia, Petrofísica, Sistemas Porosos e Análises Hidromecânicas/Geomecânicas.</t>
  </si>
  <si>
    <t>20788-6</t>
  </si>
  <si>
    <t>Tensões Residuais em Risers Flexíveis - TRRiFlex</t>
  </si>
  <si>
    <t>20789-4</t>
  </si>
  <si>
    <t>Projeto Avaliação de catalisadores tiorresistentes para a reação de deslocamento gás-água</t>
  </si>
  <si>
    <t>20790-2</t>
  </si>
  <si>
    <t>Estruturação Crustal da Bacia de Barreirinhas - Margem Equatorial do Nordeste Brasileiro</t>
  </si>
  <si>
    <t>20791-0</t>
  </si>
  <si>
    <t>PROTÓTIPO PARA EQUIPAMENTOS MAGNÉTICOS VISANDO MITIGAÇÃO DE INCRUSTAÇÕES EM FUNDO DE POÇO EM CONDIÇÕES OFFSHORE - COMPLETAÇÃO MOLHADA</t>
  </si>
  <si>
    <t>20792-8</t>
  </si>
  <si>
    <t>Modernização e incorporação de novas funcionalidades ao software CalcProc - Suprimento de Macros para Cálculo de Processamento de Óleo e Gás Calcproc ("SISTEMA").</t>
  </si>
  <si>
    <t>20793-6</t>
  </si>
  <si>
    <t>Infraestrutura para Caracterização de componentes híbridos poliméricos, resinas e cargas minerais para prevenção, remediação e abandono de poços petrolíferos</t>
  </si>
  <si>
    <t>20794-4</t>
  </si>
  <si>
    <t>Analisadores compactos de Si e P para metodologias expeditas de quantificação em fluidos com potencial de aplicações em campo.</t>
  </si>
  <si>
    <t xml:space="preserve">UFRJ - Laboratório de Termodinâmica Aplicada em Sistemas Petrolíferos </t>
  </si>
  <si>
    <t>20795-1</t>
  </si>
  <si>
    <t>Ampliação e modernização da infraestrutura de equipamentos do Laboratório de Macromoléculas e Colóides na Indústria do Petróleo da UFRJ na área de elevação e escoamento</t>
  </si>
  <si>
    <t>20796-9</t>
  </si>
  <si>
    <t>Remoção de Gases Ácidos via Processo de Microfluidos</t>
  </si>
  <si>
    <t>SENAI-RN</t>
  </si>
  <si>
    <t xml:space="preserve">SENAI-RN - Laboratório de Sustentabilidade - LS </t>
  </si>
  <si>
    <t>20797-7</t>
  </si>
  <si>
    <t>Desenvolvimento de novos fluidos de perfuração à base de glicerina e olefinas</t>
  </si>
  <si>
    <t>20798-5</t>
  </si>
  <si>
    <t>MECANISMOS QUE REGEM A AÇÃO DO CAMPO MAGNÉTICO NA MITIGAÇÃO DE INCRUSTAÇÕES</t>
  </si>
  <si>
    <t>UFPE - Departamento de Física</t>
  </si>
  <si>
    <t>20799-3</t>
  </si>
  <si>
    <t>Desenvolvimento de Técnica de Medidas Indiretas de Características de Escoamentos Multifásicos a partir de Análise de Sinais de Assinatura de Pressão.</t>
  </si>
  <si>
    <t>20800-9</t>
  </si>
  <si>
    <t>Estratigrafia de alta resolução e petrofísica em sistemas turbidíticos de bacia tipo rifte.</t>
  </si>
  <si>
    <t>20801-7</t>
  </si>
  <si>
    <t>Estudo de metodologias e técnicas de avaliação dos mecanismos e cinética do descolamento de revestimentos em dutos enterrados</t>
  </si>
  <si>
    <t>20802-5</t>
  </si>
  <si>
    <t>Estudo do Comportamento da Deposição em Trocadores de Calor</t>
  </si>
  <si>
    <t>20803-3</t>
  </si>
  <si>
    <t>Desenvolvimento de software em código aberto para análise rotodinâmica com estudo de incertezas.</t>
  </si>
  <si>
    <t>20804-1</t>
  </si>
  <si>
    <t>Desenvolvimento de metodologias para determinação de compostos nitrogenados e ácidos em águas de processo.</t>
  </si>
  <si>
    <t>20805-8</t>
  </si>
  <si>
    <t>Implantação da Infraestrutura do Laboratório de Micropaleontologia Aplicada da Universidade Federal de Pernambuco</t>
  </si>
  <si>
    <t>20806-6</t>
  </si>
  <si>
    <t>Ampliação e melhoria da infraestrutura do Laboratório de Pesquisa em Petróleo/LAPET da Universidade Federal do Rio Grande do Norte</t>
  </si>
  <si>
    <t>20807-4</t>
  </si>
  <si>
    <t>DeepVision - Sensoriamento Remoto Hiperespectral Baseado em VANTs</t>
  </si>
  <si>
    <t>20808-2</t>
  </si>
  <si>
    <t>Modelagem de Caldeira de CO como combustor ciclonico</t>
  </si>
  <si>
    <t>20809-0</t>
  </si>
  <si>
    <t>Mitigação da acumulação/queda de coque ao longo da campanha de FCC - Soluções Mecânicas</t>
  </si>
  <si>
    <t>20810-8</t>
  </si>
  <si>
    <t>Soluções e métodos para redução de CAPEX e OPEX em unidades do Refino</t>
  </si>
  <si>
    <t>20811-6</t>
  </si>
  <si>
    <t>Reparos por compósito de baixo custo</t>
  </si>
  <si>
    <t>UFF - Laboratório de Mecânica Teórica e Aplicada</t>
  </si>
  <si>
    <t>20812-4</t>
  </si>
  <si>
    <t>Dissolução e fracionamento de materiais lignocelulósicos utilizando líquidos iônicos e solventes eutéticos naturais</t>
  </si>
  <si>
    <t>20813-2</t>
  </si>
  <si>
    <t>IMPLEMENTAÇÃO DE INFRAESTRUTURA DE PESQUISA DO LABORATÓRIO AVANÇADO EM BATERIAS (LAB)</t>
  </si>
  <si>
    <t>20814-0</t>
  </si>
  <si>
    <t>Tecnologias Quânticas em Geociências do Petróleo</t>
  </si>
  <si>
    <t>20815-7</t>
  </si>
  <si>
    <t>Aplicações de técnicas Acústicas para detecção de trepanações Ilegais e Vazamentos em Dutos de Transporte de Óleo e Gás.</t>
  </si>
  <si>
    <t>20816-5</t>
  </si>
  <si>
    <t>Simulação e desenvolvimento de algoritmos para aplicações CFD usando OpenFOAM na indústria de óleo e gás</t>
  </si>
  <si>
    <t>20817-3</t>
  </si>
  <si>
    <t>Metodologia e Ferramenta para Análise Estrutural de Dutos Flexíveis Sujeitos ao SCC-CO2</t>
  </si>
  <si>
    <t>20818-1</t>
  </si>
  <si>
    <t>Abordagem em Multiescala para Redução de Incertezas em Simuladores Geomecânicos Voltados para Condições do Pré-Sal.</t>
  </si>
  <si>
    <t>UFC - Grupo de Simulação Integrada em Multiescala (GSIM)</t>
  </si>
  <si>
    <t>20819-9</t>
  </si>
  <si>
    <t>MELHORIA DA QUANTIFICAÇÃO DAS PROPRIEDADES FÍSICO-QUÍMICAS INTERFACIAIS EM PETRÓLEO MEDIANTE A ADIÇÃO DE ANTIESPUMANTES</t>
  </si>
  <si>
    <t>20820-7</t>
  </si>
  <si>
    <t>Implementação de métodos de controle baseado em dados</t>
  </si>
  <si>
    <t>UFRGS - GCAR - GRUPO DE CONTROLE AUTOMAÇÃO E ROBÓTICA</t>
  </si>
  <si>
    <t>20821-5</t>
  </si>
  <si>
    <t>Adequação da Infraestrutura para caracterização geoquímica de rochas e microfósseis no itt Fossil-UNISINOS.</t>
  </si>
  <si>
    <t>20822-3</t>
  </si>
  <si>
    <t>Avaliação e Pesquisa do Coral-Sol na Baía de Todos os Santos</t>
  </si>
  <si>
    <t>20823-1</t>
  </si>
  <si>
    <t>Determinação da velocidade do som da coluna d'água utilizando dados de levantamentos sísmicos</t>
  </si>
  <si>
    <t>UFSC - Laboratório de Oceanografia Costeira - LOC;UFSC - Laboratório de Vibrações e Acústica - LVA</t>
  </si>
  <si>
    <t>20824-9</t>
  </si>
  <si>
    <t>Desenvolvimento de Metodologias Baseadas em Risco para Inspeção via Ensaios Não Destrutivos de Feixes de Trocadores de Calor tipo Casco&amp;Tubo</t>
  </si>
  <si>
    <t>20825-6</t>
  </si>
  <si>
    <t>Projeto Estudo e Caracterização de Níveis Argilosos do Pré-Sal e Análogos</t>
  </si>
  <si>
    <t>20826-4</t>
  </si>
  <si>
    <t>Desenvolvimento de Metodologias de quantificação de incertezas aplicadas ao imageamento sísmico de meios anisotrópicos obtido através da Migração Reversa no Tempo (MRT)</t>
  </si>
  <si>
    <t>UFRJ - Laboratório de Métodos Computacionais em Engenharia;UFRJ - NACAD - Núcleo Avançado de Computação de Alto Desempenho</t>
  </si>
  <si>
    <t>20827-2</t>
  </si>
  <si>
    <t>Desenvolvimento de Partículas/Nanopartículas Inteligentes para Recuperação Avançada de Petróleo</t>
  </si>
  <si>
    <t>20828-0</t>
  </si>
  <si>
    <t>Desenvolvimento de método para estudo da formação e deposição de precipitados em condição de fluxo para avaliação de materiais e inibidores.</t>
  </si>
  <si>
    <t>20829-8</t>
  </si>
  <si>
    <t>Desenvolvimento de conectores (end fittings) e avaliação de dutos compósitos termoplásticos para utilização em águas profundas</t>
  </si>
  <si>
    <t>20830-6</t>
  </si>
  <si>
    <t>MELHORIA DE METODOLOGIA LABORATORIAL PARA AVALIAR O DESEMPENHO DE ANTIESPUMANTE PARA PETRÓLEO</t>
  </si>
  <si>
    <t>20831-4</t>
  </si>
  <si>
    <t>Simulação Numérica da Dispersão da Concentração Média de Poluentes Primários em Duas Regiões de Exploração e Produção de Petróleo</t>
  </si>
  <si>
    <t>UFES - Laboratório de Energias Alternativas (LEAL)</t>
  </si>
  <si>
    <t>20832-2</t>
  </si>
  <si>
    <t>Desenvolvimento de Solver para Solução de Equações e Sistemas de Equações Diferenciais Parciais em Domínio 3D - Fase II.</t>
  </si>
  <si>
    <t>UFRJ - LAMEMO - Laboratório de Métodos de Modelagem e Geofísica Coputacional</t>
  </si>
  <si>
    <t>20833-0</t>
  </si>
  <si>
    <t>Projeto para desenvolvimento de tubos bimetálicos com sobre-espessura nas extremidades a partir da soldagem por fricção de anéis externos em tubos bimetálicos</t>
  </si>
  <si>
    <t>20834-8</t>
  </si>
  <si>
    <t>Estudos de reservatório para reinjeção de água produzida</t>
  </si>
  <si>
    <t>20835-5</t>
  </si>
  <si>
    <t>Monitoramento da Integridade Estrutural de Tetos de Tanques de Armazenamento</t>
  </si>
  <si>
    <t>20836-3</t>
  </si>
  <si>
    <t>Identificação de método para avaliação quantitativa do arraste de líquidos em correntes de gás oriundas de separadores e depuradores de gás.</t>
  </si>
  <si>
    <t>20837-1</t>
  </si>
  <si>
    <t>Topologia alternativa para geração elétrica em UEPs com uso simultâneo de geradores síncronos e de indução.</t>
  </si>
  <si>
    <t>20838-9</t>
  </si>
  <si>
    <t>Monitoramento em Tempo Real do Estado de Degradação e Monitoração da Vida Útil de Banco de Baterias Chumbo Ácidas.</t>
  </si>
  <si>
    <t>20839-7</t>
  </si>
  <si>
    <t>Desenvolvimento e avaliação de desempenho da técnica de escaneamento laser 3D embarcado em VANT</t>
  </si>
  <si>
    <t>20840-5</t>
  </si>
  <si>
    <t>Otimização de atividades associadas a soldagem (pré e pós soldagem)</t>
  </si>
  <si>
    <t>20841-3</t>
  </si>
  <si>
    <t>Metodologia para análise de TVP e construção de ábaco (PVR - TVP) para óleos com altos teores de CO2</t>
  </si>
  <si>
    <t>20842-1</t>
  </si>
  <si>
    <t>Uso de plataformas descomissionadas e pacotes de turbomáquinas de projetos descontinuados para a geração de energia offshore com alta eficiência e baixo impacto ambiental</t>
  </si>
  <si>
    <t>20843-9</t>
  </si>
  <si>
    <t>Conversão seletiva de metano para transportadores de alta densidade baseada em materias porosos e nano-materiais.</t>
  </si>
  <si>
    <t>USP - INSTITUTO DE QUÍMICA DE SÃO CARLOS</t>
  </si>
  <si>
    <t>20844-7</t>
  </si>
  <si>
    <t>Captura e redução de CO2 em meios homogêneos e heterogêneos baseadas em materiais porosos e nanomateriais</t>
  </si>
  <si>
    <t>20845-4</t>
  </si>
  <si>
    <t>Desenvolvimento de fotocatalisadores para a conversão de metano para produtos de alto valor agregado acoplado com a evolução do hidrogênio da água.</t>
  </si>
  <si>
    <t>IPEN-CNEN - Centro de Células a Combustível e Hidrogênio - CCCH</t>
  </si>
  <si>
    <t>20846-2</t>
  </si>
  <si>
    <t>Células Solares de Perovskita para Fotossíntese Artificial</t>
  </si>
  <si>
    <t>20847-0</t>
  </si>
  <si>
    <t>Técnicas in operando para revelar mecanismos reacionais e caracterização simultânea do catalisador</t>
  </si>
  <si>
    <t>20848-8</t>
  </si>
  <si>
    <t>Desenvolvimento de Catalisadores para Formação Seletiva de Metanol a partir de Metano em Sistemas de Células a Combustível</t>
  </si>
  <si>
    <t>20849-6</t>
  </si>
  <si>
    <t>PRODUÇÃO SUSTENTÁVEL DE COMBUSTÍVEIS A PARTIR DA REDUÇÃO DE CO2</t>
  </si>
  <si>
    <t>20850-4</t>
  </si>
  <si>
    <t>Investigações Fundamentais de Materiais para Baterias e Ultra(Super)Capacitores: Uma Abordagem Computacional Multiescala.</t>
  </si>
  <si>
    <t>20851-2</t>
  </si>
  <si>
    <t>Análise em larga escala de propriedades de materiais utilizando aprendizado de máquina.</t>
  </si>
  <si>
    <t>20852-0</t>
  </si>
  <si>
    <t>Fundamentos e técnicas de Data Science e suas aplicações em dados de testes de poços</t>
  </si>
  <si>
    <t>20853-8</t>
  </si>
  <si>
    <t>Estudos de Métodos Eletromagnéticos Aplicados à Exploração de Hidrocarbonetos</t>
  </si>
  <si>
    <t>UFPA</t>
  </si>
  <si>
    <t>UFPA - Laboratório de Pesquisa Aplicada a Exploração de Óleo e Gás - LAPAEX</t>
  </si>
  <si>
    <t>20854-6</t>
  </si>
  <si>
    <t>Desenvolvimento e avaliação de técnicas de aprendizagem profunda para processamento de dados sísmicos.</t>
  </si>
  <si>
    <t>20856-1</t>
  </si>
  <si>
    <t>Caracterização de supercapacitores em regime de operação</t>
  </si>
  <si>
    <t>20857-9</t>
  </si>
  <si>
    <t>Characterização de baterias Li-O2  in-situ em condições dinâmicas de operação.</t>
  </si>
  <si>
    <t>20858-7</t>
  </si>
  <si>
    <t>Projeto e Confecção de novos eletrodos aplicados a baterias de Li-O2</t>
  </si>
  <si>
    <t>20859-5</t>
  </si>
  <si>
    <t>Conversão de energia solar em eletricidade utilizando calcogenetos, perovskitas, e materiais orgânicos.</t>
  </si>
  <si>
    <t>20860-3</t>
  </si>
  <si>
    <t>Ativação da superfície de óxidos metálicos para a reação de oxidação da água assistida pela luz do sol</t>
  </si>
  <si>
    <t>20861-1</t>
  </si>
  <si>
    <t>Desenvolvimento de materiais a base de carbono altamente porosos para confecção de Supercapacitores</t>
  </si>
  <si>
    <t>20862-9</t>
  </si>
  <si>
    <t>Síntese de novos materiais eletródicos para dispositivos para fotoeletrodecomposição da água</t>
  </si>
  <si>
    <t>20863-7</t>
  </si>
  <si>
    <t>Desenvolvimento de uma Metodologia Inovadora para Avaliação da Extensão da Vida Útil de FPSO</t>
  </si>
  <si>
    <t>20865-2</t>
  </si>
  <si>
    <t>SBM OFFSHORE DO BRASIL LTDA.;AMERICAN BUREAU OF SHIPPING</t>
  </si>
  <si>
    <t>20866-0</t>
  </si>
  <si>
    <t>20867-8</t>
  </si>
  <si>
    <t>CONVERSÃO ELETROQUÍMICA DE CH4 A METANOL MEDIADA POR CO2</t>
  </si>
  <si>
    <t>20868-6</t>
  </si>
  <si>
    <t>Topologia Alternativa para Geração Elétrica em Unidades Estacionárias de Produção com uso Simultâneo de Geradores Síncronos e de Indução</t>
  </si>
  <si>
    <t>UNIFEI - Grupo de Estudos da Qualidade da Energia Elétrica - GQEE</t>
  </si>
  <si>
    <t>20869-4</t>
  </si>
  <si>
    <t>Desenvolvimento e Teste de Sistemas para BOP Elétrico</t>
  </si>
  <si>
    <t>20870-2</t>
  </si>
  <si>
    <t>Soldagem em operação com GMAW, FCAW e aquecimento por indução</t>
  </si>
  <si>
    <t>20871-0</t>
  </si>
  <si>
    <t>Desenvolvimento de metodologias numéricas para soluções em Hidráulica de Perfuração de poço.</t>
  </si>
  <si>
    <t>20872-8</t>
  </si>
  <si>
    <t>DESENVOLVIMENTO DE PROTOCOLOS DE REMEDIAÇÃO DE ÁREAS CONTAMINADAS E DE DESCOMISSIONAMENTO DE ÁREAS RECUPERADAS - ESTUDO PILOTO FAZENDA EXPERIMENTAL RESSACADA, FLORIANÓPOLIS, SC</t>
  </si>
  <si>
    <t>UFSC - Laboratório de Remediação de Aguas Subterrâneas (REMAS)</t>
  </si>
  <si>
    <t>20873-6</t>
  </si>
  <si>
    <t>Pesquisa numérico-analítico-experimental em problemas de hidrodinâmica e de hidroelasticidade voltados para a explotação de hidrocarbonetos em águas profundas</t>
  </si>
  <si>
    <t>20874-4</t>
  </si>
  <si>
    <t>Estudos de tópicos avançados em hidráulica de perfuração de poços.</t>
  </si>
  <si>
    <t>20875-1</t>
  </si>
  <si>
    <t>Sistema Inteligente de Apoio à Gestão da Integridade de Equipamentos Submarinos sujeitos a Erosão - S2I.sub</t>
  </si>
  <si>
    <t>20876-9</t>
  </si>
  <si>
    <t>Automatização da Aplicação de Pintura em Grandes Superfícies - Fase 2: Implementos de preparação e inspeção.</t>
  </si>
  <si>
    <t>SENAI-SC</t>
  </si>
  <si>
    <t xml:space="preserve">SENAI-SC - Instituto SENAI de Inovação em Sistemas de Manufatura </t>
  </si>
  <si>
    <t>20877-7</t>
  </si>
  <si>
    <t>Desenvolvimento de processo e equipamento portátil para limpeza e texturização de superfícies com laser de alta potência</t>
  </si>
  <si>
    <t>20878-5</t>
  </si>
  <si>
    <t>Definição de critério de dureza visando qualificação de juntas soldadas dos aços 5%Ni e 9%Ni para transporte de CO2 com a eventual presença de H2S.</t>
  </si>
  <si>
    <t>20879-3</t>
  </si>
  <si>
    <t>Projeto de desenvolvimento de metodologias e técnicas para avaliação da integridade estrutural e vida remanescente de dutos flexíveis</t>
  </si>
  <si>
    <t>20880-1</t>
  </si>
  <si>
    <t>GEOPROCESSAMENTO E CARTAS SAO DA BACIA DE SANTOS</t>
  </si>
  <si>
    <t>20881-9</t>
  </si>
  <si>
    <t>EXPERIMENTO DE VAZAMENTO DE CO2 EM ESCALA REDUZIDA: QUANTIFICAÇÃO DA SATURAÇÃO DO GÁS UTILIZANDO TOMOGRAFIA ELÉTRICA PARA DETERMINAÇÃO DO BALANÇO DE MASSA DO SISTEMA- 
ADAPTAÇÃO E APLICAÇÃO DAS METODOLOGIAS EM ESCALA REAL</t>
  </si>
  <si>
    <t>UNESP - Laboratório de Estudos de Bacias - LEBAC</t>
  </si>
  <si>
    <t>20882-7</t>
  </si>
  <si>
    <t>Desenvolvimento de módulos de análise de dados para sistema de diagnóstico de perfuração e de sistemas de diagnóstico de  completação e de monitoramento de produção com foco em integridade de equipamentos de coluna</t>
  </si>
  <si>
    <t>20883-5</t>
  </si>
  <si>
    <t>Aquisição de equipamentos para expansão da capacidade de processamento paralelo do Laboratório de Mecânica dos Fluidos da  FEMEC-UFU</t>
  </si>
  <si>
    <t>20884-3</t>
  </si>
  <si>
    <t>Transformação digital na pré-fabricação de tubulações: aplicação 
dos conceitos da Indústria 4.0 na concepção de um pipe-shop</t>
  </si>
  <si>
    <t>20885-0</t>
  </si>
  <si>
    <t>Avaliação da tecnologia de revestimento de membranas de nanofiltração em URS.</t>
  </si>
  <si>
    <t>20886-8</t>
  </si>
  <si>
    <t>Análise e Modelagem de Incertezas para Gerenciamento e Otimização de Produção de Plataformas Offshore Fase II</t>
  </si>
  <si>
    <t>UFRJ - LORDE- Laboratório de Otimização de Recursos, de Simulação Operacional e de Apoio a Decisões na Indústria do Petróleo</t>
  </si>
  <si>
    <t>20887-6</t>
  </si>
  <si>
    <t>Desenvolvimento de metodologias para projeto de testes de confiabilidade para equipamentos e sistemas aplicados à construção de poços de petróleo</t>
  </si>
  <si>
    <t>UFPE - CEERMA - Centro de Estudos e Ensaios em Risco e Modelagem Ambiental</t>
  </si>
  <si>
    <t>20888-4</t>
  </si>
  <si>
    <t>Desenvolvimento de Nanoestruturas para Liberação de Ácido e Controle de Conformance e Surfactantes Viscoelásticos (VES) para Estimulação Ácida.</t>
  </si>
  <si>
    <t>20889-2</t>
  </si>
  <si>
    <t>Desenvolvimento de Tecnologia para Simulação de Rede de Fraturas Naturais e Carstificação para Reservatórios Carbonáticos do Pré-sal</t>
  </si>
  <si>
    <t>20890-0</t>
  </si>
  <si>
    <t>Projeto de infraestrutura para implementação de equipamento para contagem de partículas provenientes de emissões veiculares</t>
  </si>
  <si>
    <t>20891-8</t>
  </si>
  <si>
    <t>Adequação de infraestrutura laboratorial para o projeto "Processos de reparos alternativos: soldagem operação de abraçadeiras aparafusadas e bujão (capote)"</t>
  </si>
  <si>
    <t>20893-4</t>
  </si>
  <si>
    <t>Desenvolvimento de métodos de preparo de amostra e sensores na área de petróleo e gás considerando a utilização e concepção de plataformas microfluídicas - INFRAESTRUTURA</t>
  </si>
  <si>
    <t>20894-2</t>
  </si>
  <si>
    <t>Complementação de Infraestrutura para o Desenvolvimento de Nanoestruturas para Liberação de Ácido e Controle de Conformance e Surfactantes Viscoelásticos (VES) para Estimulação Ácida</t>
  </si>
  <si>
    <t>20896-7</t>
  </si>
  <si>
    <t>ESTUDO EXPERIMENTAL DA INJEÇÃO DE GÁS NATURAL COMO MÉTODO DE RECUPERAÇÃO AVANÇADA: EFEITO DA MISCIBILIDADE DO GÁS NAS PROPRIEDADES REOLÓGICAS E 
INTERFACIAIS - PROJETO DE INFRAESTRUTURA</t>
  </si>
  <si>
    <t>20897-5</t>
  </si>
  <si>
    <t>Aplicação de ultrassom no Processamento Primário de Petróleo</t>
  </si>
  <si>
    <t>20898-3</t>
  </si>
  <si>
    <t>Sistema de Suporte à Decisão para análise de vulnerabilidade hídrica das captações de unidades de produção.</t>
  </si>
  <si>
    <t>USP - LABSID - Laboratório de Sistemas de Suporte a Decisões</t>
  </si>
  <si>
    <t>20899-1</t>
  </si>
  <si>
    <t>Arquitetura de fácies e estratigrafia de alta resolução de sistemas eólicos costeiros.</t>
  </si>
  <si>
    <t>20900-7</t>
  </si>
  <si>
    <t>GeoPoço - Sistema para Calcular as Tensões Atuantes no Poço.</t>
  </si>
  <si>
    <t>20905-6</t>
  </si>
  <si>
    <t>Estudo da aplicação de campos magnéticos com foco na redução de bioincrustações em equipamentos de processo</t>
  </si>
  <si>
    <t>UFSC - Grupo de Pesquisa em Processos Biotecnológicos</t>
  </si>
  <si>
    <t>20906-4</t>
  </si>
  <si>
    <t>Arquitetura de fácies e estratigrafia de alta resolução de sistemas fluviais entrelaçados</t>
  </si>
  <si>
    <t>20907-2</t>
  </si>
  <si>
    <t>Desenvolvimento e aperfeiçoamento de sistemas de apoio as operações offshore</t>
  </si>
  <si>
    <t>MORNING STAR CONSULTORIA ADMINISTRATIVA LTDA</t>
  </si>
  <si>
    <t>PUC-Rio - TecMF - Laboratório de Tecnologia em Métodos Formais</t>
  </si>
  <si>
    <t>20908-0</t>
  </si>
  <si>
    <t>Projeto de Metodologias Big Data Aplicadas à Otimização de Processos</t>
  </si>
  <si>
    <t>20909-8</t>
  </si>
  <si>
    <t>Projeto de infraestrutura para fomento a estudos em Acidificação Matricial em cenários reais de Operação</t>
  </si>
  <si>
    <t>20910-6</t>
  </si>
  <si>
    <t>Projeto de infraestrutura para estudo reológico de sistemas ácidos divergentes</t>
  </si>
  <si>
    <t>20911-4</t>
  </si>
  <si>
    <t>Implantação de sistema de avaliação do desempenho de sensores de qualidade do ar em veículos aéreos não tripulados</t>
  </si>
  <si>
    <t>20912-2</t>
  </si>
  <si>
    <t>Aprimoramento da Estrutura do NUESC/ITP para a Investigação de Processos Adsortivos a Alta Pressão visando a Desidratação de Correntes de Gás Natural contendo altos teores de CO2</t>
  </si>
  <si>
    <t>20913-0</t>
  </si>
  <si>
    <t>PROJETO EXECUTIVO DO LABORATÓRIO DE TESTES DE TECNOLOGIAS A ALTA PRESSÃO</t>
  </si>
  <si>
    <t>20915-5</t>
  </si>
  <si>
    <t>Garantia de Escoamento de Emulsões de Água em Petróleos Contendo Parafinas e CO2</t>
  </si>
  <si>
    <t>20916-3</t>
  </si>
  <si>
    <t>Projeto de Avaliação dos Controles Sedimentológicos, Estratigráficos e Tectônicos na Distribuição e Qualidade de Reservatórios Siliciclásticos</t>
  </si>
  <si>
    <t>UFPR - Laboratório de Análise de Bacias e Petrofísica (LABAP)</t>
  </si>
  <si>
    <t>20917-1</t>
  </si>
  <si>
    <t>Metodologia para integração da ergonomia em projetos básicos e estimativas de POB de plataformas offshore de produção de petróleo</t>
  </si>
  <si>
    <t>20918-9</t>
  </si>
  <si>
    <t>Modelagem Física de Remoção de Estruturas Submarinas</t>
  </si>
  <si>
    <t>20919-7</t>
  </si>
  <si>
    <t>METODOS FISICOS PARA MITIGAÇÃO DE INCRUSTAÇÃO EM POÇOS OFFSHORE</t>
  </si>
  <si>
    <t>20920-5</t>
  </si>
  <si>
    <t>Desenvolvimento de catalisadores heterogêneos a base de líquidos iônicos ancorados em materiais inorgânicos para uso em conversão de CO2</t>
  </si>
  <si>
    <t>20921-3</t>
  </si>
  <si>
    <t>DETECÇÃO DE EXSUDAÇÕES DE ÓLEO NA SUPERFÍCIE DO MAR DA BACIA DE CAMPOS UTILIZANDO FRACTAIS DINÂMICOS E VARIOGRAFIA PARA A CLASSIFICAÇÃO DIGITAL DE IMAGENS ORBITAIS DE RADAR.</t>
  </si>
  <si>
    <t>GEOESPAÇO SENSORIAMENTO REMOTO E GEOLOGIA DO PETRÓLEO LTDA.</t>
  </si>
  <si>
    <t>20922-1</t>
  </si>
  <si>
    <t>Micro-nano partículas híbridas para conversão de CO2 a dialquil carbonatos: síntese, rotas de conversão e engenharia de processos</t>
  </si>
  <si>
    <t>20923-9</t>
  </si>
  <si>
    <t>Avaliação da utilização de Colunas de Produção em material compósito</t>
  </si>
  <si>
    <t>SENAI-RS</t>
  </si>
  <si>
    <t>SENAI-RS - Instituto SENAI de Inovação em Engenharia de Polímeros</t>
  </si>
  <si>
    <t>20924-7</t>
  </si>
  <si>
    <t>Suporte de infraestrutura para desenvolvimento de superfícies metálicas anti-incrustantes revestidas e não-revestidas.</t>
  </si>
  <si>
    <t>UFRJ - Laboratório de Recobrimentos Protetores</t>
  </si>
  <si>
    <t>20925-4</t>
  </si>
  <si>
    <t>Infraestrutura para Desenvolvimento de Instrumentação em Engenharia de Poço</t>
  </si>
  <si>
    <t>20926-2</t>
  </si>
  <si>
    <t>Utilização de Formações Visco-Plásticas como Barreira de Segurança</t>
  </si>
  <si>
    <t>20927-0</t>
  </si>
  <si>
    <t>Aperfeiçoamento do Sistema de Terceiro Estágio de Ciclones de UFCCs - FASE 3</t>
  </si>
  <si>
    <t>20928-8</t>
  </si>
  <si>
    <t>Membranas cerâmicas compósitas para separação de dióxido de carbono</t>
  </si>
  <si>
    <t>20929-6</t>
  </si>
  <si>
    <t>Explorando a conversão de metano em temperaturas ultra-altas via reações termoquímicas</t>
  </si>
  <si>
    <t>20930-4</t>
  </si>
  <si>
    <t>CONSTRUÇÃO DE INFRAESTRUTURA PARA ADEQUAR A UNIDADE DE TESTES DE BCS DA UFU PARA BOMBEAMENTO COM AREIA E CO2</t>
  </si>
  <si>
    <t>20931-2</t>
  </si>
  <si>
    <t>Estudos de conversão do metano a altas temperaturas em reatores eletroquímicos de óxidos sólidos</t>
  </si>
  <si>
    <t>20932-0</t>
  </si>
  <si>
    <t>Simulação termo-fluidodinâmica  das condições operacionais de selos secos de compressores centrífugos</t>
  </si>
  <si>
    <t>20933-8</t>
  </si>
  <si>
    <t>Adaptação e atividade de bactérias redutoras de sulfato de reservatórios de petróleo à alta pressão hidrostática</t>
  </si>
  <si>
    <t>UFES - Laboratório de Biotecnologia Aplicada ao Agronegócio</t>
  </si>
  <si>
    <t>20934-6</t>
  </si>
  <si>
    <t>Estabilidade de Frações Pesadas de Petróleo sob alta Pressão na presença de CO2 e Metano</t>
  </si>
  <si>
    <t>20935-3</t>
  </si>
  <si>
    <t>Cálculo de Fadiga em Tubulações Offshore</t>
  </si>
  <si>
    <t>UFF - GEDiF - Grupo de Estudos em Dinâmica de Fluidos</t>
  </si>
  <si>
    <t>20936-1</t>
  </si>
  <si>
    <t>Quantificação de compostos naftênicos, parafínicos e sulfurados em petróleos por cromatografia gasosa bidimensional - Projeto Caracterização Molecular de Petróleos</t>
  </si>
  <si>
    <t>UFRJ - LADETEC - Laboratório de Apoio ao Desenvolvimento Tecnológico</t>
  </si>
  <si>
    <t>20937-9</t>
  </si>
  <si>
    <t>Projeto de infraestrutura para desenvolvimento de pesquisa em Estimulação de Poços na Universidade Federal do Pará (UFPA).</t>
  </si>
  <si>
    <t>UFPA - LABORATÓRIO DE CIÊNCIA E ENGENHARIA DE PETRÓLEO - LCPETRO</t>
  </si>
  <si>
    <t>20938-7</t>
  </si>
  <si>
    <t>Desenvolvimento de abordagem sistemática para caracterização de emulsões (INFRAESTRUTURA)</t>
  </si>
  <si>
    <t>20939-5</t>
  </si>
  <si>
    <t>Caracterização de Peneiras Moleculares Usadas em Unidades de Secagem de Gás Natural do Pré-Sal</t>
  </si>
  <si>
    <t>UFRJ - Laboratório de Analises Térmicas (LABAT)</t>
  </si>
  <si>
    <t>20940-3</t>
  </si>
  <si>
    <t>Avaliação da integridade de sistemas de dutos flexíveis operando com anular alagado nas condições do pré-sal brasileiro - STRESSFLEX.</t>
  </si>
  <si>
    <t>STRESSTEC ENGENHARIA LTDA</t>
  </si>
  <si>
    <t>20941-1</t>
  </si>
  <si>
    <t>Geração de energia offshore por meio de plataformas descomissionadas</t>
  </si>
  <si>
    <t>USP - LETE - Laboratório de Engenharia Térmica e Ambiental</t>
  </si>
  <si>
    <t>20942-9</t>
  </si>
  <si>
    <t>Aquisição de equipamentos para solicitações de cargas dinâmicas na interação solo-estrutura em linhas de ancoragem.</t>
  </si>
  <si>
    <t>UFRGS - Programa de Pós-Graduação em Engenharia Civil</t>
  </si>
  <si>
    <t>20944-5</t>
  </si>
  <si>
    <t>Projeto Tratamento Superficial e Proteção Anticorrosiva de Arames de Dutos Flexíveis</t>
  </si>
  <si>
    <t>20945-2</t>
  </si>
  <si>
    <t>Pesquisa e Desenvolvimento em Meteorologia Aplicada à Indústria do Petróleo</t>
  </si>
  <si>
    <t>UFRJ - LADSIN - Laboratório de Meteorologia Dinâmica e Sinótica</t>
  </si>
  <si>
    <t>20946-0</t>
  </si>
  <si>
    <t>Estudos de degradação de peneiras moleculares usadas em secagem de gás natural para otimização de processo em unidades de produção do Pré-Sal</t>
  </si>
  <si>
    <t>20947-8</t>
  </si>
  <si>
    <t>Estudo de Metodologias e Técnicas para Suporte ao Desenvolvimento de Aplicações Avançadas de Automação Industrial</t>
  </si>
  <si>
    <t>20948-6</t>
  </si>
  <si>
    <t>Automação de Operações com ROV: Digitalização Submarina e Análise de Viabilidade</t>
  </si>
  <si>
    <t>20949-4</t>
  </si>
  <si>
    <t>Projeto Modificações de Fase, Alterações Composicionais, Moleculares e Isotópicos em Petróleos Submetidos ao Processo de Fracionamento - Fase II. UFRJ</t>
  </si>
  <si>
    <t>20950-2</t>
  </si>
  <si>
    <t>Infraestrutura para Pesquisa e Desenvolvimento de Nanotecnologia aplicada a fluidos de Engenharia de Poço</t>
  </si>
  <si>
    <t>20951-0</t>
  </si>
  <si>
    <t>Transformação digital na pré-fabricação de tubulações: aplicação dos conceitos da Indústria 4.0 na concepção de um pipe shop</t>
  </si>
  <si>
    <t>20952-8</t>
  </si>
  <si>
    <t>Melhoria de infraestrutura laboratorial para caracterização e simulação geomecânica</t>
  </si>
  <si>
    <t>20953-6</t>
  </si>
  <si>
    <t>SCC-CO2: Proteção anticorrosiva/Mecânica da Fratura</t>
  </si>
  <si>
    <t>20954-4</t>
  </si>
  <si>
    <t>IMPLICAÇÕES DO MAGMATISMO NA BACIA DO PARNAIBA: GERAÇÃO, MIGRAÇÃO E TRAPEAMENTO DE HIDROCARBONETOS</t>
  </si>
  <si>
    <t>UERJ</t>
  </si>
  <si>
    <t>UERJ - FACULDADE DE GEOLOGIA - DEPA</t>
  </si>
  <si>
    <t>20955-1</t>
  </si>
  <si>
    <t>Projeto de Testes e Execução da Análise da Confiabilidade de Válvulas de Segurança de Subsuperfície, como parte do Projeto de DHSV baseado em confiabilidade</t>
  </si>
  <si>
    <t>20956-9</t>
  </si>
  <si>
    <t>Monitoramento de Equipamentos Dinâmicos</t>
  </si>
  <si>
    <t>20957-7</t>
  </si>
  <si>
    <t>Tomografia por ondas guiadas aplicada a dutos</t>
  </si>
  <si>
    <t>20958-5</t>
  </si>
  <si>
    <t>Análise de Tensões Residuais em Armaduras de Dutos Flexíveis: Métodos Elétricos e Eletromagnéticos</t>
  </si>
  <si>
    <t>20959-3</t>
  </si>
  <si>
    <t>Fragilização por hidrogênio de aços inoxidáveis</t>
  </si>
  <si>
    <t>UEPG</t>
  </si>
  <si>
    <t>UEPG - Departamento de Engenharia de Materiais</t>
  </si>
  <si>
    <t>20960-1</t>
  </si>
  <si>
    <t>Bandas de deformação Rio do Peixe (DEBRIP): análise multiescalar e geração de banco de dados geofísico, geológico, modelagem e simulação numérica.</t>
  </si>
  <si>
    <t>UFCG - Laboratório de Petrofísica - LABPETRO</t>
  </si>
  <si>
    <t>20961-9</t>
  </si>
  <si>
    <t>Confecção de projeto executivo para adaptação de  Laboratório de Métodos Computacionais em Engenharia - COPPE - UFRJ</t>
  </si>
  <si>
    <t>20962-7</t>
  </si>
  <si>
    <t>Estudo de Métodos de Aprendizagem de Máquina para Apoio à Interpretação Sísmica</t>
  </si>
  <si>
    <t>20963-5</t>
  </si>
  <si>
    <t>Sequenciamento de DNA e análises bioinformáticas para metagenômica.</t>
  </si>
  <si>
    <t>LNCC - Laboratório de Bioinformática e Unidade de Genômica Computacional Darcy Fontoura de Almeida</t>
  </si>
  <si>
    <t>20964-3</t>
  </si>
  <si>
    <t>Metodologia para avaliação da proteção catódica de sistemas submarinos</t>
  </si>
  <si>
    <t>20965-0</t>
  </si>
  <si>
    <t>Desenvolvimento de Modelos Computacionais para Análises de Interferências Eletromagnéticas e Desempenho Térmico em Umbilicais de Potência Integrados</t>
  </si>
  <si>
    <t>20966-8</t>
  </si>
  <si>
    <t>Efeitos da preparação por goivagem com eletrodo de grafite na soldagem de aços inoxidáveis utilizados na indústria do Petróleo</t>
  </si>
  <si>
    <t>UFSCar - Centro de Caracterização e Desenvolvimento de Materiais CCDM-DEMa/UFSCar</t>
  </si>
  <si>
    <t>20967-6</t>
  </si>
  <si>
    <t>Levantamento, Processamento e Interpretação de Dados Geofísicos na margem Oriental-Meridional do Brasil para apoiar o Plano de Levantamento da Plataforma Continental (LEPLAC) no estabelecimento do limite exterior da plataforma continental do Brasil.</t>
  </si>
  <si>
    <t>CHM - Assessoria para o Levantamento da Plataforma Continental (LEPLAC)</t>
  </si>
  <si>
    <t>20968-4</t>
  </si>
  <si>
    <t>Validação da aplicação de processos de manufatura aditiva para a fabricação de componentes críticos para indústria de óleo e gás.</t>
  </si>
  <si>
    <t>20969-2</t>
  </si>
  <si>
    <t>Desenvolvimento e avaliação de sistema automático de aceleração de flushing baseado em vibrações</t>
  </si>
  <si>
    <t>20970-0</t>
  </si>
  <si>
    <t>Desenvolvimento de baterias nucleares para aplicações em ambiente de fundo de poço.</t>
  </si>
  <si>
    <t>IPEN-CNEN - Centro de Engenharia Nuclear - CEN</t>
  </si>
  <si>
    <t>20971-8</t>
  </si>
  <si>
    <t>Análise Experimental de Sistemas de Controle de Produção de Areia sob Condições Dinâmicas de Fundo de Poço</t>
  </si>
  <si>
    <t>20972-6</t>
  </si>
  <si>
    <t>Caracterização experimental de chamas não pré-misturadas inversas</t>
  </si>
  <si>
    <t>UFRGS - LC - Laboratório de Combustão</t>
  </si>
  <si>
    <t>20973-4</t>
  </si>
  <si>
    <t>Corrosão sob tensão em atmosferas contendo CO2: Determinação da envoltória de ocorrência do fenômeno em componentes de dutos flexíveis</t>
  </si>
  <si>
    <t>20974-2</t>
  </si>
  <si>
    <t>Desenvolvimento de metodologia de inspeção por phased array em tubulações cladeadas através do processo de weld overlay</t>
  </si>
  <si>
    <t>20975-9</t>
  </si>
  <si>
    <t>Modelagem de um spray evaporativo água-amônia</t>
  </si>
  <si>
    <t>20976-7</t>
  </si>
  <si>
    <t>Integridade estrutural de tubos de revestimento com desgaste sujeitos a pressão externa</t>
  </si>
  <si>
    <t>20977-5</t>
  </si>
  <si>
    <t>SISTEMA DE TAMPONAMENTO DE POÇOS DE PETRÓLEO COM PLASMA</t>
  </si>
  <si>
    <t>20978-3</t>
  </si>
  <si>
    <t>Dispensa dos requisitos de dureza da norma NACE MR0175/ISO 15156 para componentes cladeados</t>
  </si>
  <si>
    <t>20979-1</t>
  </si>
  <si>
    <t>Estudos Multiescalares da Seção Paleocênica Proximal da Bacia de Pelotas.</t>
  </si>
  <si>
    <t>20980-9</t>
  </si>
  <si>
    <t>Novos Modelos para Análise de Içamentos Submarinos</t>
  </si>
  <si>
    <t>20981-7</t>
  </si>
  <si>
    <t>Desenvolvimento de membranas de poli(líquidos iônicos) seletivas para separação do CO2 do gás natural</t>
  </si>
  <si>
    <t>20982-5</t>
  </si>
  <si>
    <t>Centro de Petroleômica da UFG: novos horizontes para a indústria do petróleo.</t>
  </si>
  <si>
    <t>20983-3</t>
  </si>
  <si>
    <t>Desenvolvimento de sistema de caracterização de emulsão em linha com base em ultrassom</t>
  </si>
  <si>
    <t>20984-1</t>
  </si>
  <si>
    <t>Cenários Climáticos e Extremos de Vento e Onda nas bacias do sudeste brasileiro (Santos, Campos e ES)</t>
  </si>
  <si>
    <t>20985-8</t>
  </si>
  <si>
    <t>Caracterização de componentes híbridos poliméricos, resinas e cargas minerais para prevenção, remediação e abandono de poços petrolíferos</t>
  </si>
  <si>
    <t>20986-6</t>
  </si>
  <si>
    <t>Avaliar o efeito do CO2 na corrosão sob tensão dos arames de dutos flexíveis</t>
  </si>
  <si>
    <t>20987-4</t>
  </si>
  <si>
    <t>Infraestrutura Complementar para Execução do Projeto de Soldagem em Operação em Alta Temperatura</t>
  </si>
  <si>
    <t>20989-0</t>
  </si>
  <si>
    <t>Desenvolvimento de sistema de monitoramento e processamento de dados da soldagem para tomada de decisão e gerenciamento da qualidade.</t>
  </si>
  <si>
    <t>SENAI-BA;SENAI-RJ</t>
  </si>
  <si>
    <t>SENAI-BA - SENAI CIMATEC;SENAI-RJ - Instituto SENAI Tecnologia Solda</t>
  </si>
  <si>
    <t>20990-8</t>
  </si>
  <si>
    <t>Desenvolvimento de metodologia de tratamento laboratorial de amostras de petróleo</t>
  </si>
  <si>
    <t>20991-6</t>
  </si>
  <si>
    <t>Degradação de Polímeros em Dutos Flexíveis.</t>
  </si>
  <si>
    <t>20992-4</t>
  </si>
  <si>
    <t>Formulações de Poli(fluoreto de vinilideno) para Dutos de Petróleo com Permeabilidade Reduzida</t>
  </si>
  <si>
    <t>UFRJ - LCP - Laboratório de Catálise para Polimerização</t>
  </si>
  <si>
    <t>20994-0</t>
  </si>
  <si>
    <t>Desempenho de Reparos em Ambientes Salinos</t>
  </si>
  <si>
    <t>PUC-Rio - Laboratório de Materiais Compósitos</t>
  </si>
  <si>
    <t>20996-5</t>
  </si>
  <si>
    <t>Aquisição de Infraestrutura para atualização e desenvolvimento de projeto de P&amp;D relacionado a Elaboração de metodologias para avaliação de parâmetros operacionais sobre o desempenho da medição de vazão de escoamento multifásicos</t>
  </si>
  <si>
    <t>UFES - Núcleo de Estudos em Escoamento e Medição de Óleo e Gás - NEMOG</t>
  </si>
  <si>
    <t>20998-1</t>
  </si>
  <si>
    <t>Sensor de fração de vazio por tomografia</t>
  </si>
  <si>
    <t>20999-9</t>
  </si>
  <si>
    <t>Medição de vazão por sinais acústico</t>
  </si>
  <si>
    <t>21001-3</t>
  </si>
  <si>
    <t>VAV de Grande Capacidade</t>
  </si>
  <si>
    <t>21002-1</t>
  </si>
  <si>
    <t>Consolidação de novas técnicas para avaliação de materiais asfálticos</t>
  </si>
  <si>
    <t>21003-9</t>
  </si>
  <si>
    <t>Avaliação do Efeito de Altas Pressões de CO2 Sobre o Desempenho das Camadas Poliméricas e Metálicas de Dutos Flexíveis - Adequação de Infraestrutura</t>
  </si>
  <si>
    <t>21004-7</t>
  </si>
  <si>
    <t>Pesquisas avançadas em análise digital de rocha para carbonatos do pré-sal: Integrando rocha digital, análise de laborátorio, inteligência artificial, dados de poços e sísmica em diferentes escalas para aplicação em modelagem de reservatórios. Confidencial termos do Reg ANP 3/2015 item 1.45 e 1.46</t>
  </si>
  <si>
    <t>21005-4</t>
  </si>
  <si>
    <t>PROBIO-DEEP - Levantamento de potenciais impactos causados pela exploração de óleo e gás em holobiontes marinhos em mar profundo e seleção de potenciais bioindicadores e processos biorremediadores para esses ecossistemas</t>
  </si>
  <si>
    <t>21006-2</t>
  </si>
  <si>
    <t>INVESTIGAÇÃO DO COMPORTAMENTO DINÂMICO DE MANIFOLDS DURANTE INSTALAÇÃO</t>
  </si>
  <si>
    <t>21007-0</t>
  </si>
  <si>
    <t>Desenvolvimento de Solver Paralelo em Arquiteturas Híbridas para Simulação de Reservatórios</t>
  </si>
  <si>
    <t>UFRJ - LabMAPetro - Laboratório de Matemática Aplicada à Área de Petróleo</t>
  </si>
  <si>
    <t>21008-8</t>
  </si>
  <si>
    <t>Coeficientes de transportes e cálculo de equilíbrio multifásico de misturas complexas contendo água/CO2/hidrocarbonetos.</t>
  </si>
  <si>
    <t>21009-6</t>
  </si>
  <si>
    <t>Acidez de catalisadores de craqueamento por técnicas espectroscópicas, termoprogramáveis e reações modelo</t>
  </si>
  <si>
    <t>21010-4</t>
  </si>
  <si>
    <t>Estudos de modelagem molecular relacionados ao desenvolvimento de aditivo de octanagem para gasolinas de alto desempenho</t>
  </si>
  <si>
    <t>UFF - Laboratório de Química Teórica</t>
  </si>
  <si>
    <t>21011-2</t>
  </si>
  <si>
    <t>Implantação de infraestrutura para o estudo de injeção de emulsão como método de controle de mobilidade para aumento da recuperação de óleo e redução da produção de água (SWEEP-EMOJI_Infra).</t>
  </si>
  <si>
    <t>21012-0</t>
  </si>
  <si>
    <t>Avaliação da Biologia e Geoquímica de Exsudações de Óleo e Gás na Costa Sudeste do Brasil</t>
  </si>
  <si>
    <t>21013-8</t>
  </si>
  <si>
    <t>Desenvolvimento de técnicas analíticas para caracterização de bio-óleos e produtos de seu processamento em refino convencional</t>
  </si>
  <si>
    <t>21014-6</t>
  </si>
  <si>
    <t>Infraestrutura: Laboratório de Inclusões Fluidas Aplicadas à Industria do Petróleo</t>
  </si>
  <si>
    <t>USP - GSA - Departamento de Geologia Sedimentar e Ambiental</t>
  </si>
  <si>
    <t>21015-3</t>
  </si>
  <si>
    <t>Projeto de apoio a infraestrutura laboratorial no Centro de Excelência Computacional para Pesquisas, Desenvolvimento e Inovação (HPC-ApoioInfra)</t>
  </si>
  <si>
    <t>21016-1</t>
  </si>
  <si>
    <t>Protótipo para medidas de propriedades online de fluidos de perfuração.</t>
  </si>
  <si>
    <t>UFRRJ - Laboratório de Escoamento de Fluidos (LEF) - Giulio Massarani</t>
  </si>
  <si>
    <t>21017-9</t>
  </si>
  <si>
    <t>Determinação dos coeficientes térmicos na estrutura do Flare e Equipamentos</t>
  </si>
  <si>
    <t>PUC-Rio - Instituto Tecnológico da PUC-Rio - ITUC</t>
  </si>
  <si>
    <t>21018-7</t>
  </si>
  <si>
    <t>Pesquisa e Desenvolvimento de Sistema de Monitoramento de Sensores Submarinos de Poços (SMSSP)</t>
  </si>
  <si>
    <t>21019-5</t>
  </si>
  <si>
    <t>Produção de alcanos ramificados por rotas bioquímicas</t>
  </si>
  <si>
    <t>21020-3</t>
  </si>
  <si>
    <t>Aperfeiçoamento, potencialidades e Limitações dos softwares para predição de taxa de corrosão pelo CO2</t>
  </si>
  <si>
    <t>21021-1</t>
  </si>
  <si>
    <t>Equipamentos para Desenvolvimento de Metodologia de Estimativa dos Efeitos do Amortecimento sobre o VIV em Risers</t>
  </si>
  <si>
    <t>UFSC - GRAD - Fluid Physics &amp; Transport Phenomena Group</t>
  </si>
  <si>
    <t>21022-9</t>
  </si>
  <si>
    <t>Pesquisa e Desenvolvimento de Plataforma Integrada para planejamento, programação e monitoração dos processos de contratação aplicados à cadeia de suprimentos de poços utilizando técnicas de modelagem/simulação estocástica.</t>
  </si>
  <si>
    <t>21023-7</t>
  </si>
  <si>
    <t>Atualização de método de dimensionamento de pavimentos, com avanços na modelagem da deformação permanente e estudo de camadas cimentadas</t>
  </si>
  <si>
    <t>UFRGS - LAPAV - Laboratório de Pavimentação</t>
  </si>
  <si>
    <t>21024-5</t>
  </si>
  <si>
    <t>MALHAS TRIDIMENSIONAIS HÍBRIDAS PARA A SOLUÇÃO DO PROBLEMA ACOPLADO FLUXO-GEOMECÂNICA.</t>
  </si>
  <si>
    <t>UFSC - Laboratório de Simulação Numérica em Mecânica dos Fluidos e Transferência de Calor - SINMEC</t>
  </si>
  <si>
    <t>21025-2</t>
  </si>
  <si>
    <t>Shearografia para Inspeção de Reparos Compósitos em Dutos Rígidos com Ênfase em Aplicações Submarinas (SHIC-Sub)</t>
  </si>
  <si>
    <t>21026-0</t>
  </si>
  <si>
    <t>Projeto de infraestrutura para estudo sobre a Avaliação de Nanopartículas Superparamagnéticas como Geradoras de Calor para Aplicações em Garantia de Escoamento (FLOW-NUTS_Infra)</t>
  </si>
  <si>
    <t>21027-8</t>
  </si>
  <si>
    <t>Projeto de infraestrutura laboratorial para aquisição de equipamentos para realização do estudo de emulsões e petróleos.</t>
  </si>
  <si>
    <t>UFES - LabPetro</t>
  </si>
  <si>
    <t>21028-6</t>
  </si>
  <si>
    <t>Pesquisa em inteligência artificial para melhoria na eficiência da construção, manutenção e abandono de poços utilizando dados históricos e processamento de linguagem natural.</t>
  </si>
  <si>
    <t>INTELIE SOLUCOES EM INFORMATICA S.A.</t>
  </si>
  <si>
    <t>21029-4</t>
  </si>
  <si>
    <t>DESENVOLVIMENTO DE INTERFACE DE VEDAÇÃO NÃO PADRONIZADA DE BLOCOS DA ANM E DE PROTÓTIPO DE CONECTOR SUBMARINO DE ALTO DESEMPENHO</t>
  </si>
  <si>
    <t>21030-2</t>
  </si>
  <si>
    <t>Pesquisa e Desenvolvimento de novas Funcionalidades Autônomas Avançadas e Sistema de Lançamento do Veículo Autônomo Submarino FlatFish</t>
  </si>
  <si>
    <t>SAIPEM DO BRASIL SERVIÇOS DE PETRÓLEO LTDA</t>
  </si>
  <si>
    <t>21031-0</t>
  </si>
  <si>
    <t>Projeto e Implementação de um Sistema de Medição de Grandezas Térmicas e Mecânicas para Aumento da Vida Útil de BCSS</t>
  </si>
  <si>
    <t>21032-8</t>
  </si>
  <si>
    <t>Caracterização estrutural de agregados em petróleos e suas frações SARA e sua relação com a formação de emulsões e espumas oleosas.</t>
  </si>
  <si>
    <t>21033-6</t>
  </si>
  <si>
    <t>Sistema de geração e armazenamento de energia usando elementos magnetoestrictivos</t>
  </si>
  <si>
    <t>UFRJ - MECANON - Centro de Mecânica Não-Linear</t>
  </si>
  <si>
    <t>21034-4</t>
  </si>
  <si>
    <t>Sistema integrado de Espectroscopia de Foto-életrons (XPS) e de Infravermelho (FTIR) in-situ para a caracterização de Interfaces Água/Óleo/Rocha</t>
  </si>
  <si>
    <t>CBPF - Laboratório de Superfícies e Interfaces (COMAN/CBPF)</t>
  </si>
  <si>
    <t>21035-1</t>
  </si>
  <si>
    <t>Estudo integrado de metaômicas e cultivo de microrganismos causadores de biocorrosão em dutos</t>
  </si>
  <si>
    <t>UFMG - Laboratório de Genética Celular e Molecular - LGCM</t>
  </si>
  <si>
    <t>21036-9</t>
  </si>
  <si>
    <t>Sistemas Avançados de Apoio ao Operador de Campo</t>
  </si>
  <si>
    <t>USP - Grupo de Pesquisa em Mecatrônica - Modelagem, Controle e Decisão</t>
  </si>
  <si>
    <t>21037-7</t>
  </si>
  <si>
    <t>Aspectos Logísticos da Manufatura Aditiva</t>
  </si>
  <si>
    <t>21038-5</t>
  </si>
  <si>
    <t>Desenvolvimento experimental de modelagem física e petrofísica aplicada à caracterização e ao monitoramento sísmico de reservatório</t>
  </si>
  <si>
    <t>21039-3</t>
  </si>
  <si>
    <t>Ferramentas de monitoramento e quantificação da depleção de massa de hidrocarbonetos de petróleo em fontes de contaminação para o apoio no encerramento de casos de contaminação</t>
  </si>
  <si>
    <t>21040-1</t>
  </si>
  <si>
    <t>Sistema Alternativo de Remoção de Rochas
Informação confidencial nos termos do Regulamento ANP 3/2015 item 1.45 e 1.46</t>
  </si>
  <si>
    <t>21041-9</t>
  </si>
  <si>
    <t>Aumento de Confiabilidade, Segurança e Disponibilidade de BOP</t>
  </si>
  <si>
    <t>21042-7</t>
  </si>
  <si>
    <t>Caracterização da Meteorologia e do Clima de Ondas da Bacia de Santos</t>
  </si>
  <si>
    <t>UFRJ - AECO-ÁREA DE ENGENHARIA COSTEIRA E OCEANOGRÁFICA</t>
  </si>
  <si>
    <t>21043-5</t>
  </si>
  <si>
    <t>CARACTERIZAÇÃO AVANÇADA DE ÁGUA PRODUZIDA PARA TRATAMENTO E REINJEÇÃO</t>
  </si>
  <si>
    <t>21044-3</t>
  </si>
  <si>
    <t>EQUINOR BRASIL; SHELL</t>
  </si>
  <si>
    <t>Desenvolvimento de metodologia para avaliação comparativa baseada em risco de alternativas para o descomissionamento de instalações submarinas no brasil ¿ Fase 2</t>
  </si>
  <si>
    <t>21045-0</t>
  </si>
  <si>
    <t>FLUXO DE TRABALHO PARA INVERSÃO 3D CONJUNTA E VINCULADA DE DADOS GEOFÍSICOS ELETROMAGNÉTICOS E SÍSMICOS</t>
  </si>
  <si>
    <t>21046-8</t>
  </si>
  <si>
    <t>Projeto Bioestratigrafia da Bacia dos Parecis através de poços estratigráficos</t>
  </si>
  <si>
    <t>UFMT</t>
  </si>
  <si>
    <t xml:space="preserve">UFMT - Laboratório de Paleontologia e  Palinologia </t>
  </si>
  <si>
    <t>21047-6</t>
  </si>
  <si>
    <t>Caracterização de materiais à base de Borracha Fluorada usados na Indústria de Óleo e Gás</t>
  </si>
  <si>
    <t>UFRJ - Núcleo de Excelência em Reciclagem e Desenvolvimento Sustentável - NERDES</t>
  </si>
  <si>
    <t>21048-4</t>
  </si>
  <si>
    <t>"Captura e separação de CO2 e H2S de correntes gasosas mediada por soluções aquosas de líquidos iônicos."</t>
  </si>
  <si>
    <t>21049-2</t>
  </si>
  <si>
    <t>Estruturação do Uso de Diagramas de Controle nos Projetos de Automação</t>
  </si>
  <si>
    <t>21050-0</t>
  </si>
  <si>
    <t>Execução do projeto de Identificação e Remoção de Toxicidade Crônica de Efluentes da Indústria de Petróleo</t>
  </si>
  <si>
    <t>21051-8</t>
  </si>
  <si>
    <t>Estudo de reconfiguração do sistema de URS para gerar água de salinidade controlada para injeção no pré-sal e em campos maduros</t>
  </si>
  <si>
    <t>21052-6</t>
  </si>
  <si>
    <t>Fragilização por hidrogênio de juntas dissimilares submarinas sob efeito de proteção catódica</t>
  </si>
  <si>
    <t>21053-4</t>
  </si>
  <si>
    <t>Avaliação de cimento em poços revestidos através de medidas acústicas e não acústicas</t>
  </si>
  <si>
    <t>21054-2</t>
  </si>
  <si>
    <t>Desenvolvimento de Gravímetro/Gradiômetro Ótico.</t>
  </si>
  <si>
    <t>UFRJ - Laboratório de Super-Espectroscopia do Rio (LASER-IF-UFRJ)</t>
  </si>
  <si>
    <t>21055-9</t>
  </si>
  <si>
    <t>Uso de Cascalho de Perfuração e Fontes de Matéria Orgânica na Produção de Adubo Organomineral para o Cultivo de Oleaginosas, Espécies Florestais e na Recuperação de Áreas Degradadas: Aspectos Químicos e Biológicos.</t>
  </si>
  <si>
    <t>UFRRJ;UFSC</t>
  </si>
  <si>
    <t>UFRRJ - LSP - Laboratório de Estudo das Relações Solo-Planta;UFSC - Grupo de Pesquisa em Ecologia de Ecossistemas</t>
  </si>
  <si>
    <t>21056-7</t>
  </si>
  <si>
    <t>Desenvolvimento de ferramenta computacional para avaliar, otimizar e elaborar cronogramas de recursos críticos.</t>
  </si>
  <si>
    <t>21057-5</t>
  </si>
  <si>
    <t>O suporte operacional e a fiscalização de sondas offshore: integrando desempenho e segurança</t>
  </si>
  <si>
    <t>UFRJ - Laboratório de Ergonomia e Projetos - ERGOPROJ</t>
  </si>
  <si>
    <t>21058-3</t>
  </si>
  <si>
    <t>Alternativas Logísticas para Destinação de Resíduos NORM - Rota 5: Estudo da correlação entre taxa de exposição e atividade específica de tambores com resíduos NORM</t>
  </si>
  <si>
    <t>21059-1</t>
  </si>
  <si>
    <t>Caracterização Textural Avançada de Catalisadores Porosos</t>
  </si>
  <si>
    <t>21060-9</t>
  </si>
  <si>
    <t>Desenvolvimento de abordagem sistemática para caracterização de emulsões</t>
  </si>
  <si>
    <t>21061-7</t>
  </si>
  <si>
    <t>Modelagem computacional do comportamento hidromecânico de reservatórios naturalmente fraturados e carstificados via técnica de fragmentação de malha de elementos finitos.</t>
  </si>
  <si>
    <t xml:space="preserve">UNESP - Grupo de Modelagem Computacional em Mecânica dos Sólidos - GMCMS </t>
  </si>
  <si>
    <t>21062-5</t>
  </si>
  <si>
    <t>Inversão do Modelo de Velocidades de Ondas P-P (2D e 3D) Combinando a Continuação para Baixo do Campo de Ondas no Domínio TAU-p e FO CDS Tomografia Baseada em Medida de Coerência</t>
  </si>
  <si>
    <t>21063-3</t>
  </si>
  <si>
    <t>REDATUMAÇÃO MARCHENKO</t>
  </si>
  <si>
    <t>21064-1</t>
  </si>
  <si>
    <t>Desenvolvimento de metodologia para projeto de neutralizadores de vibração aplicados a equipamentos dinâmicos e estáticos</t>
  </si>
  <si>
    <t>21065-8</t>
  </si>
  <si>
    <t>Design e simulação no projeto de instalações e equipamentos críticos</t>
  </si>
  <si>
    <t>21066-6</t>
  </si>
  <si>
    <t>VisOrg: realidade virtual aplicada ao estudo integrado de rochas geradoras</t>
  </si>
  <si>
    <t>21067-4</t>
  </si>
  <si>
    <t>Estratégias de caracterização de alta resolução para obtenção do balanço de massa de contaminante visando a remediação da área contaminada por hidrocarbonetos.</t>
  </si>
  <si>
    <t>21068-2</t>
  </si>
  <si>
    <t>Desenvolvimento do protocolo de caracterização de frações residuais por destilação molecular.</t>
  </si>
  <si>
    <t>21069-0</t>
  </si>
  <si>
    <t>Efeito do CO2 nos arames dos dutos flexíveis</t>
  </si>
  <si>
    <t>21070-8</t>
  </si>
  <si>
    <t>Quantificação da Deformação e Processamento Geológico - Ferramenta para Modelagem de Fraturas</t>
  </si>
  <si>
    <t>21071-6</t>
  </si>
  <si>
    <t>Opções para o armazenamento geológico de correntes ricas em CO2 provenientes de novas fronteiras do Pólo Pré-Sal da Bacia de Santos (PPSBS)</t>
  </si>
  <si>
    <t>21072-4</t>
  </si>
  <si>
    <t>ERC-RPM-RL1-Otimização da Produção de Petróleo por Modelos de Simulação Numérica de Reservatórios.</t>
  </si>
  <si>
    <t>21073-2</t>
  </si>
  <si>
    <t>ERC-RPM-RL2 ¿ Otimização de produção ¿ Elevação artificial e garantia de escoamento em BCS</t>
  </si>
  <si>
    <t>21074-0</t>
  </si>
  <si>
    <t>TermoSifão Invertido com Condensador Submarino</t>
  </si>
  <si>
    <t>21075-7</t>
  </si>
  <si>
    <t>Crachá Inteligente</t>
  </si>
  <si>
    <t>21076-5</t>
  </si>
  <si>
    <t>Desenvolvimento de abordagens para avaliação de estabilidade de produtos químicos em condições operacionais severas</t>
  </si>
  <si>
    <t>21077-3</t>
  </si>
  <si>
    <t>Infraestrutura para o Desenvolvimento de geomaterial para a modelagem de fluxo de fluidos</t>
  </si>
  <si>
    <t>UFRJ - Módulo 10</t>
  </si>
  <si>
    <t>21078-1</t>
  </si>
  <si>
    <t>Projeto de Adequação de Infraestrutura Laboratorial para  Avaliação dos limites de utilização de aços de alta resistência sob proteção catódica.</t>
  </si>
  <si>
    <t>21079-9</t>
  </si>
  <si>
    <t>INFRAESTRUTURA PARA APOIO AO PROJETO AVALIAÇÃO DOS IMPACTOS DE OPERAÇÕES TERRESTRES DE E&amp;P NOS RECURSOS HÍDRICOS SUPERFICIAIS E SUBSUPERFICIAIS</t>
  </si>
  <si>
    <t>21080-7</t>
  </si>
  <si>
    <t>Projeto de infraestrutura para capacitação técnica em estudo de reologia de sistema nanoestruturados na indústria de Óleo e Gás</t>
  </si>
  <si>
    <t>IPM</t>
  </si>
  <si>
    <t xml:space="preserve">IPM - Centro de Pesquisas Avançadas em Grafeno, Nanomateriais e Nanotecnologias </t>
  </si>
  <si>
    <t>21081-5</t>
  </si>
  <si>
    <t>Desenvolvimento de sistemas portáteis para analises quimicas</t>
  </si>
  <si>
    <t>21082-3</t>
  </si>
  <si>
    <t>Enxofre Elementar em gás natural: amostragem e detecção</t>
  </si>
  <si>
    <t>21083-1</t>
  </si>
  <si>
    <t>Atualização de infraestrutura do Labcorr para desenvolvimento de pesquisa aplicada - Avaliação da taxa de corrosão em aços submetidos à proteção catódica com potenciais alternativos</t>
  </si>
  <si>
    <t>21084-9</t>
  </si>
  <si>
    <t>Aproveitamento energético de resíduos do refino de petróleo via combustão por recirculação química (CRQ) e produção de H2 via reforma por recirculação química (RRQ) usando etanol.</t>
  </si>
  <si>
    <t>21085-6</t>
  </si>
  <si>
    <t>Estudo Experimental sobre a Influência do Número de Estágios no Desempenho de BCSS Operando com Mistura Bifásica Gás-Líquido.</t>
  </si>
  <si>
    <t>21086-4</t>
  </si>
  <si>
    <t>Estudo Integrado de Rochas e Perfis para Previsão de Pressões de Poros</t>
  </si>
  <si>
    <t>21087-2</t>
  </si>
  <si>
    <t>Aprimoramento da Infra-Estrutura do NUESC/ITP para o Estudo do Comportamento de Fases de Petróleos do Pré-Sal Brasileiro na Presença de CO2</t>
  </si>
  <si>
    <t>21088-0</t>
  </si>
  <si>
    <t>Net4GTL ¿ Desenvolvimento de Protótipo de Reator Catalítico para Produção Contínua de Hidrocarbonetos Líquidos a Partir de Gás de Síntese (CO e H2) - INFRAESTRUTURA</t>
  </si>
  <si>
    <t>UFRJ - LIPCAT - Laboratório de Intensificação de Processos e Catálise</t>
  </si>
  <si>
    <t>21089-8</t>
  </si>
  <si>
    <t>Corrosão sob tensão e microorganismos</t>
  </si>
  <si>
    <t>21091-4</t>
  </si>
  <si>
    <t>BIG-OIL: Ciência de Dados para a Indústria de Óleo e Gás</t>
  </si>
  <si>
    <t>21092-2</t>
  </si>
  <si>
    <t>INVERSÃO DO CAMPO DE VELOCIDADES DO OCEANO</t>
  </si>
  <si>
    <t>21093-0</t>
  </si>
  <si>
    <t>Desenvolvimento de novos modelos numéricos para escoamento multifásico, com enfase em fluxo trifásico.</t>
  </si>
  <si>
    <t>21094-8</t>
  </si>
  <si>
    <t>Identificação Automática de Feições no Assoalho Marinho usando Algoritmos de Deep Learning</t>
  </si>
  <si>
    <t>21095-5</t>
  </si>
  <si>
    <t>Avaliação do efeito de altas pressões de CO2 sobre o desempenho das camadas poliméricas e metálicas de dutos flexíveis</t>
  </si>
  <si>
    <t>21096-3</t>
  </si>
  <si>
    <t>Desidratação de Gás Natural por Adsorção - Implementação de Infraestrutura para análises em laboratório e acompanhamento de testes em planta piloto.</t>
  </si>
  <si>
    <t>21097-1</t>
  </si>
  <si>
    <t>Magmatismo máfico alcalino e toleítico do Cretáceo e Paleógeno no Estado do Rio de Janeiro na área continental adjacente às bacias de Santos e Campos.</t>
  </si>
  <si>
    <t>UFRRJ - LAGEPETRO - Laboratórios Integrados de Geodinâmica e Petrologia</t>
  </si>
  <si>
    <t>21098-9</t>
  </si>
  <si>
    <t>Upscaling de Propriedades Petrofísicas Utilizando Rocha Digital</t>
  </si>
  <si>
    <t>21099-7</t>
  </si>
  <si>
    <t>Desenvolvimento de Hi-Sep Submarino para Altíssimos RGO e Teor de CO2 - Fase 1</t>
  </si>
  <si>
    <t>21100-3</t>
  </si>
  <si>
    <t>FWI elástico em dados multicomponentes</t>
  </si>
  <si>
    <t>21101-1</t>
  </si>
  <si>
    <t>Técnicas numéricas e novas implementações para o GeomecBR</t>
  </si>
  <si>
    <t>21102-9</t>
  </si>
  <si>
    <t>Desenvolvimento de um Sistema de Remediação de Dutos Submarinos, usando cabo de aquecimento constituído por isolamento em cerâmica, posicionado dentro ou fora da linha submarina</t>
  </si>
  <si>
    <t>MARINE PRODUCTION SYSTEMS DO BRASIL LTDA</t>
  </si>
  <si>
    <t>21103-7</t>
  </si>
  <si>
    <t>CLASSIFICAÇÃO TEXTURAL ATRAVÉS DE INTELIGÊNCIA ARTIFICIAL</t>
  </si>
  <si>
    <t>21104-5</t>
  </si>
  <si>
    <t>Monitoração de riscos de SMS por Inteligência Artificial</t>
  </si>
  <si>
    <t>AI2BIZ LAB LTDA</t>
  </si>
  <si>
    <t>21105-2</t>
  </si>
  <si>
    <t>Capacitação do Laboratório de Microhidrodinâmica e Escoamento em Meios Porosos (LMMP) para o desenvolvimento de pesquisa de escoamento de dispersões de micro e nano partículas em meios porosos para aplicações em EOR</t>
  </si>
  <si>
    <t>21106-0</t>
  </si>
  <si>
    <t>Incorporação de técnicas analíticas de estratigrafia no AnaSeTe</t>
  </si>
  <si>
    <t>21107-8</t>
  </si>
  <si>
    <t>Análise de incertezas em modelos geomecânicos</t>
  </si>
  <si>
    <t>21108-6</t>
  </si>
  <si>
    <t>Otimização do Armazenamento de Materiais</t>
  </si>
  <si>
    <t>21109-4</t>
  </si>
  <si>
    <t>Avaliação da Cimentação Através da Tubulação de Produção (Through Tubing Cement Evaluation - TTCE)
Informação confidencial nos termos do Regulamento ANP 3/2015 item 1.45 e 1.46</t>
  </si>
  <si>
    <t>21110-2</t>
  </si>
  <si>
    <t>Magmatismo e processos tectônicos das fases rifte, drifte e pós-rifte nas áreas central e norte da Bacia de Santos.</t>
  </si>
  <si>
    <t>21111-0</t>
  </si>
  <si>
    <t>Desenvolvimento de unidade experimental e protocolo de testes para reprodução e avaliação do modo de falha por flambagem lateral em dutos flexíveis ¿ FASE I</t>
  </si>
  <si>
    <t>21112-8</t>
  </si>
  <si>
    <t>Evolução do Portal Integridade e integração de novas técnicas de monitoração e diagnóstico</t>
  </si>
  <si>
    <t>21113-6</t>
  </si>
  <si>
    <t>21114-4</t>
  </si>
  <si>
    <t>Desenvolvimento do Robô aplicado as áreas de Difícil Acesso para Revestimento.</t>
  </si>
  <si>
    <t>21115-1</t>
  </si>
  <si>
    <t>Uso da Fluorescência de Nanopartículas de Carbono para análise de Carbono Orgânico em Águas e Efluentes</t>
  </si>
  <si>
    <t>UFSJ</t>
  </si>
  <si>
    <t xml:space="preserve">UFSJ - GPQM - Grupo de Pesquisa em Química de Materiais </t>
  </si>
  <si>
    <t>21120-1</t>
  </si>
  <si>
    <t>Implantação de Infraestrutura para Desenvolvimento do Projeto: Aplicações de Membranas Cerâmicas Avançadas e Novos Adsorventes Cerâmicos para Separação e Captura de CO2 de Gás Natural</t>
  </si>
  <si>
    <t>UFMG - Laboratório de Materiais Cerâmicos</t>
  </si>
  <si>
    <t>21121-9</t>
  </si>
  <si>
    <t>Desenvolvimento de Sistema de Completações Inteligentes com Cabo Totalmente Elétrico (Fully Electric Intelligent Completions - FE-IC).
Informação confidencial nos termos do Regulamento ANP 3/2015 item 1.45 e 1.46</t>
  </si>
  <si>
    <t>21123-5</t>
  </si>
  <si>
    <t>Gêmeo Digital de operações de perfuração de poços</t>
  </si>
  <si>
    <t>21124-3</t>
  </si>
  <si>
    <t>Análise de propriedades físico-químicas dos cabos de Electrical Submersible Pumps (ESP)</t>
  </si>
  <si>
    <t>21125-0</t>
  </si>
  <si>
    <t>Pesquisa sobre o Bombeamento de CO2 sob Altas Pressões</t>
  </si>
  <si>
    <t>21126-8</t>
  </si>
  <si>
    <t>Avaliação dos limites de utilização de ligas de Ni em meios agressivos</t>
  </si>
  <si>
    <t>21128-4</t>
  </si>
  <si>
    <t>Novas Metodologias de Geohazard para Projetos Offshore</t>
  </si>
  <si>
    <t>21129-2</t>
  </si>
  <si>
    <t>Alternativas para Viabilização de Parques Eólicos Flutuantes</t>
  </si>
  <si>
    <t>21130-0</t>
  </si>
  <si>
    <t>Projeto GEACRON - Ampliação da capacidade laboratorial em Geoquímica Avançada e Geocronologia dos Laboratórios do  IPR da PUCRS</t>
  </si>
  <si>
    <t>21131-8</t>
  </si>
  <si>
    <t>Desenvolvimento de sistema para gerenciamento de reservatórios baseado em machine learning</t>
  </si>
  <si>
    <t>21132-6</t>
  </si>
  <si>
    <t>Gerenciamento da Integridade de Componentes Elétricos de Sistemas Submarinos</t>
  </si>
  <si>
    <t>21133-4</t>
  </si>
  <si>
    <t>Geração de Malhas visando a modelagem hidromecânica de meios naturalmente fraturados e carstificados.</t>
  </si>
  <si>
    <t>21134-2</t>
  </si>
  <si>
    <t>ESTUDO DO ENVELHECIMENTO DO ASFALTO, AGREGAÇÃO DE ASFALTENOS E RESINAS, NAFTENATOS E CARACTERIZAÇÃO DE MATERIAIS LIGNOCELULÓSICOS POR RMN, FT-ICR MS E QUIMIOMETRIA.</t>
  </si>
  <si>
    <t>21135-9</t>
  </si>
  <si>
    <t>Desenvolvimento de Metodologias baseadas em Arquitetura de Componentes para aplicação em Ferramenta Computacional orientada à Geração e Avaliação Automatizada de Arranjos Submarinos</t>
  </si>
  <si>
    <t>21136-7</t>
  </si>
  <si>
    <t>Otimização do transporte aéreo de passageiros entre unidades marítimas de extração de petróleo</t>
  </si>
  <si>
    <t>UFSCar - Grupo de Estudos em Pesquisa Operacional - Departamento de Engenharia de Produção</t>
  </si>
  <si>
    <t>21137-5</t>
  </si>
  <si>
    <t>Infraestrutura para laboratório de reologia de hidratos</t>
  </si>
  <si>
    <t>21138-3</t>
  </si>
  <si>
    <t>Implantação de imageamento confocal por espectroscopia Raman</t>
  </si>
  <si>
    <t>21139-1</t>
  </si>
  <si>
    <t>Reparos Alternativos a Frio em Estruturas Navais</t>
  </si>
  <si>
    <t>21140-9</t>
  </si>
  <si>
    <t>Análise e Avaliação de Técnicas de Física e Matemática Aplicadas à Solução do Problema Inverso na Geofísica de Exploração</t>
  </si>
  <si>
    <t>21141-7</t>
  </si>
  <si>
    <t>Upscaling de Permeabilidade Relativa em Condições Representativas do Pré-Sal</t>
  </si>
  <si>
    <t>21142-5</t>
  </si>
  <si>
    <t>Cronologia de eventos geológicos do sistema petrolífero do Pré-sal</t>
  </si>
  <si>
    <t>21143-3</t>
  </si>
  <si>
    <t>Parametrização de Sistemas Turbidíticos em Subsuperfície</t>
  </si>
  <si>
    <t>21144-1</t>
  </si>
  <si>
    <t>Sequências de Alta frequência e Padrões Composicionais Detríticos e Diagenéticos Associados a Qualidade dos Reservatórios Turbidíticos Campanianos, Águas Ultra-Profundas da Bacia de Sergipe</t>
  </si>
  <si>
    <t>21145-8</t>
  </si>
  <si>
    <t>Hidrotermalismo, modelo deposicional e diagenético da seção Pré-Sal da Área de Uirapuru</t>
  </si>
  <si>
    <t>21146-6</t>
  </si>
  <si>
    <t>DESENVOLVIMENTO DE TECNOLOGIAS DE ELEVAÇÃO E ESCOAMENTO PARA CAMPOS TERRESTRES</t>
  </si>
  <si>
    <t>21147-4</t>
  </si>
  <si>
    <t>Aquisição de equipamentos para expansão da capacidade de processamento paralelo dos Laboratórios de Fluidodinâmica Computacional (LFC) e de Verificação e Validação (LVV) da FURB</t>
  </si>
  <si>
    <t>21148-2</t>
  </si>
  <si>
    <t>Modelos de Plataformas em Túnel de Vento</t>
  </si>
  <si>
    <t>21149-0</t>
  </si>
  <si>
    <t>Sistemas Inteligentes na Produção de Petróleo</t>
  </si>
  <si>
    <t>21150-8</t>
  </si>
  <si>
    <t>Membranas Cerâmicas Avançadas e Adsorventes Cerâmicos para Separação e Captura de CO2 de Gás Natural</t>
  </si>
  <si>
    <t>21151-6</t>
  </si>
  <si>
    <t>Retorno de Chama</t>
  </si>
  <si>
    <t>21152-4</t>
  </si>
  <si>
    <t>Smart Platform.</t>
  </si>
  <si>
    <t>21153-2</t>
  </si>
  <si>
    <t>Estudo para medidor tipo cone de metodologia de verificação metrológica dimensional para reduzir a necessidade de calibrações em bancada</t>
  </si>
  <si>
    <t>21154-0</t>
  </si>
  <si>
    <t>Desenvolvimento e/ou Otimização de Membranas para Remoção de CO2 do Gás Natural</t>
  </si>
  <si>
    <t>21155-7</t>
  </si>
  <si>
    <t>Avaliação de funções avançadas em sistemas de informação para Geociências</t>
  </si>
  <si>
    <t>21156-5</t>
  </si>
  <si>
    <t>Caracterização, Modelagem e Otimização do Método WAG</t>
  </si>
  <si>
    <t>21157-3</t>
  </si>
  <si>
    <t>Armazenamento Geológico de CO2 - fenômenos de subsuperfície e protocolos de otimização do desenvolvimento e operações.</t>
  </si>
  <si>
    <t>21158-1</t>
  </si>
  <si>
    <t>Ensaios Hidrodinâmicos Aplicados a Sistemas Marítimos</t>
  </si>
  <si>
    <t>21159-9</t>
  </si>
  <si>
    <t>Estudos de Massas de Água e de Processos de Circulação em Plataforma, Talude e Águas Profundas na Bacia de Santos.</t>
  </si>
  <si>
    <t>21160-7</t>
  </si>
  <si>
    <t>Paralelização de Problemas de Geofísica em Clusters Heterogêneos CPU-GPU na Nuvem.</t>
  </si>
  <si>
    <t>21161-5</t>
  </si>
  <si>
    <t>Desenvolvimento de novas técnicas de inspeção</t>
  </si>
  <si>
    <t>21162-3</t>
  </si>
  <si>
    <t>Estratégias para acelerar a fitorremediação de solos salinizados</t>
  </si>
  <si>
    <t>21163-1</t>
  </si>
  <si>
    <t>Simulador integrado de escoamento multifásico e garantia de escoamento</t>
  </si>
  <si>
    <t>21164-9</t>
  </si>
  <si>
    <t>Erosão e sedimentação no norte do Brasil</t>
  </si>
  <si>
    <t>21165-6</t>
  </si>
  <si>
    <t>Aprimoramento do Laboratório de Mecânica de Rochas (LMR), do grupo de Geoanálise do departamento de Engenharia Civil da PUC-Rio, para realização de Pesquisas sobre integridade do conjunto solidário de barreiras (CSB) submetido a carregamentos geomecanicos</t>
  </si>
  <si>
    <t>21166-4</t>
  </si>
  <si>
    <t>Desenvolvimento de métodos de preparo de amostra e sensores na área de petróleo e gás considerando a utilização e concepção de plataformas microfluídicas</t>
  </si>
  <si>
    <t>21167-2</t>
  </si>
  <si>
    <t>Caracterização Química e Biológica do Sistema Pelágico da Bacia de Santos</t>
  </si>
  <si>
    <t>21168-0</t>
  </si>
  <si>
    <t>Caracterização química, biológica e geológica do sistema bentônico da Bacia de Santos</t>
  </si>
  <si>
    <t>21169-8</t>
  </si>
  <si>
    <t>Módulo de controle de velocidade para pigs</t>
  </si>
  <si>
    <t>21170-6</t>
  </si>
  <si>
    <t>O Aptiano no Brasil</t>
  </si>
  <si>
    <t>21171-4</t>
  </si>
  <si>
    <t>Modelagem de caldeira de CO como combustor ciclônico</t>
  </si>
  <si>
    <t>21172-2</t>
  </si>
  <si>
    <t>TDP - Transformação Digital para Poços</t>
  </si>
  <si>
    <t>21173-0</t>
  </si>
  <si>
    <t>Fluidos Não Aquosos e os efeitos sofridos por P, T e a salmoura.</t>
  </si>
  <si>
    <t>21174-8</t>
  </si>
  <si>
    <t>Realização de APR e HAZOP por Programa Treinado com Banco de Dados de Projetos de Plantas de Processamento Primário.</t>
  </si>
  <si>
    <t>21175-5</t>
  </si>
  <si>
    <t>Aumento da Confiabilidade e Produtividade na C&amp;M de Dutos Submarinos</t>
  </si>
  <si>
    <t>21176-3</t>
  </si>
  <si>
    <t>Aquisição de equipamentos para o desenvolvimento da pesquisa científica e formação de Recursos Humanos no âmbito da Comissão Interministerial para os Recursos do Mar (CIRM)</t>
  </si>
  <si>
    <t>SECIRM</t>
  </si>
  <si>
    <t>SECIRM - Secretaria da Comissão Interministerial para os Recursos do Mar</t>
  </si>
  <si>
    <t>21177-1</t>
  </si>
  <si>
    <t>Processos Adsortivos a Alta Pressão para Desidratação de Gás Natural contendo altos teores de CO2</t>
  </si>
  <si>
    <t>21178-9</t>
  </si>
  <si>
    <t>Aquisição de consumíveis e garantia de disponibilidade da Planta experimental de CO2 - NEAT</t>
  </si>
  <si>
    <t>21179-7</t>
  </si>
  <si>
    <t>AVALIAÇÃO E QUALIFICAÇÃO DE UNIÕES ADESIVADAS PARA FIXAÇÃO DE ESTRUTURAS OFFSHORE</t>
  </si>
  <si>
    <t>21180-5</t>
  </si>
  <si>
    <t>Analise exploratória de micro sismicidade em redes de monitoramento de alta densidade: Adaptação de escala entre sismicidade local e micro sismicidade</t>
  </si>
  <si>
    <t>21181-3</t>
  </si>
  <si>
    <t>Criptografia em Software de Modelagem Computacional Hidro-Geomecânica de Reservatórios</t>
  </si>
  <si>
    <t>21182-1</t>
  </si>
  <si>
    <t>DESENVOLVIMENTO DE METODOLOGIAS ANALÍTICAS PARA A ANÁLISE DE DIAMANTÓIDES PRESENTES EM SOLOS, SEDIMENTOS E GASES</t>
  </si>
  <si>
    <t>UFF - LAGEOR – Laboratório de Geoquímica Orgânica</t>
  </si>
  <si>
    <t>21183-9</t>
  </si>
  <si>
    <t>Geologia Digital: Busca Integrada de Dados Geocientíficos Heterogêneos</t>
  </si>
  <si>
    <t>PUC-RS;UFRGS</t>
  </si>
  <si>
    <t>PUC-RS - Instituto do Petróleo e dos Recursos Naturais;UFRGS - Grupo de Pesquisa Sistemas de Computação para Exploração e Produção  de Petróleo.</t>
  </si>
  <si>
    <t>21184-7</t>
  </si>
  <si>
    <t>Projeto de Uso e Interpretação de Informações Meteoceanográficas no Planejamento Logístico de PSVs</t>
  </si>
  <si>
    <t>USP - PNV - Departamento de Engenharia Naval e Oceânica</t>
  </si>
  <si>
    <t>21185-4</t>
  </si>
  <si>
    <t>Estudo do comportamento de sais inorgânicos em soluções salinas pressurizadas na presença de inibidores de formação de scales e de hidratos</t>
  </si>
  <si>
    <t>21186-2</t>
  </si>
  <si>
    <t>Desenvolvimento de nanossensores a grafeno para medição de fluidos</t>
  </si>
  <si>
    <t>21187-0</t>
  </si>
  <si>
    <t>Refinamento na caracterização molecular e isotópica de gases</t>
  </si>
  <si>
    <t>21188-8</t>
  </si>
  <si>
    <t>Aquisição de Equipamentos e Adequação de Instalação Laboratorial para Simulação em Tempo Real e Desenvolvimento de Estimadores de Estados usando Inteligência Artificial</t>
  </si>
  <si>
    <t>UFRJ - LAFAE/ELEPOT - Laboratório de Fontes Alternativas de Energia e Eletrônica de Potência</t>
  </si>
  <si>
    <t>21189-6</t>
  </si>
  <si>
    <t>COMPOSTOS ORGÂNICOS DO PETRÓLEO: CARACTERIZAÇÃO E QUANTIFICAÇÃO</t>
  </si>
  <si>
    <t>21190-4</t>
  </si>
  <si>
    <t>ESTUDO EXPERIMENTAL DA INJECÇÃO DE GÁS NATURAL COMO MÉTODO DE RECUPERAÇÃO AVANÇADA: EFEITO DA MISCIBILIDADE DO GÁS NAS PROPRIEDADES REOLÓGICAS E INTERFACIAIS.</t>
  </si>
  <si>
    <t>21191-2</t>
  </si>
  <si>
    <t>SISTEMA ROBÓTICO DE AVALIAÇÃO DE POÇOS PARA P&amp;A</t>
  </si>
  <si>
    <t>ALIS SOLUCOES EM ENGENHARIA LTDA</t>
  </si>
  <si>
    <t>PUC-Rio - Grupo de Sistemas Veiculares e Robóticos</t>
  </si>
  <si>
    <t>21192-0</t>
  </si>
  <si>
    <t>Projeto de Infraestrutura necessária para avaliação do efeito do consumo de H2S na susceptibilidade a SSC de arames de alta resistência utilizados em armaduras de tração de dutos flexíveis</t>
  </si>
  <si>
    <t>21193-8</t>
  </si>
  <si>
    <t>Estudos dos Acoplamentos Geomecânico e Geoquímico em Reservatórios Carbonáticos - Projeto GeomeCCarb</t>
  </si>
  <si>
    <t>21194-6</t>
  </si>
  <si>
    <t>Evolução da DTG em linha de produção: aspectos sobre amortecimento de escoamento e otimização de geometrias</t>
  </si>
  <si>
    <t>UFES - Núcleo de Termociências para a Indústria de Petróleo</t>
  </si>
  <si>
    <t>21195-3</t>
  </si>
  <si>
    <t>Infra-estrutura para aquisição de equipamentos para desenvolvimento do projeto de P&amp;D: Evolução da Distribuição do Tamanho de Gotas de Emulsões na Linha de Produção</t>
  </si>
  <si>
    <t>21196-1</t>
  </si>
  <si>
    <t>Brechas Carbonáticas do Pré-Sal</t>
  </si>
  <si>
    <t>21197-9</t>
  </si>
  <si>
    <t>Análise Estrutural de Dutos Flexíveis Sujeitos ao SCC-CO2</t>
  </si>
  <si>
    <t>21198-7</t>
  </si>
  <si>
    <t>Soluções Diverless para instalação e desinstalação de risers</t>
  </si>
  <si>
    <t>21199-5</t>
  </si>
  <si>
    <t>Infraestrutura para Simulações e Experimentos de Transferência de Calor em Estruturas de Flare no Laboratório de Termociências</t>
  </si>
  <si>
    <t>UFF - Laboratório de Termociências - LATERMO</t>
  </si>
  <si>
    <t>21200-1</t>
  </si>
  <si>
    <t>Ferramentas de Baixo Custo Computacional Para Análise Global de Risers</t>
  </si>
  <si>
    <t>21201-9</t>
  </si>
  <si>
    <t>Desenvolvimento de Métodos Digitais em Meteo-Oceanografia</t>
  </si>
  <si>
    <t>21202-7</t>
  </si>
  <si>
    <t>Integração de Ferramentas e Inteligência Artificial aplicada em Projeto Básico</t>
  </si>
  <si>
    <t>21203-5</t>
  </si>
  <si>
    <t>SÍSMICA 4D MARÍTIMA PERMANENTE COM RECEPTORES PONTUAIS</t>
  </si>
  <si>
    <t>21204-3</t>
  </si>
  <si>
    <t>Representação Multidimensional de Dados Geoquímicos e Arranjos computacionais para Desenvolvimento Livre</t>
  </si>
  <si>
    <t>21205-0</t>
  </si>
  <si>
    <t>Ampliação da Infraestrutura Laboratorial do LaMEFT para Viabilizar Estudos de Incrustação Carbonática</t>
  </si>
  <si>
    <t>21206-8</t>
  </si>
  <si>
    <t>MODELAGEM DE ZONA DE DANO DE FALHAS EM CARBONATOS</t>
  </si>
  <si>
    <t>21207-6</t>
  </si>
  <si>
    <t>Integração Digital do Comissionamento</t>
  </si>
  <si>
    <t>21208-4</t>
  </si>
  <si>
    <t>Desenvolvimento e avaliação de desempenho de tintas anticorrosivas à base de zinco e nanomateriais de carbono</t>
  </si>
  <si>
    <t>21209-2</t>
  </si>
  <si>
    <t>Uso de informações Meteoceanográficas no Planejamento de PSVs</t>
  </si>
  <si>
    <t>21210-0</t>
  </si>
  <si>
    <t>Projeto Conceitual e Básico de Unidade-Piloto para Ensaios de Despressurização e Vazamento de Correntes com Altos Teores de CO2</t>
  </si>
  <si>
    <t>21211-8</t>
  </si>
  <si>
    <t>PVT Digital</t>
  </si>
  <si>
    <t>21212-6</t>
  </si>
  <si>
    <t>Avaliação numérica e experimental da rugosidade em dutos flexíveis.</t>
  </si>
  <si>
    <t>21213-4</t>
  </si>
  <si>
    <t>Desenvolvimento de geomaterial para a modelagem de fluxo de fluidos</t>
  </si>
  <si>
    <t>21214-2</t>
  </si>
  <si>
    <t>COMPUTAÇÃO QUÂNTICA EM GEOCIÊNCIAS</t>
  </si>
  <si>
    <t>21215-9</t>
  </si>
  <si>
    <t>Augmented Analytics aplicada a indústria de O&amp;G</t>
  </si>
  <si>
    <t>21216-7</t>
  </si>
  <si>
    <t>Investigação da influência da fluidodinâmica no processamento primário de petróleo</t>
  </si>
  <si>
    <t>21217-5</t>
  </si>
  <si>
    <t>Sistema de Previsão Oceanográfica para Movimentos e Operações Navais</t>
  </si>
  <si>
    <t>21218-3</t>
  </si>
  <si>
    <t>Grafeno tridimensional sintetizado a partir poli (etileno tereftalato) ¿ PET</t>
  </si>
  <si>
    <t>21219-1</t>
  </si>
  <si>
    <t>Rota para Remoção de Hidrocarbonetos Dissolvidos em Água Produzida a ser Descartada em Ambiente Offshore</t>
  </si>
  <si>
    <t>21220-9</t>
  </si>
  <si>
    <t>Nanotecnologia para tratamento de Águas e Efluentes visando uso industrial</t>
  </si>
  <si>
    <t>21221-7</t>
  </si>
  <si>
    <t>Quantificação de emissões fugitivas a partir de imagens -METROLEAK</t>
  </si>
  <si>
    <t>21222-5</t>
  </si>
  <si>
    <t>Caracterização Sísmica Avançada com Imageamento de Difrações</t>
  </si>
  <si>
    <t>21223-3</t>
  </si>
  <si>
    <t>Escoamento com dispersões de micro e nano partículas aplicadas a EOR e à entrega de químicos</t>
  </si>
  <si>
    <t>21225-8</t>
  </si>
  <si>
    <t>Otimização do sistema de Elevação, Escoamento e GARESC em projetos de Desenvolvimento da Produção</t>
  </si>
  <si>
    <t>21226-6</t>
  </si>
  <si>
    <t>Completação Inteligente Elétrica (e-IC) - Fase 2</t>
  </si>
  <si>
    <t>21227-4</t>
  </si>
  <si>
    <t>Gerenciamento inteligente de dados para minimização de NPTs em cenários de perda de circulação.</t>
  </si>
  <si>
    <t>21228-2</t>
  </si>
  <si>
    <t>MODELAGEM DA SATURAÇÃO DE ÁGUA EM RESERVATÓRIO (DIGITAL ROCK-NAMOR)</t>
  </si>
  <si>
    <t>OPTIMATECH LTDA</t>
  </si>
  <si>
    <t>21229-0</t>
  </si>
  <si>
    <t>Vellox-GOLD: Tipologia de Fluidos em Tempo Real (Desenvolvimento de sistema avançado de aquisição, detecção, análise e transmissão em tempo real de cromatografia gasosa durante a fase de perfuração de poços).</t>
  </si>
  <si>
    <t>GEOWELLEX DO BRASIL SERVICOS PETROLIFEROS LTDA  - ME</t>
  </si>
  <si>
    <t>21230-8</t>
  </si>
  <si>
    <t>Tecnologia de Rocha Digital e Inteligência Computacional para o Estudo, Análise de Sensibilidade e Classificação do Perfil de Impedância às Variações de Porosidade em Reservatórios Carbonáticos (DIGITAL ROCK-ROCKTECH)</t>
  </si>
  <si>
    <t>PETREC - PETROLEO TECNOLOGIA E PESQUISA LTDA - ME</t>
  </si>
  <si>
    <t>21231-6</t>
  </si>
  <si>
    <t>Desenvolvimento de ferramenta de predição de propriedades estática de rocha com base da aplicação de técnicas de Machine Learning na integração de dados sísmicos e de poços (DIGITAL ROCK-MACHLEE)</t>
  </si>
  <si>
    <t>KOGNITUS TECNOLOGIA, CONSULTORIA E SERVICOS LTDA.</t>
  </si>
  <si>
    <t>21232-4</t>
  </si>
  <si>
    <t>Estudos numéricos e experimentais de processos de fechamento de poços na etapa de Descomissionamento (DECOM-NESS)</t>
  </si>
  <si>
    <t>21233-2</t>
  </si>
  <si>
    <t>Poliuretano nanoestruturado para Pigs de serviço e inspeção de dutos</t>
  </si>
  <si>
    <t>21234-0</t>
  </si>
  <si>
    <t>Estudo da cinética de atuação dos inibidores de incrustação.</t>
  </si>
  <si>
    <t>21235-7</t>
  </si>
  <si>
    <t>Metodologias Inovadoras de Sísmica 4D com Foco em Interpretação Quantitativa (QI) e Avaliação de Incertezas (QIN-4DCAST)</t>
  </si>
  <si>
    <t>QIGEO ASSESSORIA E CONSULTORIA LTDA</t>
  </si>
  <si>
    <t>21236-5</t>
  </si>
  <si>
    <t>Tecnologias Para Aumento da Capacidade de Carga de Estaca</t>
  </si>
  <si>
    <t>21237-3</t>
  </si>
  <si>
    <t>Desenvolvimento de um simulador WAG/EOR através de Petrofísica Digital</t>
  </si>
  <si>
    <t>21238-1</t>
  </si>
  <si>
    <t>Injeção de emulsão como método de controle de mobilidade para aumento da recuperação de óleo e redução da produção de água (SWEEP-EMOJI)</t>
  </si>
  <si>
    <t>21239-9</t>
  </si>
  <si>
    <t>Implantação de infraestrutura para desenvolvimento de pesquisa em Nanotecnologia para captura e conversão de CO2 em correntes de gás natural.</t>
  </si>
  <si>
    <t>21242-3</t>
  </si>
  <si>
    <t>Aquisição de equipamento para cromatografia gasosa bidimensional abrangente acoplada a espectrometria de massas de alta resolução para isolamento e avaliação composicional de espécies ácidas presentes em petróleos, emulsões e águas produzidas - INFRAESTRUTURA</t>
  </si>
  <si>
    <t>21243-1</t>
  </si>
  <si>
    <t>Influência do Pirobetume em Libra-Fase 2</t>
  </si>
  <si>
    <t>21244-9</t>
  </si>
  <si>
    <t>Projeto Específico de Melhoria de Infraestrutura Laboratorial para desenvolvimentos em EDLC</t>
  </si>
  <si>
    <t>21248-0</t>
  </si>
  <si>
    <t>MODERNIZAÇÃO DE LABORATÓRIOS PARA PESQUISA EM ANÁLISE DE BACIAS SEDIMENTARES E MODELAGEM DE RESERVATÓRIOS DA UFSC.</t>
  </si>
  <si>
    <t>UFSC - GRUPO DE ANÁLISE DE BACIAS SEDIMENTARES E RESERVATÓRIOS - ANBA</t>
  </si>
  <si>
    <t>21249-8</t>
  </si>
  <si>
    <t>Projeto de infraestrutura laboratorial para aquisição de equipamentos para realização do estudo de dispersantes em petroleos</t>
  </si>
  <si>
    <t>21250-6</t>
  </si>
  <si>
    <t>Capacitação dos laboratórios RECOD e UNISIM para o desenvolvimento de pesquisas de técnicas avançadas de Inteligência Artificial e Aprendizado de Máquina para gerenciamento da produção dos campos do Pré-Sal.</t>
  </si>
  <si>
    <t>21251-4</t>
  </si>
  <si>
    <t>Desenvolvimento de uma ferramenta computacional dedicada à construção de metamodelos de estruturas submersas</t>
  </si>
  <si>
    <t>21252-2</t>
  </si>
  <si>
    <t>Desenvolvimento de uma Plataforma Web Colaborativa Baseada na Integração de Simuladores para Elaboração de Projetos de Engenharia Naval e Submarina na Era da Transformação Digital (Naval-SubWEB)</t>
  </si>
  <si>
    <t>21253-0</t>
  </si>
  <si>
    <t>Estudo experimental sobre a influência do teor de água na medição de vazão de hidrocarbonetos líquidos</t>
  </si>
  <si>
    <t>21254-8</t>
  </si>
  <si>
    <t>Otimrota: Desenvolvimento de metodologias para avaliação automatizada de alternativas para sistemas submarinos de produção por critérios de engenharia e de custos</t>
  </si>
  <si>
    <t>UFRJ - LAMCSO - Laboratório de Métodos Computacionais e Sistemas Offshore</t>
  </si>
  <si>
    <t>21255-5</t>
  </si>
  <si>
    <t>Desenvolvimento de metodologia numérica para cálculo de forças motrizes em tubos cladeados, visando determinar a criticidade de defeitos segundo procedimento ECA e modelagem das incertezas dos valores de tenacidade à fratura obtidos de ensaios experimentais usando geometria SET.</t>
  </si>
  <si>
    <t>USP - NAMEF - Núcleo Avançado em Mecânica da Fratura e Integridade Estrutural</t>
  </si>
  <si>
    <t>21256-3</t>
  </si>
  <si>
    <t>Método não intrusivo para medir a vazão de gás baseado na propagação de sinais acústicos</t>
  </si>
  <si>
    <t>USP - LETeF - Laboratório de Engenharia Térmica e Fluidos</t>
  </si>
  <si>
    <t>21257-1</t>
  </si>
  <si>
    <t>SIMULAÇÃO DE CORRENTES DE TURBIDEZ PELO MÉTODO DOS ELEMENTOS FINITOS</t>
  </si>
  <si>
    <t>UFRJ - NACAD - Núcleo Avançado de Computação de Alto Desempenho</t>
  </si>
  <si>
    <t>21258-9</t>
  </si>
  <si>
    <t>Novas rotas de preparo de catalisadores para o hidrotratamento de diesel</t>
  </si>
  <si>
    <t>UNIVAP</t>
  </si>
  <si>
    <t>UNIVAP - Instituto de Pesquisa e Desenvolvimento - IPD</t>
  </si>
  <si>
    <t>21259-7</t>
  </si>
  <si>
    <t>Impacto das propriedades do óleo diesel e renováveis nas emissões de motor com tecnologia EURO VI.</t>
  </si>
  <si>
    <t>21260-5</t>
  </si>
  <si>
    <t>Desenvolvimento de sistema de ondas guiadas circunferenciais para aplicação em pigs instrumentados</t>
  </si>
  <si>
    <t>21261-3</t>
  </si>
  <si>
    <t>Avaliação do Desempenho de BCSS na Presença de Areia e CO2 Dissolvido</t>
  </si>
  <si>
    <t>21262-1</t>
  </si>
  <si>
    <t>Inspeção de cascos de navio utilizando ferramenta instrumentada com sensores de ultrassom (HERCULES-BRUSHKART)</t>
  </si>
  <si>
    <t>PUC-Rio - Laboratório Centro de Pesquisa em Tecnologia de Inspeção - CPTI</t>
  </si>
  <si>
    <t>21263-9</t>
  </si>
  <si>
    <t>Novas tecnologias de processamento e imageamento de microfósseis e biomineralizações</t>
  </si>
  <si>
    <t>21264-7</t>
  </si>
  <si>
    <t>Avaliação de Nanopartículas Superparamagnéticas como Geradoras de Calor para Aplicações em Garantia de Escoamento (FLOW-NUTS)</t>
  </si>
  <si>
    <t>21265-4</t>
  </si>
  <si>
    <t>Estudo do fenômeno de feições em águas produzidas</t>
  </si>
  <si>
    <t>21266-2</t>
  </si>
  <si>
    <t>Autonomous Robot for Identification of Emulsified Liquids (TAILS-ARIEL)</t>
  </si>
  <si>
    <t>ASV GLOBAL DO BRASIL LTDA.;FAROL SERVICOS EM INSPECAO E MANUTENCAO DE EMBARCACOES LTDA</t>
  </si>
  <si>
    <t>21267-0</t>
  </si>
  <si>
    <t>Modelagem e simulação numérica de meios fraturados e carstificados</t>
  </si>
  <si>
    <t>21268-8</t>
  </si>
  <si>
    <t>Protótipos de Nós de Solo Marinho Sob Demanda (OD OBN - On Demand Ocean Botton Node)</t>
  </si>
  <si>
    <t>SONARDYNE BRASIL LTDA</t>
  </si>
  <si>
    <t>21269-6</t>
  </si>
  <si>
    <t>Qualidade de Reservatórios nos Esferulititos de Atapu</t>
  </si>
  <si>
    <t>21270-4</t>
  </si>
  <si>
    <t>Desenvolvimento de métodos numéricos não estruturados para modelagem sísmica</t>
  </si>
  <si>
    <t>21271-2</t>
  </si>
  <si>
    <t>Sistemas SERS para a determinação de resíduos de insumos químicos empregados na indústria de petróleo</t>
  </si>
  <si>
    <t>SENAI-MG</t>
  </si>
  <si>
    <t>SENAI-MG - INSTITUTO SENAI DE INOVAÇÃO EM METALURGIA E LIGAS ESPECIAIS</t>
  </si>
  <si>
    <t>21272-0</t>
  </si>
  <si>
    <t>Desenvolvimento de ferramenta para determinação da área de poça formada na superfície do solo a partir de vazamentos de hidrocarbonetos líquidos em dutos enterrados</t>
  </si>
  <si>
    <t>21273-8</t>
  </si>
  <si>
    <t>PANGEA - Parametrização de Análogos Geológicos Estruturais em Afloramentos.</t>
  </si>
  <si>
    <t>FU2RE SOLUCOES INTELIGENTES EM TECNOLOGIA DA INFORMACAO LIMITADA</t>
  </si>
  <si>
    <t>21274-6</t>
  </si>
  <si>
    <t>Avaliação da Fragilização por Hidrogênio de Aços Baixa-Liga</t>
  </si>
  <si>
    <t>21275-3</t>
  </si>
  <si>
    <t>Realizar Destilação de Petróleos para a Determinação da Curva PEV (ASTM D2892) com maior Flexibilidade e Confiabilidade Operacional e Comparar estes Resultados com os Disponíveis na Base de Dados PETROBRAS - P&amp;D</t>
  </si>
  <si>
    <t>21276-1</t>
  </si>
  <si>
    <t>Plataforma Unificada do Ativo Digital (SMART ASSET-PREDICTMAIN4.0)</t>
  </si>
  <si>
    <t>SCHNEIDER ELECTRIC SOFTWARE BRASIL LTDA.;AVEVA DO BRASIL INFORMATICA LTDA</t>
  </si>
  <si>
    <t>SENAI-BA - SENAI CIMATEC;SENAI-RJ - Centro de Tecnologia SENAI Automação e Simulação - Serviços de Simulação</t>
  </si>
  <si>
    <t>21277-9</t>
  </si>
  <si>
    <t>Digital Twin preditivo para plantas de processo de FPSOs.</t>
  </si>
  <si>
    <t>PHDSOFT TECNOLOGIA LTDA</t>
  </si>
  <si>
    <t>SENAI-PE</t>
  </si>
  <si>
    <t>SENAI-PE - Instituto SENAI de Inovação para Tecnologias da Informação e Comunicação</t>
  </si>
  <si>
    <t>21278-7</t>
  </si>
  <si>
    <t>PROJETO DE INFRAESTRUTURA PARA O LABORATÓRIO DE MANUFATURA ADITIVA A LASER</t>
  </si>
  <si>
    <t>22189-5</t>
  </si>
  <si>
    <t>Modelo evolutivo de uma seção de rochas capeadoras integrado com as propriedades selantes</t>
  </si>
  <si>
    <t>21281-1</t>
  </si>
  <si>
    <t>Estudo dos Fenômenos de Incrustação sob Escoamento Rotacional em Busca de Soluções Mitigatórias Inovadoras no Processamento de Fluidos</t>
  </si>
  <si>
    <t>21282-9</t>
  </si>
  <si>
    <t>Metodologia para interpretação, recuperação, análise de dados e documentos e predição do comportamento de unidades estacionárias de produção de petróleo e gás</t>
  </si>
  <si>
    <t>21283-7</t>
  </si>
  <si>
    <t>Estudo de modificações na superfície e interfaces de amostras submetidas a processos da indústria do petróleo e de novas metodologias de análise.</t>
  </si>
  <si>
    <t>21284-5</t>
  </si>
  <si>
    <t>Aplicações de Membranas Cerâmicas Avançadas e Novos Adsorventes Cerâmicos para Separação e Captura de CO2 de Gás Natural</t>
  </si>
  <si>
    <t>21285-2</t>
  </si>
  <si>
    <t>Estudos para Validação de Modelos de Desempenho de Pavimentos no Nordeste</t>
  </si>
  <si>
    <t>UFCG - Laboratório de Engenharia de Pavimentos - LEP</t>
  </si>
  <si>
    <t>21286-0</t>
  </si>
  <si>
    <t>Fragilização por hidrogênio de juntas dissimilares submarinas sob efeito de proteção catódica.</t>
  </si>
  <si>
    <t>21287-8</t>
  </si>
  <si>
    <t>RELAÇÃO COMPOSIÇÃO/PROPRIEDADES DE FKMs</t>
  </si>
  <si>
    <t>21288-6</t>
  </si>
  <si>
    <t>Infraestrutura para Desenvolvimento de Produtos de Previsão Numérica Meteoceanográfica em Apoio à Indústria de Óleo e Gás e Operações de Busca e Salvamento.</t>
  </si>
  <si>
    <t>CHM - Seção de Modelagem Oceanográfica(REMO-CHM)</t>
  </si>
  <si>
    <t>21289-4</t>
  </si>
  <si>
    <t>Desenvolvimento de modelos matemáticos, estatísticos e computacionais para o aperfeiçoamento da caracterização petrofísica de reservatórios por Ressonância Magnética Nuclear (RMN)</t>
  </si>
  <si>
    <t>21290-2</t>
  </si>
  <si>
    <t>Avaliação do uso de radiação ultravioleta em substituição a produtos biocidas em água.</t>
  </si>
  <si>
    <t>21291-0</t>
  </si>
  <si>
    <t>BIOPRO4CO2 ¿ Bioprocessos para captura e conversão de CO2</t>
  </si>
  <si>
    <t>21292-8</t>
  </si>
  <si>
    <t>SISTEMA DE MAPEAMENTO E CARACTERIZAÇÃO DE EVENTOS NO ENTORNO DO POÇO</t>
  </si>
  <si>
    <t>21293-6</t>
  </si>
  <si>
    <t>ESTUDO DAS CORRENTES ELÉTRICAS NAS PLATAFORMAS DE PETRÓLEO</t>
  </si>
  <si>
    <t>21294-4</t>
  </si>
  <si>
    <t>Diagonostico em tempo real para ciclo de vida de poço</t>
  </si>
  <si>
    <t>21295-1</t>
  </si>
  <si>
    <t>Medição de espessura com RPAS (drone)</t>
  </si>
  <si>
    <t>21296-9</t>
  </si>
  <si>
    <t>Conformidade Ambiental no tratamento e destinação de resíduos de perfuração de poços.</t>
  </si>
  <si>
    <t>21297-7</t>
  </si>
  <si>
    <t>ESTUDO DE COMPORTAMENTO DE DISJUNTORES A VÁCUO PARA O CENÁRIO DE ZEROS ATRASADOS</t>
  </si>
  <si>
    <t>21298-5</t>
  </si>
  <si>
    <t>Síntese e caracterização de polímeros hidrossolúveis a base de acrilamidas resistentes à presença de eletrólitos e à degradação mecânica e térmica com potencial aplicação na explotação de petróleo.</t>
  </si>
  <si>
    <t>21299-3</t>
  </si>
  <si>
    <t>Desenvolvimento de analise de campo para avaliação de residual de inibidores de incrustação</t>
  </si>
  <si>
    <t>21300-9</t>
  </si>
  <si>
    <t>Ergonomia e Fatores Humanos no Projeto Básico de Referência de FPSOs</t>
  </si>
  <si>
    <t>21301-7</t>
  </si>
  <si>
    <t>Catalisadores de CoMo para HDS seletiva de nafta de FCC preparados a partir de hidrotalcitas</t>
  </si>
  <si>
    <t>UFRJ - LABCATH - Laboratório de Catálise Heterogênea</t>
  </si>
  <si>
    <t>21302-5</t>
  </si>
  <si>
    <t>Estudo, Desenvolvimento e Aplicação de Redes Neurais Profundas para Reconhecimento de Padrões de Defeitos em Sistemas de Bombeio Centrífugo Submerso</t>
  </si>
  <si>
    <t>UFES - Núcleo de Inferência e Algoritmos - NINFA</t>
  </si>
  <si>
    <t>21303-3</t>
  </si>
  <si>
    <t>Otimizador em tempo real (BR-OTR) para Refino e Gás Natural - Fase 2</t>
  </si>
  <si>
    <t>21304-1</t>
  </si>
  <si>
    <t>Análise de transmissões em sistemas rotativos</t>
  </si>
  <si>
    <t>21305-8</t>
  </si>
  <si>
    <t>Aplicação de Transdutores Piezelétricos em Sistemas Mecânicos para Monitoramento de Integridade Estrutural para Tanques de Armazenamento</t>
  </si>
  <si>
    <t>UFU - Laboratório de Mecânica de Estruturas - LMEst</t>
  </si>
  <si>
    <t>21306-6</t>
  </si>
  <si>
    <t>Estudos experimentais da influência de carregamentos geomecânicos na integridade de poços</t>
  </si>
  <si>
    <t>21307-4</t>
  </si>
  <si>
    <t>Segmentação e inferência de parâmetros de modelos de física de rocha em tomografia digital utilizando deep learning.</t>
  </si>
  <si>
    <t>LTRACE TECNOLOGIA LTDA</t>
  </si>
  <si>
    <t>21308-2</t>
  </si>
  <si>
    <t>"Desenvolvimento e/ou Otimização de Membranas para Remoção de CO2 do Gás Natural"</t>
  </si>
  <si>
    <t>21309-0</t>
  </si>
  <si>
    <t>Efeito da Desativação Hidrotérmica e de Metais Contaminantes sobre Zeólitas e Matrizes no Craqueamento Catalítico Fluidizado.</t>
  </si>
  <si>
    <t>21310-8</t>
  </si>
  <si>
    <t>Monitoramento de poluentes atmosféricos em áreas sob influência de Plataformas Offshore de Exploração e Produção de Petróleo e Gás</t>
  </si>
  <si>
    <t>21311-6</t>
  </si>
  <si>
    <t>Desenvolvimento de teste de bancada para reações de oligomerização visando à conversão de olefinas leves em destilados e avaliação de catalisadores</t>
  </si>
  <si>
    <t>21312-4</t>
  </si>
  <si>
    <t>Aperfeiçoamento do Sistema de Terceiro Estágio de Ciclones de UFCCs - FASE 4</t>
  </si>
  <si>
    <t>21313-2</t>
  </si>
  <si>
    <t>Geometria de Válvula CI Anti-Incrustação - Fase 2</t>
  </si>
  <si>
    <t>21314-0</t>
  </si>
  <si>
    <t>Desenvolvimento de sistema automático para detecção de falhas de processo durante deposição de consumível por sistema robótico, e pesquisa aplicada ao uso de Manufatura Aditiva com Arame e Arco na Indústria de Óleo e Gás</t>
  </si>
  <si>
    <t>21315-7</t>
  </si>
  <si>
    <t>Tintas aditivadas com nanomateriais compatíveis com proteção catódica</t>
  </si>
  <si>
    <t>21316-5</t>
  </si>
  <si>
    <t>ESTIMADOR REALISTA DE QUANTITATIVO E DESCRITIVO DE SOBRESSALENTES PARA DOIS ANOS DE OPERAÇÃO</t>
  </si>
  <si>
    <t>21317-3</t>
  </si>
  <si>
    <t>CARACTERIZAÇÃO MINERALÓGICA E GEOQUÍMICA AVANÇADA DE ROCHAS DO PRÉ-SAL</t>
  </si>
  <si>
    <t>CETEM - Coordenação de Análises Minerais</t>
  </si>
  <si>
    <t>21318-1</t>
  </si>
  <si>
    <t>Pesquisa e Desenvolvimento de Sistema Remoto de Monitoramento e Diagnóstico de BCSS Mediante a Técnica da Assinatura Elétrica do Motor Submarino de Acionamento</t>
  </si>
  <si>
    <t>UNIFEI - Instituto de Sistemas Elétricos e Energia - ISEE</t>
  </si>
  <si>
    <t>21319-9</t>
  </si>
  <si>
    <t>Análise numérico-computacional de interação fluido-estrutura em tubulação com válvula borboleta</t>
  </si>
  <si>
    <t>21320-7</t>
  </si>
  <si>
    <t>IMAGEAMENTO 4D PASSIVO OFFSHORE UTILIZANDO INTERFEROMETRIA SÍSMICA</t>
  </si>
  <si>
    <t>21321-5</t>
  </si>
  <si>
    <t>Avaliação da tenacidade à fratura e da vida remanescente à fadiga através da técnica de indentação instrumentada</t>
  </si>
  <si>
    <t>21322-3</t>
  </si>
  <si>
    <t>Determinação da influência da diluição por CO2 sobre o retorno de chama e a transição deflagração/detonação em misturas combustíveis</t>
  </si>
  <si>
    <t>PUC-Rio - Laboratório de Combustão e Turbulência</t>
  </si>
  <si>
    <t>21323-1</t>
  </si>
  <si>
    <t>21324-9</t>
  </si>
  <si>
    <t>Avaliação e desenvolvimento de AUVs e tecnologias associadas</t>
  </si>
  <si>
    <t>21325-6</t>
  </si>
  <si>
    <t>Projeto, Construção, Comissionamento e Instalação de Equipamentos para Ensaios de Cortadores tipo PDC.</t>
  </si>
  <si>
    <t>21326-4</t>
  </si>
  <si>
    <t>Desenvolvimento de um sistema de inspeção de dutos flexíveis por meio do uso de tomografia computadorizada de alta potência</t>
  </si>
  <si>
    <t>21327-2</t>
  </si>
  <si>
    <t>Estratégias para Otimização Estática e Dinâmica de Sistemas Marítimos Complexos de Produção de Óleo e Gás</t>
  </si>
  <si>
    <t>21328-0</t>
  </si>
  <si>
    <t>Análise de trocadores de calor compactos fabricados por manufatura aditiva</t>
  </si>
  <si>
    <t>UFSC - Thermal Fluid Flow Group - T2F</t>
  </si>
  <si>
    <t>21329-8</t>
  </si>
  <si>
    <t>SISTEMA DE ALERTA CONTÍNUO E AUTOMATICO PARA VAZAMENTOS DE ÓLEO OFFSHORE</t>
  </si>
  <si>
    <t>PIX FORCE TECNOLOGIA LTDA</t>
  </si>
  <si>
    <t>21330-6</t>
  </si>
  <si>
    <t>PLATAFORMA DE ANÁLISE PREDITIVA E VISUALIZAÇÃO DE DADOS BASEADA EM DEEP LEARNING</t>
  </si>
  <si>
    <t>TEIA LABS TECNOLOGIAS EM INTELIGENCIA ARTIFICIAL LTDA.</t>
  </si>
  <si>
    <t>21331-4</t>
  </si>
  <si>
    <t>Metodologia para Análise de Queda de Risers</t>
  </si>
  <si>
    <t>UFC - Laboratório de Mecânica Computacional e Visualização (LMCV)</t>
  </si>
  <si>
    <t>21332-2</t>
  </si>
  <si>
    <t>Pastas de Cimento auto aquecidas baseadas em Hipertermia Magnética (DRILLPERF-SHC)</t>
  </si>
  <si>
    <t>21333-0</t>
  </si>
  <si>
    <t>Avaliação de Ácidos Aminofosfônicos na Prevenção de Incrustação e Corrosão em Sistema de Produção de Petróleo.</t>
  </si>
  <si>
    <t xml:space="preserve">UFRJ - Laboratório de Corrosão e Proteção - LabCP </t>
  </si>
  <si>
    <t>21334-8</t>
  </si>
  <si>
    <t>Modelagem matemática e simulação numérica de processos sedimentares com foco em correntes de densidade - SINAPSE</t>
  </si>
  <si>
    <t>21336-3</t>
  </si>
  <si>
    <t>Projeto de Melhoria de Infraestrutura Laboratorial – Reforma de estrutura existente para instalação de Aparato com Câmara Termo-Hiperbárica, Aparatos Termo-Mecânicos e Loop de Alta Vazão e Alta Pressão.</t>
  </si>
  <si>
    <t>21337-1</t>
  </si>
  <si>
    <t>Desenvolvimento de Técnicas Não Intrusivas para Mitigação de Microrganismos em Petróleo</t>
  </si>
  <si>
    <t>21339-7</t>
  </si>
  <si>
    <t>CARACTERIZAÇÃO DE RESERVATÓRIOS CARBONÁTICOS USANDO MULTIATRITUBOS SÍSMICOS</t>
  </si>
  <si>
    <t>UFF - Grupo de Interpretação Exploratória e Caracterização de Reservatórios - GIECAR</t>
  </si>
  <si>
    <t>21340-5</t>
  </si>
  <si>
    <t>Análise de Asfaltenos e suas subfrações por FT-ICR MS</t>
  </si>
  <si>
    <t>21341-3</t>
  </si>
  <si>
    <t>Desenvolvimento de superfícies metálicas anti-incrustantes revestidas e não-revestidas</t>
  </si>
  <si>
    <t>21344-7</t>
  </si>
  <si>
    <t>Fadiga e fratura em aço C-Mn para dutos rígidos submarinos em meio de elevada pCO2</t>
  </si>
  <si>
    <t>21345-4</t>
  </si>
  <si>
    <t>Avaliação do Impacto da Queda de Risers</t>
  </si>
  <si>
    <t>21346-2</t>
  </si>
  <si>
    <t>21347-0</t>
  </si>
  <si>
    <t>Net4GTL ¿ Desenvolvimento de Protótipo de Reator Catalítico Para Produção Contínua de Hidrocarbonetos Líquidos
 a Partir de Gás de Síntese Pela Reação de Fischer-Tropsch</t>
  </si>
  <si>
    <t>21348-8</t>
  </si>
  <si>
    <t>Comportamento de Fases de Petróleos do Pré-Sal Brasileiro e suas Frações Asfálticas na presença de CO2</t>
  </si>
  <si>
    <t>21349-6</t>
  </si>
  <si>
    <t>Pesquisa e Desenvolvimento de Nova Metodologia para Avaliação do Potencial de Geração de Energia Solar Fotovoltaica (ESFV) e Novos Usos da Tecnologia no Brasil</t>
  </si>
  <si>
    <t>21350-4</t>
  </si>
  <si>
    <t>Desenvolvimento de Ferramenta Operada por ROV para Detecção de Alagamento de Anular em Risers Flexíveis em Operação.</t>
  </si>
  <si>
    <t>ISQ BRASIL INSTITUTO DE SOLDADURA E QUALIDADE LTDA.;ATIVATEC TECNOLOGIA E DESENVOLVIMENTO LTDA</t>
  </si>
  <si>
    <t>21351-2</t>
  </si>
  <si>
    <t>Desenvolvimento de Workflow para Modelagem Geomecânica de Reservatórios a partir de Dados Sísmicos e de Poço</t>
  </si>
  <si>
    <t>21352-0</t>
  </si>
  <si>
    <t>Propriedades em escalas micro e macro de carbonatos para problemas relacionados a óleo e gás</t>
  </si>
  <si>
    <t>21353-8</t>
  </si>
  <si>
    <t>Inteligência Artificial para predizer permeabilidade e fácies a partir de perfis de imagem</t>
  </si>
  <si>
    <t>21354-6</t>
  </si>
  <si>
    <t>WORKOVER - Desenvolvimento de Técnicas para Análise de Anomalias que possam ocorrer durante a  Produção  de Poços Offshore, demandando intervenções.</t>
  </si>
  <si>
    <t>21355-3</t>
  </si>
  <si>
    <t>Técnicas especiais de soldagem em operação para manutenção em refinarias</t>
  </si>
  <si>
    <t>21356-1</t>
  </si>
  <si>
    <t>Formatação do Parque Analítico para Consolidação do Laboratório de Geoquímica do Enxofre - LaGEn-UFF</t>
  </si>
  <si>
    <t>UFF - LOOP-Laboratório de Oceanografia Operacional e Paleoceanografia</t>
  </si>
  <si>
    <t>21358-7</t>
  </si>
  <si>
    <t>Implantação de Centro de Caracterização Isotópica de Carbono e Hidrogênio em Hidrocarbonetos Gasosos (C1 a C5) presentes em Gás Natural.</t>
  </si>
  <si>
    <t>UFF - Laboratório de Radioecologia e Alterações Ambientais - LARA</t>
  </si>
  <si>
    <t>21359-5</t>
  </si>
  <si>
    <t>Capacitação de infraestrutura laboratorial do NAMEF/USP para ensaios avançados de caracterização mecânica de materiais.</t>
  </si>
  <si>
    <t>21360-3</t>
  </si>
  <si>
    <t>VisOrg - Sistema de Visualização Imersiva de afloramentos de rochas geradoras</t>
  </si>
  <si>
    <t>21361-1</t>
  </si>
  <si>
    <t>Sistema alternativo de remoção de rocha para perfuração</t>
  </si>
  <si>
    <t>21362-9</t>
  </si>
  <si>
    <t>Amostras de Calha em Tempo Real (GOLD-AUTOMUD)</t>
  </si>
  <si>
    <t>21363-7</t>
  </si>
  <si>
    <t>Ferramenta de Otimização Inteligente para a gestão de reservatórios baseada em modelo de reservatórios e seus campos de saturação (RESSIM-STORMS)</t>
  </si>
  <si>
    <t>UnB - GRACO - Grupo de Automação e Controle</t>
  </si>
  <si>
    <t>21364-5</t>
  </si>
  <si>
    <t>Desenvolvimento de Polímeros para Fabricação de Tubos e Liners para uso em Poço de Petróleo</t>
  </si>
  <si>
    <t>21365-2</t>
  </si>
  <si>
    <t>Análise de incertezas no acoplamento explícito fluxo-tensão-químico em reservatórios com falhas e fraturas.</t>
  </si>
  <si>
    <t>21366-0</t>
  </si>
  <si>
    <t>Propagação de ondas acústicas dispersivas em poço preenchido por fluido: análise computacional para processamento de sinais e modelagem numérica.</t>
  </si>
  <si>
    <t>UNICAMP - Grupo de Propriedades Ópticas - IFGW</t>
  </si>
  <si>
    <t>21367-8</t>
  </si>
  <si>
    <t>Estudo da compartimentação tectônica da crosta e do manto superior sob o Cráton Amazônico com técnicas sismológicas</t>
  </si>
  <si>
    <t>21368-6</t>
  </si>
  <si>
    <t>Atenuação de cargas pela interação solo-estrutura em linhas de ancoragem.</t>
  </si>
  <si>
    <t>21369-4</t>
  </si>
  <si>
    <t>CONFIABILIDADE NA INSPEÇÃO POR ULTRASSOM DO PONTO TRIPLO NA FABRICAÇÃO DE TUBOS LINEADOS</t>
  </si>
  <si>
    <t>21371-0</t>
  </si>
  <si>
    <t>ProArCO2 - Projeto de Armazenamento Geológico de CO2</t>
  </si>
  <si>
    <t>21372-8</t>
  </si>
  <si>
    <t>Aquisição de aparato experimental para medições geomecânicas e acústicas em plugues de rochas.</t>
  </si>
  <si>
    <t>21373-6</t>
  </si>
  <si>
    <t>Desenvolvimento de Técnicas de Aprendizado de Máquina para Análise de Dados Complexos de Produção de um Campo do Pré-Sal</t>
  </si>
  <si>
    <t>21374-4</t>
  </si>
  <si>
    <t>Aplicações de supercapacitores para equipamentos submarinos</t>
  </si>
  <si>
    <t>21375-1</t>
  </si>
  <si>
    <t>Processamento e interpretação de dados magnetoestratigráficos do Cretáceo das Bacias Brasileiras.</t>
  </si>
  <si>
    <t>21376-9</t>
  </si>
  <si>
    <t>Desenvolvimento de Técnicas de Deep Learning, no contexto da integração Rocha-Perfil-Sísmica, com foco na caracterização faciológica de reservatórios carbonáticos no Pré-sal.</t>
  </si>
  <si>
    <t>ROCKCARE DIGITAL GEOFISICA LTDA.</t>
  </si>
  <si>
    <t>21377-7</t>
  </si>
  <si>
    <t>Suíte de Ferramentas Avançadas de Realidade Virtual para Treinamento, Telepresença e Suporte a Planejamento Operacional.</t>
  </si>
  <si>
    <t>21378-5</t>
  </si>
  <si>
    <t>Avaliação do potencial de formações argilosas e evaporíticas atuarem como barreira externa ao revestimento para o abandono de poços</t>
  </si>
  <si>
    <t>21379-3</t>
  </si>
  <si>
    <t>Bacia dos Parecis: 2-ANP-6-MT e integração de dados, superfície e subsuperfície.</t>
  </si>
  <si>
    <t>21380-1</t>
  </si>
  <si>
    <t>Desenvolvimento de tecnologia para remoção de contaminação por água em óleo utilizando hidrogéis.</t>
  </si>
  <si>
    <t>21381-9</t>
  </si>
  <si>
    <t>Desenvolvimento de ferramentas computacionais para modelagem em tempo real da integridade de estrutura de poço</t>
  </si>
  <si>
    <t>21382-7</t>
  </si>
  <si>
    <t>Pesquisa e Desenvolvimento para Consolidação da Tecnologia da Boia Meteoceanográfica Nacional</t>
  </si>
  <si>
    <t>21383-5</t>
  </si>
  <si>
    <t>NIBO Mais - Sistematização e validação metrológica de medição de borra em tanques e desenvolvimento de solução inteligente de inspeção com termografia e processamento de imagens</t>
  </si>
  <si>
    <t>21384-3</t>
  </si>
  <si>
    <t>Avaliação de líquidos iônicos miscíveis em água para captura de CO2 em gás natural - FASE 2</t>
  </si>
  <si>
    <t>21385-0</t>
  </si>
  <si>
    <t>Reologia de hidratos em linhas de produção</t>
  </si>
  <si>
    <t>21386-8</t>
  </si>
  <si>
    <t>Inteligência artificial aplicada a transferência de escala de modelos de alta fidelidade de reservatório de campos carbonáticos (RESSIM-SHIFT)</t>
  </si>
  <si>
    <t>SOLPE - SOLUCOES EM CIENCIAS E ENGENHARIA DE PETROLEO LTDA</t>
  </si>
  <si>
    <t>21387-6</t>
  </si>
  <si>
    <t>Desenvolvimento de Ensaio Magnético Não Destrutivo para a Detecção de Trincas em Tubos de Reforma a Vapor para Estimativa de Vida Remanescente</t>
  </si>
  <si>
    <t>21388-4</t>
  </si>
  <si>
    <t>Reatores de HDT em Aço 2,25Cr-1Mo-V - Envelhecimento em atmosfera de Hidrogênio, em reparo por solda.</t>
  </si>
  <si>
    <t>21389-2</t>
  </si>
  <si>
    <t>Desenvolvimento e padronização de métodos rápidos e miniaturizados para avaliação da eficiência de agentes antimicrobianos aplicados ao controle microbiológico na indústria do petróleo.</t>
  </si>
  <si>
    <t>UFV - Laboratório de Biotecnologia e Biodiversidade para o Meio Ambiente</t>
  </si>
  <si>
    <t>21390-0</t>
  </si>
  <si>
    <t>Integridade estrutural de dutos e equipamentos submarinos: desenvolvimento de metodologias de ensaios de fratura e fadiga.</t>
  </si>
  <si>
    <t>21391-8</t>
  </si>
  <si>
    <t>Polímeros com contrastantes para ensaios não destrutivos</t>
  </si>
  <si>
    <t>21393-4</t>
  </si>
  <si>
    <t>DESENVOLVIMENTO DE MÉTODOS PARA A DETERMINAÇÃO DE ARSÊNIO TOTAL, DISSOLVIDO, PARTICULADO, VOLÁTIL E IÔNICO EM PETRÓLEO, ÓLEO DE XISTO E AMOSTRAS CORRELATAS</t>
  </si>
  <si>
    <t>21394-2</t>
  </si>
  <si>
    <t>Avaliação do equilíbrio de partição e quantificação de espécies ácidas em água de produção</t>
  </si>
  <si>
    <t>21395-9</t>
  </si>
  <si>
    <t>Sísmica Multicomponente Aplicada na Predição de Pressão e Geomecânica de um Reservatório Produtivo de Óleo e Gás - GEOMEC.</t>
  </si>
  <si>
    <t>21396-7</t>
  </si>
  <si>
    <t>Determinação de características petrofísicas de reservatório, a partir da resistividade espectral de testemunhos de bacias petrolíferas, de reservatórios análogos, de amostras sintéticas e amostras-padrão.</t>
  </si>
  <si>
    <t>21397-5</t>
  </si>
  <si>
    <t>Avaliação de bio-óleos derivados da pirólise de biomassa lignocelulósica usando métodos cromatográficos bidimensionais: GCxGC/EI-qMS e NanoLC/EI-qMS</t>
  </si>
  <si>
    <t>21398-3</t>
  </si>
  <si>
    <t>Utilização de hidrocarbonetos neutros e ácidos na avaliação de sistemas petrolíferos da Bacia Potiguar.</t>
  </si>
  <si>
    <t>UFPI</t>
  </si>
  <si>
    <t>UFPI - Laboratório de Geoquímica Orgânica</t>
  </si>
  <si>
    <t>21399-1</t>
  </si>
  <si>
    <t>ESTUDOS DE ALTERNATIVAS À PRODUTOS BIOCIDAS COMERCIAIS UTILIZADOS EM SISTEMAS DE INJEÇÃO DE ÁGUA</t>
  </si>
  <si>
    <t>INT - Laboratório de Biocorrosão e Biodegradação - LABIO</t>
  </si>
  <si>
    <t>21400-7</t>
  </si>
  <si>
    <t>MI3D - Ambiente 3D para Manutenção, Integridade e Monitoramento de Instalações de Superfície</t>
  </si>
  <si>
    <t>21401-5</t>
  </si>
  <si>
    <t>Caracterização e Descontaminação de Cascalho de Perfuração de Poços de Petróleo</t>
  </si>
  <si>
    <t>UEZO</t>
  </si>
  <si>
    <t>UEZO - Laboratório de Síntese Orgânica (LASO)</t>
  </si>
  <si>
    <t>21403-1</t>
  </si>
  <si>
    <t>Aquisição do sistema OPAL para suporte às simulações computacionais</t>
  </si>
  <si>
    <t>UNESP - Grupo de Automação e Sistemas Integráveis</t>
  </si>
  <si>
    <t>21404-9</t>
  </si>
  <si>
    <t>Rede submarina sem fio aplicada ao gerenciamento de integridade de estruturas offshore (EMPIRE-RITHMO.FM)</t>
  </si>
  <si>
    <t>CPqD</t>
  </si>
  <si>
    <t>CPqD - Sistemas de Comunicações</t>
  </si>
  <si>
    <t>21405-6</t>
  </si>
  <si>
    <t>INFRACARB - Infraestrutura Complementar para Caracterização Textural, Química e Mineralógica de Rochas Carbonáticas.</t>
  </si>
  <si>
    <t>21407-2</t>
  </si>
  <si>
    <t>Estudo de corrosão sob tensão e corrosão fadiga em arames de armadura de tração de risers flexíveis</t>
  </si>
  <si>
    <t>UFS</t>
  </si>
  <si>
    <t>UFS - LABORATORIO DE MICROESTRUTURAS E PROPRIEDADES MECANICAS- LAMP</t>
  </si>
  <si>
    <t>21408-0</t>
  </si>
  <si>
    <t>Corrosão Influenciada por Microrganismos em Dutos</t>
  </si>
  <si>
    <t>21409-8</t>
  </si>
  <si>
    <t>Aplicação de Gases Nobres e Isótopos de Oxigênio de CO2 para investigação do timing da carga de fluidos profundos e do petróleo nos reservatórios Pré-sal da Bacia de Santos</t>
  </si>
  <si>
    <t>21410-6</t>
  </si>
  <si>
    <t>REPSOL; EQUINOR BRASIL</t>
  </si>
  <si>
    <t>Dispositivo articulado (¿Gimbal Joint Riser¿) para dutos rígidos ¿ Fase 0 (EMPIRE-GJR)</t>
  </si>
  <si>
    <t>SUBSEA7 DO BRASIL SERVICOS LTDA</t>
  </si>
  <si>
    <t>21411-4</t>
  </si>
  <si>
    <t>Aplicação de Fácies Orgânica como Suporte às Interpretações Cronoestratigráficas nos Andares Jiquiá e Alagoas - Bacia de Santos</t>
  </si>
  <si>
    <t>21412-2</t>
  </si>
  <si>
    <t>Simulação Computacional do Fraturamento Ácido</t>
  </si>
  <si>
    <t>21413-0</t>
  </si>
  <si>
    <t>Cimento Autossensor - Monitoramento da Integridade em Tempo Real</t>
  </si>
  <si>
    <t>21414-8</t>
  </si>
  <si>
    <t>21415-5</t>
  </si>
  <si>
    <t>Amortecimento Estrutural e Hidrodinâmico em Risers Flexíveis</t>
  </si>
  <si>
    <t>21416-3</t>
  </si>
  <si>
    <t>Avaliação da adequabilidade de polímeros hidrossolúveis para uso em fluidos de perfuração aquosos</t>
  </si>
  <si>
    <t>21417-1</t>
  </si>
  <si>
    <t>Novos Métodos e Algoritmos para Modelagem, Simulação Numérica e Projeto de Sistemas de Produção de Petróleo Offshore.</t>
  </si>
  <si>
    <t>21418-9</t>
  </si>
  <si>
    <t>Desenvolvimento e Implementação de Controle Regulatório com Filtro Adaptativo para Plantas da Indústria do Petróleo</t>
  </si>
  <si>
    <t>21419-7</t>
  </si>
  <si>
    <t>Estudo da compatibilidade e degradação química e microbiológica de produtos químicos utilizados na produção de petróleo</t>
  </si>
  <si>
    <t>21420-5</t>
  </si>
  <si>
    <t>Métodos de Avaliação de Resistência de Trechos de Fundo de Dutos Flexíveis com Danos</t>
  </si>
  <si>
    <t>UFRJ - Núcleo de Estruturas Oceânicas</t>
  </si>
  <si>
    <t>21421-3</t>
  </si>
  <si>
    <t>Desenvolvimento de Sistema Inteligente para geração e gerenciamento de dados geofísicos e geotécnicos.</t>
  </si>
  <si>
    <t>21422-1</t>
  </si>
  <si>
    <t>Estudo do desempenho de membranas de NF para o desenvolvimento de processo para controle da salinidade da água de injeção</t>
  </si>
  <si>
    <t>UFRJ - LABTARE - Laboratório de Tratamento de Águas e Reúso de Efluentes;UFRJ - PAM - Laboratório de Processos de Separação com Membranas e Polímeros</t>
  </si>
  <si>
    <t>21423-9</t>
  </si>
  <si>
    <t>CONTRIBUIÇÃO DAS FLORESTAS DE MANGUE DO ESTADO DO RIO DE JANEIRO AO PROCESSO DE MITIGAÇÃO DO AQUECIMENTO GLOBAL ATRAVÉS DO ARMAZENAMENTO DE CARBONO</t>
  </si>
  <si>
    <t>UERJ - Núcleo de Estudos em Geoquímica e Ecologia Marinha e Costeira</t>
  </si>
  <si>
    <t>21424-7</t>
  </si>
  <si>
    <t>Desenvolvimento de simulador de perfuração em realidade virtual com criação de cenários apoiada por aprendizado de máquina (SMART ASSET-DIVISOR)</t>
  </si>
  <si>
    <t>21425-4</t>
  </si>
  <si>
    <t>Reforma e Estruturação do Laboratório de Pesquisa e Simulação em Engenharia de Petróleo - SimPetro da UFCG.</t>
  </si>
  <si>
    <t>UFCG - Laboratório de Pesquisa e Simulação em Engenharia de Petróleo - SimPetro</t>
  </si>
  <si>
    <t>21426-2</t>
  </si>
  <si>
    <t>Melhoria do Laboratório de Eletroquímica e Corrosão</t>
  </si>
  <si>
    <t>USP - Laboratório de Eletroquímica e Corrosao</t>
  </si>
  <si>
    <t>21429-6</t>
  </si>
  <si>
    <t>Aquisição do equipamento OPAL-RT para suporte às simulações da proposta "Modelagem numérica de conversor de frequência de média tensão para as grandes cargas de uma UEP de Libra e investigação de estratégias de controle cooperativo"</t>
  </si>
  <si>
    <t>UFMG - TESLA Engenharia de Potência</t>
  </si>
  <si>
    <t>21430-4</t>
  </si>
  <si>
    <t>Desenvolvimento e otimização de metodologias analíticas para análise de cortes e derivados de petróleo</t>
  </si>
  <si>
    <t>21431-2</t>
  </si>
  <si>
    <t>GEOPARK</t>
  </si>
  <si>
    <t>Reservatórios de debritos arenosos e turbiditos associados ao ¿Sistema deposicional Gomo¿ da Bacia do Recôncavo</t>
  </si>
  <si>
    <t>UFBA - GETA-UFBA - Grupo de Estratigrafia Teórica e Aplicada da UFBA</t>
  </si>
  <si>
    <t>21432-0</t>
  </si>
  <si>
    <t>PETROFOAM; plataforma web de softwares customizados  em CFD</t>
  </si>
  <si>
    <t>21433-8</t>
  </si>
  <si>
    <t>Efeito das Intrusões Ígneas na Maturação de Rochas Ricas em Matéria Orgânica e Carbonatos na Bacia do Paraná, Brasil</t>
  </si>
  <si>
    <t>21434-6</t>
  </si>
  <si>
    <t>Projeto de Melhoria de Infraestrutura Laboratorial ¿ Equipamentos para ensaios de fluência, ensaios de inchamento e avaliação do potencial de formações argilosas e evaporíticas atuarem como barreira externa ao revestimento para o abandono de poços</t>
  </si>
  <si>
    <t>21435-3</t>
  </si>
  <si>
    <t>Desenvolvimento Experimental com Tecnologias Emergentes baseado em Desafios para Transformação Digital da Industria de Óleo e Gás</t>
  </si>
  <si>
    <t>21436-1</t>
  </si>
  <si>
    <t>Estudo de Disponibilidade Hídrica e de Fontes Alternativas de Captação</t>
  </si>
  <si>
    <t>UFRJ - Lab H2O</t>
  </si>
  <si>
    <t>21437-9</t>
  </si>
  <si>
    <t>Monitoramento de Poços de Petróleo e da Produção por Meio de Inteligência Artificial</t>
  </si>
  <si>
    <t>21438-7</t>
  </si>
  <si>
    <t>Mapa de exsudações naturais de óleo no assoalho oceânico da Bacia de Campos a partir da fusão de modelagem inversa e gravimetria por satélite.</t>
  </si>
  <si>
    <t>OIL FINDER SERVICOS DE SENSORIAMENTO REMOTO E MODELAGEM COMPUTACIONAL LTDA</t>
  </si>
  <si>
    <t>21439-5</t>
  </si>
  <si>
    <t>Caracterização de fluídos e insumos químicos associados a indústria do petróleo por técnicas acústicas</t>
  </si>
  <si>
    <t>21440-3</t>
  </si>
  <si>
    <t>Estratégias de Caracterização de Alta Resolução para Delimitação e Balanço de Massa de Contaminante</t>
  </si>
  <si>
    <t>21441-1</t>
  </si>
  <si>
    <t>ANALISE PALEOECOLOGICA E BIOESTRATIGRAFICA DO ALBIANO-APTIANO DA BACIA DO ARARIPE BASEADO EM MICROFÓSSEIS CARBONÁTICOS E PALINOMORFOS</t>
  </si>
  <si>
    <t>UFPE - Laboratório de Paleontologia-PALEOLAB</t>
  </si>
  <si>
    <t>21446-0</t>
  </si>
  <si>
    <t>TOTAL</t>
  </si>
  <si>
    <t>Um estudo sobre a fluência de rochas de sal e dos efeitos 4D em campos de pré-sal do Brasil.</t>
  </si>
  <si>
    <t>21447-8</t>
  </si>
  <si>
    <t>BioCC(U)S - Projeto Integrado de Utilização e Armazenamento Geológico do CO2 proveniente da Produção de Biocombustíveis</t>
  </si>
  <si>
    <t>21448-6</t>
  </si>
  <si>
    <t>Ferramenta de Perfilagem Acústica pela Coluna de Produção para Avaliação da Qualidade do Cimento em Poços com Múltiplos Revestimentos (DECOM-TTiLT)</t>
  </si>
  <si>
    <t>21450-2</t>
  </si>
  <si>
    <t>Infraestrutura Complementar para Execução do Projeto de Estudo de Procedimentos Alternativos para União de Tubulações Cladeadas com Ligas de Níquel</t>
  </si>
  <si>
    <t>21452-8</t>
  </si>
  <si>
    <t>Melhoria de Infraestrutura Laboratorial para Viabilizar e Aperfeiçoar os Projetos Desenvolvidos no LADENMP e LASEM</t>
  </si>
  <si>
    <t>UFRGS - LADENMP/LASEM - Laboratório de Desenvolvimento de Novos Materiais e Processos e Laboratório de Processos de Separação por Membranas</t>
  </si>
  <si>
    <t>21453-6</t>
  </si>
  <si>
    <t>Tecnologias para Rastreamento de Cargas em Processos Logísticos</t>
  </si>
  <si>
    <t>21454-4</t>
  </si>
  <si>
    <t>Desenvolvimento de metodologias de IBR para sistemas submarinos de produção de petróleo e gás</t>
  </si>
  <si>
    <t>21455-1</t>
  </si>
  <si>
    <t>Modernização, readequação e reorganização do espaço físico e dos equipamentos do Laboratório de Modelos Físicos da Seção de Geotecnia do IPT para prover dados experimentais acerca de estudos conceituais da interação solo-duto em argilas marinhas do ambiente do Pré-Sal.</t>
  </si>
  <si>
    <t>21456-9</t>
  </si>
  <si>
    <t>ToT: Verificação Digital de Databooks</t>
  </si>
  <si>
    <t>FURG</t>
  </si>
  <si>
    <t>FURG - Núcleo de Automação e Robótica Inteligente (NAUTEC) - Centro de Ciências Computacionais</t>
  </si>
  <si>
    <t>21457-7</t>
  </si>
  <si>
    <t>Soldabilidade de Componentes Metálicos produzidos por Manufatura Aditiva</t>
  </si>
  <si>
    <t>21458-5</t>
  </si>
  <si>
    <t>Aplicabilidade da Manufatura Aditiva por Soldagem a Arco (MASA) para Fabricação de Componentes Metálicos de Simples, Média e Alta
Complexidade utilizados no Setor de Óleo, Gás e Biocombustíveis</t>
  </si>
  <si>
    <t>21459-3</t>
  </si>
  <si>
    <t>Fabricação Digital de Spare Parts aplicada à Indústria de óleo e gás - Spare Parts 3D</t>
  </si>
  <si>
    <t>21460-1</t>
  </si>
  <si>
    <t>Desenvolvimento e Caracterização de Sistemas Nano e Microemulsionados para Aplicação como Método de Recuperação Avançada em Campos Maduros de Óleo Pesado da Bacia Potiguar</t>
  </si>
  <si>
    <t>21461-9</t>
  </si>
  <si>
    <t>Projeto Ressurgência III- Acoplamento Físico-Biogeoquímico em sistemas de borda oeste: modelagem de fácies orgânica regional multidimensional.</t>
  </si>
  <si>
    <t>21462-7</t>
  </si>
  <si>
    <t>DETECÇÃO DE NORM EM SISTEMAS SUBMARINOS</t>
  </si>
  <si>
    <t>UFRJ - LIN - Laboratório de Instrumentação Nuclear</t>
  </si>
  <si>
    <t>21463-5</t>
  </si>
  <si>
    <t>Análise de métodos de SHM por ondas guiadas para dutos</t>
  </si>
  <si>
    <t>21464-3</t>
  </si>
  <si>
    <t>Evolução da Distribuição do Tamanho de Gotas de Emulsões na Linha de Produção</t>
  </si>
  <si>
    <t>21465-0</t>
  </si>
  <si>
    <t>Apoio logístico à pesquisa científica no âmbito da Comissão Interministerial para os Recursos do Mar (CIRM)</t>
  </si>
  <si>
    <t>21466-8</t>
  </si>
  <si>
    <t>Análise Teórico-Numérica e Experimental da Transferência de Calor em Estruturas de Flare</t>
  </si>
  <si>
    <t>21467-6</t>
  </si>
  <si>
    <t>Modelo Digital 3D da Gruta Cristal I, Morro do Chapéu-Bahia (CristalDOM)</t>
  </si>
  <si>
    <t>21468-4</t>
  </si>
  <si>
    <t>Inversão multiparamétrica para caracterização de reservatórios usando técnicas de Física Estatística</t>
  </si>
  <si>
    <t>UFRN - DEPARTAMENTO DE FÍSICA TEÓRICA E EXPERIMENTAL</t>
  </si>
  <si>
    <t>21469-2</t>
  </si>
  <si>
    <t>Técnicas não destrutivas para aumento da produtividade de testes de cabos elétricos.</t>
  </si>
  <si>
    <t>21470-0</t>
  </si>
  <si>
    <t>Estudo do efeito da acidez na qualidade dos petróleos e emulsões água-em-óleo na etapa do processamento primário.</t>
  </si>
  <si>
    <t>21471-8</t>
  </si>
  <si>
    <t>Análise reológica de formação  e inibição de hidratos de gás</t>
  </si>
  <si>
    <t>21472-6</t>
  </si>
  <si>
    <t>Avaliação do desempenho de tintas isolantes térmicas</t>
  </si>
  <si>
    <t>21473-4</t>
  </si>
  <si>
    <t>Execução de estudos para avaliar a influência da água de reúso na corrosão de diferentes metalurgias dos sistemas de resfriamento de refinarias de petróleo</t>
  </si>
  <si>
    <t>21474-2</t>
  </si>
  <si>
    <t>Pesquisa e Desenvolvimento em Otimização/Simulação de Processos (planejamento, programação, nivelamento e programação) aplicados à Cadeia de Suprimentos de Poços</t>
  </si>
  <si>
    <t>21475-9</t>
  </si>
  <si>
    <t>GeoBanD - Geomodelagem de zona de dano em falhas geológicas</t>
  </si>
  <si>
    <t>21476-7</t>
  </si>
  <si>
    <t>Pesquisa e Desenvolvimento de Estrutura de Dados para o processamento de linguagem natural no contexto de Petróleo e Gás</t>
  </si>
  <si>
    <t>21477-5</t>
  </si>
  <si>
    <t>Novos materiais adsorventes para remoção de contaminantes sulfurados</t>
  </si>
  <si>
    <t>21478-3</t>
  </si>
  <si>
    <t>Metodologias Avançadas para Produção de Microalgas</t>
  </si>
  <si>
    <t>21479-1</t>
  </si>
  <si>
    <t>Robôs para Intervenção sem Sonda</t>
  </si>
  <si>
    <t>21480-9</t>
  </si>
  <si>
    <t>Estudo de tecnologia para assistencia por bateria para atuadores elétricos</t>
  </si>
  <si>
    <t>21485-8</t>
  </si>
  <si>
    <t>SINOCHEM</t>
  </si>
  <si>
    <t>Produção integrada de biodiesel etílico a partir do óleo ácido proveniente de plantas de etanol de milho.</t>
  </si>
  <si>
    <t>PUC-Rio - Centro de Desenvolvimento em Energia e Veículos - CDEV</t>
  </si>
  <si>
    <t>21486-6</t>
  </si>
  <si>
    <t>Estratégias Enzimáticas para Biocombustíveis Avançados</t>
  </si>
  <si>
    <t>21487-4</t>
  </si>
  <si>
    <t>ETP- Propeno a partir de fonte renovável</t>
  </si>
  <si>
    <t>21488-2</t>
  </si>
  <si>
    <t>AMPLIAÇÃO DE ÁREA DE INFRAESTRUTURA LABORATORIAL PARA A REALIZAÇÃO DE EXPERIMENTOS DE INCRUSTAÇÕES INORGÂNICAS EM ESCOAMENTOS MULTIFÁSICOS EM TUBULAÇÕES E EQUIPAMENTOS PARA CAMPOS DO PRÉ-SAL.</t>
  </si>
  <si>
    <t>21490-8</t>
  </si>
  <si>
    <t>Desenvolvimento de óleos base para biolubrificantes a partir de resíduo da produção de óleo de palma e alcoóis de origem renovável (n-butanol e glicerol)</t>
  </si>
  <si>
    <t>INT - Laboratório de Biocatálise - LABIC</t>
  </si>
  <si>
    <t>21491-6</t>
  </si>
  <si>
    <t>MELHORIA DE INFRAESTRUTURA LABORATORIAL PARA O DESENVOLVIMENTO DE MODELAGEM PREDITIVA DE INCRUSTAÇÕES INORGÂNICAS EM ESCOAMENTOS MULTIFÁSICOS EM TUBULAÇÕES E EQUIPAMENTOS PARA CAMPOS DO PRÉ-SAL.</t>
  </si>
  <si>
    <t>21492-4</t>
  </si>
  <si>
    <t>Representação de falhas transcorrentes como elemento de controle da permo-porosidade de reservatórios</t>
  </si>
  <si>
    <t>21493-2</t>
  </si>
  <si>
    <t>Uso de biossurfactantes na recuperação de óleo de milho pós-fermentação</t>
  </si>
  <si>
    <t>UFRJ - Laboratório de Biotecnologia Microbiana - LaBiM</t>
  </si>
  <si>
    <t>21494-0</t>
  </si>
  <si>
    <t>Esterificação e Glicerólise de Óleo Ácido de Milho</t>
  </si>
  <si>
    <t>21495-7</t>
  </si>
  <si>
    <t>Produção enzimática de biodiesel utilizando matérias-primas alternativas de baixo custo</t>
  </si>
  <si>
    <t>UFRJ - Laboratório de Engenharia de Polimerização - ENGEPOL;UFRJ - Laboratório de Biotecnologia Microbiana - LaBiM;UFRJ - Laboratório de Bioinformática;UFRJ - LaMMP - Laboratório de Microbiologia Molecular e Proteínas</t>
  </si>
  <si>
    <t>21496-5</t>
  </si>
  <si>
    <t>Melhoradores de Propriedades de Congelamento do Biodiesel</t>
  </si>
  <si>
    <t>21497-3</t>
  </si>
  <si>
    <t>Desenvolvimento do processo de produção de etanol 2G a partir de resíduos de milho e integração com a produção de etanol 1G</t>
  </si>
  <si>
    <t>SENAI-MS</t>
  </si>
  <si>
    <t>SENAI-MS - INSTITUTO SENAI DE INOVAÇÃO EM BIOMASSA</t>
  </si>
  <si>
    <t>21498-1</t>
  </si>
  <si>
    <t>Desenvolvimento de leveduras industriais para produção de etanol de primeira e segunda geração utilizando milho e cana</t>
  </si>
  <si>
    <t>SENAI - SERVICO NACIONAL DE APRENDIZAGEM INDUSTRIAL</t>
  </si>
  <si>
    <t>21499-9</t>
  </si>
  <si>
    <t>Desenvolvimento de processo de produção de etanol a partir de milho e cana-de-açúcar utilizando uma única linha de fermentação</t>
  </si>
  <si>
    <t>21500-4</t>
  </si>
  <si>
    <t>Identificação de vazamentos em umbilicias por princípio acústico</t>
  </si>
  <si>
    <t>21504-6</t>
  </si>
  <si>
    <t>PIG de inspeção de trincas para dutos cladeados multisize</t>
  </si>
  <si>
    <t>21505-3</t>
  </si>
  <si>
    <t>Plano de Contingência de Poços em Blowout utilizando tratamento ácido</t>
  </si>
  <si>
    <t>21506-1</t>
  </si>
  <si>
    <t>Avaliação da taxa de corrosão em aços submetidos à proteção catódica com potenciais alternativos</t>
  </si>
  <si>
    <t>21508-7</t>
  </si>
  <si>
    <t>Projeto de infraestrutura para caracterização microestrutural e petrofísica de rochas em 3D com alta resolução espacial.</t>
  </si>
  <si>
    <t>PUC-Rio - LABNANO - Laboratório de Caracterização de Materiais em Nanoescala</t>
  </si>
  <si>
    <t>21509-5</t>
  </si>
  <si>
    <t>Bioestratigrafia de foraminíferos planctônicos do Aptiano-Albiano da Margem Continental Brasileira</t>
  </si>
  <si>
    <t>21510-3</t>
  </si>
  <si>
    <t>Influência de Parâmetros Finais de Sulfetação na Atividade de Catalisadores de HDT de Diesel</t>
  </si>
  <si>
    <t>21511-1</t>
  </si>
  <si>
    <t>Desenvolvimento de tecnologia inovadora para tratamento de águas e efluentes por meio de nanomateriais.</t>
  </si>
  <si>
    <t>21512-9</t>
  </si>
  <si>
    <t>Estudo Comparativo do Impacto Ambiental de diferentes alternativas para Descarte e destinação de cascalho e fluidos em operações de perfuração no mar</t>
  </si>
  <si>
    <t>21513-7</t>
  </si>
  <si>
    <t>Elaboração de metodologias para avaliação de parâmetros operacionais sobre o desempenho da medição de vazão de escoamento multifásicos</t>
  </si>
  <si>
    <t>21514-5</t>
  </si>
  <si>
    <t>Avaliação de técnicas de distância DTW e redes neurais profundas para o ajuste assistido de profundidade de amostras de testemunho e perfis de poços</t>
  </si>
  <si>
    <t>21515-2</t>
  </si>
  <si>
    <t>Desenvolvimento de rota tecnológica de síntese de nanopartículas de zeólita Y aplicável a sistemas catalíticos do tipo FCC - Projeto NanoZeoY</t>
  </si>
  <si>
    <t>21516-0</t>
  </si>
  <si>
    <t>Identificação e correlação de superfícies estratigráficas com base nas razões das concentrações e dos isótopos estáveis de carbono orgânico total e nitrogênio total.</t>
  </si>
  <si>
    <t>UFF - Laboratório de Geologia Marinha</t>
  </si>
  <si>
    <t>21517-8</t>
  </si>
  <si>
    <t>Apropriação da Produção e Medição Virtual</t>
  </si>
  <si>
    <t>21518-6</t>
  </si>
  <si>
    <t>Otimização Computacional de Códigos de Inversão de Dados</t>
  </si>
  <si>
    <t>UFRGS - Grupo de Pesquisa Sistemas de Computação para Exploração e Produção  de Petróleo.</t>
  </si>
  <si>
    <t>21519-4</t>
  </si>
  <si>
    <t>Fragilização por hidrogênio de aços de alta resistência para subsea</t>
  </si>
  <si>
    <t>21520-2</t>
  </si>
  <si>
    <t>Avaliação da atratividade técnico-econômica de processos em desenvolvimento na carteira de P&amp;D</t>
  </si>
  <si>
    <t>21521-0</t>
  </si>
  <si>
    <t>Calibração de modelos forward de reservatórios com dados de poços</t>
  </si>
  <si>
    <t>UDESC</t>
  </si>
  <si>
    <t>UDESC - NPER - Núcleo de Petrofísica e Engenharia de Reservatórios</t>
  </si>
  <si>
    <t>21522-8</t>
  </si>
  <si>
    <t>Desenvolvimento de metodologia expressa para análise de tensão em armaduras de pressão de dutos flexíveis.</t>
  </si>
  <si>
    <t>USP - LMO - Laboratório de Mecânica Offshore</t>
  </si>
  <si>
    <t>21523-6</t>
  </si>
  <si>
    <t>AVALIAÇÃO DOS IMPACTOS DE OPERAÇÕES TERRESTRES DE E&amp;P NOS RECURSOS HÍDRICOS SUPERFICIAIS E SUBSUPERFICIAIS</t>
  </si>
  <si>
    <t>21524-4</t>
  </si>
  <si>
    <t>Avaliação do Uso de Efluente Clarificado como Água Reposição em Sistemas de Resfriamento e Desenvolvimento de Técnicas Avançadas para o Controle do Crescimento de Biofilme.</t>
  </si>
  <si>
    <t>UFMG - Laboratório de Microbiologia Aplicada</t>
  </si>
  <si>
    <t>21525-1</t>
  </si>
  <si>
    <t>Aplicação de técnica de inteligência artificial na captura de dados de máquinas para armazenamento de dados de anormalidades em servidores (Edge Analytics)</t>
  </si>
  <si>
    <t>21526-9</t>
  </si>
  <si>
    <t>21527-7</t>
  </si>
  <si>
    <t>Simulação de transientes de pressão e temperatura no acoplamento poço-reservatório</t>
  </si>
  <si>
    <t>21528-5</t>
  </si>
  <si>
    <t>Desenvolvimento de algoritmos e dispositivos de computação quântica para as Geociências do Petróleo</t>
  </si>
  <si>
    <t>21529-3</t>
  </si>
  <si>
    <t>Uso de Inteligência Artificial para Aumento da Produtividade em Soldagem</t>
  </si>
  <si>
    <t>21530-1</t>
  </si>
  <si>
    <t>Supercapacitores de dupla camada (EDLC) para dispositivos de segurança em equipamentos de produção submarina de petróleo</t>
  </si>
  <si>
    <t>21531-9</t>
  </si>
  <si>
    <t>Desenvolvimento de técnicas de Imageamento Marchenko aplicadas a geofísica de exploração em ambiente de computação de alto desempenho.</t>
  </si>
  <si>
    <t>21532-7</t>
  </si>
  <si>
    <t>Mineração de dados e processos para suporte a decisão e automação</t>
  </si>
  <si>
    <t>21533-5</t>
  </si>
  <si>
    <t>Desenvolvimento de Módulo de Conexão Horizontal (MCH) e Módulo de Processo Recuperável (MPR)</t>
  </si>
  <si>
    <t>21536-8</t>
  </si>
  <si>
    <t>Infraestrutura laboratorial para o desenvolvimento de técnicas físicas com o objetivo de reduzir as bactérias em petróleo</t>
  </si>
  <si>
    <t>UFJF - Laboratorio de Fisica Aplicada</t>
  </si>
  <si>
    <t>21540-0</t>
  </si>
  <si>
    <t>Ampliação da Unidade Piloto de Tratamento Eletrostático para AC/DC e das Capacidades Laboratoriais</t>
  </si>
  <si>
    <t>21547-5</t>
  </si>
  <si>
    <t>Expansão do laboratório de Física Aplicada e adequação do laboratório   - Desenvolvimento de Técnicas não intrusivas para Mitigação de Microrganismos em Petróleo</t>
  </si>
  <si>
    <t>21549-1</t>
  </si>
  <si>
    <t>SUÍTE INTEGRADA DE SIMULADORES MATEMÁTICOS PARA DEFINIÇÃO DE AÇÕES NO GERENCIAMENTO DE ÁREAS CONTAMINADAS VISANDO O ENCERRAMENTO DE PASSIVOS DA INDÚSTRIA DO PETRÓLEO, GÁS E BIOCOMBUSTÍVEIS</t>
  </si>
  <si>
    <t>21550-9</t>
  </si>
  <si>
    <t>ESTUDO DE VIABILIDADE DE TECNOLOGIA PARA ISOLAMENTO DE ZONAS EM POÇO ABERTO DE ALTA EXPANSÃO</t>
  </si>
  <si>
    <t>21551-7</t>
  </si>
  <si>
    <t>IDENTIFICAÇÃO E SELEÇÃO DO MELHOR CONCEITO PARA AS TECNOLOGIAS QUE COMPÕEM UM SISTEMA DE COMPLETAÇÃO INTELIGENTE 
ELÉTRICA A CABO (CI-CLE) PARA APLICAÇÃO EM AMBIENTES SUBMARINOS DE ÁGUAS PROFUNDAS.</t>
  </si>
  <si>
    <t>21552-5</t>
  </si>
  <si>
    <t>Desenvolvimento de métodos analíticos portáteis aplicáveis na indústria do petróleo e derivados</t>
  </si>
  <si>
    <t>21553-3</t>
  </si>
  <si>
    <t>Estudo da técnica de alívio de tensão por vibração em juntas soldadas</t>
  </si>
  <si>
    <t>21554-1</t>
  </si>
  <si>
    <t>Operações Smart ¿ Video Analytics</t>
  </si>
  <si>
    <t>ACCENTURE DO BRASIL LTDA</t>
  </si>
  <si>
    <t>21555-8</t>
  </si>
  <si>
    <t>Sensores baseados em nanomateriais para monitoramento de líquidos em tanques de armazenagem</t>
  </si>
  <si>
    <t>21556-6</t>
  </si>
  <si>
    <t>Análise da pulsação acústica em tubulações de unidades de processo para avaliação de problemas de vibração acusticamente induzida (AIV)</t>
  </si>
  <si>
    <t>UFSC - Laboratório de Vibrações e Acústica - LVA</t>
  </si>
  <si>
    <t>21558-2</t>
  </si>
  <si>
    <t>Soluções digitais para otimização do sistema de elevação e produção de petróleo e gás</t>
  </si>
  <si>
    <t>21559-0</t>
  </si>
  <si>
    <t>Desenvolvimento de Dispositivos de Interface Riser-Plataforma para a Indústria de Petróleo e Gás.</t>
  </si>
  <si>
    <t>UFRGS - GMAp - Grupo de Mecânica Aplicada - Escola de Engenharia</t>
  </si>
  <si>
    <t>21561-6</t>
  </si>
  <si>
    <t>BIOCRONORTE - Biocronoestratigrafia das bacias do Amazonas, Parnaíba e Solimões</t>
  </si>
  <si>
    <t>21563-2</t>
  </si>
  <si>
    <t>PREDIÇÃO DOS EFEITOS DE CORROSÃO EM TUBULAÇÕES DE EQUIPAMENTOS SUBMARINOS</t>
  </si>
  <si>
    <t>21564-0</t>
  </si>
  <si>
    <t>Desenvolvimento e aplicação de procedimentos numéricos utilizando o Método do Ponto Material (MPM) e o Método dos Elementos Discretos (DEM) para estudos da gênese de estruturas geológicas de interesse da indústria de óleo e gás</t>
  </si>
  <si>
    <t>21565-7</t>
  </si>
  <si>
    <t>Desempenho das Tintas Isolantes Térmicas.</t>
  </si>
  <si>
    <t>21568-1</t>
  </si>
  <si>
    <t>CAPACITAÇÃO DO LABORATÓRIO DE NANO E MICROFLUIDICA DA COPPE/UFRJ PARA PESQUISAS E DESENVOLVIMENTO DE DISSIPADORES TÉRMICOS BASEADOS EM MICRO-CANAIS PARA CÉLULAS FOTOVOLTAICAS DE ALTA CONCENTRAÇÃO COM RECUPERAÇAO DO CALOR REJEITADO PARA DESSALINIZAÇÃO</t>
  </si>
  <si>
    <t>UFRJ - LabMEMS - Laboratório de Nano e Microfluidica e Microssistemas</t>
  </si>
  <si>
    <t>21569-9</t>
  </si>
  <si>
    <t>Análise experimental, numérica e analítica da integridade estrutural e desempenho termo-hidráulico de permutadores de calor de placas gaxetadas.</t>
  </si>
  <si>
    <t>21570-7</t>
  </si>
  <si>
    <t>Estudo microestrutural e microanalítico do comportamento de fases sólidas para entendimento de problemas relativos aos processos de dessalgação, incrustação, corrosão e catálise, por meio de técnicas de microscopia eletrônica e Difração de Raios X</t>
  </si>
  <si>
    <t>21571-5</t>
  </si>
  <si>
    <t>Aumento da robustez da vedação dos trocadores de calor da Petrobras</t>
  </si>
  <si>
    <t>21572-3</t>
  </si>
  <si>
    <t>Modelagem de escoamento bifásico transiente em gasodutos contemplando padrões de escoamento estratificado e em golfadas com vistas a aplicações de detecção e localização de vazamento e passagem de PIG.</t>
  </si>
  <si>
    <t>UFRJ - Laboratório de Mecânica dos Fluidos e Aerodinâmica</t>
  </si>
  <si>
    <t>21573-1</t>
  </si>
  <si>
    <t>Metodologia de Aquisição de Dados em Tempo Real para Diagnóstico em Sistema Cognitivo e Regramento de Procedimentos Operacionais.</t>
  </si>
  <si>
    <t xml:space="preserve">UFRJ - LMP - LABORATÓRIO DE MONITORAÇÃO DE PROCESSOS </t>
  </si>
  <si>
    <t>21575-6</t>
  </si>
  <si>
    <t>ANÁLISE INTEGRADA MULTI-ESCALA DE ROCHAS CARBONÁTICAS DO PRÉ-SAL PARA CARACTERIZAÇÃO E PREDIÇÃO DE PROPRIEDADES DE RESERVATÓRIOS</t>
  </si>
  <si>
    <t>21576-4</t>
  </si>
  <si>
    <t>Estudo da Acidificação de Carbonatos Utilizando Sistemas de Baixa Reatividade</t>
  </si>
  <si>
    <t>21577-2</t>
  </si>
  <si>
    <t>O uso da energia fotovoltaica como apoio as atividades exploratórias Onshore: Avaliação da viabilidade ambiental, operacional e econômica.</t>
  </si>
  <si>
    <t>TECNOBANC INDUSTRIA METALURGICA EIRELI;NEOSOLAR ENERGIA LTDA;ENERGY SOLUCOES EM ENGENHARIA</t>
  </si>
  <si>
    <t>21582-2</t>
  </si>
  <si>
    <t>Avanços em Técnicas de Micro Fraturamento Hidráulico com Ferramentas a Cabo.</t>
  </si>
  <si>
    <t>21584-8</t>
  </si>
  <si>
    <t>Geração de conhecimento sobre integridade e confiabilidade de dutos e equipamentos submarinos com base em dados estruturados, semi-estruturados e não estruturados</t>
  </si>
  <si>
    <t>21585-5</t>
  </si>
  <si>
    <t>Avaliação de Correlações de Escoamento Multifásico e de Fluido usando Técnicas de Inteligência Computacional</t>
  </si>
  <si>
    <t>21586-3</t>
  </si>
  <si>
    <t>Desenvolvimento e Aplicação de nanotecnologia para a detecção de trincas em juntas soldadas na inspeção por radiografia digital</t>
  </si>
  <si>
    <t>UNESP - Grupo de Crescimento de Cristais e de Transporte Eletrônico em Nanoestruturas</t>
  </si>
  <si>
    <t>21587-1</t>
  </si>
  <si>
    <t>IDENTIFICAÇÃO E SELEÇÃO DO MELHOR CONCEITO PARA AS TECNOLOGIAS QUE COMPÕEM UM SISTEMA DE COMPLETAÇÃO INTELIGENTE ELÉTRICA SEM CABO (CI-SLE) PARA APLICAÇÃO EM AMBIENTES SUBMARINOS DE ÁGUAS PROFUNDAS.</t>
  </si>
  <si>
    <t>22192-9</t>
  </si>
  <si>
    <t>Aumento da produção de propeno em FCC através do desengargalamento de unidades</t>
  </si>
  <si>
    <t>21589-7</t>
  </si>
  <si>
    <t>Tecnologia Hbio</t>
  </si>
  <si>
    <t>21590-5</t>
  </si>
  <si>
    <t>Desempenho Biocombustíveis</t>
  </si>
  <si>
    <t>21591-3</t>
  </si>
  <si>
    <t>Gestão da Integridade de FPSOs através de Gêmeos Digitais</t>
  </si>
  <si>
    <t>22253-9</t>
  </si>
  <si>
    <t>Tratamentos Químicos para Controle da Incrustação para a Revitalização de Marlim</t>
  </si>
  <si>
    <t>21593-9</t>
  </si>
  <si>
    <t>Desenvolvimento de polímero com propriedades controladas para a utilização em experimentos de modelagem.</t>
  </si>
  <si>
    <t>21594-7</t>
  </si>
  <si>
    <t>Otimização do processo de recuperação de microalgas na produção de biocombustível</t>
  </si>
  <si>
    <t>UFRJ - Laboratório de Biologia Celular e Magnetotaxia</t>
  </si>
  <si>
    <t>21595-4</t>
  </si>
  <si>
    <t>Avaliação e Desenvolvimento de Aplicação de Solventes Oxigenados - Escopo II</t>
  </si>
  <si>
    <t>21596-2</t>
  </si>
  <si>
    <t>21597-0</t>
  </si>
  <si>
    <t>Corrosão Induzida por Microrganismos: Prevenção e Monitoramento</t>
  </si>
  <si>
    <t>21598-8</t>
  </si>
  <si>
    <t>Desenvolvimento de modelos numéricos para o levantamento dos coeficientes hidrodinâmicos de estruturas submarinas em oscilação forçada</t>
  </si>
  <si>
    <t>21599-6</t>
  </si>
  <si>
    <t>Obtenção de biodiesel a partir de óleo de milho via rota enzimática desenvolvido pela Universidade de Tsinghua e COPPE/UFRJ</t>
  </si>
  <si>
    <t>UFRJ - COPPEComb - Centro de Pesquisas e Caraterização de Petróleo e Combustíveis</t>
  </si>
  <si>
    <t>21602-8</t>
  </si>
  <si>
    <t>Cronoestratigrafia Isotópica: Isótopos de Carbono de compostos individuais do petróleo - Isoprenóides e Esteranos</t>
  </si>
  <si>
    <t>21605-1</t>
  </si>
  <si>
    <t>EQUINOR ENERGY</t>
  </si>
  <si>
    <t>Projeto de melhoria de instalações que serão usadas no Projeto de PD&amp;I ¿ LAPA</t>
  </si>
  <si>
    <t>21609-3</t>
  </si>
  <si>
    <t>MODELAGEM PREDITIVA DE INCRUSTAÇÕES INORGÂNICAS  EM ESCOAMENTOS MULTIFÁSICOS EM TUBULAÇÕES E EQUIPAMENTOS PARA CAMPOS DO PRÉ-SAL</t>
  </si>
  <si>
    <t>21611-9</t>
  </si>
  <si>
    <t>Tecnologias para produção de olefinas leves</t>
  </si>
  <si>
    <t>21612-7</t>
  </si>
  <si>
    <t>Modelagem estratigráfica aplicado à quantificação de sistemas turbidíticos</t>
  </si>
  <si>
    <t>21613-5</t>
  </si>
  <si>
    <t>Previsão de porosidade em fácies do pré-sal</t>
  </si>
  <si>
    <t>21614-3</t>
  </si>
  <si>
    <t>Tecnologias para aumento de desempenho de unidades produtoras de nafta</t>
  </si>
  <si>
    <t>21615-0</t>
  </si>
  <si>
    <t>Escalonamento de processo etanol 2G</t>
  </si>
  <si>
    <t>21616-8</t>
  </si>
  <si>
    <t>Parcerias e desenvolvimento de insumos estratégicos para etanol 2G</t>
  </si>
  <si>
    <t>21617-6</t>
  </si>
  <si>
    <t>100% óleo diesel S10 (phase out S500) e QAV</t>
  </si>
  <si>
    <t>21618-4</t>
  </si>
  <si>
    <t>Aumento da seletividade em destilados médios</t>
  </si>
  <si>
    <t>21619-2</t>
  </si>
  <si>
    <t>Óleo Diesel EN-590</t>
  </si>
  <si>
    <t>21620-0</t>
  </si>
  <si>
    <t>Desenvolvimento de métodos para isolamento e avaliação composicional de espécies ácidas presentes em petróleos, emulsões e águas produzidas empregando a cromatografia gasosa bidimensional abrangente acoplada a espectrometria de massas de baixa e alta resolução</t>
  </si>
  <si>
    <t>21621-8</t>
  </si>
  <si>
    <t>Uso de catalisadores estruturados para o processo industrial de reforma a vapor do metano.</t>
  </si>
  <si>
    <t>21622-6</t>
  </si>
  <si>
    <t>Cultivo de microalga: controle da contaminação e aumento da fração lipídica</t>
  </si>
  <si>
    <t>21623-4</t>
  </si>
  <si>
    <t>Desenvolvimento de Novas Funcionalidades para o Sistema de Otimização para Alocação de Cargas - ALOCCO</t>
  </si>
  <si>
    <t>21624-2</t>
  </si>
  <si>
    <t>Desenvolvimento de técnicas para otimização dos processos de avaliação dos reflorestamentos de áreas degradadas por atividades da indústria de óleo e gás</t>
  </si>
  <si>
    <t>UFRJ - Laboratório de Ecofisiologia Vegetal - Departamento de Botânica/UFRJ</t>
  </si>
  <si>
    <t>21625-9</t>
  </si>
  <si>
    <t>Desenvolvimento de Drone Autônomo para Aplicação de Revestimento em Superfícies - Projeto DAARS</t>
  </si>
  <si>
    <t>21626-7</t>
  </si>
  <si>
    <t>Desenvolvimento de modelos para novos desafios no escoamento de fluidos em poços em operações de cimentação e fluidos de perfuração</t>
  </si>
  <si>
    <t>21627-5</t>
  </si>
  <si>
    <t>Estratégia ótima e sistema de apreçamento de derivados no mercado de Óleo e Gás</t>
  </si>
  <si>
    <t>FGV - FGV Crescimento &amp; Desenvolvimento</t>
  </si>
  <si>
    <t>21628-3</t>
  </si>
  <si>
    <t>Fiscalização digital de atividades de pintura industrial através de wearables</t>
  </si>
  <si>
    <t>21629-1</t>
  </si>
  <si>
    <t>Estudo de procedimentos alternativos para união de tubulações cladeadas com ligas de níquel considerando os procedimentos de soldagem e a seleção de consumíveis</t>
  </si>
  <si>
    <t>21630-9</t>
  </si>
  <si>
    <t>Estudo de deflagração de escorregamentos de taludes submarinos por elevação de poro-pressão com modelos físicos centrifugados</t>
  </si>
  <si>
    <t>UENF - Laboratório de Engenharia Civil</t>
  </si>
  <si>
    <t>21631-7</t>
  </si>
  <si>
    <t>Ensaios numéricos e experimentais visando o conhecimento do comportamento da interação solo-duto em argilas moles e ultra moles.</t>
  </si>
  <si>
    <t>21632-5</t>
  </si>
  <si>
    <t>DISPOSITIVOS DISTRIBUIDORES DE GÁS - APERFEIÇOAMENTO TECNOLÓGICO DE DISTRIBUIDORES DE GÁS EM LEITOS PARTICULADOS</t>
  </si>
  <si>
    <t>UNICAMP;FURB</t>
  </si>
  <si>
    <t>UNICAMP - Faculdade de Engenharia Química;FURB - Laboratórios de Fluidodinâmica Computacional, de Verificação e Validação e de Desenvolvimento de Processos</t>
  </si>
  <si>
    <t>21633-3</t>
  </si>
  <si>
    <t>Estudo das Correntes Elétricas nas Plataformas de Petróleo</t>
  </si>
  <si>
    <t>CPqD - Materiais, Sustentabilidade e Sistemas de Energia</t>
  </si>
  <si>
    <t>21634-1</t>
  </si>
  <si>
    <t>Modelagem Física de Descomissionamento de Estruturas e Equipamentos Submarinos</t>
  </si>
  <si>
    <t>21635-8</t>
  </si>
  <si>
    <t>Rotas para produção de gasolinas especiais</t>
  </si>
  <si>
    <t>21636-6</t>
  </si>
  <si>
    <t>PROTÓTIPO PARA EQUIPAMENTOS MAGNÉTICOS VISANDO MITIGAÇÃO DE INCRUSTAÇÕES EM FUNDO DE POÇO EM CONDIÇÕES OFFSHORE - COMPLETAÇÃO SECA</t>
  </si>
  <si>
    <t>21637-4</t>
  </si>
  <si>
    <t>Otimização de Ensaios de Tenacidade a Fratura para ECA de Dutos Rígidos Submarinos II</t>
  </si>
  <si>
    <t>21638-2</t>
  </si>
  <si>
    <t>Avaliação da Interação Vento Estrutura em Plataformas de Petróleo Visando Conforto dos Ocupantes, Melhor Dispersão de Contaminantes, das Plumas das Chaminés das Turbinas e Segurança de Pouso e Decolagem em Helipontos</t>
  </si>
  <si>
    <t>21639-0</t>
  </si>
  <si>
    <t>21640-8</t>
  </si>
  <si>
    <t>FISCAL DIGITAL - Fiscalização digital de atividades de pintura industrial baseada em visão computacional.</t>
  </si>
  <si>
    <t>UFMG - Laboratório de Visão Computacional e Robótica - VeRLab</t>
  </si>
  <si>
    <t>21641-6</t>
  </si>
  <si>
    <t>Novas abordagens de espectrometria de massas de ultra-alta resolução na avaliação de petróleos e seus cortes de destilação</t>
  </si>
  <si>
    <t>21642-4</t>
  </si>
  <si>
    <t>Desenvolvimento de Metodologia para a Avaliação de Integridade Estrutural de Dutos Terrestres e Submarinos.</t>
  </si>
  <si>
    <t>UFPE - Processamento de Alto Desempenho em Mecânica Computacional</t>
  </si>
  <si>
    <t>21643-2</t>
  </si>
  <si>
    <t>Caracterização composicional de fragmentos de rocha e upscale 2D-3D da mineralogia</t>
  </si>
  <si>
    <t>USP - PMI - Departamento de Engenharia de Minas e de Petróleo</t>
  </si>
  <si>
    <t>21644-0</t>
  </si>
  <si>
    <t>Estudo experimental de incrustação inorgânica em sistemas de contenção de areia</t>
  </si>
  <si>
    <t>21648-1</t>
  </si>
  <si>
    <t>Modelagem e avaliação da formação de atmosferas explosivas devido à liberação de líquidos e fluidos bifásicos.</t>
  </si>
  <si>
    <t>21651-5</t>
  </si>
  <si>
    <t>Avaliações avançadas de subsuperfície para os reservatórios carbonáticos do Pré-Sal</t>
  </si>
  <si>
    <t>21652-3</t>
  </si>
  <si>
    <t>Estudo multidisciplinar integrado do Albiano nas bacias de Santos, Campos e Espírito Santo</t>
  </si>
  <si>
    <t>21653-1</t>
  </si>
  <si>
    <t>ERC-RPM-RL3 ¿ Caracterização e modelagem geológica de reservatório carbonático do pré-sal</t>
  </si>
  <si>
    <t>21654-9</t>
  </si>
  <si>
    <t>Avaliação de Resultados dos Investimentos em P&amp;D na Indústria de Petróleo e Gás Natural</t>
  </si>
  <si>
    <t xml:space="preserve">FGV - FGV Social - Centro de Políticas Sociais </t>
  </si>
  <si>
    <t>21655-6</t>
  </si>
  <si>
    <t>Engenharia genética em microalgas  para o incremento
da produção lipídica</t>
  </si>
  <si>
    <t>FURG - Laboratório de Biologia Molecular (ICB/FURG)</t>
  </si>
  <si>
    <t>21656-4</t>
  </si>
  <si>
    <t>Desenvolvimento e Atualização de Modelos do SICOL-BR Baseados em Machine Learning para a Produção de Lubrificantes pela Rota Solvente.</t>
  </si>
  <si>
    <t xml:space="preserve">UFRJ - Laboratório de Controle Avançado </t>
  </si>
  <si>
    <t>21657-2</t>
  </si>
  <si>
    <t>Modelagem computacional de propagação de fraturas em reservatórios naturalmente fraturados utilizando acoplamento dos Métodos dos Elementos Discretos e Finitos (FDEM).</t>
  </si>
  <si>
    <t>21658-0</t>
  </si>
  <si>
    <t>Cadeia de Suprimento de Poços: Planejamento e Controle dos Processos de Contratação de Bens e Serviços</t>
  </si>
  <si>
    <t xml:space="preserve">USP - LETICIC - Laboratório de Gestão Estratégica da Tecnologia da Informação, do Conhecimento e da Inteligência Competitiva </t>
  </si>
  <si>
    <t>21659-8</t>
  </si>
  <si>
    <t>Estudo de Aspectos de Incrustação Carbonática
em Sistemas Pressurizados</t>
  </si>
  <si>
    <t>21660-6</t>
  </si>
  <si>
    <t>Ampliação da produtividade de halófitas através do desenvolvimento e utilização de um consórcio microbiano promotor do crescimento vegetal</t>
  </si>
  <si>
    <t>UFRJ - LABEM - Laboratório de Biotecnologia e Ecologia Microbiana</t>
  </si>
  <si>
    <t>21661-4</t>
  </si>
  <si>
    <t>Suíte de ferramentas computacionais aplicada aos métodos de elevação artificial</t>
  </si>
  <si>
    <t>21662-2</t>
  </si>
  <si>
    <t>Qualificação e Validação de Procedimentos para Testes de Estanqueidade em Permutadores de Calor com Hélio Através da Utilização de Protótipos</t>
  </si>
  <si>
    <t>21663-0</t>
  </si>
  <si>
    <t>TÉCNICAS MACHINE LEARNING PARA RECONHECIMENTO DE PADRÕES SEDIMENTOLÓGICOS DE SISTEMAS TURBIDÍTICOS</t>
  </si>
  <si>
    <t>21664-8</t>
  </si>
  <si>
    <t>Análise Dinâmica de processos Baseada em Dados - Aplicações na Exploração de Petróleo</t>
  </si>
  <si>
    <t>21665-5</t>
  </si>
  <si>
    <t>nFac: Modernização Ambiente de Análise Petrofísica</t>
  </si>
  <si>
    <t>21666-3</t>
  </si>
  <si>
    <t>Desenvolvimento e Integração de Modelos de Testes Acelerados, Confiabilidade Humana e Análise de Complexidade de Projetos de Construção e Intervenção em Poços.</t>
  </si>
  <si>
    <t>UFF - Grupo de Análise de Riscos, Confiabilidade e Apoio à Decisão - ARCADE</t>
  </si>
  <si>
    <t>21667-1</t>
  </si>
  <si>
    <t>PROJETO DE PESQUISA E DESENVOLVIMENTO DE TURBINAS EÓLICAS FLUTUANTES PARA ÁGUAS PROFUNDAS</t>
  </si>
  <si>
    <t>21671-3</t>
  </si>
  <si>
    <t>Mensuração e simulação de cenários futuros e do impacto de diferentes choques sobre o setor de petróleo e gás, utilizando modelos de equilíbrio geral.</t>
  </si>
  <si>
    <t>21672-1</t>
  </si>
  <si>
    <t>Desenvolvimento de Metodologias Avançadas de Análise de Dutos Flexíveis</t>
  </si>
  <si>
    <t>21673-9</t>
  </si>
  <si>
    <t>Linguagem de Domínio Específico (LDE) para geração automática de códigos de imageamento sísmico em ambiente supercomputacional</t>
  </si>
  <si>
    <t>21674-7</t>
  </si>
  <si>
    <t>Desenvolvimento de metodologia para avaliação de danos por hidrogênio em alta temperatura (HTHA) envolvendo técnicas não destrutivas</t>
  </si>
  <si>
    <t>21675-4</t>
  </si>
  <si>
    <t>SHELL; PETROBRAS</t>
  </si>
  <si>
    <t>Desenvolvimento de um Sistema Submarino de Potência com Alto Conteúdo Local - Fase 1</t>
  </si>
  <si>
    <t>21676-2</t>
  </si>
  <si>
    <t>Transmissão sem fio de dados através de sedimentos.</t>
  </si>
  <si>
    <t>21677-0</t>
  </si>
  <si>
    <t>Piloto de Digital Twin para estudo de plantas de compressão do Pré-Sal</t>
  </si>
  <si>
    <t>21678-8</t>
  </si>
  <si>
    <t>Estudos de Medidores Multifásicos na Medição para Apropriação e Operacional.</t>
  </si>
  <si>
    <t>21679-6</t>
  </si>
  <si>
    <t>Desenvolvimento de Metodologia em Ergonomia para Integração Operacional e Melhoria da Condições de Trabalho Offshore</t>
  </si>
  <si>
    <t>21680-4</t>
  </si>
  <si>
    <t>Wearables e Segurança em Operações Críticas</t>
  </si>
  <si>
    <t>21681-2</t>
  </si>
  <si>
    <t>PESQUISA SOBRE A INFLUÊNCIA DA FORMA DE INJEÇÃO DE GÁS PARA POÇOS DE PETRÓLEO QUE OPERAM PELO MÉTODO DE ELEVAÇÃO POR GAS LIFT,UTILIZANDO UMA INSTALAÇÃO EXPERIMENTAL</t>
  </si>
  <si>
    <t>UNISANTA</t>
  </si>
  <si>
    <t>UNISANTA - Unidade de Pesquisa em Sistemas de Energia e Automação - UPSEA</t>
  </si>
  <si>
    <t>21682-0</t>
  </si>
  <si>
    <t>Desenvolvimento de metodologia e ferramenta de tratamento de dados de falha e manutenção</t>
  </si>
  <si>
    <t>21683-8</t>
  </si>
  <si>
    <t>Utilização da técnica de radiotraçadores para detecção e localização de vazamentos em permutadores de calor do tipo circuito impresso operando em alta pressão.</t>
  </si>
  <si>
    <t>ATOMUM SERVICOS TECNOLOGICOS LTDA</t>
  </si>
  <si>
    <t>IEN</t>
  </si>
  <si>
    <t>IEN - LABORATÓRIO DE APLICAÇÕES DE RADIOTRAÇADORES NA INDÚSTRIA E MEIO AMBIENTE</t>
  </si>
  <si>
    <t>21684-6</t>
  </si>
  <si>
    <t>MODELAGEM DA INCRUSTAÇÃO EM VÁLVULAS DE CONTROLE DE FLUXO</t>
  </si>
  <si>
    <t>21685-3</t>
  </si>
  <si>
    <t>Estudo do escoamento padrão slug em um riser do tipo lazy wave</t>
  </si>
  <si>
    <t>21686-1</t>
  </si>
  <si>
    <t>DESENVOLVIMENTO E APLICAÇÃO DE TÉCNICAS DE ANÁLISE FLUIDODINÂMICA PARA QUANTIFICAÇÃO E AVALIAÇÃO DE VAZAMENTOS SUBSEA A PARTIR DE IMAGENS</t>
  </si>
  <si>
    <t>UFF - HidroUFF</t>
  </si>
  <si>
    <t>21687-9</t>
  </si>
  <si>
    <t>Modelo Digital 3D da Furna Feia, Bacia Potiguar (FurnaDOM)</t>
  </si>
  <si>
    <t>21688-7</t>
  </si>
  <si>
    <t>Segurança em Operações Críticas de Mergulho</t>
  </si>
  <si>
    <t>21689-5</t>
  </si>
  <si>
    <t>Estudo Exploratório da Avaliação de Asfaltenos por Microscopia de Força Atômica (AFM) e Espectroscopia de Infravermelho (FTIR)</t>
  </si>
  <si>
    <t>UFRJ - LabAFM - Laboratorio de Modificação e Analise de Superfícies</t>
  </si>
  <si>
    <t>21690-3</t>
  </si>
  <si>
    <t>Mar Interior: Incursões marinhas e a bioestratigrafia do Cretáceo Inferior nas Bacias Interiores do nordeste do Brasil</t>
  </si>
  <si>
    <t>21691-1</t>
  </si>
  <si>
    <t>P&amp;D de Soluções para a gestão digital integrada do comissionamento.</t>
  </si>
  <si>
    <t>21692-9</t>
  </si>
  <si>
    <t>Análise e Predição de Fácies no Campo de Sapinhoá (Bacia de Santos)</t>
  </si>
  <si>
    <t>21693-7</t>
  </si>
  <si>
    <t>Integridade de bainhas de cimento: Simulação física e numérica</t>
  </si>
  <si>
    <t>21694-5</t>
  </si>
  <si>
    <t>Desenvolvimento de Membranas Inorgânicas de Carbono para Separação de Olefinas Leves</t>
  </si>
  <si>
    <t>21695-2</t>
  </si>
  <si>
    <t>Simulação de história de soterramento - um estudo experimental sobre compactação e variações na porosidade e permeabilidade</t>
  </si>
  <si>
    <t>21696-0</t>
  </si>
  <si>
    <t>MetroLeak - Quantificação de emissões fugitivas a partir de imagens</t>
  </si>
  <si>
    <t>21697-8</t>
  </si>
  <si>
    <t>Verificação Automatizada de Imagens de Inspeção por Ultrassom Computadorizado em Juntas Soldadas.</t>
  </si>
  <si>
    <t>21698-6</t>
  </si>
  <si>
    <t>Projeto CORAL-SOL: estudo conceitual para desenvolvimento de robô para remoção e coleta do coral-sol com a devida contenção e destinação do resíduo gerado.</t>
  </si>
  <si>
    <t>21699-4</t>
  </si>
  <si>
    <t>Investigação de catalisadores através de microscopia eletrônica de transmissão</t>
  </si>
  <si>
    <t>21700-0</t>
  </si>
  <si>
    <t>Bloqueio de tubos com atmosfera explosiva durante trabalho a quente e vedação temporária de válvulas com tubulação pressurizada</t>
  </si>
  <si>
    <t>UNESP - Centro de Monitoramento e Pesquisa da Qualidade de Combustíveis, Biocombustíveis, Petróleo e Derivados</t>
  </si>
  <si>
    <t>21701-8</t>
  </si>
  <si>
    <t>Membranas hibridas nanoestruturadas contendo  líquidos iônicos e seus derivados para sequestro de CO2 de gás natural por permeação gasosa</t>
  </si>
  <si>
    <t>21702-6</t>
  </si>
  <si>
    <t>Processos de reparos alternativos: soldagem em operação de abraçadeiras aparafusadas e bujão (capote)</t>
  </si>
  <si>
    <t>21703-4</t>
  </si>
  <si>
    <t>Efeito do envelhecimento físico e químico de fitas ABC em ambientes de CO2</t>
  </si>
  <si>
    <t>21704-2</t>
  </si>
  <si>
    <t>Influência do pH na Estabilidade de Emulsões</t>
  </si>
  <si>
    <t>21705-9</t>
  </si>
  <si>
    <t>Desenvolvimento de microrganismo e tecnologia enzimática customizados para hidrólise integral de biomassas lignocelulósicas</t>
  </si>
  <si>
    <t>21706-7</t>
  </si>
  <si>
    <t>AVALIAÇÃO FLUIDODINÂMICA DE REATORES DE HIDROGENAÇÃO SELETIVA DE DIOLEFINAS</t>
  </si>
  <si>
    <t>21707-5</t>
  </si>
  <si>
    <t>Desenvolvimento de Metodologia e ferramentas integradas para construção de Dashboard de vida útil (SCC-CO2) de dutos flexíveis com base em técnicas de Digital Twin</t>
  </si>
  <si>
    <t>cesar</t>
  </si>
  <si>
    <t>cesar - CESAR</t>
  </si>
  <si>
    <t>21708-3</t>
  </si>
  <si>
    <t>Desenvolvimento de conceitos de sistemas portáteis para analises químicas</t>
  </si>
  <si>
    <t>21709-1</t>
  </si>
  <si>
    <t>21710-9</t>
  </si>
  <si>
    <t>Determinação de Parâmetros, Registro e Processamento de Dados Sísmicos para Investigação Sismoestratigráfica em Deltas e Sistemas Costeiros</t>
  </si>
  <si>
    <t>21711-7</t>
  </si>
  <si>
    <t>Otimização de processos de inspeção, monitoramento e teste de equipamentos submarinos de petróleo e gás em operação</t>
  </si>
  <si>
    <t>21712-5</t>
  </si>
  <si>
    <t>Desenvolvimento de Metodologias para Previsão de Cronograma e Sequência Operacional Utilizando Técnicas de Aprendizado de Máquina.</t>
  </si>
  <si>
    <t>UFAL - EDGE - Centro de Inovação</t>
  </si>
  <si>
    <t>21713-3</t>
  </si>
  <si>
    <t>Inovação para Aceitabilidade de Defeitos em Dutos com base na Mecânica da Fratura Probabilística</t>
  </si>
  <si>
    <t>USP - Gestão de Riscos e Confiabilidade em Engenharia de Estruturas</t>
  </si>
  <si>
    <t>21714-1</t>
  </si>
  <si>
    <t>ASSISTENTE DE INTERPRETAÇÃO SÍSMICA - PRODUTIZAÇÃO</t>
  </si>
  <si>
    <t>IBM BRASIL INDÚSTRIA, MÁQUINAS E SERVIÇOS LTDA.</t>
  </si>
  <si>
    <t>21715-8</t>
  </si>
  <si>
    <t>21716-6</t>
  </si>
  <si>
    <t>Desenvolvimento, Implementação e Aplicação de Novas Metodologias para Modelagem, Simulação Numérica e Projeto de Risers de Perfuração através da interface RiserWeb</t>
  </si>
  <si>
    <t>21717-4</t>
  </si>
  <si>
    <t>Predição de salinidade para injeção: Investigando o Impacto da Molhabilidade em Processos de Recuperação Avançada de Petróleo</t>
  </si>
  <si>
    <t>21718-2</t>
  </si>
  <si>
    <t>Tecnologias Digitais Emergentes (Blockchain, Distributed Ledger Technology e Smart Contract) para Exploração e Produção de Petróleo em regime de Consórcio</t>
  </si>
  <si>
    <t>21719-0</t>
  </si>
  <si>
    <t>Simulação Física da Propagação de Falhamentos em Depósitos Argilosos Marinhos - Fault Propagation</t>
  </si>
  <si>
    <t>21720-8</t>
  </si>
  <si>
    <t>21721-6</t>
  </si>
  <si>
    <t>Sistemas de Machine Learning para Gêmeos Digitais de Unidades Estacionárias de Produção de Petróleo e Gás</t>
  </si>
  <si>
    <t>21722-4</t>
  </si>
  <si>
    <t>ESTUDO E PESQUISA DE DESENVOLVIMENTO E IMPLEMENTAÇÃO DE UM SISTEMA DE CAPTAÇÃO DE ÁGUAS PROFUNDAS PARA UNIDADES OFFSHORE INSTALADAS NA COSTA BRASILEIRA - Fase II</t>
  </si>
  <si>
    <t>21723-2</t>
  </si>
  <si>
    <t>Sobre a natureza da estimativa de cenários acidentais de dispersão de gás em tempo real por
meio de fluidodinâmica computacional acoplada a rede neural artificial</t>
  </si>
  <si>
    <t>21727-3</t>
  </si>
  <si>
    <t>Sísmica de Refração para Caracterização e Monitoramento de Reservatórios</t>
  </si>
  <si>
    <t>21728-1</t>
  </si>
  <si>
    <t>Sistema de Planejamento e Apoio à decisão em operações em Busca e Salvamento  (SAR) da Marinha do Brasil</t>
  </si>
  <si>
    <t>21729-9</t>
  </si>
  <si>
    <t>Biolubrificantes</t>
  </si>
  <si>
    <t>21732-3</t>
  </si>
  <si>
    <t>Integração de Fatores Humanos e Resiliência para o Fortalecimento da Cultura de Segurança na Indústria de Óleo e Gás</t>
  </si>
  <si>
    <t>21733-1</t>
  </si>
  <si>
    <t>"Previsão dos preços do petróleo e da atividade econômica global para tomadas de decisões eficientes"</t>
  </si>
  <si>
    <t>21734-9</t>
  </si>
  <si>
    <t>Herança orogênica no controle da deformação intraplaca e desenvolvimento de bacias sedimentares durante a abertura do Oceano Atlântico no NE do Brasil.</t>
  </si>
  <si>
    <t>CPRM</t>
  </si>
  <si>
    <t>CPRM - Serviço Geológico do Brasil CPRM/SGB</t>
  </si>
  <si>
    <t>21735-6</t>
  </si>
  <si>
    <t>Desenvolvimento de tecnologia de adição de nanopartículas durante a soldagem de dutos bimetálicos offshore.</t>
  </si>
  <si>
    <t>21736-4</t>
  </si>
  <si>
    <t>Integração Refino - Corrente Renováveis</t>
  </si>
  <si>
    <t>21738-0</t>
  </si>
  <si>
    <t>Interação solo-duto em argilas ultramoles do Pré-Sal</t>
  </si>
  <si>
    <t>21739-8</t>
  </si>
  <si>
    <t>Redução de Custos: Coqueamento Retardado</t>
  </si>
  <si>
    <t>21740-6</t>
  </si>
  <si>
    <t>Redução de Custos: Craqueamento Catalítico</t>
  </si>
  <si>
    <t>21741-4</t>
  </si>
  <si>
    <t>Redução de Custos: Hidrogênio</t>
  </si>
  <si>
    <t>21744-8</t>
  </si>
  <si>
    <t>Remoção e fixação do CO2 de gás de combustão</t>
  </si>
  <si>
    <t>UFRJ - NUCAT - Núcleo de Catálise;UFRJ - PAM - Laboratório de Processos de Separação com Membranas e Polímeros</t>
  </si>
  <si>
    <t>21745-5</t>
  </si>
  <si>
    <t>Redução de Custos: Produtos</t>
  </si>
  <si>
    <t>21746-3</t>
  </si>
  <si>
    <t>Processamento do Petróleo do Pré-sal - Minimização das Restrições e Alocação Ótima</t>
  </si>
  <si>
    <t>21747-1</t>
  </si>
  <si>
    <t>Redução de Custos: Hidrotratamento</t>
  </si>
  <si>
    <t>21748-9</t>
  </si>
  <si>
    <t>Combustíveis Renováveis Avançados</t>
  </si>
  <si>
    <t>21749-7</t>
  </si>
  <si>
    <t>COMPETÊNCIAS DE ENGENHARIA BÁSICA (CEB)</t>
  </si>
  <si>
    <t>21751-3</t>
  </si>
  <si>
    <t>Materiais Avançados para RGN (MAR)</t>
  </si>
  <si>
    <t>21753-9</t>
  </si>
  <si>
    <t>Desenvolvimento de Técnica para Detecção e Avaliação do Estágio de Danos Provocados por Ataque pelo Hidrogênio a Altas Temperaturas (HTHA).</t>
  </si>
  <si>
    <t>21754-7</t>
  </si>
  <si>
    <t>EQUINOR BRASIL; EQUINOR ENERGY</t>
  </si>
  <si>
    <t>ESTUDO FUNDAMENTAL SOBRE OS MECANISMOS ENVOLVIDOS NA DEPOSIÇÃO DE PARAFINA</t>
  </si>
  <si>
    <t>21756-2</t>
  </si>
  <si>
    <t>Laboratório Computacional de Simulação de Reservatórios e Machine Learning.</t>
  </si>
  <si>
    <t>21758-8</t>
  </si>
  <si>
    <t>ADEQUAÇÃO E CAPACITAÇÃO DO LABORATÓRIO GEOLOGIA MARINHA- LAGEMAR DA UFF PARA REALIZAÇÃO DE PROJETOS DE P,D&amp;I  NO DOMÍNIO DAS CIÊNCIAS DA TERRA</t>
  </si>
  <si>
    <t>21759-6</t>
  </si>
  <si>
    <t>Desenvolvimento de uma metodologia / ferramenta de gestão de integridade de ativos por meio da análise bow-tie baseada em lógica fuzzy.</t>
  </si>
  <si>
    <t>21761-2</t>
  </si>
  <si>
    <t>GÊNESE E ALTERAÇÃO DE DEPÓSITOS PRÉ-SAL APTIANOS DA BACIA DE SANTOS</t>
  </si>
  <si>
    <t>21763-8</t>
  </si>
  <si>
    <t>Programação inteligente da produção (Smart Scheduling)</t>
  </si>
  <si>
    <t>21764-6</t>
  </si>
  <si>
    <t>METODOLOGIAS E MODELAGENS</t>
  </si>
  <si>
    <t>21765-3</t>
  </si>
  <si>
    <t>Aquisição de equipamento específico para medidas eletroquímicas em campo para apoio ao projeto AVALIAÇÃO DA TAXA DE CORROSÃO EM AÇOS SUBMETIDOS À PROTEÇÃO CATÓDICA COM POTENCIAIS ALTERNATIVOS</t>
  </si>
  <si>
    <t>21767-9</t>
  </si>
  <si>
    <t>Projeto BioValue - "Valorização da cadeia produtiva descentralizada de biomassa visando à produção de biocombustíveis avançados: desenvolvimento e avaliação de rotas termoquímicas integradas à produção de biomassa e a rotas bioquímicas"</t>
  </si>
  <si>
    <t>INT;CNPEM;UNIFEI;UFPE;UFU;UFV;UFRJ;IPT</t>
  </si>
  <si>
    <t>INT - Divisão de Catálise e Processos Químicos;CNPEM - Laboratório Nacional de Ciência e Tecnologia do Bioetanol - CTBE;UNIFEI - Núcleo de Excelência em Geração Termelétrica e Distribuida - NEST ;UFPE - LATECLIM - Laboratorio de Refino e Tecnologias Limpas;UFU - Laboratórios do Grupo de Processos Catalíticos e Termoquímicos (GPCATT);UFV - Laboratório de Celulose e Papel;UFRJ - NUCAT - Núcleo de Catálise;IPT - Instituto de Pesquisas Tecnológicas do Estado de SP SA - IPT</t>
  </si>
  <si>
    <t>21768-7</t>
  </si>
  <si>
    <t>Desenvolvimento tecnológico de um modelo de gêmeo digital</t>
  </si>
  <si>
    <t>21769-5</t>
  </si>
  <si>
    <t>Petrofísica avançada de carbonatos: investigação do efeito da molhabilidade e inversão da permeabilidade relativa e pressão capilar com dados de perfil</t>
  </si>
  <si>
    <t>21770-3</t>
  </si>
  <si>
    <t>Desenvolvimento de metodologia para projeto de neutralizadores de vibração aplicados a estruturas e equipamentos de refinaria de petróleo - Etapa I - e levantamento de informações para o desenvolvimento de software para aplicação em controle de vibrações - Etapa II.</t>
  </si>
  <si>
    <t>UFPR - Grupo de Pesquisa em Vibrações e Som em Sistemas Mecânicos - GVIBS</t>
  </si>
  <si>
    <t>21771-1</t>
  </si>
  <si>
    <t>Avaliação do desempenho de dispersantes em função das características de diversos tipos de petróleos - Ambiental 2</t>
  </si>
  <si>
    <t>21772-9</t>
  </si>
  <si>
    <t>Planta Piloto Digital</t>
  </si>
  <si>
    <t>21773-7</t>
  </si>
  <si>
    <t>Maximização da Capacidade de Tratamento de Água Produzida Mediante Tratamento Químico não-Convencional</t>
  </si>
  <si>
    <t>21774-5</t>
  </si>
  <si>
    <t>Estudo de Redução de Arrasto em Escoamento Multifásicos Turbulentos</t>
  </si>
  <si>
    <t>21775-2</t>
  </si>
  <si>
    <t>Desenvolvimento de métodos para análise de insumos químicos da indústria do petróleo utilizando Espectroscopia Raman intensificada por superfície e conceitos de Aprendizagem de Máquina</t>
  </si>
  <si>
    <t>UNICAMP - Laboratório de Quimiometria em Química Analítica</t>
  </si>
  <si>
    <t>21776-0</t>
  </si>
  <si>
    <t>TOTAL; EQUINOR BRASIL</t>
  </si>
  <si>
    <t>Desenvolvimento de um Novo Lançador Automático de PIG Submarino para Águas Profundas.</t>
  </si>
  <si>
    <t>NOV FLEXIBLES EQUIPAMENTOS E SERVICOS LTDA.</t>
  </si>
  <si>
    <t>21777-8</t>
  </si>
  <si>
    <t>Planejamento inteligente da produção (Smart Planning)</t>
  </si>
  <si>
    <t>21778-6</t>
  </si>
  <si>
    <t>Tecnologia EMAT para inspeção de corrosão por PIGs (HERCULES-Pig_EMAT)</t>
  </si>
  <si>
    <t>21779-4</t>
  </si>
  <si>
    <t>Parametrização da geometria e arquitetura de reservatórios</t>
  </si>
  <si>
    <t>21781-0</t>
  </si>
  <si>
    <t>Produção de CAP com Petróleos do Pré-sal</t>
  </si>
  <si>
    <t>21782-8</t>
  </si>
  <si>
    <t>Formulação de Asfaltos com Correntes de Menor Valor Agregado</t>
  </si>
  <si>
    <t>22281-0</t>
  </si>
  <si>
    <t>Instalação de dispersores de carga UltraMist de maior eficiencia em UFCCs</t>
  </si>
  <si>
    <t>21784-4</t>
  </si>
  <si>
    <t>REPSOL; SHELL</t>
  </si>
  <si>
    <t>i-Concept JIP Fase 1</t>
  </si>
  <si>
    <t>21785-1</t>
  </si>
  <si>
    <t>Embarcação Offshore com propulsão híbrida</t>
  </si>
  <si>
    <t>21786-9</t>
  </si>
  <si>
    <t>DESENVOLVIMENTO DE METODOLOGIA PARA CARACTERIZAÇÃO MECÂNICA DE AÇOS DE ALTA RESISTÊNCIA UTILIZADOS EM DUTOS FLEXÍVEIS</t>
  </si>
  <si>
    <t>21787-7</t>
  </si>
  <si>
    <t>Termodinâmica de formação de hidratos em sistemas multicomponente e multifásicos</t>
  </si>
  <si>
    <t>21788-5</t>
  </si>
  <si>
    <t>Eliminação de Interferentes na Análise Isotópica de Metano Presente em Gases Naturais: Avaliação do Emprego da Criogenia e de Peneiras Moleculares - Projeto Interferentes</t>
  </si>
  <si>
    <t>22305-7</t>
  </si>
  <si>
    <t>Modelo reacional molecular de FCC implementado no Petrosim</t>
  </si>
  <si>
    <t>21790-1</t>
  </si>
  <si>
    <t>Novos Desenvolvimentos em Métodos para Avaliação da Integridade Estrutural de Dutos Submarinos HT/HP (IntegriDutos)</t>
  </si>
  <si>
    <t>21791-9</t>
  </si>
  <si>
    <t>Caracterização elétrica de plugues de rocha usando as técnicas galvanostática e indução eletromagnética: um estudo comparativo</t>
  </si>
  <si>
    <t>21793-5</t>
  </si>
  <si>
    <t>Recuperação avançada através de nanotecnologia, métodos químicos e microbiológicos</t>
  </si>
  <si>
    <t>21794-3</t>
  </si>
  <si>
    <t>Nanomateriais poliméricos funcionalizados.</t>
  </si>
  <si>
    <t>21796-8</t>
  </si>
  <si>
    <t>Atualização de Infraestrutura do Laboratório de corrosão para desenvolvimento de pesquisa aplicada.</t>
  </si>
  <si>
    <t>21799-2</t>
  </si>
  <si>
    <t>Processamento de Gás Natural</t>
  </si>
  <si>
    <t>21800-8</t>
  </si>
  <si>
    <t>Produtos de alto valor agregado: Solventes e Outras Oportunidades</t>
  </si>
  <si>
    <t>21801-6</t>
  </si>
  <si>
    <t>Produtos de alto valor agregado: Olefinas</t>
  </si>
  <si>
    <t>21802-4</t>
  </si>
  <si>
    <t>Lubrificantes e produtos especiais</t>
  </si>
  <si>
    <t>21803-2</t>
  </si>
  <si>
    <t>Óleos Combustíveis Marítimos e Industriais</t>
  </si>
  <si>
    <t>21804-0</t>
  </si>
  <si>
    <t>Desenvolvimento e aplicação de sensores inteligentes (IIoT)</t>
  </si>
  <si>
    <t>21805-7</t>
  </si>
  <si>
    <t>Sistemas baseados em Inteligência Artificial e desenvolvimentos para Gêmeo Digital</t>
  </si>
  <si>
    <t>21806-5</t>
  </si>
  <si>
    <t>Prova experimental do conceito, integração e validação das tecnologias viabilizadoras do programa de completação de poço inteligente por sistema elétrico (eIWC) com cabo (CI_CLE).</t>
  </si>
  <si>
    <t>21807-3</t>
  </si>
  <si>
    <t>Montagem de infraestrutura para o desenvolvimento de nova rota de produção de Bioquerosene de Aviação via conversão direta de ésteres ramificados</t>
  </si>
  <si>
    <t>21808-1</t>
  </si>
  <si>
    <t>InterSens - Avaliação e Intercalibração de Sensores Remotos para a detecção e monitoramento de hidrocarbonetos e efluentes em áreas marinhas.</t>
  </si>
  <si>
    <t>22579-7</t>
  </si>
  <si>
    <t>Transformação de cascalho de perfuração em adubo</t>
  </si>
  <si>
    <t>21810-7</t>
  </si>
  <si>
    <t>Redução de incertezas e transferência de escala dos parâmetros petrofísicos e dinâmicos</t>
  </si>
  <si>
    <t>21811-5</t>
  </si>
  <si>
    <t>Interpretação e incorporação de dados dinâmicos</t>
  </si>
  <si>
    <t>21812-3</t>
  </si>
  <si>
    <t>Identificação e desenvolvimento de soluções para viabilização da geração eólica offshore com foco no fornecimento de energia para unidades offshore de produção de O&amp;G</t>
  </si>
  <si>
    <t>21813-1</t>
  </si>
  <si>
    <t>Estudo sobre o colapso de tubos cladeados</t>
  </si>
  <si>
    <t>21814-9</t>
  </si>
  <si>
    <t>Injeção e reinjeção de água com  riscos geomecânicos mitigados</t>
  </si>
  <si>
    <t>21815-6</t>
  </si>
  <si>
    <t>Mitigação e remoção de danos nos poços injetores</t>
  </si>
  <si>
    <t>21816-4</t>
  </si>
  <si>
    <t>Sistema FerryBox - Avaliação de tecnologia autônoma para aquisição de dados ambientais marinhos em tempo real</t>
  </si>
  <si>
    <t>21817-2</t>
  </si>
  <si>
    <t>Blockchain na cadeia de suprimento e distribuição de combustível e GN</t>
  </si>
  <si>
    <t>21818-0</t>
  </si>
  <si>
    <t>Redução da Poluição Local</t>
  </si>
  <si>
    <t>21820-6</t>
  </si>
  <si>
    <t>Abordagem de pooling test em metodologia multiplex para diagnóstico do novo coronavírus (2019-nCoV) por PCR em tempo real</t>
  </si>
  <si>
    <t>21821-4</t>
  </si>
  <si>
    <t>DISSOCIADOR DE HIDRATO A LASER DE ALTA POTÊNCIA</t>
  </si>
  <si>
    <t>22649-8</t>
  </si>
  <si>
    <t>ADEQUAÇÃO DA ÁGUA DE LAVAGEM NA U-262 DA REVAP</t>
  </si>
  <si>
    <t>21823-0</t>
  </si>
  <si>
    <t>Avaliação Petrofísica em Perfilagem LWD</t>
  </si>
  <si>
    <t>21824-8</t>
  </si>
  <si>
    <t>Interpretação de atributos elásticos de folhelhos</t>
  </si>
  <si>
    <t>21825-5</t>
  </si>
  <si>
    <t>Mineralogia aplicada aos estudos de sistemas petrolíferos</t>
  </si>
  <si>
    <t>21826-3</t>
  </si>
  <si>
    <t>Incorporação contínua e integrada de dados nos modelos de reservatórios</t>
  </si>
  <si>
    <t>22696-9</t>
  </si>
  <si>
    <t>Estudo de viabilidade ambiental de parques eólicos offshore e sua interface com os impactos da indústria de petróleo e gás</t>
  </si>
  <si>
    <t>23804-8</t>
  </si>
  <si>
    <t>Avaliação de métodos de caracterização geológica com base em integração e visualização de dados.</t>
  </si>
  <si>
    <t>21829-7</t>
  </si>
  <si>
    <t>Atividades de pesquisa e avaliação em apoio ao desenvolvimento de processo de produção de piches de petróleo</t>
  </si>
  <si>
    <t>CTEx</t>
  </si>
  <si>
    <t>CTEx - Núcleo de Competência para o Desenvolvimento de Tecnologia de Carbono</t>
  </si>
  <si>
    <t>21830-5</t>
  </si>
  <si>
    <t>Controle Estrutural Das Cozinhas Geradoras E Modelos De Fluxo Térmico De Porções Hiperdistendidas De Bacias Marginais</t>
  </si>
  <si>
    <t>23856-8</t>
  </si>
  <si>
    <t>Operações Piloto com uso de ROV e ferramentas submarinas especiais</t>
  </si>
  <si>
    <t>21832-1</t>
  </si>
  <si>
    <t>Dinâmica lateral e vertical de migração de fluidos em sistemas cársticos - Queijo Suiço</t>
  </si>
  <si>
    <t>21833-9</t>
  </si>
  <si>
    <t>DESENVOLVIMENTO DE MÉTODO PARA QUANTIFICAÇÃO DE HPAM EM ÁGUAS DE PRODUÇÃO DO CAMPO DE PEREGRINO</t>
  </si>
  <si>
    <t>21834-7</t>
  </si>
  <si>
    <t>Avaliação da susceptibilidade à fragilização pelo hidrogênio em meios ricos em CO2 de aços de armaduras de dutos flexíveis.</t>
  </si>
  <si>
    <t>21835-4</t>
  </si>
  <si>
    <t>Criação de um mega-acervo de atributos oriundos de imagens RADARSAT para exsudações e derrames de óleo na superfície do mar visando o uso eficiente de machine learning.</t>
  </si>
  <si>
    <t>21836-2</t>
  </si>
  <si>
    <t>Transformação Digital dos Processos de Comissionamento</t>
  </si>
  <si>
    <t>21837-0</t>
  </si>
  <si>
    <t>Modelagem integrada de dano à formação, efeitos térmicos e de fraturas induzidas durante a injeção de água nos carbonatos do Pré-Sal.</t>
  </si>
  <si>
    <t>21838-8</t>
  </si>
  <si>
    <t>Avaliação da corrosão em suporte condutor metálico de eletrodos, interno a tratador eletrostático do tipo AC/DC.</t>
  </si>
  <si>
    <t>21839-6</t>
  </si>
  <si>
    <t>Desenvolvimento de Metodologia para Preservação/Armazenamento, Caracterização e Quantificação de Produtos de Corrosão da Cadeia Produtiva do Petróleo e Gás.</t>
  </si>
  <si>
    <t>SENAI-PR</t>
  </si>
  <si>
    <t>SENAI-PR - Instituto SENAI de Inovação em Eletroquímica</t>
  </si>
  <si>
    <t>21840-4</t>
  </si>
  <si>
    <t>Obras Civis para construção do Centro Tecnológico para o Pré-sal Brasileiro- CTPB</t>
  </si>
  <si>
    <t>21841-2</t>
  </si>
  <si>
    <t>Equipamentos para o Centro Tecnológico para o Pré-sal Brasileiro - CTPB</t>
  </si>
  <si>
    <t>21842-0</t>
  </si>
  <si>
    <t>Avaliação de sistemas petrolíferos através de exsudações naturais de petróleo</t>
  </si>
  <si>
    <t>21843-8</t>
  </si>
  <si>
    <t>NanoSIMS e Datação U/Pb dos Carbonatos do Pré-Sal</t>
  </si>
  <si>
    <t>21844-6</t>
  </si>
  <si>
    <t>Multi-sensor core Logger e análises de séries temporais</t>
  </si>
  <si>
    <t>21845-3</t>
  </si>
  <si>
    <t>Sistema Marinizado para a Inspeção de Cabos de Aço das Linhas de Ancoragem de Unidades Flutuantes</t>
  </si>
  <si>
    <t>USP - Laboratório de Veículos Não Tripulados-LVNT</t>
  </si>
  <si>
    <t>21846-1</t>
  </si>
  <si>
    <t>Pesquisa e Desenvolvimento sobre Hidratos em Garantia de Escoamento - Fase II</t>
  </si>
  <si>
    <t>21847-9</t>
  </si>
  <si>
    <t>Estudo das emissões de material particulado em veículos automotores do ciclo Otto com tecnologia de injeção direta de combustível (GDI).</t>
  </si>
  <si>
    <t>21848-7</t>
  </si>
  <si>
    <t>Simulação Avançada em Tempo Real de Operações Marítimas e Aplicações à Transformação Digital</t>
  </si>
  <si>
    <t>21849-5</t>
  </si>
  <si>
    <t>Monitoramento em tempo real do estado de degradação e predição da vida útil de banco de bateria chumbo ácida estacionária</t>
  </si>
  <si>
    <t>21850-3</t>
  </si>
  <si>
    <t>Caracterização e mitigação de riscos geomecânicos</t>
  </si>
  <si>
    <t>21851-1</t>
  </si>
  <si>
    <t>Otimização da drenagem em reservatórios de alta pressão</t>
  </si>
  <si>
    <t>21852-9</t>
  </si>
  <si>
    <t>Desenvolvimento de um modelo preditivo de concentração de óleo em água em processamento primário de petróleo usando mineração de dados</t>
  </si>
  <si>
    <t>22460-0</t>
  </si>
  <si>
    <t>Piloto no campo de Lula, dado nodes monitor 3D</t>
  </si>
  <si>
    <t>21854-5</t>
  </si>
  <si>
    <t>Implantação de infraestrutura laboratorial para avaliação de perda de carga em linhas flexíveis</t>
  </si>
  <si>
    <t>21855-2</t>
  </si>
  <si>
    <t>COMPREENDENDO AS ACUMULAÇÕES DE CO2 NA BACIA DE SANTOS/PLATÔ DE SÃO PAULO NO CONTEXTO DA ABERTURA DO ATLÂNTICO SUL</t>
  </si>
  <si>
    <t>21856-0</t>
  </si>
  <si>
    <t>PESQUISAS E DESENVOLVIMENTO DE DISSIPADORES TÉRMICOS BASEADOS EM MICRO-CANAIS PARA CÉLULAS FOTOVOLTAICAS DE ALTA CONCENTRAÇÃO COM RECUPERAÇAO DO CALOR REJEITADO PARA DESSALINIZAÇAO.</t>
  </si>
  <si>
    <t>21857-8</t>
  </si>
  <si>
    <t>Análise Geológica e Petrofísica dos reservatórios Cabonáticos do Pré-Sal: integrando métodos multi-escala para caracterização da porosidade</t>
  </si>
  <si>
    <t>21858-6</t>
  </si>
  <si>
    <t>Parametrização e modelagem estrutural e geomecânica de reservatórios</t>
  </si>
  <si>
    <t>21859-4</t>
  </si>
  <si>
    <t>Ferramenta para avaliação do desempenho de sistemas elétricos 13.8kV de plataformas típicas para produção em Libra</t>
  </si>
  <si>
    <t>21860-2</t>
  </si>
  <si>
    <t>Modelagem numérica de conversor de frequência de média tensão para as grandes cargas de uma UEP de Libra e investigação de estratégias de controle cooperativo</t>
  </si>
  <si>
    <t>21861-0</t>
  </si>
  <si>
    <t>Avaliação de comportamento fundamental e de mecanismos de falha de materiais compósitos para aplicação em dutos submarinos</t>
  </si>
  <si>
    <t>22469-1</t>
  </si>
  <si>
    <t>Modelagem do Fator R</t>
  </si>
  <si>
    <t>21863-6</t>
  </si>
  <si>
    <t>Desenvolvimento de Sistema Computacional para Determinação da Confiabilidade e Segurança de BOP</t>
  </si>
  <si>
    <t>21864-4</t>
  </si>
  <si>
    <t>Limpeza de permutadores de calor tipo PCHE por ultrassom</t>
  </si>
  <si>
    <t>21865-1</t>
  </si>
  <si>
    <t>Estudo de Condições de Contorno para Calibração de Medidores de Vazão</t>
  </si>
  <si>
    <t>INMETRO</t>
  </si>
  <si>
    <t>INMETRO - Divisão de Metrologia em Dinâmica de Fluidos</t>
  </si>
  <si>
    <t>21866-9</t>
  </si>
  <si>
    <t>Otimização da drenagem em reservatórios espessos</t>
  </si>
  <si>
    <t>21867-7</t>
  </si>
  <si>
    <t>PALEO-RELEVO - Mapeamento de propriedades e restauração de superfícies (Sistema Recon)</t>
  </si>
  <si>
    <t>21868-5</t>
  </si>
  <si>
    <t>Tecnologias para redução de emissões de material particulado</t>
  </si>
  <si>
    <t>21869-3</t>
  </si>
  <si>
    <t>Tecnologias para redução de emissões de NOx e Sox</t>
  </si>
  <si>
    <t>21870-1</t>
  </si>
  <si>
    <t>Desenvolvimento de uma Abordagem para Construção de Modelos Multifidelidades para Reduzir Incertezas e Melhorar Previsão de Produção</t>
  </si>
  <si>
    <t>23487-2</t>
  </si>
  <si>
    <t>Machine Learning na sísmica 3.0 ¿ Métodos para detecção de potenciais acumulações de gás empregando aquisições sísmicas post-stack sistema ALINE.</t>
  </si>
  <si>
    <t>21872-7</t>
  </si>
  <si>
    <t>Aprimoramento de Equipamento de Reparo Emergencial em Tubulações de Petróleo (ERDUT).</t>
  </si>
  <si>
    <t>UERJ - Laboratório de Adesão e Aderência</t>
  </si>
  <si>
    <t>21873-5</t>
  </si>
  <si>
    <t>FERRAMENTAS DE APOIO À TRANSFORMAÇÃO DIGITAL NA ÁREA DE RESERVA, RESERVATÓRIO, ELEVAÇÃO E ESCOAMENTO</t>
  </si>
  <si>
    <t>21874-3</t>
  </si>
  <si>
    <t>Desenvolvimento de sistema informatizado usando Machine Learning para interpretação dos dados sísmicos 2D</t>
  </si>
  <si>
    <t>21875-0</t>
  </si>
  <si>
    <t>Desenvolvimento de um mercado de gás natural (GN) em Roraima: aspectos regulatórios, técnicos e estratégicos</t>
  </si>
  <si>
    <t>USP - INSTITUTO DE ENERGIA E AMBIENTE IEE/USP</t>
  </si>
  <si>
    <t>21876-8</t>
  </si>
  <si>
    <t>Melhoria de infraestrutura laboratorial para desenvolvimento de metodologia de teste, integridade e confiabilidade de conectores elétricos molhados submarinos e de poço para os novos desafios da Completação Elétrica do Pré-Sal.</t>
  </si>
  <si>
    <t>21877-6</t>
  </si>
  <si>
    <t>Combustíveis para Motores de alta eficiência</t>
  </si>
  <si>
    <t>21878-4</t>
  </si>
  <si>
    <t>Avaliação da interligação de uma geração eólica offshore a um sistema elétrico 13,8 kV típico de uma UEP de Libra</t>
  </si>
  <si>
    <t>UFSC - INEP - Instituto de Eletrônica de Potência</t>
  </si>
  <si>
    <t>21879-2</t>
  </si>
  <si>
    <t>Utilização de HPC em modelagem de problemas da indústria de petróleo</t>
  </si>
  <si>
    <t>LNCC - Centro Nacional de Processamento de Alto Desempenho</t>
  </si>
  <si>
    <t>21880-0</t>
  </si>
  <si>
    <t>Skid centrífugo itinerante para separação de água produzida em petróleos com baixos BSW¿s</t>
  </si>
  <si>
    <t>21881-8</t>
  </si>
  <si>
    <t>Janela de pressão em poços (Ambiente Tectos)</t>
  </si>
  <si>
    <t>21882-6</t>
  </si>
  <si>
    <t>Estudos de separação gravitacional em fase densa (HISEP) para novos cenários com alta RGO e alto CO2</t>
  </si>
  <si>
    <t>21883-4</t>
  </si>
  <si>
    <t>Tecnologias de Desidratação de Gás Natural Contendo Altos Teores de CO2, aplicadas a cenários de altas pressões e grandes vazões</t>
  </si>
  <si>
    <t>21884-2</t>
  </si>
  <si>
    <t>Projeto ¿Sistema  Inteligente HS2¿</t>
  </si>
  <si>
    <t>DERSALIS BRASIL TECNOLOGIA E INOVACOES EM SAUDE LTDA</t>
  </si>
  <si>
    <t>SENAI-SP</t>
  </si>
  <si>
    <t>SENAI-SP - Instituto SENAI de Inovação Manufatura Avançada e Microfabricação</t>
  </si>
  <si>
    <t>21885-9</t>
  </si>
  <si>
    <t>ESTUDO FUNDAMENTAL SOBRE OS MECANISMOS ENVOLVIDOS NA DEPOSIÇÃO DE PARAFIN</t>
  </si>
  <si>
    <t>23850-1</t>
  </si>
  <si>
    <t>ADGEOMEC - Assistentes digitais para modelagem geomecânica</t>
  </si>
  <si>
    <t>21887-5</t>
  </si>
  <si>
    <t>MELHORIA DE INFRAESTRUTURA LABORATORIAL PARA DESENVOLVIMENTO DE PROJETO DE MODELAGEM PREDITIVA DE ESCOAMENTO ESTRATIFICADO E DESENVOLVIMENTO DE SIMULADOR (ESTER)</t>
  </si>
  <si>
    <t>UFRJ - Laboratório de Escoamentos Multifásicos em Tubulações</t>
  </si>
  <si>
    <t>21888-3</t>
  </si>
  <si>
    <t>Técnicas de análise preditiva e prescritiva como suporte para o planejamento logístico da cadeia de abastecimento de petróleo e derivados.</t>
  </si>
  <si>
    <t>21889-1</t>
  </si>
  <si>
    <t>Funcionalidades Open BIM para Interoperabilidade dos Processos da Cadeia de Valor de Sistemas Submarinos</t>
  </si>
  <si>
    <t>21890-9</t>
  </si>
  <si>
    <t>Avaliação de marcadores químicos para petróleo</t>
  </si>
  <si>
    <t>21891-7</t>
  </si>
  <si>
    <t>Geologia e geoquímica dos reservatórios das seções sag e topo do rifte das áreas de Sapinhoá e Lapa na bacia de Santos</t>
  </si>
  <si>
    <t>21892-5</t>
  </si>
  <si>
    <t>Projeto Executivo para a UNIDADE CAETÉ da Rede SGB de P,D&amp;I com Rochas e Fluidos de Bacias Petrolíferas.</t>
  </si>
  <si>
    <t>21893-3</t>
  </si>
  <si>
    <t>Projeto Executivo para Revitalização do Museu de Ciências da Terra e seus laboratórios associados.</t>
  </si>
  <si>
    <t>21894-1</t>
  </si>
  <si>
    <t>Projeto Executivo para a UNIDADE URCA da Rede SGB de P,D&amp;I com Rochas e Fluidos de Bacias Petrolíferas.</t>
  </si>
  <si>
    <t>21895-8</t>
  </si>
  <si>
    <t>Projeto Executivo para implantação do Centro de Referência em Geociências.</t>
  </si>
  <si>
    <t>21592-1</t>
  </si>
  <si>
    <t>LQC - Laboratório de Testes de Qualificação e Confiabilidade de Equipamentos e Sistemas de perfuração, Completação e de Poço - FASE I.</t>
  </si>
  <si>
    <t>21897-4</t>
  </si>
  <si>
    <t>Caracterização Petrofísica de carbonatos do Pré-sal e análogos</t>
  </si>
  <si>
    <t>21898-2</t>
  </si>
  <si>
    <t>Programa de apoio à manutenção do NPqHo Vital de Oliveira, para a melhoria da infraestrutura laboratorial embarcada do Brasil, com foco em pesquisas hidroceanográficas nas regiões oceânicas estratégicas para a exploração de recursos naturais.</t>
  </si>
  <si>
    <t>21899-0</t>
  </si>
  <si>
    <t>ROV Integrado a Barco Autônomo de Superfície</t>
  </si>
  <si>
    <t>USSV TECNOLOGIA AUTONOMA LTDA</t>
  </si>
  <si>
    <t>21900-6</t>
  </si>
  <si>
    <t>Membranas para remoção de CO2 do Gás Natural</t>
  </si>
  <si>
    <t>PAM MEMBRANAS SELETIVAS LTDA</t>
  </si>
  <si>
    <t>21901-4</t>
  </si>
  <si>
    <t>Arcabouço tecnológico para o Gerenciamento Digital de Sistemas de  Produção</t>
  </si>
  <si>
    <t>21902-2</t>
  </si>
  <si>
    <t>Otimização do gerenciamento de reservatórios</t>
  </si>
  <si>
    <t>23288-4</t>
  </si>
  <si>
    <t>Ferramenta para diagnóstico da deposição orgânica em linhas submarinas de produção de óleo</t>
  </si>
  <si>
    <t>21904-8</t>
  </si>
  <si>
    <t>Caracterização Ambiental da Bacia de Santos</t>
  </si>
  <si>
    <t>21905-5</t>
  </si>
  <si>
    <t>PeTwin - Gêmeos digitais para otimização e gerenciamento de produção</t>
  </si>
  <si>
    <t>21906-3</t>
  </si>
  <si>
    <t>Remoção de óleo por meio de floculação pneumática com a injeção de bolhas de ar em trocadores de calor</t>
  </si>
  <si>
    <t>21907-1</t>
  </si>
  <si>
    <t>Comportamento da corrosão por frestas em LRC</t>
  </si>
  <si>
    <t>21908-9</t>
  </si>
  <si>
    <t>Aperfeiçoamento do Sistema de Terceiro Estágio de Ciclones de UFCCs - FASE 5</t>
  </si>
  <si>
    <t>21909-7</t>
  </si>
  <si>
    <t>Visão Computacional para Monitoramento de Sistemas Submarinos</t>
  </si>
  <si>
    <t>UFPE - Grupo de Pesquisa em Realidade Virtual e Multimídia</t>
  </si>
  <si>
    <t>23040-9</t>
  </si>
  <si>
    <t>Digital Twin de Custos de Poços</t>
  </si>
  <si>
    <t>21911-3</t>
  </si>
  <si>
    <t>DEEP-FLOW: Comportamento de risers em águas profundas submetidos a escoamentos internos intermitentes</t>
  </si>
  <si>
    <t>21912-1</t>
  </si>
  <si>
    <t>Operações Submarinas Autônomas</t>
  </si>
  <si>
    <t>21913-9</t>
  </si>
  <si>
    <t>Desenvolvimento de simulador em realidade virtual, criando metodologia para treinamento de processos da indústria de Oil&amp;Gas, em um ambiente seguro e intuitivo, reduzindo a necessidade de treinamentos ministrados em local de trabalho e pessoal embarcado, facilitando atividades a distância.</t>
  </si>
  <si>
    <t>NAKED MONKEY LTDA</t>
  </si>
  <si>
    <t>21914-7</t>
  </si>
  <si>
    <t>MANNTIS - Segmentação Semântica de Imagens Submarinas usando Algoritmos de Deep Learning</t>
  </si>
  <si>
    <t>21915-4</t>
  </si>
  <si>
    <t>Avaliação de Ciclo de Vida para rotas marítimas e terrestres de destinação de cascalhos e fluidos de perfuração de petróleo e gás.</t>
  </si>
  <si>
    <t>UFSC - Grupo de pesquisa em avaliação de ciclo de vida - Ciclog</t>
  </si>
  <si>
    <t>21916-2</t>
  </si>
  <si>
    <t>Avaliação de soluções para a destinação final de rejeitos NORM do petróleo e gás</t>
  </si>
  <si>
    <t>CNEN;PUC-Rio</t>
  </si>
  <si>
    <t>CNEN - Centro de Desenvolvimento da Tecnologia Nuclear;PUC-Rio - LABORATÓRIO DE CARACTERIZAÇÃO DE ÁGUAS - LABAGUAS</t>
  </si>
  <si>
    <t>21917-0</t>
  </si>
  <si>
    <t>Controles sobre a espessura da anidrita capeadora no Pré-sal e sua relação com a qualidade do reservatório e resposta sísmica</t>
  </si>
  <si>
    <t>21918-8</t>
  </si>
  <si>
    <t>Avaliação da Qualidade dos Reservatórios Albo-Cenomanianos das Bacias Potiguar e Ceará em Águas Profundas</t>
  </si>
  <si>
    <t>23388-2</t>
  </si>
  <si>
    <t>TOTAL; QATAR ENERGY</t>
  </si>
  <si>
    <t>Melhoria de Infraestrutura do Complexo de Prototipagem e Emulação em Tempo Real para Avaliação de Tecnologias Aplicadas em Fontes Renováveis de Energia e Sistemas do LAFAE/ELEPOT - Laboratório de Fontes Alternativas de Energia e de Eletrônica de Potência da Universidade Federal do Rio de Janeiro.</t>
  </si>
  <si>
    <t>21920-4</t>
  </si>
  <si>
    <t>Regeneração natural como ferramenta para recuperação de áreas alagadas continentais e estuarinas</t>
  </si>
  <si>
    <t>21921-2</t>
  </si>
  <si>
    <t>Estudo da corrosão por frestas em LRC</t>
  </si>
  <si>
    <t>UFRGS - ELETROCORR- Laboratório de Processos Eletroquímicos e Corrosão</t>
  </si>
  <si>
    <t>21922-0</t>
  </si>
  <si>
    <t>Otimização de Aquisição de Dados e de Resultados de Reservatório</t>
  </si>
  <si>
    <t>21923-8</t>
  </si>
  <si>
    <t>SENSORIAMENTO REMOTO APLICADO À CONTAMINAÇÃO POR HIDROCARBONETOS EM AMBIENTES MARINHOS E MANGUEZAIS COSTEIROS</t>
  </si>
  <si>
    <t>21924-6</t>
  </si>
  <si>
    <t>Pesquisa e Desenvolvimento de uma nova solução de usina híbrida para geração de energia elétrica, utilizando-se de tecnologias de ESFV, combinadas com Gás Natural ou outra fonte viável, para uma transição energética sustentável (ICARUS)</t>
  </si>
  <si>
    <t>21925-3</t>
  </si>
  <si>
    <t>Desenvolvimento de protocolos para avaliação da presença de sólidos inorgânicos em petróleos do pré-sal</t>
  </si>
  <si>
    <t>23606-7</t>
  </si>
  <si>
    <t>Avaliação Experimental de Campo Magnético para Mitigação de Incrustações Inorgânicas - Fase 2</t>
  </si>
  <si>
    <t>21927-9</t>
  </si>
  <si>
    <t>Estudo de Rochas Reservatório por Ressonância Magnética Nuclear - 1.</t>
  </si>
  <si>
    <t>USP - INSTITUTO DE FÍSICA DE SÃO CARLOS</t>
  </si>
  <si>
    <t>21928-7</t>
  </si>
  <si>
    <t>Análise do escoamento monofásico e bifásico de líquido-gás, em linhas flexíveis, com vistas à determinação do fator de atrito e perda de carga</t>
  </si>
  <si>
    <t>21929-5</t>
  </si>
  <si>
    <t>TriGeA: Machine Learning Aplicado ao Prognóstico de Falhas e Previsão de Vida Útil Remanescente (RUL)</t>
  </si>
  <si>
    <t>TRISOLUTIONS SOLUCOES EM ENGENHARIA LTDA</t>
  </si>
  <si>
    <t>21930-3</t>
  </si>
  <si>
    <t>Mapeamento das principais fontes que degradam o foco e elevam o nível de stress do sondador durante atividades de perfuração de poços, com objetivo de desenvolver sistemas de apoio.</t>
  </si>
  <si>
    <t>JOSE FRANCISCO TOESCA BALDASSIM</t>
  </si>
  <si>
    <t>21931-1</t>
  </si>
  <si>
    <t>Digitalização e Otimização da Produção</t>
  </si>
  <si>
    <t>21932-9</t>
  </si>
  <si>
    <t>SOLUÇÕES COMPUTACIONAIS EM GEOFÍSICA</t>
  </si>
  <si>
    <t>21933-7</t>
  </si>
  <si>
    <t>Avaliação do ambiente do espaço anular de dutos flexíveis - Infraestrutura</t>
  </si>
  <si>
    <t>24071-3</t>
  </si>
  <si>
    <t>Estado-da-arte do conhecimento científico e tecnológico sobre a Digestão Anaeróbia (DA) de resíduos das usinas de cana-de-açúcar brasileiras: desafios e perspectivas</t>
  </si>
  <si>
    <t>UNICAMP - UNIVERSIDADE ESTADUAL DE CAMPINAS</t>
  </si>
  <si>
    <t>21935-2</t>
  </si>
  <si>
    <t>Corrosão por H2S em ligas resistentes à corrosão</t>
  </si>
  <si>
    <t>SOURTEC CONSULTORIA EM ENGENHARIA DE CORROSAO E ANALISE DE MATERIAIS LTDA</t>
  </si>
  <si>
    <t>21936-0</t>
  </si>
  <si>
    <t>Desenvolvimento de estruturas têxteis anti-incrustantes para aplicações submarinas</t>
  </si>
  <si>
    <t>SENAI-SC;SENAI-RJ</t>
  </si>
  <si>
    <t>SENAI-SC - Instituto SENAI de Inovação em Sistemas Embarcados;SENAI-SC - Instituto SENAI de Inovação em Sistemas de Manufatura ;SENAI-RJ - INSTITUTO SENAI DE INOVAÇÃO EM BIOSSINTÉTICOS_OFICIAL</t>
  </si>
  <si>
    <t>21937-8</t>
  </si>
  <si>
    <t>DETERMINAÇÃO DA RESISTÊNCIA RESIDUAL DE DUTOS FLEXÍVEIS COM CARCAÇAS COM DANOS CORROSIVOS</t>
  </si>
  <si>
    <t>21938-6</t>
  </si>
  <si>
    <t>Inteligência artificial aplicada à exploração de petróleo na camada pré-sal</t>
  </si>
  <si>
    <t>UFMG - Departamento de Ciência da Computação</t>
  </si>
  <si>
    <t>21939-4</t>
  </si>
  <si>
    <t>Captura e utilização CO2 (Carbon Capture &amp; Utilization - CCU) - Desenvolvimento de propostas de normalização internacional no âmbito das novas tecnologias e aplicações de CCU</t>
  </si>
  <si>
    <t>21940-2</t>
  </si>
  <si>
    <t>Deterioração térmica e química de catalisadores veiculares com uso de gasolina e de etanol para as futuras fases do Proconve.</t>
  </si>
  <si>
    <t>21941-0</t>
  </si>
  <si>
    <t>Desenvolvimento de ferramenta de inspeção aplicada à dutos flexíveis, para avaliação de anular alagado.</t>
  </si>
  <si>
    <t>21942-8</t>
  </si>
  <si>
    <t>Desenvolvimento de Conector elétrico molhado 01 pino 02 contatos para atender as novas configurações elétricas de poço de petróleo em águas profundas e ultra profundas.</t>
  </si>
  <si>
    <t>21943-6</t>
  </si>
  <si>
    <t>Tecnologias Digitais para Desenvolvimento de Modelos Oceânicos Operacionais</t>
  </si>
  <si>
    <t>21944-4</t>
  </si>
  <si>
    <t>Desenvolvimento de experimentos para passagem de fase de pesquisa para pré comercial contemplando, sistemas de perfuração, completação de poços de petróleo e de processamento de superfície em condições reais de vazão - LQC FASE I.</t>
  </si>
  <si>
    <t>21945-1</t>
  </si>
  <si>
    <t>Estudo da propagação da corrosão localizada em tubos flexíveis em hibernação.</t>
  </si>
  <si>
    <t>21946-9</t>
  </si>
  <si>
    <t>Análise de Velocidade, Imageamento e Inversão</t>
  </si>
  <si>
    <t>UFPA;UNICAMP</t>
  </si>
  <si>
    <t>UFPA - Laboratório de Pesquisa Aplicada a Exploração de Óleo e Gás - LAPAEX;UNICAMP - Centro de Estudos de Petróleo - CEPETRO</t>
  </si>
  <si>
    <t>21947-7</t>
  </si>
  <si>
    <t>Digital Twin aplicado à Segurança Operacional de Unidades de Produção</t>
  </si>
  <si>
    <t>21948-5</t>
  </si>
  <si>
    <t>Otimização Matemática para Inversão do Campo de Onda Completo.</t>
  </si>
  <si>
    <t>21949-3</t>
  </si>
  <si>
    <t>Decantação e sedimentação de sólidos em anular com aplicação ao aumento de pressão intra-anular(APB) em poços.</t>
  </si>
  <si>
    <t>21950-1</t>
  </si>
  <si>
    <t>Caracterização e Modelagem de Caminhos Preferenciais de Fluxo nos Reservatórios do Pré-sal usando Ondas Cisalhantes</t>
  </si>
  <si>
    <t>21951-9</t>
  </si>
  <si>
    <t>Avaliação da distribuição de orientação dos grãos e da classificação das suas fronteiras nas propriedades mecânicas e na sensibilidade a corrosão sob-tensão em aços presentes nas armaduras de tração e pressão de dutos flexíveis (Risers) utilizados na produção de petróleo e injeção de gás.</t>
  </si>
  <si>
    <t>UFC - Laboratório de Caracterização de Materiais</t>
  </si>
  <si>
    <t>23330-4</t>
  </si>
  <si>
    <t>Aprimoramento de Rede Bayesiana para Detecção de Rompimento de Linha de Ancoragem</t>
  </si>
  <si>
    <t>21953-5</t>
  </si>
  <si>
    <t>Efeitos secundários da aplicação do hidrogel produzido pela Shell na interação solo-planta em sistemas naturais do Brasil.</t>
  </si>
  <si>
    <t>21954-3</t>
  </si>
  <si>
    <t>DESENVOLVIMENTO DE HIDROGÉIS A BASE DE ÁCIDO OXÁLICO E MONÔMEROS OBTIDOS DE FONTES RENOVÁVEIS</t>
  </si>
  <si>
    <t>21955-0</t>
  </si>
  <si>
    <t>DESENVOLVIMENTO DE IONOGÉIS A BASE DE ÁCIDO OXÁLICO</t>
  </si>
  <si>
    <t>21956-8</t>
  </si>
  <si>
    <t>Desenvolvimento de método para automação de correlação estratigráfica de perfis de poços integrando técnicas de inteligência artificial e intepretação sísmica de alta resolução</t>
  </si>
  <si>
    <t>21957-6</t>
  </si>
  <si>
    <t>TOTAL; PETROBRAS</t>
  </si>
  <si>
    <t>Desenvolvimento, prova experimental de conceito e integração de tecnologias para permitir o monitoramento sem fio da completação inferior durante a instalação do sistema elétrico inteligente em ambientes submarinos de águas profundas</t>
  </si>
  <si>
    <t>21958-4</t>
  </si>
  <si>
    <t>Avaliação da influência do polímero utilizado em operações de EOR sobre a estabilidade de emulsões de petróleo</t>
  </si>
  <si>
    <t>21959-2</t>
  </si>
  <si>
    <t>REDUÇÃO DO RISCO TECNOLÓGICO DE SISTEMA SUBMARINO DE SEPARAÇÃO E INJEÇÃO DE GAS DENSO - HISEP®</t>
  </si>
  <si>
    <t>21960-0</t>
  </si>
  <si>
    <t>Desenvolvimento de algorítmo e protótipo de aplicação para Simulação por Bandas Rotativas Modificadas para Inversão Sísmica Estocástica Modificada</t>
  </si>
  <si>
    <t>21961-8</t>
  </si>
  <si>
    <t>TOTAL; EQUINOR ENERGY</t>
  </si>
  <si>
    <t>Desenvolvimento de um Módulo de Acionamento Linear para Composição de um Atuador Elétrico Submarino de 5"</t>
  </si>
  <si>
    <t>21962-6</t>
  </si>
  <si>
    <t>SIMULADOR DE ESCOAMENTO ESTRATIFICADO (ESTER)</t>
  </si>
  <si>
    <t>21963-4</t>
  </si>
  <si>
    <t>OTIMIZAÇÃO DOS PROCESSOS WAG E PAG VISANDO O AUMENTO DO FATOR DE RECUPERAÇÃO USANDO SIMULAÇÃO NUMÉRICA E VALIDAÇÃO EXPERIMENTAL - ORFEU</t>
  </si>
  <si>
    <t>21964-2</t>
  </si>
  <si>
    <t>Construção de Aparato Experimental para Estudo Fundamental de Escoamentos Bifásicos com Gás e fluido viscoplástico em dutos.</t>
  </si>
  <si>
    <t>21965-9</t>
  </si>
  <si>
    <t>ANÁLISE DE RISCO EM FASES INICIAIS DE EXPLORAÇÃO DE RESERVATÓRIOS DE PETRÓLEO E GÁS - BRIDGE</t>
  </si>
  <si>
    <t>21966-7</t>
  </si>
  <si>
    <t>Desenvolvimento de método de avaliação da vida em fadiga de dutos para aplicação offshore - etapa B</t>
  </si>
  <si>
    <t>21967-5</t>
  </si>
  <si>
    <t>AVALIAÇÃO da VIDA OPERACIONAL REMANESCENTE de DUTOS FLEXÍVEIS em OPERAÇÃO - (SINFLEX)</t>
  </si>
  <si>
    <t>21969-1</t>
  </si>
  <si>
    <t>DESENVOLVIMENTO DE INTERFACE SUBMARINA PARA SISTEMA DE COMPLETAÇÃO DE POÇOS PARA ANMs DO PRÉ_SAL</t>
  </si>
  <si>
    <t>NAVCON NAVEGAÇÃO E CONTROLE INDÚSTRIA E COMÉRCIO LTDA</t>
  </si>
  <si>
    <t>21970-9</t>
  </si>
  <si>
    <t>Identificação e seleção do melhor conceito para uma válvula elétrica de segurança de fundo de poço para aplicação submarina.</t>
  </si>
  <si>
    <t>21971-7</t>
  </si>
  <si>
    <t>Caracterização da Influência dos Hidratos de Gás no Escoamento Multifásico em Tubulações.</t>
  </si>
  <si>
    <t>21972-5</t>
  </si>
  <si>
    <t>Infraestrutura para Análise e Adequação de Propriedades Termofísicas de Fluidos de Perfuração e de Completação</t>
  </si>
  <si>
    <t>21973-3</t>
  </si>
  <si>
    <t>ESTUDO DE SISTEMAS COMPACTOS PARA REMOÇÃO DE ÓLEOS E GRAXAS DISPERSOS E/OU DISSOLVIDOS DA ÁGUA PRODUZIDA</t>
  </si>
  <si>
    <t>21974-1</t>
  </si>
  <si>
    <t>ProtoRADIAR: Métodos de Captura e Disseminação do Conhecimento, através de Processamento de Linguagem Natural na Área de Poços.</t>
  </si>
  <si>
    <t>21975-8</t>
  </si>
  <si>
    <t>Investigação do efeito de escala nos experimentos físicos de injeção de água em rochas-reservatório</t>
  </si>
  <si>
    <t>21976-6</t>
  </si>
  <si>
    <t>Criação do Centro de Excelência em Rocha Digital, Infraestrutura</t>
  </si>
  <si>
    <t>21977-4</t>
  </si>
  <si>
    <t>Sistema integrado e portátil de monitoramento contínuo de qualidade do ar e meteorologia</t>
  </si>
  <si>
    <t>UPSENSOR DESENVOLVIMENTO LTDA</t>
  </si>
  <si>
    <t>SENAI-RS - INSTITUTO SENAI DE TECNOLOGIA EM PETRÓLEO, GÁS E ENERGIA</t>
  </si>
  <si>
    <t>21978-2</t>
  </si>
  <si>
    <t>MOREIA: MANIPULADOR ROBÓTICO CONTÍNUO FLEXÍVEL PARA INSPEÇÃO E INTERVENÇÃO EM LOCAIS DE DIFÍCIL ACESSO DE EQUIPAMENTOS SUBMARINOS</t>
  </si>
  <si>
    <t>TCS ENGENHARIA LTDA</t>
  </si>
  <si>
    <t>21979-0</t>
  </si>
  <si>
    <t>Deep learning para assimilação de sísmica 4D em modelos de reservatórios.</t>
  </si>
  <si>
    <t>21980-8</t>
  </si>
  <si>
    <t>Unidade Piloto para Monitoramento de BCS por Análise da Assinatura Elétrica por Meio do Sistema Preditor 4.0 - PS Soluções</t>
  </si>
  <si>
    <t>PS SOLUCOES INDUSTRIA, COMERCIO, REPRESENTACOES E CONSULTORIA LTDA</t>
  </si>
  <si>
    <t>21981-6</t>
  </si>
  <si>
    <t>TriGeA - Módulo Monitoramento de Motobombas Submersas (MMS)</t>
  </si>
  <si>
    <t>21982-4</t>
  </si>
  <si>
    <t>Plataforma modular de gerência de dados e criação de modelos de aprendizado de máquina para previsão de carga e preço da energia elétrica e outras formas de uso final</t>
  </si>
  <si>
    <t>HUEZ TELECOM - SERVICOS DE TELECOMUNICACAO LTDA</t>
  </si>
  <si>
    <t>21983-2</t>
  </si>
  <si>
    <t>The Insight Energy Prediction
Sistema Preditivo, baseado em Inteligência Artificial, que captura dados internos e externos, trata e análise estas informações, para antecipar eficientemente estimativa de preço e demanda da Energia Elétrica e do Gás natural, auxiliando tomadas de decisão das empresas</t>
  </si>
  <si>
    <t>THE INSIGHT - ARTIFICIAL INTELIGENCE LTDA</t>
  </si>
  <si>
    <t>21984-0</t>
  </si>
  <si>
    <t>Solução tecnológica de inspeção automatizada para detecção e avaliação da ocorrência de corrosão em estruturas e ativos de petróleo e gás empregando sistemas robóticos.</t>
  </si>
  <si>
    <t>C3M TECNOLOGIAS CRITICAS LTDA</t>
  </si>
  <si>
    <t>21985-7</t>
  </si>
  <si>
    <t>Coat 4.0: Câmera 3D móvel e compacta para geração de modelos 3D em nuvem de pontos integrável a sistemas de navegação imersiva e outras tecnologias, com objetivo primário de identificar e quantificar corrosão e gestão de pintura industrial em plataformas de petróleo ou unidades fabris</t>
  </si>
  <si>
    <t>MOGAI TECNOLOGIA DE INFORMACAO S.A.</t>
  </si>
  <si>
    <t>21986-5</t>
  </si>
  <si>
    <t>Sistema 4.0 para desempenho energético e ambiental da Tocha</t>
  </si>
  <si>
    <t>ENERGETICA GERACAO E CONSERVACAO DE ENERGIA LTDA</t>
  </si>
  <si>
    <t>21987-3</t>
  </si>
  <si>
    <t>Estudo de falhas por impactos e flexões em Bombas Centrífugas Submersas.</t>
  </si>
  <si>
    <t>BAKER HUGHES DO BRASIL LTDA</t>
  </si>
  <si>
    <t>21989-9</t>
  </si>
  <si>
    <t>Novo Método de Instalação de Equipamentos Submarinos em Águas Profundas</t>
  </si>
  <si>
    <t>21991-5</t>
  </si>
  <si>
    <t>Integração das bases de dados de petrofísica</t>
  </si>
  <si>
    <t>21992-3</t>
  </si>
  <si>
    <t>Modelagem de Krel Incorporando Informação de Análogos</t>
  </si>
  <si>
    <t>21993-1</t>
  </si>
  <si>
    <t>Análise de fluidos de reservatórios pressurizados</t>
  </si>
  <si>
    <t>22467-5</t>
  </si>
  <si>
    <t>Full-Waveform Imaging</t>
  </si>
  <si>
    <t>23617-4</t>
  </si>
  <si>
    <t>Desenvolvimento e aplicação de nanotecnologia para a detecção visual de descontinuidades estruturais e em resinas poliméricas.</t>
  </si>
  <si>
    <t>21996-4</t>
  </si>
  <si>
    <t>Workflow Poros em Silexitos</t>
  </si>
  <si>
    <t>21997-2</t>
  </si>
  <si>
    <t>Análise do desempenho de medidores de vazão multifásico em misturas com alto teor de CO2</t>
  </si>
  <si>
    <t>21998-0</t>
  </si>
  <si>
    <t>PETRONAS</t>
  </si>
  <si>
    <t>Implantação de Infraestrutura para confecção e teste de membranas zeolíticas SAPO-34, KFI e SSZ-13</t>
  </si>
  <si>
    <t>24928-4</t>
  </si>
  <si>
    <t>Estudos sobre chemical looping</t>
  </si>
  <si>
    <t>22000-4</t>
  </si>
  <si>
    <t>REPSOL; EQUINOR ENERGY</t>
  </si>
  <si>
    <t>Desenvolvimento experimental e construção de modelo em escala do dispositivo articulado Gimbal Joint Riser (GJR) para risers rígidos - FASE 1.</t>
  </si>
  <si>
    <t>REPSOL SINOPEC BRASIL S.A.;EQUINOR ENERGY DO BRASIL  LTDA.;SUBSEA7 DO BRASIL SERVICOS LTDA</t>
  </si>
  <si>
    <t>22001-2</t>
  </si>
  <si>
    <t>CO2CHEM - Desenvolvimento de Alternativas Tecnológicas para Produção de Hidrocarbonetos Verdes a partir de CO2</t>
  </si>
  <si>
    <t>HYTRON - INDUSTRIA, COMERCIO E ASSESSORIA TECNOLOGICA EM ENERGIA E GASES INDUSTRIAIS LTDA</t>
  </si>
  <si>
    <t>SENAI-RJ;USP</t>
  </si>
  <si>
    <t>SENAI-RJ - INSTITUTO SENAI DE INOVAÇÃO EM BIOSSINTÉTICOS_OFICIAL;USP - CENTRO DE PESQUISA PARA INOVAÇÃO EM GÁS (RCGI)</t>
  </si>
  <si>
    <t>22002-0</t>
  </si>
  <si>
    <t>Desenvolvimento do protótipo do sistema de completação de poço inteligente por sistema elétrico (eIWC) com cabo (CI_CLE) e seus respectivos testes e validações em condições operacionais.</t>
  </si>
  <si>
    <t>23596-0</t>
  </si>
  <si>
    <t>Síntese de novos adsorventes em escala de bancada para aplicação em captura direta do ar</t>
  </si>
  <si>
    <t>SATC</t>
  </si>
  <si>
    <t>SATC - Unidade de Pesquisa de Ciências Térmicas (UPCT)</t>
  </si>
  <si>
    <t>22004-6</t>
  </si>
  <si>
    <t>Sistema inteligente para levantamento dos fatores de uso de cargas elétricas nos FPSOs correlacionados às demandas de produção.</t>
  </si>
  <si>
    <t>UFF - Flexible, Resilient and Intelligent Energy Delivery Systems - FRIENDS Lab</t>
  </si>
  <si>
    <t>22005-3</t>
  </si>
  <si>
    <t>SubSea Digital para Inspeção e Otimização de Produção</t>
  </si>
  <si>
    <t>22006-1</t>
  </si>
  <si>
    <t>Estudo de processos de corrosão em armaduras de dutos flexíveis - extensão a mecanismos de corrosão localizada, corrosão sob tensão assistida pelo CO2 e fragilização pelo hidrogênio</t>
  </si>
  <si>
    <t>24876-5</t>
  </si>
  <si>
    <t>Seleção de Atributos para Ocorrências Operacionais no Terminal de Angra dos Reis¿</t>
  </si>
  <si>
    <t>22479-0</t>
  </si>
  <si>
    <t>Técnicas de Aprendizagem Profunda para Processamento de Dados Sísmicos</t>
  </si>
  <si>
    <t>22009-5</t>
  </si>
  <si>
    <t>Transformação Digital no Planejamento Tático dos Recursos Críticos da área de Sistemas Submarinos</t>
  </si>
  <si>
    <t>22010-3</t>
  </si>
  <si>
    <t>Desenvolvimento de algoritmos para estimativa de acidificação de poço de alívio e amortecimento de poço em blowout via modelagem por fluidodinâmica computacional.</t>
  </si>
  <si>
    <t>22011-1</t>
  </si>
  <si>
    <t>VERTEbox: Software para Edição de Matrizes Causa &amp; Efeito (MCE) e Automação de Testes de Conformidade entre a lógica especificada na MCE e o comportamento do programa implementado no CLP</t>
  </si>
  <si>
    <t>VERTESIS SOFTWARE EIRELI</t>
  </si>
  <si>
    <t>22012-9</t>
  </si>
  <si>
    <t>Desenvolvimento de unidade robótica para combate a incêndios</t>
  </si>
  <si>
    <t>UNIDROID ROBOTICA DO BRASIL LTDA</t>
  </si>
  <si>
    <t>22013-7</t>
  </si>
  <si>
    <t>SISTEMA ÓPTICO IOT COM MULTISSENSORES PASSIVOS PARA MEDIÇÃO DEDICADA DE METANO E OUTRAS GRANDEZAS EM PLATAFORMAS OFFSHORE, ESTAÇÕES DE PROCESSAMENTO DE GÁS E REFINARIAS</t>
  </si>
  <si>
    <t>ALFA TECNOLOGIA E SERVICOS EM SENSORIAMENTO DE FIBRA OPTICA LTDA</t>
  </si>
  <si>
    <t>CPqD - Tecnologias de Sensoriamento Óptico e Monitoração Remota</t>
  </si>
  <si>
    <t>22014-5</t>
  </si>
  <si>
    <t>Desenvolvimento de processo e equipamento portátil para limpeza e texturização de superfícies com laser de alta potência - Fase 2</t>
  </si>
  <si>
    <t>22015-2</t>
  </si>
  <si>
    <t>Desenvolvimento de pig instrumentado de baixo custo para detecção de derivação em dutos</t>
  </si>
  <si>
    <t>22016-0</t>
  </si>
  <si>
    <t>Nanotecnologia para o desenvolvimento de redes orgânicas (COFs) para captura e conversão de CO2 em correntes de gás natural.</t>
  </si>
  <si>
    <t>22017-8</t>
  </si>
  <si>
    <t>RELAÇÕES ESTRATIGRÁFICAS E ANÁLISE ESTRUTURAL MULTIESCALAR DA DEFORMAÇÃO TECTÔNICA EM ANÁLOGOS DE RESERVATÓRIOS ARENÍTICOS POUCO CONSOLIDADOS AFLORANTES NA REGIÃO DE ICAPUÍ (CE), ÁREA EMERSA DA BACIA POTIGUAR</t>
  </si>
  <si>
    <t>UFRJ - CENOZOICO - GRUPO DE PESQUISAS EM GEOLOGIA SEDIMENTAR E TECTÔNICA</t>
  </si>
  <si>
    <t>22018-6</t>
  </si>
  <si>
    <t>Tupã EX - Robô para inspeção autônoma offshore</t>
  </si>
  <si>
    <t>INSTOR-PROJETOS E ROBOTICA LTDA</t>
  </si>
  <si>
    <t>22019-4</t>
  </si>
  <si>
    <t>MISS (Mixed Inspection Sensor System) - Sistema Sensor Misto de Inspeção</t>
  </si>
  <si>
    <t>IMMER MESSEN SOLUCOES DE TECNOLOGIA LTDA</t>
  </si>
  <si>
    <t>22866-8</t>
  </si>
  <si>
    <t>Cadeia de custodia de amostras de derivação clandestina e derrames em Blockchain</t>
  </si>
  <si>
    <t>22021-0</t>
  </si>
  <si>
    <t>Manhattan: Caracterização Ultrarrápida e Acurada de Reservatórios, Frente Síncrotron, Infraestrutura</t>
  </si>
  <si>
    <t>CNPEM - Laboratório Nacional de Luz Síncrotron - LNLS</t>
  </si>
  <si>
    <t>23351-0</t>
  </si>
  <si>
    <t>Desenvolvimento de Ensaio Charpy Convencional e Miniaturizado para Arames de Dutos Flexíveis</t>
  </si>
  <si>
    <t>22023-6</t>
  </si>
  <si>
    <t>Desenvolvimento de Projeto Executivo de Unidade Piloto para Execução de Experimentos de Despressurização de Correntes com misturas de CO2 e CH4 a Altas Pressões</t>
  </si>
  <si>
    <t>21828-9</t>
  </si>
  <si>
    <t>Rocha Digital - Aquisição e tratamento de imagens, simulação de fluxo e upscaling</t>
  </si>
  <si>
    <t>22025-1</t>
  </si>
  <si>
    <t>Revestimentos de alto desempenho contra a corrosão para áreas onshore e offshore</t>
  </si>
  <si>
    <t>21831-3</t>
  </si>
  <si>
    <t>Novas metodologias cronoestratigráficas e paleoambientais para o Pré-Sal da Bacia de Santos</t>
  </si>
  <si>
    <t>22027-7</t>
  </si>
  <si>
    <t>Desenvolvimento de Ferramentas e Realização de Testes de Campo com o Robô de Intervenção em Linhas - Robô Annelida</t>
  </si>
  <si>
    <t>SENAI-SC;SENAI-RS;UFRGS</t>
  </si>
  <si>
    <t>SENAI-SC - Instituto SENAI de Inovação em Sistemas Embarcados;SENAI-SC - Instituto SENAI de Inovação em Sistemas de Manufatura ;SENAI-RS - Instituto SENAI de Inovação em Engenharia de Polímeros;UFRGS - Laboratório de Mecatrônica e Controle - LAMECC;UFRGS - Laboratório de Máquinas Elétricas, Acionamentos e Energia - LMEAE</t>
  </si>
  <si>
    <t>22028-5</t>
  </si>
  <si>
    <t>Simulador para Capacitação de Brigadistas de Incêndio com Realidade Virtual, utilizando tecnologia imersiva 360º e
wearables, com desenvolvimento de cenário de Óleo &amp; Gás e criação da metodologia do treinamento.</t>
  </si>
  <si>
    <t>MANDALA CIENCIA E TECNOLOGIA EIRELI</t>
  </si>
  <si>
    <t>UFRJ - Instituto de Pesquisas de Produtos Naturais IPPN</t>
  </si>
  <si>
    <t>22029-3</t>
  </si>
  <si>
    <t>Desasfaltação no planejamento do refino</t>
  </si>
  <si>
    <t>22030-1</t>
  </si>
  <si>
    <t>Separador Supersônico: Análise de Processo</t>
  </si>
  <si>
    <t>22665-4</t>
  </si>
  <si>
    <t>Sistema de Tratamento e Monitoramento de Óleo de Mancais e Monitoramento e Selos</t>
  </si>
  <si>
    <t>22032-7</t>
  </si>
  <si>
    <t>Análises mineralógicas, químicas e isotópicas de carbonatos do pré-sal com alta resolução espacial: implicações para as alterações diagenéticas e hidrotermais</t>
  </si>
  <si>
    <t>22033-5</t>
  </si>
  <si>
    <t>Novas metodologias de investigação e datação de rochas carbonáticas aplicadas à evolução das bacias de Santos e de Campos.</t>
  </si>
  <si>
    <t>UFOP</t>
  </si>
  <si>
    <t>UFOP - Laboratório de Geoquímica Analítica</t>
  </si>
  <si>
    <t>22737-1</t>
  </si>
  <si>
    <t>Algoritmos para Integração Petro-Geofísica</t>
  </si>
  <si>
    <t>22035-0</t>
  </si>
  <si>
    <t>Desenvolvimento do Robô aplicado as áreas de Difícil Acesso para Revestimento - Fase 2 - Implementos de inspeção e preparação de superfícies.</t>
  </si>
  <si>
    <t>22036-8</t>
  </si>
  <si>
    <t>Criação do Centro de Referência em Rocha Digital, P&amp;D</t>
  </si>
  <si>
    <t>23153-0</t>
  </si>
  <si>
    <t>Proteção Anticorrosiva, Preservação e Prevenção em Unidades Marítimas</t>
  </si>
  <si>
    <t>22038-4</t>
  </si>
  <si>
    <t>Protocolo para caracterização de espécies erosivas e incrustantes</t>
  </si>
  <si>
    <t>22039-2</t>
  </si>
  <si>
    <t>Requisitos  SCC CO2 no topside.</t>
  </si>
  <si>
    <t>22040-0</t>
  </si>
  <si>
    <t>Engenharia de banda de semicondutores em dupla configuração e sua utilização para produção de hidrogênio verde e conversão de CO2 em produtos químicos de elevado valor</t>
  </si>
  <si>
    <t>22041-8</t>
  </si>
  <si>
    <t>Ajuste fino da interface eletrocatalisador / eletrólito para redução eficiente de CO2 e N2 para produtos químicos de valor agregado</t>
  </si>
  <si>
    <t>23611-7</t>
  </si>
  <si>
    <t>CADEIA DE CUSTÓDIA DE AMOSTRAS EM BLOCKCHAIN</t>
  </si>
  <si>
    <t>22043-4</t>
  </si>
  <si>
    <t>CANA DE AÇÚCAR E NOVAS FONTES DE BIOENERGIA</t>
  </si>
  <si>
    <t>22044-2</t>
  </si>
  <si>
    <t>Potencialidades no Setor Sucroalcooleiro: valorização da vinhaça</t>
  </si>
  <si>
    <t>23646-3</t>
  </si>
  <si>
    <t>Caracterização de petróleos e emulsões visando à avaliação de risco de ocorrências de GARESC</t>
  </si>
  <si>
    <t>21588-9</t>
  </si>
  <si>
    <t>22433-7</t>
  </si>
  <si>
    <t>iCrane - Guindaste Inteligente e Seguro</t>
  </si>
  <si>
    <t>22964-1</t>
  </si>
  <si>
    <t>Sistema de monitoramento e equipamento protótipo para prever a ocorrência de falhas em motores elétricos de indução, acionadores de bombas e compressores</t>
  </si>
  <si>
    <t>22049-1</t>
  </si>
  <si>
    <t>Percepção Social e Diplomacia Científica nas Transições Tecnológicas para uma Sociedade de Baixo Carbono (aplicações associadas com NBS , CCU , GHG  e BECCS )</t>
  </si>
  <si>
    <t>22971-6</t>
  </si>
  <si>
    <t>INTERFACES 3D - Simulador de eficiência de remoção de fluidos em operações de cimentação em cenários complexos</t>
  </si>
  <si>
    <t>22051-7</t>
  </si>
  <si>
    <t>Membranas para remoção de contaminantes do gás natural</t>
  </si>
  <si>
    <t>22052-5</t>
  </si>
  <si>
    <t>INTEGRANDO AS QUÍMICAS DO CO2 E ETANOL PARA PREPARAR POLIURETANAS BIO-BASEADAS</t>
  </si>
  <si>
    <t>22053-3</t>
  </si>
  <si>
    <t>Desenvolvimento de rotas catalíticas para transformação de CO2 em produtos químicos e materiais</t>
  </si>
  <si>
    <t>22054-1</t>
  </si>
  <si>
    <t>Emissão de gases de efeito estufa na Amazônia e sistema de análise de dados e serviços.</t>
  </si>
  <si>
    <t>23763-6</t>
  </si>
  <si>
    <t>Analisador de Competividade de Soluções em Asfalto</t>
  </si>
  <si>
    <t>22056-6</t>
  </si>
  <si>
    <t>Otimização sistemas de adsorção por modulação de temperatura para gases (Thermal Swing Absorption) oriundos de biomassa contendo CO2 em grande escala</t>
  </si>
  <si>
    <t>21871-9</t>
  </si>
  <si>
    <t>Gerenciamento digital de reservatório</t>
  </si>
  <si>
    <t>21995-6</t>
  </si>
  <si>
    <t>Implantação da coagulação inteligente (REDUC)</t>
  </si>
  <si>
    <t>22059-0</t>
  </si>
  <si>
    <t>Captura de CO2 bioassistida e conversão em bioprodutos</t>
  </si>
  <si>
    <t>22095-4</t>
  </si>
  <si>
    <t>Internos para Linha de Transferência e Zona de Vaporização</t>
  </si>
  <si>
    <t>22061-6</t>
  </si>
  <si>
    <t>Efeito do consumo de H2S na susceptibilidade a SSC de arames de alta resistência utilizados em armaduras de tração de dutos flexíveis</t>
  </si>
  <si>
    <t>22062-4</t>
  </si>
  <si>
    <t>Projeto de aprimoramento de pistola de hidrojateamento com base em segurança, normatização e ergonomia</t>
  </si>
  <si>
    <t>SENAI-MG - INSTITUTO SENAI DE TECNOLOGIA METALMECÂNICA</t>
  </si>
  <si>
    <t>22063-2</t>
  </si>
  <si>
    <t>Análise e Adequação de Propriedades Termofísicas de Fluidos de Perfuração e de Completação</t>
  </si>
  <si>
    <t>22064-0</t>
  </si>
  <si>
    <t>Desenvolvimento de rotas tecnológicas a serem submetidos os resíduos contendo NORM, gerados durante a produção do petróleo, tendo como objetivo a minimização do volume de deposição.</t>
  </si>
  <si>
    <t>CNEN</t>
  </si>
  <si>
    <t>CNEN - Centro de Desenvolvimento da Tecnologia Nuclear</t>
  </si>
  <si>
    <t>22065-7</t>
  </si>
  <si>
    <t>Processo "Stud Welding" para fixação de componentes na área naval</t>
  </si>
  <si>
    <t>22066-5</t>
  </si>
  <si>
    <t>CAPACITAÇÃO DO LEACAT COM MEIOS OPERACIONAIS E INFRAESTRUTURA TÉCNICA PARA REALIZAÇÃO DE PROJETOS DE P, D&amp;I AVANÇADOS 
NA ÁREA DA CATÁLISE E NA PRODUÇÃO CONTINUA DE METANOL</t>
  </si>
  <si>
    <t>22067-3</t>
  </si>
  <si>
    <t>PROJETO DE MELHORIA DA CAPACITAÇÃO TÉCNICA DO LABORATÓRIO DE PENEIRAS MOLECULARES ¿ LABPEMOL-UFRN</t>
  </si>
  <si>
    <t>22068-1</t>
  </si>
  <si>
    <t>Resistência de estruturas tubulares com defeito transpassante reparadas com material compósito e sujeitas a carregamento combinado de flexo-compressão</t>
  </si>
  <si>
    <t>22069-9</t>
  </si>
  <si>
    <t>Ferramenta predição de falha operacional - HDT</t>
  </si>
  <si>
    <t>22070-7</t>
  </si>
  <si>
    <t>MCCR - Robô para Inspeção em Serviço dos Tanques de Carga de FPSO ¿ FASE 2.</t>
  </si>
  <si>
    <t>INNOSPECTION BRASIL LTDA</t>
  </si>
  <si>
    <t>22071-5</t>
  </si>
  <si>
    <t>Criação de Metodologia de incorporação de incertezas na Inversão 4D</t>
  </si>
  <si>
    <t>22072-3</t>
  </si>
  <si>
    <t>Soda no processamento primário</t>
  </si>
  <si>
    <t>22073-1</t>
  </si>
  <si>
    <t>Integrar ferramenta de seleção de petróleos para CAP ao PLANAB</t>
  </si>
  <si>
    <t>22074-9</t>
  </si>
  <si>
    <t>Método alternativo para avaliação de estabilidade de rotores (método OMA)</t>
  </si>
  <si>
    <t>22075-6</t>
  </si>
  <si>
    <t>Inibidores de Corrosão para Injeção de água produzida</t>
  </si>
  <si>
    <t>22097-0</t>
  </si>
  <si>
    <t>Reúso de 350 m3/h do efluente final Reduc</t>
  </si>
  <si>
    <t>22077-2</t>
  </si>
  <si>
    <t>Estratigrafia Mecânica na deformação (falhas normais)</t>
  </si>
  <si>
    <t>22078-0</t>
  </si>
  <si>
    <t>Novas tecnologias de caracterização de rochas</t>
  </si>
  <si>
    <t>22079-8</t>
  </si>
  <si>
    <t>Distribuição mineralógica no pré-sal</t>
  </si>
  <si>
    <t>22080-6</t>
  </si>
  <si>
    <t>Determinação de Propriedades Elétricas para Estimativa de Saturação</t>
  </si>
  <si>
    <t>22081-4</t>
  </si>
  <si>
    <t>BR-Kalman (Big-loop)</t>
  </si>
  <si>
    <t>22082-2</t>
  </si>
  <si>
    <t>Integração de dados de saturação</t>
  </si>
  <si>
    <t>22083-0</t>
  </si>
  <si>
    <t>Upscaling para redução de tempo em simulação de reservatório</t>
  </si>
  <si>
    <t>22084-8</t>
  </si>
  <si>
    <t>Otimização da caracterização de rochas</t>
  </si>
  <si>
    <t>22085-5</t>
  </si>
  <si>
    <t>Script Fácies Mecânicas na plataforma Python SIGEO</t>
  </si>
  <si>
    <t>22086-3</t>
  </si>
  <si>
    <t>Painel Gerenc. Digital de  Incrustações Salinas</t>
  </si>
  <si>
    <t>22087-1</t>
  </si>
  <si>
    <t>Workflow Ajustado Poros em Silexitos</t>
  </si>
  <si>
    <t>22088-9</t>
  </si>
  <si>
    <t>Implantação do FoulingTR</t>
  </si>
  <si>
    <t>22089-7</t>
  </si>
  <si>
    <t>Efeito da octanagem no desempenho de veículos</t>
  </si>
  <si>
    <t>22090-5</t>
  </si>
  <si>
    <t>Injeção de vapor em linha de transferência de torre de vácuo</t>
  </si>
  <si>
    <t>22091-3</t>
  </si>
  <si>
    <t>Implantação do ARGUS 4.0</t>
  </si>
  <si>
    <t>22215-8</t>
  </si>
  <si>
    <t>DHSV elétrica</t>
  </si>
  <si>
    <t>22093-9</t>
  </si>
  <si>
    <t>CÉOS-4D</t>
  </si>
  <si>
    <t>22094-7</t>
  </si>
  <si>
    <t>Modelagem física de perfil de imagem</t>
  </si>
  <si>
    <t>22220-8</t>
  </si>
  <si>
    <t>Implantação HEFA-2G</t>
  </si>
  <si>
    <t>22096-2</t>
  </si>
  <si>
    <t>Previsão de propriedades petrofísicas a partir de atributos sísmicos com aprendizado de máquina</t>
  </si>
  <si>
    <t>22239-8</t>
  </si>
  <si>
    <t>AFROS - Injeção de Espumas</t>
  </si>
  <si>
    <t>22098-8</t>
  </si>
  <si>
    <t>CARACTERIZAÇÕES LABORATORIAIS ESPECIAIS PARA INJEÇÃO WAG</t>
  </si>
  <si>
    <t>22259-6</t>
  </si>
  <si>
    <t>22275-2</t>
  </si>
  <si>
    <t>FFS-Flex-Umbilicais</t>
  </si>
  <si>
    <t>22300-8</t>
  </si>
  <si>
    <t>Uso de catalisador estruturado no Reformador permitindo operação em baixa RVC</t>
  </si>
  <si>
    <t>22102-8</t>
  </si>
  <si>
    <t>Aumento da capacidade de produção de propeno através da implantação de FCC Petroquímico</t>
  </si>
  <si>
    <t>22103-6</t>
  </si>
  <si>
    <t>Modelagem acoplada poço-reservatório na injeção de CO2 (COIN/COIN4).</t>
  </si>
  <si>
    <t>SIMWORX PESQUISA E DESENVOLVIMENTO DE PROGRAMAS DE COMPUTADOR LTDA.</t>
  </si>
  <si>
    <t>22104-4</t>
  </si>
  <si>
    <t>Inteligência Artificial aplicada à Transferência de Escala - Modelagem do Erro via Aprendizado de Máquina (RESSIM-DeepShift)</t>
  </si>
  <si>
    <t>22105-1</t>
  </si>
  <si>
    <t>USIS - Unmaned Subsea Inspection System</t>
  </si>
  <si>
    <t>ASV GLOBAL DO BRASIL LTDA.</t>
  </si>
  <si>
    <t>22106-9</t>
  </si>
  <si>
    <t>Desenvolvimento, estabelecimento de função crítica e validação funcional de tecnologias para permitir a instalação de uma válvula de segurança totalmente elétrica abaixo da superfície em ambientes submarinos de águas profundas.</t>
  </si>
  <si>
    <t>22107-7</t>
  </si>
  <si>
    <t>Deep Learning e Análise de Dados de Mud Logging em Tempo Real (GOLD-AUTOMUD02)</t>
  </si>
  <si>
    <t>22108-5</t>
  </si>
  <si>
    <t>Desenvolvimento de conexões expansíveis viabilizando a montagem modular de barreira mecânica anular metal-elastomérica permissível ou não à passagem de linhas de controle hidráulicas e elétricas.</t>
  </si>
  <si>
    <t>22109-3</t>
  </si>
  <si>
    <t>Nanotecnologia: Desenvolvimento de nanoestruturas para aplicação na exploração e produção de petróleo e gás natural.</t>
  </si>
  <si>
    <t>NCHEMI ENGENHARIA DE MATERIAIS LTDA</t>
  </si>
  <si>
    <t>22308-1</t>
  </si>
  <si>
    <t>REDUÇÃO DE EMISSÕES EM UTAAs</t>
  </si>
  <si>
    <t>22111-9</t>
  </si>
  <si>
    <t>Análise tectono-estratigráfica da seção aptiana-maastrichtiana no setor entre as bacias de Barreirinhas, Pará-Maranhão, Grajaú e o Sistema de Grabens Gurupi, Norte-Nordeste do Brasil.</t>
  </si>
  <si>
    <t>22335-4</t>
  </si>
  <si>
    <t>Desenvolvimento de novas metodologias para calibração de medidores fiscais com Inmetro</t>
  </si>
  <si>
    <t>22113-5</t>
  </si>
  <si>
    <t>Desenvolvimento de um reparo à base de PET, para tintas anticorrosivas aplicadas sobre o aço carbono</t>
  </si>
  <si>
    <t>UFMG - Laboratório de Corrosão e Engenharia de Superfícies</t>
  </si>
  <si>
    <t>22114-3</t>
  </si>
  <si>
    <t>Rotas tecnológicas para medição de teor de CO2 em escoamento multifásico submarino</t>
  </si>
  <si>
    <t>22115-0</t>
  </si>
  <si>
    <t>Pesquisa e desenvolvimento em sedimentação de adensante</t>
  </si>
  <si>
    <t>22116-8</t>
  </si>
  <si>
    <t>Plataforma integrada de análise de imagens e simulação de Rocha Digital.</t>
  </si>
  <si>
    <t>22117-6</t>
  </si>
  <si>
    <t>Ferramentas Experimentais para Inovação em Projetos e Operações Offshore</t>
  </si>
  <si>
    <t>22346-1</t>
  </si>
  <si>
    <t>Procedimentos de soldagem qualificados  "Stud Welding"</t>
  </si>
  <si>
    <t>22119-2</t>
  </si>
  <si>
    <t>Formulação de gel para controle de bioincrustação diverless</t>
  </si>
  <si>
    <t>22353-7</t>
  </si>
  <si>
    <t>Plataforma de modelagem, processamento, inversão e interpretação.</t>
  </si>
  <si>
    <t>22121-8</t>
  </si>
  <si>
    <t>Desenvolvimento de Modelos Preditivos de Tempo de Campanha de Unidades de Reforma a Vapor de Gás Natural</t>
  </si>
  <si>
    <t>UFRJ - Laboratorio de Desenvolvimento de Software - LADES;UFRJ - NUCAT - Núcleo de Catálise</t>
  </si>
  <si>
    <t>22122-6</t>
  </si>
  <si>
    <t>Desenvolvimento de Gasolina Super Premium</t>
  </si>
  <si>
    <t>22123-4</t>
  </si>
  <si>
    <t>Aumento da disponibilidade de U-FCC e U-HDS via redução da formação de depósitos por dienos</t>
  </si>
  <si>
    <t>22124-2</t>
  </si>
  <si>
    <t>Redução de consumo de vapor na remoção de depósitos de finos de catalisador em caldeiras de CO</t>
  </si>
  <si>
    <t>22125-9</t>
  </si>
  <si>
    <t>Aumento de eficiência energética de caldeiras de CO e Turbo¿expansor pela redução de depósitos de finos de catalisador</t>
  </si>
  <si>
    <t>22126-7</t>
  </si>
  <si>
    <t>Prato misto de quench de alta performance para UHDT Diesel S10</t>
  </si>
  <si>
    <t>22127-5</t>
  </si>
  <si>
    <t>EXXONMOBIL</t>
  </si>
  <si>
    <t>Captura e Uso de Carbono</t>
  </si>
  <si>
    <t>22128-3</t>
  </si>
  <si>
    <t>Adequação da produção à demanda de gasolina via craqueamento de naftas</t>
  </si>
  <si>
    <t>22129-1</t>
  </si>
  <si>
    <t>Infraestrutura de equipamentos para avaliação de métodos de monitoramento permanente para estimativa de subsidência (AMPERES-COPPE)</t>
  </si>
  <si>
    <t>22130-9</t>
  </si>
  <si>
    <t>Simulador de Processos para Separação de CO2 e H2S do Gás Natural em Membranas Poliméricas e Cerâmicas.</t>
  </si>
  <si>
    <t>UFRJ - Laboratório de Engenharia de Polimerização - ENGEPOL</t>
  </si>
  <si>
    <t>22131-7</t>
  </si>
  <si>
    <t>Desenvolvimento de Algoritmos de Rocha Digital para Fluxo em Multiescala.</t>
  </si>
  <si>
    <t>22366-9</t>
  </si>
  <si>
    <t>Uso de bio-óleo como óleo combustível</t>
  </si>
  <si>
    <t>22133-3</t>
  </si>
  <si>
    <t>Implantação de infraestrutura experimental e analítica para realizar experimentos de injeção alternada do CO2 e água salgada (CO2-WAG) em rochas reservatório carbonáticas do Pré-sal</t>
  </si>
  <si>
    <t>22134-1</t>
  </si>
  <si>
    <t>Otimização e Acompanhamento de Campanha de Poços de Petróleo utilizando Simulador Estocástico de Duração, Custo e Emissão de Carbono de Diferentes Estratégias de Intervenções em Poço</t>
  </si>
  <si>
    <t>22135-8</t>
  </si>
  <si>
    <t>Modelagens Geológica, Geomecânica 3D de Seções Evaporíticas e Modelagem Computacional Aplicadas à Construção de Poços em Bacias Sedimentares Submarinas Brasileiras</t>
  </si>
  <si>
    <t>22368-5</t>
  </si>
  <si>
    <t>Formulação para biomarítimos</t>
  </si>
  <si>
    <t>22415-4</t>
  </si>
  <si>
    <t>Poço Web Operacional</t>
  </si>
  <si>
    <t>22424-6</t>
  </si>
  <si>
    <t>Desenvolvimento da medição multifásica submarina para o Pré-sal</t>
  </si>
  <si>
    <t>22432-9</t>
  </si>
  <si>
    <t>Proteção Anticorrosiva por TSA contra Mecanismos de SCC</t>
  </si>
  <si>
    <t>22141-6</t>
  </si>
  <si>
    <t>Distribuição de metais e semimetais em rochas geradoras e petróleos associados</t>
  </si>
  <si>
    <t>PUC-Rio - LABSPECTRO - Laboratório de Espectrometria Atômica</t>
  </si>
  <si>
    <t>22488-1</t>
  </si>
  <si>
    <t>Produção de H2 com baixa pegada de carbono através do coprocessamento de correntes renováveis em UGH</t>
  </si>
  <si>
    <t>22143-2</t>
  </si>
  <si>
    <t>Investigação em Corrosão-Fadiga de Ligas Alternativas ao 625 de Linhas Rígidas Submarinas com Liner Mecânico (MLP) Aplicável para
o Pré-Sal Brasileiro.</t>
  </si>
  <si>
    <t>22144-0</t>
  </si>
  <si>
    <t>Avaliação de Ciclo de Vida (ACV) do coprocessamento de bio-óleo no craqueamento catalítico fluidizado (FCC) e de óleo vegetal e gordura animal no hidrotratamento (HDT)</t>
  </si>
  <si>
    <t>22145-7</t>
  </si>
  <si>
    <t>Manhattan: Caracterização Ultrarrápida e Acurada de Reservatórios, Frente Síncroton, P&amp;D</t>
  </si>
  <si>
    <t>22146-5</t>
  </si>
  <si>
    <t>Testes de Compressão Mecânica Radial em Umbilicais</t>
  </si>
  <si>
    <t>22147-3</t>
  </si>
  <si>
    <t>Machine Learning na sísmica 2.5 - Avaliação de métodos para detecção de potenciais acúmulos de gás empregando aquisições sísmicas no sistema ALINE</t>
  </si>
  <si>
    <t>22148-1</t>
  </si>
  <si>
    <t>Técnicas de Inteligência Computacional e Física de Rocha Digital Aplicadas na Caracterização de Reservatórios Carbonáticos Complexos.</t>
  </si>
  <si>
    <t>22149-9</t>
  </si>
  <si>
    <t>AMBIENTE COMPUTACIONAL PARA ANÁLISE DE RISCO E QUANTIFICAÇÃO DE INCERTEZAS COM FOCO NA PRODUÇÃO E GARANTIA DE ESCOAMENTO - ALFAuq</t>
  </si>
  <si>
    <t>22518-5</t>
  </si>
  <si>
    <t>Reparo de painéis de Plataformas por Compósito</t>
  </si>
  <si>
    <t>22151-5</t>
  </si>
  <si>
    <t>22574-8</t>
  </si>
  <si>
    <t>Sistema de previsão metocean-naval para apoio a Offloading</t>
  </si>
  <si>
    <t>22153-1</t>
  </si>
  <si>
    <t>Avaliação de ligas alternativas para liner de tubos tipo MLP.</t>
  </si>
  <si>
    <t>22154-9</t>
  </si>
  <si>
    <t>"SCC-CO2 - Desenvolvimento da Ferramenta de Inspeção por Radiação Gama em águas ultra profundas"</t>
  </si>
  <si>
    <t>22155-6</t>
  </si>
  <si>
    <t>Geoquímica do Enxofre na Caracterização de Sistemas Petrolíferos - Impacto na Exploração e Produção.</t>
  </si>
  <si>
    <t>22156-4</t>
  </si>
  <si>
    <t>Algoritmo DTW para correlação de feições geológicas</t>
  </si>
  <si>
    <t>UFSCar - Grupo de Pesquisa em Mineração de Dados e Aplicações</t>
  </si>
  <si>
    <t>22157-2</t>
  </si>
  <si>
    <t>Inspeção baseada em risco de dutos flexíveis (IBR-Flex)</t>
  </si>
  <si>
    <t>22158-0</t>
  </si>
  <si>
    <t>Desenvolvimento de metodologia e ferramenta para modelagem integrada</t>
  </si>
  <si>
    <t>22159-8</t>
  </si>
  <si>
    <t>Desenvolvimento de um Sistema Utilizando Inteligência Artificial para a  Previsão do Tipo de Abandono Permanente</t>
  </si>
  <si>
    <t>22160-6</t>
  </si>
  <si>
    <t>Determinação de conteúdo renovável em misturas de combustíveis e biocombustíveis usando o carbono 14</t>
  </si>
  <si>
    <t>UFF - Laboratório de Radiocarbono</t>
  </si>
  <si>
    <t>22161-4</t>
  </si>
  <si>
    <t>Desenvolvimento Tecnológico de nova geração de Dispersores de Carga de FCC Mediante Experimentos e Simulação Numérica</t>
  </si>
  <si>
    <t>22162-2</t>
  </si>
  <si>
    <t>AVALIAÇÃO DE INTERNOS DE RISER DE FCC ATRAVÉS DE ANÁLISE NUMÉRICA UTILIZANDO ABORDAGEM CINÉTICA BASEADA EM LUMPING ORIENTADO POR ESTRUTURAS (SOL) ACOPLADO ÀS TÉCNICAS DE FLUIDODINÂMICA COMPUTACIONAL (CFD).</t>
  </si>
  <si>
    <t>22163-0</t>
  </si>
  <si>
    <t>ALFAsim Hidratos - Simulação da formação, transporte e aglomeração de hidratos</t>
  </si>
  <si>
    <t>22164-8</t>
  </si>
  <si>
    <t>SMARTH2O Design de águas inteligentes sustentáveis para recuperação avançada de petróleo em reservatórios carbonáticos</t>
  </si>
  <si>
    <t>MOSAICO FLUIDO PESQUISA E INOVACAO LTDA</t>
  </si>
  <si>
    <t>IF-BA - Grupo de Pesquisa sobre Tecnologia em Saúde ;UFBA - Cinética e Dinâmica Molecular</t>
  </si>
  <si>
    <t>22165-5</t>
  </si>
  <si>
    <t>Intensificação de processos para a produção de hidrocarbonetos e polímeros renováveis por cascata quimio-enzimática.</t>
  </si>
  <si>
    <t>22166-3</t>
  </si>
  <si>
    <t>Conversão Direta de Etanol em Óxido de Etileno sobre Catalisadores Bifuncionais</t>
  </si>
  <si>
    <t>22167-1</t>
  </si>
  <si>
    <t>Produção de ácidos orgânicos por rota bioquímica a partir de açúcares, derivados de usinas sucroalcooleiras e do aproveitamento de resíduos da fermentação alcoólica do milho.</t>
  </si>
  <si>
    <t>22168-9</t>
  </si>
  <si>
    <t>Avaliação dos fatores que influenciam a formação de feições oleosas sobre água</t>
  </si>
  <si>
    <t>SENAI-RJ - INSTITUTO SENAI DE INOVAÇÃO EM QUÍMICA VERDE ;SENAI-RJ - Instituto SENAI de Inovação Inspeção e Integridade</t>
  </si>
  <si>
    <t>22169-7</t>
  </si>
  <si>
    <t>Conversão de etanol anidro e hidratado em reatores de microcanais para a produção de BioQav, Hidrogênio e produtos químicos verdes aromáticos</t>
  </si>
  <si>
    <t>22170-5</t>
  </si>
  <si>
    <t>Desenvolvimento de um novo processo para produção simultânea de etanol e biodiesel e uso de biossurfactantes para agregação de valor aos co-produtos convencionais da indústria de etanol de milho</t>
  </si>
  <si>
    <t>22171-3</t>
  </si>
  <si>
    <t>ETAE - Álcoois e Éteres a partir de Etanol</t>
  </si>
  <si>
    <t>22172-1</t>
  </si>
  <si>
    <t>Processos de biorrefinarias para obtenção de biocombustíveis e bioprodutos</t>
  </si>
  <si>
    <t>UFRN - Laboratórios de Análises Ambientais, Processamento Primário e Biocombustíveis do NUPPRAR</t>
  </si>
  <si>
    <t>22173-9</t>
  </si>
  <si>
    <t>Antiespumante com baixo teor de silício para cenário pré-sal</t>
  </si>
  <si>
    <t>22174-7</t>
  </si>
  <si>
    <t>Planta Piloto U-152</t>
  </si>
  <si>
    <t>22175-4</t>
  </si>
  <si>
    <t>Desenvolvimento e produção de gasolina de aviação com teor reduzido de chumbo</t>
  </si>
  <si>
    <t>22176-2</t>
  </si>
  <si>
    <t>Caracterização geoquímica do poço estratigráfico 2-ANP-6-MT, Bacia dos Parecis: Implicações na Avaliação de Sistemas Petrolíferos.</t>
  </si>
  <si>
    <t>22177-0</t>
  </si>
  <si>
    <t>Análise e caracterização de gases nobres em amostragens PVT - Aplicações para análise em Sistemas Petrolíferos</t>
  </si>
  <si>
    <t>22580-5</t>
  </si>
  <si>
    <t>Emprego de membranas avançadas para captura de CO2 de gás natural</t>
  </si>
  <si>
    <t>22179-6</t>
  </si>
  <si>
    <t>Avaliação on-site em diferentes profundidades da taxa de corrosão em aços submetidos à proteção catódica com potenciais alternativos</t>
  </si>
  <si>
    <t>22180-4</t>
  </si>
  <si>
    <t>Estudo de Critério de Aceitação de Vibração de Equipamentos Estáticos</t>
  </si>
  <si>
    <t>22181-2</t>
  </si>
  <si>
    <t>Capacidade selante de rochas capeadoras</t>
  </si>
  <si>
    <t>22182-0</t>
  </si>
  <si>
    <t>SENSORIAMENTO REMOTO MULTI E HIPERESPECTRAL PARA A CARACTERIZAÇÃO DE ÓLEOS E EFLUENTES EM AMBIENTES MARINHOS</t>
  </si>
  <si>
    <t>22183-8</t>
  </si>
  <si>
    <t>SISTEMA DE SUPORTE À DECISÃO EM RECURSOS HÍDRICOS E MUDANÇAS CLIMÁTICAS EV-01319</t>
  </si>
  <si>
    <t>22184-6</t>
  </si>
  <si>
    <t>Sistema de monitoramento e diagnóstico de transformadores a seco com invólucro de proteção IP 23.</t>
  </si>
  <si>
    <t>UFF - Núcleo de Inovação Tecnológica em Engenharia Elétrica - NITEE</t>
  </si>
  <si>
    <t>22185-3</t>
  </si>
  <si>
    <t>GEOHAZARDS: Inclusão de geohazards na otimização da malha de drenagem</t>
  </si>
  <si>
    <t>22186-1</t>
  </si>
  <si>
    <t>Avaliação da resposta proteômica e transcriptômica em vieiras (Nodipecten nodosus) e peixes (Mugil liza) expostos a óleos, dispersantes e óleos quimicamente dispersos</t>
  </si>
  <si>
    <t>UFSC - Laboratório de Biomarcadores de Contaminação Aquática e Imunoquímica</t>
  </si>
  <si>
    <t>22187-9</t>
  </si>
  <si>
    <t>Proposição da nova Rota de adição de terras raras e redução da silica ligante no preparo</t>
  </si>
  <si>
    <t>22188-7</t>
  </si>
  <si>
    <t>Detecção de fluido alto CO2 e RGO no dado sísmico</t>
  </si>
  <si>
    <t>22584-7</t>
  </si>
  <si>
    <t>Redução do número de Linhas de Ancoragem de FPSOs</t>
  </si>
  <si>
    <t>PETRÓLEO BRASILEIRO S.A.</t>
  </si>
  <si>
    <t>22190-3</t>
  </si>
  <si>
    <t>Eficiência de estratégias de desestabilização e inversão de emulsões água-em-óleo</t>
  </si>
  <si>
    <t>22191-1</t>
  </si>
  <si>
    <t>Caracterização da evolução das minibacias</t>
  </si>
  <si>
    <t>22587-0</t>
  </si>
  <si>
    <t>Integração 4.0</t>
  </si>
  <si>
    <t>22193-7</t>
  </si>
  <si>
    <t>Disponibilização do workflow do FWI elástico 2D completo</t>
  </si>
  <si>
    <t>22616-7</t>
  </si>
  <si>
    <t>Código HPC para cluster Petrobras</t>
  </si>
  <si>
    <t>22195-2</t>
  </si>
  <si>
    <t>INSIDE: Interoperabilidade Semântica na Integração de Dados de Engenharia</t>
  </si>
  <si>
    <t>22196-0</t>
  </si>
  <si>
    <t>Ferramentas para Comissionamento 4.0</t>
  </si>
  <si>
    <t>22197-8</t>
  </si>
  <si>
    <t>Avaliação do tratamento da água produzida: testes em laboratório e unidade piloto</t>
  </si>
  <si>
    <t>UFRJ - Laboratório de Modelagem, Simulação e Controle de Processos - LMSCP - EQ;UFRJ - Laboratório de Controle de Poluição das Águas  LABPOL</t>
  </si>
  <si>
    <t>22198-6</t>
  </si>
  <si>
    <t>Mapa estrutural de detalhe da margem distal</t>
  </si>
  <si>
    <t>22199-4</t>
  </si>
  <si>
    <t>Modelos deposicional e diagenético conceituais dos reseservatórios do Pré-sal</t>
  </si>
  <si>
    <t>22200-0</t>
  </si>
  <si>
    <t>Piloto de automação do laboratório de estratigrafia química</t>
  </si>
  <si>
    <t>22652-2</t>
  </si>
  <si>
    <t>Estratégias para quantificação de incertezas inversão FWI</t>
  </si>
  <si>
    <t>22202-6</t>
  </si>
  <si>
    <t>Módulo de detecção de fraudes e avaliação da qualidade de arquivos (PA e ToFD)</t>
  </si>
  <si>
    <t>22203-4</t>
  </si>
  <si>
    <t>Equipamento portátil para limpeza e texturização de superfícies com laser de alta potência</t>
  </si>
  <si>
    <t>22204-2</t>
  </si>
  <si>
    <t>Inclusão da tecnologia de campos magnéticos (Ímãs) no controle da formação de biofilmes nas membranas das URS</t>
  </si>
  <si>
    <t>22205-9</t>
  </si>
  <si>
    <t>Protótipo MVP de sistema de monitoração de alagamento de anular de dutos flexíveis</t>
  </si>
  <si>
    <t>22206-7</t>
  </si>
  <si>
    <t>Ferramenta de inspeção de flexíveis em áreas inacessíveis  (FLEXFITTING)</t>
  </si>
  <si>
    <t>22207-5</t>
  </si>
  <si>
    <t>Versão 2.0 do MANNTIS - identificação de feições no assoalho marinho usando Deep Learning</t>
  </si>
  <si>
    <t>22208-3</t>
  </si>
  <si>
    <t>DHSV insertável</t>
  </si>
  <si>
    <t>22209-1</t>
  </si>
  <si>
    <t>Redutor de atrito (DRA) em cenários de alta RGO no pré-sal</t>
  </si>
  <si>
    <t>22678-7</t>
  </si>
  <si>
    <t>Automação de Operações em Poços</t>
  </si>
  <si>
    <t>22211-7</t>
  </si>
  <si>
    <t>Língua Eletrônica: sistema para classificação/análise de espécies com características incrustantes em petróleo</t>
  </si>
  <si>
    <t>22212-5</t>
  </si>
  <si>
    <t>Identificação e avaliação de tecnologias para remoção de toxicidade de efluentes</t>
  </si>
  <si>
    <t>22213-3</t>
  </si>
  <si>
    <t>Modelo multifísica anisotrópico</t>
  </si>
  <si>
    <t>22214-1</t>
  </si>
  <si>
    <t>Sistema de monitoramento e controle do consumo de produtos químicos</t>
  </si>
  <si>
    <t>22679-5</t>
  </si>
  <si>
    <t>PREVENÇÃO E MITIGAÇÃO DAS PERDAS DE PRODUÇÃO</t>
  </si>
  <si>
    <t>22216-6</t>
  </si>
  <si>
    <t>Volumes de gás em hidratos naturais da Bacia de Pelotas</t>
  </si>
  <si>
    <t>22217-4</t>
  </si>
  <si>
    <t>PogExpo - Adicionar Abaqus aos softwares suportados</t>
  </si>
  <si>
    <t>22218-2</t>
  </si>
  <si>
    <t>Incorporação de técnicas analíticas de estratigráfia no processo de descrição de rochas no AnaSeTe</t>
  </si>
  <si>
    <t>22219-0</t>
  </si>
  <si>
    <t>Sistema portátil para medição de qualidade e residual de inibidores de incrustação</t>
  </si>
  <si>
    <t>22689-4</t>
  </si>
  <si>
    <t>ToT - Software para verificação digital de databooks</t>
  </si>
  <si>
    <t>22221-6</t>
  </si>
  <si>
    <t>Configuração dessalgação/topo</t>
  </si>
  <si>
    <t>22222-4</t>
  </si>
  <si>
    <t>Produção industrial do aditivo de desparafinação</t>
  </si>
  <si>
    <t>22223-2</t>
  </si>
  <si>
    <t>Desenvolvimento de plataforma integradora ¿Digital CO2 Cycle¿</t>
  </si>
  <si>
    <t>ENGINEERING SIMULATION AND SCIENTIFIC SOFTWARE LTDA;AVEVA DO BRASIL INFORMATICA LTDA</t>
  </si>
  <si>
    <t>22224-0</t>
  </si>
  <si>
    <t>Inovações para reflorestamento em áreas degradadas da Petrobras</t>
  </si>
  <si>
    <t>22225-7</t>
  </si>
  <si>
    <t>Modelo deposicional, diagenético e porosidade trend a oeste dos PPSBS</t>
  </si>
  <si>
    <t>22226-5</t>
  </si>
  <si>
    <t>Calibração de modelos de geração e migração de petróleo</t>
  </si>
  <si>
    <t>22227-3</t>
  </si>
  <si>
    <t>Soluções Machine Learning para geociencias</t>
  </si>
  <si>
    <t>22228-1</t>
  </si>
  <si>
    <t>Implantar a integração dos planejamentos tático e pré-operacional para a Região Sudeste</t>
  </si>
  <si>
    <t>22229-9</t>
  </si>
  <si>
    <t>Procedimento GMAW e FCAW</t>
  </si>
  <si>
    <t>22230-7</t>
  </si>
  <si>
    <t>Reparos alternativos</t>
  </si>
  <si>
    <t>22231-5</t>
  </si>
  <si>
    <t>Preaquecimento por indução</t>
  </si>
  <si>
    <t>22232-3</t>
  </si>
  <si>
    <t>Abraçadeiras soldáveis</t>
  </si>
  <si>
    <t>22811-4</t>
  </si>
  <si>
    <t>Interação Duto-solo Pré-sal</t>
  </si>
  <si>
    <t>22234-9</t>
  </si>
  <si>
    <t>Implantação do Otimizador do J-Consuelo para o Osbra</t>
  </si>
  <si>
    <t>22235-6</t>
  </si>
  <si>
    <t>Implantação do Otimizador do J-Consuelo para produtos claros</t>
  </si>
  <si>
    <t>22236-4</t>
  </si>
  <si>
    <t>Dispositivo Ultrassônico para Limpeza de Incrustações em Equipamentos e Tubulações de Plataformas de Petróleo e Gás</t>
  </si>
  <si>
    <t>24097-8</t>
  </si>
  <si>
    <t>Mapeamento de energias e potencial de aproveitamento nas FPSOs</t>
  </si>
  <si>
    <t>22238-0</t>
  </si>
  <si>
    <t>Retificação de RAT com vapores do vaso de prevaporização</t>
  </si>
  <si>
    <t>24254-5</t>
  </si>
  <si>
    <t>Reativação de planta piloto de destilação a vácuo (U-2112)</t>
  </si>
  <si>
    <t>22240-6</t>
  </si>
  <si>
    <t>Modelo Mg-argilas Alagoas na BS e na BC</t>
  </si>
  <si>
    <t>22241-4</t>
  </si>
  <si>
    <t>BCSS de Alta Potência</t>
  </si>
  <si>
    <t>22242-2</t>
  </si>
  <si>
    <t>Painel de Gerenciamento em Malha Fechada</t>
  </si>
  <si>
    <t>22243-0</t>
  </si>
  <si>
    <t>Decisão sob Incertezas via IA</t>
  </si>
  <si>
    <t>22244-8</t>
  </si>
  <si>
    <t>Perfilagem LWD = a cabo (NMR, sônico e nucleares)</t>
  </si>
  <si>
    <t>22245-5</t>
  </si>
  <si>
    <t>Sequência de Eventos Geológicos no Pré-Sal</t>
  </si>
  <si>
    <t>22246-3</t>
  </si>
  <si>
    <t>Geotermômetros orgânicos</t>
  </si>
  <si>
    <t>22247-1</t>
  </si>
  <si>
    <t>Famílias de óleos do pré-sal</t>
  </si>
  <si>
    <t>22248-9</t>
  </si>
  <si>
    <t>Digital Twin de Todas as Novas Amostras da Petrobras</t>
  </si>
  <si>
    <t>22249-7</t>
  </si>
  <si>
    <t>Soluções Blockchain para geociencias</t>
  </si>
  <si>
    <t>22250-5</t>
  </si>
  <si>
    <t>ML para Geoquimica Forense</t>
  </si>
  <si>
    <t>22251-3</t>
  </si>
  <si>
    <t>Modelo geológico regional da Bacia de Santos</t>
  </si>
  <si>
    <t>22252-1</t>
  </si>
  <si>
    <t>OCTOPUS - Geoharzard</t>
  </si>
  <si>
    <t>23584-6</t>
  </si>
  <si>
    <t>Produção de amônia (NH3) azul offshore</t>
  </si>
  <si>
    <t>22254-7</t>
  </si>
  <si>
    <t>Rocha Digital de Todas as Novas Amostras Imageadas pela Petrobras</t>
  </si>
  <si>
    <t>22255-4</t>
  </si>
  <si>
    <t>Otimização de metodologia para definição de cap de compactação</t>
  </si>
  <si>
    <t>22256-2</t>
  </si>
  <si>
    <t>Modelagem Numérica Integrada para mitigação de riscos geomecânicos</t>
  </si>
  <si>
    <t>22257-0</t>
  </si>
  <si>
    <t>Implantação de Algoritmo para Determinação de Permeabilidade Relativa</t>
  </si>
  <si>
    <t>22258-8</t>
  </si>
  <si>
    <t>Otimização do controle dos poços com a ferramenta ICARO</t>
  </si>
  <si>
    <t>22970-8</t>
  </si>
  <si>
    <t>Digital Twin de Ancoragem: Novos desenvolvimentos em  sensores virtuais e métodos de detecção de rompimento de linhas,  com qualificação dos dados monitorados  e aprimoramentos nos sistemas MonK, SDRL e SMO</t>
  </si>
  <si>
    <t>22260-4</t>
  </si>
  <si>
    <t>Fornecimento de Raro para a produção de piche na Vamtec</t>
  </si>
  <si>
    <t>22261-2</t>
  </si>
  <si>
    <t>Partida da UMTBE REDUC para produção de solvente de alto ponto de ebulição (SAPE)</t>
  </si>
  <si>
    <t>22262-0</t>
  </si>
  <si>
    <t>Partida de unidade de éteres de glicerol para a produção de aditivo melhorador de cetano</t>
  </si>
  <si>
    <t>22263-8</t>
  </si>
  <si>
    <t>Partida de MTF para separação de propeno na RECAP</t>
  </si>
  <si>
    <t>22264-6</t>
  </si>
  <si>
    <t>Emissões de nanopartículas de  veículos e motos com gasolina e etanol</t>
  </si>
  <si>
    <t>22265-3</t>
  </si>
  <si>
    <t>Modelagem Atmosférica do Efeito do Aumento do Biodiesel</t>
  </si>
  <si>
    <t>22266-1</t>
  </si>
  <si>
    <t>Arcabouço Biocronoestigráfico Seção Aptiana/Albiana Pós-Sal</t>
  </si>
  <si>
    <t>22267-9</t>
  </si>
  <si>
    <t>FFS-Flex-Colapso</t>
  </si>
  <si>
    <t>22268-7</t>
  </si>
  <si>
    <t>FFS-Flex-Fadiga</t>
  </si>
  <si>
    <t>22269-5</t>
  </si>
  <si>
    <t>Tecnologia para ampliar capacidade de tratamento de água produzida por meio de floculação avançada com produtos químicos</t>
  </si>
  <si>
    <t>22270-3</t>
  </si>
  <si>
    <t>Sensores óticos multi e hiperespectrais para o monitoramento de óleo e efluentes em áreas marinhas</t>
  </si>
  <si>
    <t>22271-1</t>
  </si>
  <si>
    <t>Paralelização de aplicações geológicas escaláveis</t>
  </si>
  <si>
    <t>22272-9</t>
  </si>
  <si>
    <t>Algoritmos de AVO</t>
  </si>
  <si>
    <t>22273-7</t>
  </si>
  <si>
    <t>Correlação Biocronoestratigrafica Aptiano-Albiano Pós-Sal</t>
  </si>
  <si>
    <t>22274-5</t>
  </si>
  <si>
    <t>BR-Tático</t>
  </si>
  <si>
    <t>22985-6</t>
  </si>
  <si>
    <t>Análise Geomecânica acoplada à Modelagem de Bacias</t>
  </si>
  <si>
    <t>UFRJ - Núcleo de Pesquisa Aplicada à Meios Geológico-Geotécnicos</t>
  </si>
  <si>
    <t>21783-6</t>
  </si>
  <si>
    <t>Evolução tectonossedimentar do intervalo Pré-sal na bacia de Campos</t>
  </si>
  <si>
    <t>22277-8</t>
  </si>
  <si>
    <t>Implantação do BR-Compressor</t>
  </si>
  <si>
    <t>22278-6</t>
  </si>
  <si>
    <t>Guideline para seleção de aços baixa-liga de alta resistência (com vanádio)</t>
  </si>
  <si>
    <t>22279-4</t>
  </si>
  <si>
    <t>Patch SHM</t>
  </si>
  <si>
    <t>22280-2</t>
  </si>
  <si>
    <t>Guideline frag. por H de aços inox</t>
  </si>
  <si>
    <t>23665-3</t>
  </si>
  <si>
    <t>Desenvolvimento de metodologia em fluidodinâmica computacional para análise de formação de dano em rochas areníticas e carbonáticas</t>
  </si>
  <si>
    <t>22282-8</t>
  </si>
  <si>
    <t>Destinação Final para borras com catalisador</t>
  </si>
  <si>
    <t>22283-6</t>
  </si>
  <si>
    <t>Protocolos de aceleração do encerramento de remediação</t>
  </si>
  <si>
    <t>23841-0</t>
  </si>
  <si>
    <t>Identificação de riscos de segurança em videos historicos</t>
  </si>
  <si>
    <t>22285-1</t>
  </si>
  <si>
    <t>Recuperação de ecossistemas aquáticos impactados</t>
  </si>
  <si>
    <t>22132-5</t>
  </si>
  <si>
    <t>Estudo fundamental do escoamento bifásico com gás e um fluido viscoplástico em dutos.</t>
  </si>
  <si>
    <t>22287-7</t>
  </si>
  <si>
    <t>Indicadores de riscos climáticos para gestão dos ativos e projetos das instalações costeiras e offshore</t>
  </si>
  <si>
    <t>22288-5</t>
  </si>
  <si>
    <t>Pig baixo custo (CP) para detecção derivações clandestinas</t>
  </si>
  <si>
    <t>22289-3</t>
  </si>
  <si>
    <t>Process Mining aplicado aos alarmes do COQUE da Reduc</t>
  </si>
  <si>
    <t>23357-7</t>
  </si>
  <si>
    <t>Robo de pintura para o refino</t>
  </si>
  <si>
    <t>22291-9</t>
  </si>
  <si>
    <t>Lining em fracionadoras de Coque</t>
  </si>
  <si>
    <t>24276-8</t>
  </si>
  <si>
    <t>DESENVOLVIMENTO DE ALGORITMOS E MODELOS PARA PREVISÃO DE VALORES A PARTIR DE SÉRIES TEMPORAIS UNIVARIADAS E MULTIVARIADAS</t>
  </si>
  <si>
    <t>PUCPR</t>
  </si>
  <si>
    <t>PUCPR - Centro Integrado de Soluções em Inteligência Artificial (CISIA)</t>
  </si>
  <si>
    <t>22293-5</t>
  </si>
  <si>
    <t>Instalação de  termossifões em sistema de resfriamento do Cenpes</t>
  </si>
  <si>
    <t>22294-3</t>
  </si>
  <si>
    <t>Sistemas catalíticos otimizados para redução de densidade e T95% no HDT de diesel S10</t>
  </si>
  <si>
    <t>22295-0</t>
  </si>
  <si>
    <t>Dispositivo anti-slug para UHDT Diesel S10</t>
  </si>
  <si>
    <t>22296-8</t>
  </si>
  <si>
    <t>Partida de unidade de oligomerização de olefinas leves em médios</t>
  </si>
  <si>
    <t>22988-0</t>
  </si>
  <si>
    <t>Novo Conceito Estrutural de Cascos de FPSOs - Robot Friendly - Simulação Numérica/Computacional</t>
  </si>
  <si>
    <t>23623-2</t>
  </si>
  <si>
    <t>Desenvolvimento de Sistema de Completações Inteligentes com Cabo Totalmente Elétrico (Fully Electric Intelligent Completions - FE-IC) - Fase 2</t>
  </si>
  <si>
    <t>HALLIBURTON PRODUTOS LTDA</t>
  </si>
  <si>
    <t>22299-2</t>
  </si>
  <si>
    <t>Piloto da otimização de Fornos e linhas de transferência das UCRs</t>
  </si>
  <si>
    <t>23353-6</t>
  </si>
  <si>
    <t>Realização de testes de fadiga em arames de dutos flexíveis em condições especificas, sendo então possível a verificação da integridade estrutural dos materiais das camadas estruturais de dutos flexíveis</t>
  </si>
  <si>
    <t>22301-6</t>
  </si>
  <si>
    <t>Avaliação do uso de antiespumantes de baixo teor de silício na cadeia do petróleo</t>
  </si>
  <si>
    <t>22302-4</t>
  </si>
  <si>
    <t>Catalisadores de Shift para redução de custo de geração de hidrogênio</t>
  </si>
  <si>
    <t>22303-2</t>
  </si>
  <si>
    <t>Redução do efeito da carga no HDS - soluções para supressão do efeito dos contaminantes</t>
  </si>
  <si>
    <t>22304-0</t>
  </si>
  <si>
    <t>Utilização de catalisadores rejuvenescidos para produção de diesel S-10 - Determinação de critérios</t>
  </si>
  <si>
    <t>22623-3</t>
  </si>
  <si>
    <t>Diagnóstico on-line de máquinas elétricas rotativas utilizando técnicas de descargas parciais</t>
  </si>
  <si>
    <t>Eldorado</t>
  </si>
  <si>
    <t>Eldorado - Sistemas Multi-físicos para Aplicações Avançadas</t>
  </si>
  <si>
    <t>22306-5</t>
  </si>
  <si>
    <t>Modelo para predição de NOx para fornos e caldeiras em substituição ou complemento aos analisadores</t>
  </si>
  <si>
    <t>22307-3</t>
  </si>
  <si>
    <t>Analisador de O2 com tecnologia TDL</t>
  </si>
  <si>
    <t>23354-4</t>
  </si>
  <si>
    <t>Otimização de custos de HPC em nuvem</t>
  </si>
  <si>
    <t>UFF - Media Lab</t>
  </si>
  <si>
    <t>22309-9</t>
  </si>
  <si>
    <t>Desenvolvimento experimental de bomba de gás denso, sistema de resfriamento e separador ciclônico, componentes para o sistema HISEP.</t>
  </si>
  <si>
    <t>22310-7</t>
  </si>
  <si>
    <t>Impacto de teores crescentes de biocombustíveis no óleo diesel S10 para atendimento da fase P8 do Conama</t>
  </si>
  <si>
    <t>23730-5</t>
  </si>
  <si>
    <t>Desenvolvimento de metodologia para reconhecimento de perfis de imagens utilizando técnicas de Inteligência Artificial</t>
  </si>
  <si>
    <t>22312-3</t>
  </si>
  <si>
    <t>Implantação de gerenciador inteligente de alertas para o planejamento pré-operacional logístico de derivados</t>
  </si>
  <si>
    <t>22313-1</t>
  </si>
  <si>
    <t>Uso da ressonância magnética nuclear na elucidação da microestrutura e dinâmica de polímeros orgânicos para avaliação de sua estabilidade e utilização em aplicações na indústria do petróleo.</t>
  </si>
  <si>
    <t>22314-9</t>
  </si>
  <si>
    <t>Implantar no Terminal de Cabiunas - OSDUC 1, metodologia para verificação de medidores de vazão intrusivos</t>
  </si>
  <si>
    <t>22315-6</t>
  </si>
  <si>
    <t>Implementar algoritmo de cálculo para estimativa de tempo de decantação de petróleo em tanques</t>
  </si>
  <si>
    <t>22316-4</t>
  </si>
  <si>
    <t>PWDa AUTO Sistema Consultivo para Otimização de Operações de Perfuração</t>
  </si>
  <si>
    <t>22317-2</t>
  </si>
  <si>
    <t>Projeto Conceitual para Ferramenta de PLASMA para procedimento de P&amp;A (plugging &amp; abandonment) em poços offshore.</t>
  </si>
  <si>
    <t>GA DRILLING TECNOLOGIA LTDA</t>
  </si>
  <si>
    <t>22318-0</t>
  </si>
  <si>
    <t>Modelagem numérica petrofísica com o simulador Appy integrada com modelagem numérica estratigráfica</t>
  </si>
  <si>
    <t>22319-8</t>
  </si>
  <si>
    <t>Implantação do Sistema de Monitoramento de Compressores</t>
  </si>
  <si>
    <t>22320-6</t>
  </si>
  <si>
    <t>Implantação de ferramenta de Otimização de Vapor para Tocha na REFAP</t>
  </si>
  <si>
    <t>22321-4</t>
  </si>
  <si>
    <t>Implantação do BR-Pump</t>
  </si>
  <si>
    <t>22322-2</t>
  </si>
  <si>
    <t>Implantar Controle de Materiais por Serialização</t>
  </si>
  <si>
    <t>22323-0</t>
  </si>
  <si>
    <t>Implantar solução para redução do volume de NORM</t>
  </si>
  <si>
    <t>22324-8</t>
  </si>
  <si>
    <t>Identificação e quantificação de perdas de vapor em sistemas aquecidos por este fluido</t>
  </si>
  <si>
    <t>22325-5</t>
  </si>
  <si>
    <t>Evitar perda de produção devido ao desmoronamento do refratário em duto da UFCC da REPLAN</t>
  </si>
  <si>
    <t>22326-3</t>
  </si>
  <si>
    <t>Modelo Logístico para definir fluxo otimizado do descomissionamento de linhas submarinas</t>
  </si>
  <si>
    <t>22327-1</t>
  </si>
  <si>
    <t>Produzir asfaltos com borras oleosas</t>
  </si>
  <si>
    <t>23348-6</t>
  </si>
  <si>
    <t>Ensaios a 1g de modelos reduzidos de estacas torpedo: cluster de duas T-120 e T-150</t>
  </si>
  <si>
    <t>22329-7</t>
  </si>
  <si>
    <t>Novos métodos para enquadramento do óleo</t>
  </si>
  <si>
    <t>22330-5</t>
  </si>
  <si>
    <t>Envoltoria</t>
  </si>
  <si>
    <t>22331-3</t>
  </si>
  <si>
    <t>PWPa</t>
  </si>
  <si>
    <t>22332-1</t>
  </si>
  <si>
    <t>MyBarrier-BOP</t>
  </si>
  <si>
    <t>22333-9</t>
  </si>
  <si>
    <t>Sistema de CBM para Segurança de Poço</t>
  </si>
  <si>
    <t>22334-7</t>
  </si>
  <si>
    <t>Diagnóstico de falhas e Estimativa da Confiabilidade de sensores submarinos (TPT, PT, PDG)</t>
  </si>
  <si>
    <t>22625-8</t>
  </si>
  <si>
    <t>APIs para Digital Twin (DT) de Superfícies de Modos de Falha de DRS (Pipe API)</t>
  </si>
  <si>
    <t>22748-8</t>
  </si>
  <si>
    <t>Atualização dos modelos de HDT de óleo diesel e integração com simulador de processo</t>
  </si>
  <si>
    <t>22337-0</t>
  </si>
  <si>
    <t>Ferramentas de diagnóstico para VORECON</t>
  </si>
  <si>
    <t>22338-8</t>
  </si>
  <si>
    <t>ROSS v1.0.0 - Software de análise rotodinâmica</t>
  </si>
  <si>
    <t>22339-6</t>
  </si>
  <si>
    <t>Algoritmo para monitoração de selos à gás</t>
  </si>
  <si>
    <t>22340-4</t>
  </si>
  <si>
    <t>Critérios de purgas para otimização da soldagem em aço inoxidável</t>
  </si>
  <si>
    <t>22341-2</t>
  </si>
  <si>
    <t>Metodologia para Avaliação e Otimização do Uso de Inibidores para Corrosão Preferencial</t>
  </si>
  <si>
    <t>22342-0</t>
  </si>
  <si>
    <t>Suporte à manutenção, operação e inspeção com uso da REALIDADE AUMENTADA</t>
  </si>
  <si>
    <t>22343-8</t>
  </si>
  <si>
    <t>Delta EVA SIMCARR</t>
  </si>
  <si>
    <t>22344-6</t>
  </si>
  <si>
    <t>CROSS</t>
  </si>
  <si>
    <t>22345-3</t>
  </si>
  <si>
    <t>Riser Rígido em Catenária Amortecido (D-SCR)</t>
  </si>
  <si>
    <t>23960-8</t>
  </si>
  <si>
    <t>Coalescedor eletrostático para separadores gravitacionais</t>
  </si>
  <si>
    <t>22347-9</t>
  </si>
  <si>
    <t>SSD para enquadramento de TOG</t>
  </si>
  <si>
    <t>22348-7</t>
  </si>
  <si>
    <t>Metamodelos para Análise Riser</t>
  </si>
  <si>
    <t>22349-5</t>
  </si>
  <si>
    <t>Otimização de dados oceanográficos para projetos</t>
  </si>
  <si>
    <t>22350-3</t>
  </si>
  <si>
    <t>Carac. de Bactérias e Parâmetros envolvidos na CIM em Dutos</t>
  </si>
  <si>
    <t>22351-1</t>
  </si>
  <si>
    <t>Tratam. Quím p/ Hibernação de Dutos Rígidos com Água do Mar</t>
  </si>
  <si>
    <t>22352-9</t>
  </si>
  <si>
    <t>Ferramenta de obtenção de falhas</t>
  </si>
  <si>
    <t>23774-3</t>
  </si>
  <si>
    <t>Estrutura têxtil anti-incrustante para recobrimento de dutos e equipamentos submarinos com instalação e remoção sem uso de mergulho humano.</t>
  </si>
  <si>
    <t>SENAI-BA - SENAI CIMATEC;SENAI-RJ - INSTITUTO SENAI DE INOVAÇÃO EM BIOSSINTÉTICOS_OFICIAL</t>
  </si>
  <si>
    <t>22354-5</t>
  </si>
  <si>
    <t>FFS-Compósito</t>
  </si>
  <si>
    <t>22355-2</t>
  </si>
  <si>
    <t>Guideline para seleção de ligas de Ni e ligas CRA</t>
  </si>
  <si>
    <t>23767-7</t>
  </si>
  <si>
    <t>Nanoaditivação de polímeros dielétricos para redução da permeabilidade a fluidos em umbilicais submarinos</t>
  </si>
  <si>
    <t>22357-8</t>
  </si>
  <si>
    <t>Recon Paleorrelevo</t>
  </si>
  <si>
    <t>22358-6</t>
  </si>
  <si>
    <t>Incorporar gênese de bandas de deformação no SIGEO</t>
  </si>
  <si>
    <t>22359-4</t>
  </si>
  <si>
    <t>Liner Polimérico para dutos rígidos submarinos</t>
  </si>
  <si>
    <t>22360-2</t>
  </si>
  <si>
    <t>Ferramentas de Baixo Custo para Inspeção de Dutos Rígidos Submarinos</t>
  </si>
  <si>
    <t>22361-0</t>
  </si>
  <si>
    <t>Sistema Preditor 4.0: Monitoramento de Motores de Indução Trifásicos através da Análise da Assinatura Elétrica (ESA)</t>
  </si>
  <si>
    <t>22362-8</t>
  </si>
  <si>
    <t>Caracterização de petróleos no Digital Twin</t>
  </si>
  <si>
    <t>22363-6</t>
  </si>
  <si>
    <t>Ferramenta de Scheduling - fase 1</t>
  </si>
  <si>
    <t>22364-4</t>
  </si>
  <si>
    <t>Ferramenta de Scheduling - fase 2</t>
  </si>
  <si>
    <t>22365-1</t>
  </si>
  <si>
    <t>Implementação de Modelos de alocação ótima de catalisadores em UFCC</t>
  </si>
  <si>
    <t>23586-1</t>
  </si>
  <si>
    <t>Maximizar o desempenho de sistemas de controle e otimização para processos de Refino</t>
  </si>
  <si>
    <t>23346-0</t>
  </si>
  <si>
    <t>BDC - Simulador de Bombeio Direto de Cimento BDC 3.0</t>
  </si>
  <si>
    <t>23367-6</t>
  </si>
  <si>
    <t>Avaliação de escalabilidade de protótipos de membranas utilizando Fluidodinâmica Computacional</t>
  </si>
  <si>
    <t>22369-3</t>
  </si>
  <si>
    <t>Scale-up de tecnologia para produção de biocombustível avançado</t>
  </si>
  <si>
    <t>22370-1</t>
  </si>
  <si>
    <t>Equacionamento do hidrotratamento de naftas para produção de gasolina S10</t>
  </si>
  <si>
    <t>21862-8</t>
  </si>
  <si>
    <t>Revitalizar ambientes terrestres degradados</t>
  </si>
  <si>
    <t>22372-7</t>
  </si>
  <si>
    <t>Aumento da conversão de fundos em FCC através da implementação de catalisador Denali</t>
  </si>
  <si>
    <t>22373-5</t>
  </si>
  <si>
    <t>Aumento da produção de propeno em FCC através de campanhas petroquímicas</t>
  </si>
  <si>
    <t>22374-3</t>
  </si>
  <si>
    <t>Uso comercial de depressor de ponto de fluidez em petróleos</t>
  </si>
  <si>
    <t>22375-0</t>
  </si>
  <si>
    <t>Solução para escoamento de petróleos sem uso de aditivos</t>
  </si>
  <si>
    <t>22376-8</t>
  </si>
  <si>
    <t>Ampliação elenco de petróleos sem precipitação de asfaltenos</t>
  </si>
  <si>
    <t>22377-6</t>
  </si>
  <si>
    <t>Redução de NOx em caldeiras</t>
  </si>
  <si>
    <t>22378-4</t>
  </si>
  <si>
    <t>Eliminação/redução de reposição de internos de torres de URCO2 através de implementação de plano de acompanhamento</t>
  </si>
  <si>
    <t>22379-2</t>
  </si>
  <si>
    <t>Licitação de volume reduzido de aminas para URCO2s do UTGCAB e UN-ES utilizando protocolo de pré-qualificação</t>
  </si>
  <si>
    <t>21809-9</t>
  </si>
  <si>
    <t>Parametrização e modelagem  deposicional e diagenética de reservatórios em alta resolução</t>
  </si>
  <si>
    <t>22381-8</t>
  </si>
  <si>
    <t>Otimização de Fornos e linhas de transferência das UCRs</t>
  </si>
  <si>
    <t>22382-6</t>
  </si>
  <si>
    <t>Maximização do uso dos catalisadores de Reforma a vapor</t>
  </si>
  <si>
    <t>22383-4</t>
  </si>
  <si>
    <t>Redução de custos por aumento de recuperação H2</t>
  </si>
  <si>
    <t>22384-2</t>
  </si>
  <si>
    <t>Estimativa da taxa de reposição ótima dos catalisadores de FCC - Efeito da contaminação por vanádio e sódio</t>
  </si>
  <si>
    <t>22385-9</t>
  </si>
  <si>
    <t>Maximização do uso dos catalisadores de HDT - ativação e desativação</t>
  </si>
  <si>
    <t>22386-7</t>
  </si>
  <si>
    <t>Proposição de critérios para maximização do uso de catalisadores de HDS-NFCC</t>
  </si>
  <si>
    <t>22387-5</t>
  </si>
  <si>
    <t>HDT de diesel de Pré-sal no planejamento do Refino</t>
  </si>
  <si>
    <t>22388-3</t>
  </si>
  <si>
    <t>Biodegradação de óleos e graxas de efluentes oleosos 
da indústria de petróleo</t>
  </si>
  <si>
    <t>UFRJ - Laboratório de Bioprocessos;UFRJ - Laboratório de Controle de Poluição das Águas  LABPOL</t>
  </si>
  <si>
    <t>22389-1</t>
  </si>
  <si>
    <t>Consolidação de informações técnicas de desempenho de CAP</t>
  </si>
  <si>
    <t>22390-9</t>
  </si>
  <si>
    <t>Flexibilizar a produção de CAP na REDUC</t>
  </si>
  <si>
    <t>22391-7</t>
  </si>
  <si>
    <t>CAPs de Alta Penetração</t>
  </si>
  <si>
    <t>23944-2</t>
  </si>
  <si>
    <t>Proveniência dos arenitos da Bacia Potiguar</t>
  </si>
  <si>
    <t>23187-8</t>
  </si>
  <si>
    <t>Biorrefinaria agroindustrial: rotas biotecnológicas para valorização de subprodutos via geração de açúcares avançados e produção de biocombustíveis e bioquímicos.</t>
  </si>
  <si>
    <t>22394-1</t>
  </si>
  <si>
    <t>Área de Sagitário - Previsão de qualidade de reservatório II</t>
  </si>
  <si>
    <t>23188-6</t>
  </si>
  <si>
    <t>Biorrefinaria flexível: processamento conjunto de biomassas de milho e cana-de-açúcar para produção de etanol e ácido succínico.</t>
  </si>
  <si>
    <t>22396-6</t>
  </si>
  <si>
    <t>Plataforma de Análise de Imagens - Rocha Digital</t>
  </si>
  <si>
    <t>22397-4</t>
  </si>
  <si>
    <t>4D BR</t>
  </si>
  <si>
    <t>22398-2</t>
  </si>
  <si>
    <t>TriGeA® ¿ Módulo Monitoramento de Bombas Submersas (MBS)</t>
  </si>
  <si>
    <t>22399-0</t>
  </si>
  <si>
    <t>IRDR-CO2: Identificação de Rompimento de Dutos de Reinjeção de CO2</t>
  </si>
  <si>
    <t>22400-6</t>
  </si>
  <si>
    <t>Instalação de um centro de pesquisa em fermentação com foco no desenvolvimento e inovação de tecnologias que aumentam a eficiência dos processos de fermentação 1G, 2G e biogás</t>
  </si>
  <si>
    <t>24235-4</t>
  </si>
  <si>
    <t>Projeto de melhoria da infraestrutura laboratorial - Equipamentos para ensaios de fluência, uso de fluidos reativos, determinação da relação permeabilidade-deformação e caracterização petrofísica - Parte 2 (Obra Civil)</t>
  </si>
  <si>
    <t>23008-6</t>
  </si>
  <si>
    <t>Pesquisa, projeto e desenvolvimento de uma válvula elétrica de fluxo ajustável de gás para um sistema de elevação artificial por gás em colunas de produção de reservatórios de petróleo terrestres e submarinos de águas ultraprofundas.</t>
  </si>
  <si>
    <t>22403-0</t>
  </si>
  <si>
    <t>SCC-LIFE 3.0</t>
  </si>
  <si>
    <t>22404-8</t>
  </si>
  <si>
    <t>Critérios de aceitação para vibração de equipamentos estáticos (especificação técnica)</t>
  </si>
  <si>
    <t>22405-5</t>
  </si>
  <si>
    <t>Neutralizadores de vibração viscoelásticos (ET de projeto de neutralizadores)</t>
  </si>
  <si>
    <t>22406-3</t>
  </si>
  <si>
    <t>OpenPulse v1.0.0 - software de análise de pulsação acusticamente induzida</t>
  </si>
  <si>
    <t>22407-1</t>
  </si>
  <si>
    <t>Sistema Full Wireless para Monitoramento de Condição de Equipamentos Dinâmicos</t>
  </si>
  <si>
    <t>22408-9</t>
  </si>
  <si>
    <t>SPT - LICENCIAMENTO DO COMPONENTE "COPO" PARA ELIMINAÇÂO DO ESCOVAMENTO DO COLARINHO (CUTBACK)</t>
  </si>
  <si>
    <t>22409-7</t>
  </si>
  <si>
    <t>Reparo a Frio de Estruturas Navais</t>
  </si>
  <si>
    <t>22410-5</t>
  </si>
  <si>
    <t>Monitoramento de reparo de compósito por ondas guiadas</t>
  </si>
  <si>
    <t>22411-3</t>
  </si>
  <si>
    <t>Transformação de reparo contingencial em reparo permanente</t>
  </si>
  <si>
    <t>22412-1</t>
  </si>
  <si>
    <t>Sistemas não intrusivos para Monitoramento da corrosão</t>
  </si>
  <si>
    <t>22413-9</t>
  </si>
  <si>
    <t>22414-7</t>
  </si>
  <si>
    <t>Controle Avançado (CAV) do Sistema de Injeção de Água</t>
  </si>
  <si>
    <t>24510-0</t>
  </si>
  <si>
    <t>CO2 Capture, Use and Storage (CCUS) Tecnologia Oxicombustão com foco no E&amp;P</t>
  </si>
  <si>
    <t>22416-2</t>
  </si>
  <si>
    <t>Alternativas analíticas para medição de TOG em ambiente off-shore</t>
  </si>
  <si>
    <t>22417-0</t>
  </si>
  <si>
    <t>Métodos analíticos para medição de TOG em ambiente offshore</t>
  </si>
  <si>
    <t>22418-8</t>
  </si>
  <si>
    <t>Reparo de duto com corrosão, mossa ou trinca através de dupla calha pré-tensionada</t>
  </si>
  <si>
    <t>22419-6</t>
  </si>
  <si>
    <t>Implantar sistema de roteirização de embarcações PSV's</t>
  </si>
  <si>
    <t>22420-4</t>
  </si>
  <si>
    <t>Medição de borra em Tanques por imagens termográficas</t>
  </si>
  <si>
    <t>22421-2</t>
  </si>
  <si>
    <t>Novo procedimento opereracional de prevenção de hidratos - HITC</t>
  </si>
  <si>
    <t>22422-0</t>
  </si>
  <si>
    <t>Partida de unidade de base olefínica de fluido de perfuração</t>
  </si>
  <si>
    <t>22423-8</t>
  </si>
  <si>
    <t>IA para Análise automatizada de imagens do monitoramento orbital</t>
  </si>
  <si>
    <t>22562-3</t>
  </si>
  <si>
    <t>Digital Twin de Fadiga de Risers</t>
  </si>
  <si>
    <t>22425-3</t>
  </si>
  <si>
    <t>Sonda corrosimétrica de baixo custo</t>
  </si>
  <si>
    <t>22426-1</t>
  </si>
  <si>
    <t>Delta EVA PWDa</t>
  </si>
  <si>
    <t>22427-9</t>
  </si>
  <si>
    <t>Monitoração de aderência e integração do planejamento com o Digital Twin</t>
  </si>
  <si>
    <t>22428-7</t>
  </si>
  <si>
    <t>Tecnologias para detecção de alagamento em dutos flexíveis de PO</t>
  </si>
  <si>
    <t>22429-5</t>
  </si>
  <si>
    <t>Sistema inteligente para levantamento dos fatores de uso de cargas elétricas nos FPSOs correlacionados às demandas de produção</t>
  </si>
  <si>
    <t>22430-3</t>
  </si>
  <si>
    <t>22431-1</t>
  </si>
  <si>
    <t>Metodologia para determinação de temperaturas na estrutura do flare e equipamentos</t>
  </si>
  <si>
    <t>21822-2</t>
  </si>
  <si>
    <t>Identificação de áreas não drenadas utilizando sísmica 4D</t>
  </si>
  <si>
    <t>22112-7</t>
  </si>
  <si>
    <t>Avaliação de estabilidade e desempenho de produtos químicos por sistemas micro/mesofluídicos.</t>
  </si>
  <si>
    <t>22434-5</t>
  </si>
  <si>
    <t>Placas e Gaxetas para Permutadores de Calor - Fase II</t>
  </si>
  <si>
    <t>22435-2</t>
  </si>
  <si>
    <t>Digital Twin das operações de carregamento e descarregamento de GNL nos terminais Petrobras</t>
  </si>
  <si>
    <t>22436-0</t>
  </si>
  <si>
    <t>Protótipo ACPD para detecção de corrosão</t>
  </si>
  <si>
    <t>22437-8</t>
  </si>
  <si>
    <t>Bloqueio quimico  temporário de tubulação para trabalho a quente</t>
  </si>
  <si>
    <t>22438-6</t>
  </si>
  <si>
    <t>Algoritmo de identificação de parâmetros de soldagem</t>
  </si>
  <si>
    <t>22439-4</t>
  </si>
  <si>
    <t>Consumíveis em ligas de Níquel de maior resistência compatíveis com API X80</t>
  </si>
  <si>
    <t>22440-2</t>
  </si>
  <si>
    <t>Análise do potencial selante de falhas em carbonatos</t>
  </si>
  <si>
    <t>22441-0</t>
  </si>
  <si>
    <t>Kr SEMIRESCON em Whole-Cores</t>
  </si>
  <si>
    <t>22442-8</t>
  </si>
  <si>
    <t>Upscaling para caracterização com Rocha Digital</t>
  </si>
  <si>
    <t>22443-6</t>
  </si>
  <si>
    <t>Técnicas para o gerenciamento da deposição de parafinas no pré-sal</t>
  </si>
  <si>
    <t>22444-4</t>
  </si>
  <si>
    <t>Marlim 3 - Transiente</t>
  </si>
  <si>
    <t>22445-1</t>
  </si>
  <si>
    <t>Modelagem geomecânica - Sergipe águas profundas e Santos</t>
  </si>
  <si>
    <t>22446-9</t>
  </si>
  <si>
    <t>Modelagem de sismofácies críticas do pós-sal - Buzios</t>
  </si>
  <si>
    <t>22447-7</t>
  </si>
  <si>
    <t>Classificação de bancos carbonáticos - Búzios</t>
  </si>
  <si>
    <t>22448-5</t>
  </si>
  <si>
    <t>Mandril de Gás Lift com Redirecionamento</t>
  </si>
  <si>
    <t>22449-3</t>
  </si>
  <si>
    <t>Diagênese de Mg-Argilas do Andar Alagoas das Bacias de Campos e Santos</t>
  </si>
  <si>
    <t>22450-1</t>
  </si>
  <si>
    <t>Modelo de Mg-argilas do Andar Jiquiá nos Campos de Tupi e Búzios</t>
  </si>
  <si>
    <t>22451-9</t>
  </si>
  <si>
    <t>Paragênese de constituintes diagenéticos e datação U-Pb e NanoSIM</t>
  </si>
  <si>
    <t>22452-7</t>
  </si>
  <si>
    <t>Relação da espessura da anidrita capeadora com carstificação</t>
  </si>
  <si>
    <t>22453-5</t>
  </si>
  <si>
    <t>Injeção de produtos químicos pela VGL</t>
  </si>
  <si>
    <t>22454-3</t>
  </si>
  <si>
    <t>Simulação de Transporte Reativo - Novas implementações do COORES</t>
  </si>
  <si>
    <t>22455-0</t>
  </si>
  <si>
    <t>LSRTM 3D Acústico em GPUs</t>
  </si>
  <si>
    <t>22456-8</t>
  </si>
  <si>
    <t>FWI Elástico 3D em GPUs</t>
  </si>
  <si>
    <t>23576-2</t>
  </si>
  <si>
    <t>Digital Twin para Unidade de Tratamento de Gás Natural (DTGas)</t>
  </si>
  <si>
    <t>22458-4</t>
  </si>
  <si>
    <t>LSRTM 2D Acústico em GPUs Inversão base monitor em paralelo</t>
  </si>
  <si>
    <t>24059-8</t>
  </si>
  <si>
    <t>Sistema inteligente para levantamento dos fatores de uso de cargas elétricas nos FPSOs correlacionados às demandas de produção - FASE 2</t>
  </si>
  <si>
    <t>24135-6</t>
  </si>
  <si>
    <t>Desenvolver modelo matemático de predição de condensado em coletor de Unidades de Processamento de Gás natural</t>
  </si>
  <si>
    <t>22461-8</t>
  </si>
  <si>
    <t>LSRTM 2D acústico em GPUs</t>
  </si>
  <si>
    <t>21827-1</t>
  </si>
  <si>
    <t>Injeção de água de salinidade controlada</t>
  </si>
  <si>
    <t>22463-4</t>
  </si>
  <si>
    <t>Bravo - Pacote de Inversão Sísmica</t>
  </si>
  <si>
    <t>22464-2</t>
  </si>
  <si>
    <t>Timeshift 4D por ângulo</t>
  </si>
  <si>
    <t>22465-9</t>
  </si>
  <si>
    <t>Bombeamento Geológico acoplado à Halocinese</t>
  </si>
  <si>
    <t>22466-7</t>
  </si>
  <si>
    <t>Machine learning para predição de atributos geoquímicos em sonda</t>
  </si>
  <si>
    <t>23961-6</t>
  </si>
  <si>
    <t>Avaliação multi-escala de propriedades dinâmicas de reservatório na Margem Equatorial</t>
  </si>
  <si>
    <t>22468-3</t>
  </si>
  <si>
    <t>Silicificação no Pré-Sal da Bacia de Campos</t>
  </si>
  <si>
    <t>24316-2</t>
  </si>
  <si>
    <t>Avaliação de tecnologias de reparo interno de vazamentos de dutos</t>
  </si>
  <si>
    <t>22470-9</t>
  </si>
  <si>
    <t>ICARO-REVIT: Otimização da Interligação de Poços em Projetos de REVIT</t>
  </si>
  <si>
    <t>22471-7</t>
  </si>
  <si>
    <t>Combate a produção de sólidos salinos no Pré-sal</t>
  </si>
  <si>
    <t>22472-5</t>
  </si>
  <si>
    <t>Avaliação da reinjeção de água produzida em carbonatos: transporte reativo e perda de injetividade</t>
  </si>
  <si>
    <t>22473-3</t>
  </si>
  <si>
    <t>CO2 EE</t>
  </si>
  <si>
    <t>22474-1</t>
  </si>
  <si>
    <t>Modelagem Forward de Fácies Orgânicas do Pré-Sal: Áreas Piloto</t>
  </si>
  <si>
    <t>22475-8</t>
  </si>
  <si>
    <t>Reconhecimento e rotulagem automatizada de equipamentos e sistemas complexos de produção</t>
  </si>
  <si>
    <t>AVEVA DO BRASIL INFORMATICA LTDA</t>
  </si>
  <si>
    <t>SENAI-RS - Instituto SENAI de Inovação Soluções Integradas em Metalmecânica</t>
  </si>
  <si>
    <t>22476-6</t>
  </si>
  <si>
    <t>Atualização de infraestrutura do Labcorr para desenvolvimento de pesquisa aplicada - Estudo de processos de corrosão e degradação em dutos flexíveis.</t>
  </si>
  <si>
    <t>22725-6</t>
  </si>
  <si>
    <t>Redução de intercorrências no sistema de MEG em UTGs pelo processamento de gás do Pré-Sal</t>
  </si>
  <si>
    <t>22478-2</t>
  </si>
  <si>
    <t>Estudo sobre o colapso de tubos cladeados SCOPES Fase 2</t>
  </si>
  <si>
    <t>21789-3</t>
  </si>
  <si>
    <t>Desenvolvimento de Metodologia para integração dos Fatores Humanos e Organizacionais  na Segurança Industrial - FHOSI</t>
  </si>
  <si>
    <t>22480-8</t>
  </si>
  <si>
    <t>Desenvolvimento de Sistema Subaquático para Reparo de Cascos de FPSOs ¿ Fase 1</t>
  </si>
  <si>
    <t>22481-6</t>
  </si>
  <si>
    <t>Implementação Tecnologia de IIoT em uma refinaria - monitoração cabos</t>
  </si>
  <si>
    <t>22482-4</t>
  </si>
  <si>
    <t>Estimativa da viscosidade de correntes gasosas ricas em CO2</t>
  </si>
  <si>
    <t>22483-2</t>
  </si>
  <si>
    <t>Implementação de técnicas de análises de biomarcadores</t>
  </si>
  <si>
    <t>22484-0</t>
  </si>
  <si>
    <t>Uso otimizado de dispersantes em vazamentos superficiais</t>
  </si>
  <si>
    <t>22485-7</t>
  </si>
  <si>
    <t>Mitigação do Impacto das Mudanças Climáticas nos Projetos e Operações das UEPs das bacias do sudeste</t>
  </si>
  <si>
    <t>22486-5</t>
  </si>
  <si>
    <t>PET ADESIVO</t>
  </si>
  <si>
    <t>22487-3</t>
  </si>
  <si>
    <t>Implantação de painel com análise preditiva para as movimentações de derivados</t>
  </si>
  <si>
    <t>22865-0</t>
  </si>
  <si>
    <t>Adequação de parque experimental e inovações tecnológicas aplicados aos projetos de P&amp;D da disciplina de Tecnologias de Caracterização e Recuperação de Reservatórios</t>
  </si>
  <si>
    <t>22489-9</t>
  </si>
  <si>
    <t>Implantação de metodologia para otimização de reúso de efluente em sistema de resfriamento da Replan.</t>
  </si>
  <si>
    <t>22490-7</t>
  </si>
  <si>
    <t>Implantação de preditores de KPIs para suporte operacional baseados em aprendizado de máquina na REVAP e na REPAR</t>
  </si>
  <si>
    <t>24613-2</t>
  </si>
  <si>
    <t>Avaliação de conexão de energia de terra para suprimento de navios Petroleiros no TEBAR</t>
  </si>
  <si>
    <t>22492-3</t>
  </si>
  <si>
    <t>Redução da Incerteza de Permeabilidade Relativa de Reservatórios Heterogêneos</t>
  </si>
  <si>
    <t>22493-1</t>
  </si>
  <si>
    <t>Estratégia de remediação de bloqueio por emulsão</t>
  </si>
  <si>
    <t>22494-9</t>
  </si>
  <si>
    <t>Ferramentas de IC para Elevação e Escoamento</t>
  </si>
  <si>
    <t>22495-6</t>
  </si>
  <si>
    <t>Mapa de Proveniência do Paleógeno e Cretáceo Bacias de Barreirinhas &amp; PAMA</t>
  </si>
  <si>
    <t>22496-4</t>
  </si>
  <si>
    <t>Integração de perfil de imagens e tomografia para calibração da permeabilidade absoluta (Kv/Kh)</t>
  </si>
  <si>
    <t>22497-2</t>
  </si>
  <si>
    <t>Novas Técnicas de Monitoramento e Controle para BCS</t>
  </si>
  <si>
    <t>22498-0</t>
  </si>
  <si>
    <t>Modulo de Modelagem de Fácies Orgânica do StratBR</t>
  </si>
  <si>
    <t>22499-8</t>
  </si>
  <si>
    <t>Modelo de Fácies Orgânicas da Bacia do Espírito Santo</t>
  </si>
  <si>
    <t>22500-3</t>
  </si>
  <si>
    <t>Digital twin GARESC - Vig_GARESC versão 3</t>
  </si>
  <si>
    <t>22501-1</t>
  </si>
  <si>
    <t>Modelo Paleogeográfico da Bacia de Pelotas</t>
  </si>
  <si>
    <t>22502-9</t>
  </si>
  <si>
    <t>Mitigação do risco de deposição de asfaltenos no pré-sal</t>
  </si>
  <si>
    <t>22503-7</t>
  </si>
  <si>
    <t>Algoritmo para segmentação, classificação e interpretação geométrica de feições petrográficas</t>
  </si>
  <si>
    <t>22504-5</t>
  </si>
  <si>
    <t>Geoquímica de reservatórios 4D aplicada ao campo de Tupi</t>
  </si>
  <si>
    <t>22505-2</t>
  </si>
  <si>
    <t>Doree - Otimizador do Sistema de Elevação e Escoamento</t>
  </si>
  <si>
    <t>22506-0</t>
  </si>
  <si>
    <t>VGL com Check-Valve mais Confiável</t>
  </si>
  <si>
    <t>22507-8</t>
  </si>
  <si>
    <t>Manhattan: Caracterização Ultrarrápida e Acurada de Reservatórios, Frente Síncrotron</t>
  </si>
  <si>
    <t>22508-6</t>
  </si>
  <si>
    <t>Execução de Aplicações Sísmicas em Nós Computacionais Heterogêneos</t>
  </si>
  <si>
    <t>22509-4</t>
  </si>
  <si>
    <t>Técnicas eletromagnéticas para antecipação de propriedades petrofísicas em amostras ¿fresh-state¿</t>
  </si>
  <si>
    <t>22510-2</t>
  </si>
  <si>
    <t>RPDBCS - Reconhecimento de Padrões de Defeitos em Sistemas de BCS</t>
  </si>
  <si>
    <t>22511-0</t>
  </si>
  <si>
    <t>Desempenho de materiais para BCS no Pré-Sal</t>
  </si>
  <si>
    <t>23323-9</t>
  </si>
  <si>
    <t>Otimização e alocação de detectores de gases com base em curvas de respostas baseadas em CFD</t>
  </si>
  <si>
    <t>22513-6</t>
  </si>
  <si>
    <t>Análise comparativa de emissões entre gasolinas S10 e S50</t>
  </si>
  <si>
    <t>22514-4</t>
  </si>
  <si>
    <t>Implementação do adsorvente de sulfurados em CO2 no UTGCab</t>
  </si>
  <si>
    <t>23415-3</t>
  </si>
  <si>
    <t>SIRI-M - Sistema Robótico para Inspeção Externa em Mangotes de Offloading.</t>
  </si>
  <si>
    <t>UFRGS - Laboratório de Mecatrônica e Controle - LAMECC</t>
  </si>
  <si>
    <t>22516-9</t>
  </si>
  <si>
    <t>BR-Ex - Ferramenta de classificação de área (Fase 2 - Funcionalidade para líquidos e bifásicos)</t>
  </si>
  <si>
    <t>22517-7</t>
  </si>
  <si>
    <t>Otimização Parâmetros de Fratura p/ Redução de Reparos em Juntas Lançadas por Reel Lay</t>
  </si>
  <si>
    <t>23829-5</t>
  </si>
  <si>
    <t>Automatização de mapas tectônico, magmático e de previsão de fluidos para o Pré-Sal.</t>
  </si>
  <si>
    <t>22519-3</t>
  </si>
  <si>
    <t>Protocolo e avaliação de inibidores de Naftenatos para Pós-sal e Pré-sal</t>
  </si>
  <si>
    <t>22520-1</t>
  </si>
  <si>
    <t>Metodologia para representação de reservatórios carstificados em modelos de simulação através de formulação EDFM/GERESIM</t>
  </si>
  <si>
    <t>22521-9</t>
  </si>
  <si>
    <t>Novos modelos de geomateriais para o GeomecBR</t>
  </si>
  <si>
    <t>22522-7</t>
  </si>
  <si>
    <t>Simulação de fraturamento hidráulico</t>
  </si>
  <si>
    <t>22523-5</t>
  </si>
  <si>
    <t>Aplicação Offshore de Tecnologia de Conformance</t>
  </si>
  <si>
    <t>22524-3</t>
  </si>
  <si>
    <t>Preditor de Umidade em GN</t>
  </si>
  <si>
    <t>22525-0</t>
  </si>
  <si>
    <t>Inclusão de parâmetros de processo da UF para padronização em projetos afretadas e próprios</t>
  </si>
  <si>
    <t>22526-8</t>
  </si>
  <si>
    <t>MyBarrier-MAIT</t>
  </si>
  <si>
    <t>22527-6</t>
  </si>
  <si>
    <t>Coquetel de fagos para combate a geração de H2S em tanques de FPSO</t>
  </si>
  <si>
    <t>22528-4</t>
  </si>
  <si>
    <t>SITUA-PROSIM - Módulo de Retroanálise Automatica de Sistemas de Ancoragem de UEPs</t>
  </si>
  <si>
    <t>22529-2</t>
  </si>
  <si>
    <t>Ferramentas de avaliação de integridade estrutural por aquisição de propriedades</t>
  </si>
  <si>
    <t>22530-0</t>
  </si>
  <si>
    <t>Unidade Piloto de Despressurização de CO2</t>
  </si>
  <si>
    <t>22531-8</t>
  </si>
  <si>
    <t>Robô para Eliminação de Mergulho em Atividades de Manipulação Avançada</t>
  </si>
  <si>
    <t>22532-6</t>
  </si>
  <si>
    <t>SSTAB - Módulo para gerenciamento da estabilidade e resistência estrutural a bordo de FPSO</t>
  </si>
  <si>
    <t>22533-4</t>
  </si>
  <si>
    <t>DYNASIM - Módulo para Análise de Sistemas de Ancoragem Integrado com o Solo Marinho</t>
  </si>
  <si>
    <t>22534-2</t>
  </si>
  <si>
    <t>LUMINOSO  - Detecção de trincas por meio de revestimento epóxi nanoaditivado</t>
  </si>
  <si>
    <t>22535-9</t>
  </si>
  <si>
    <t>Aumento de desempenho de catalisadores de FCC através de desenvolvimentos em zeólita Y</t>
  </si>
  <si>
    <t>22536-7</t>
  </si>
  <si>
    <t>Metodologias de Inspeção em Tubulações por Técnicas de Imageamento com Radiações Ionizantes.</t>
  </si>
  <si>
    <t>22537-5</t>
  </si>
  <si>
    <t>Disponibilização de reparos temporários qualificados</t>
  </si>
  <si>
    <t>22538-3</t>
  </si>
  <si>
    <t>Sistema de monitoramento para transformadores elétricos a seco</t>
  </si>
  <si>
    <t>22539-1</t>
  </si>
  <si>
    <t>FACIS - FERRAMENTAL DE ANÁLISE DE CONFIABILIDADE E INDICADORES PARA O SELEPOÇO</t>
  </si>
  <si>
    <t>22540-9</t>
  </si>
  <si>
    <t>ARIEL - Autonomous Robot for Identification of Emulsified Liquids - FASE 2</t>
  </si>
  <si>
    <t>24212-3</t>
  </si>
  <si>
    <t>TECHSTEEL INTEGRACAO DE SISTEMAS LTDA</t>
  </si>
  <si>
    <t>23184-5</t>
  </si>
  <si>
    <t>Expansão da Capacidade Analítica do Centro de Excelência em Estudos Moleculares, Energia e Petróleo - CEMEP - UFG</t>
  </si>
  <si>
    <t>22543-3</t>
  </si>
  <si>
    <t>Aumento de integridade em juntas soldadas pelo uso correto dos parâmetros de soldagem (Documentação e Execução).</t>
  </si>
  <si>
    <t>22544-1</t>
  </si>
  <si>
    <t>Brigada-T4.0 - Simulador para Capacitação de brigadistas com uso de tecnologias imersivas</t>
  </si>
  <si>
    <t>22545-8</t>
  </si>
  <si>
    <t>Desenvolvimento e implantação da plataforma integrada de monitoramento SmartMonitor</t>
  </si>
  <si>
    <t>22546-6</t>
  </si>
  <si>
    <t>Avaliação da integridade estrutural do MCVP-09 do poço SPH-15</t>
  </si>
  <si>
    <t>22547-4</t>
  </si>
  <si>
    <t>Novas Tecnologias na Caracterização Geoquímica de Fluidos</t>
  </si>
  <si>
    <t>22548-2</t>
  </si>
  <si>
    <t>22549-0</t>
  </si>
  <si>
    <t>Sistema Integrado de Monitoramento de Trabalhos em Espaço Confinado.</t>
  </si>
  <si>
    <t>22550-8</t>
  </si>
  <si>
    <t>Ferramenta e metodologia para testes de cabos elétricos com alta produtividade</t>
  </si>
  <si>
    <t>22551-6</t>
  </si>
  <si>
    <t>Especificação técnica para o limite do número de reparos para aços estruturais (N-reparos)</t>
  </si>
  <si>
    <t>22552-4</t>
  </si>
  <si>
    <t>Procedimento de goivagem com eletrodo de grafite (proposta de revisão N-133 e ETs)</t>
  </si>
  <si>
    <t>22553-2</t>
  </si>
  <si>
    <t>Drone Autônomo para Aplicação de Revestimento em Superfícies - DAARS</t>
  </si>
  <si>
    <t>22554-0</t>
  </si>
  <si>
    <t>Robô de cordas para jateamento, pintura e Inspeção costado</t>
  </si>
  <si>
    <t>22555-7</t>
  </si>
  <si>
    <t>Tinta autorregenerante (self healing)</t>
  </si>
  <si>
    <t>22556-5</t>
  </si>
  <si>
    <t>Inspeção automatizada de Mangote</t>
  </si>
  <si>
    <t>23949-1</t>
  </si>
  <si>
    <t>[SSTAB] Módulo para elaboração automatizada de planos de carga de FPSOs</t>
  </si>
  <si>
    <t>23208-2</t>
  </si>
  <si>
    <t>Aprimoramento de infraestrutura para o desenvolvimento do processo de produção de combustíveis sustentáveis: etanol e querosene de aviação</t>
  </si>
  <si>
    <t>22559-9</t>
  </si>
  <si>
    <t>Desenvolvimento de unidade robótica de combate a incêndio</t>
  </si>
  <si>
    <t>22560-7</t>
  </si>
  <si>
    <t>SCC-Life 4.0</t>
  </si>
  <si>
    <t>22561-5</t>
  </si>
  <si>
    <t>23420-3</t>
  </si>
  <si>
    <t>Desenvolvimento de metodologias para verificação de desempenho de medidores de vazão em escoamento multifásico operando em condições submarinas no Pré-sal.</t>
  </si>
  <si>
    <t>UNIFEI;UFES</t>
  </si>
  <si>
    <t>UNIFEI - Núcleo de Separadores Compactos - (NUSEC/IEM);UFES - Núcleo de Estudos em Escoamento e Medição de Óleo e Gás - NEMOG</t>
  </si>
  <si>
    <t>22563-1</t>
  </si>
  <si>
    <t>Edge Analytics no diagnóstico de equipamentos dinâmicos</t>
  </si>
  <si>
    <t>23423-7</t>
  </si>
  <si>
    <t>AUSPEX2 - Advanced Ultrasound Signal Processing for Equipment inspeCtionS 2 - Desenvolvimento de Técnicas Avançadas de Processamento de Sinais para Inspeções de Equipamentos Submarinos por Ultrassom 2.</t>
  </si>
  <si>
    <t>22565-6</t>
  </si>
  <si>
    <t>Implementação de trapas metálicas para aumento da conversão de fundos em unidades de FCC</t>
  </si>
  <si>
    <t>22566-4</t>
  </si>
  <si>
    <t>Reúso para a TERMORIO</t>
  </si>
  <si>
    <t>22567-2</t>
  </si>
  <si>
    <t>H2REF hidrogênio de baixo carbono para o Refino</t>
  </si>
  <si>
    <t>22568-0</t>
  </si>
  <si>
    <t>22008-7</t>
  </si>
  <si>
    <t>Acesso integrado a bancos de dados e acervos de documentos</t>
  </si>
  <si>
    <t>22570-6</t>
  </si>
  <si>
    <t>Sistema automatizado para detecção de falhas de medição de gás natural nos pontos de entrega</t>
  </si>
  <si>
    <t>22571-4</t>
  </si>
  <si>
    <t>Inspetor Digital</t>
  </si>
  <si>
    <t>22572-2</t>
  </si>
  <si>
    <t>I.A. para Eletrofácies - Carbonatos</t>
  </si>
  <si>
    <t>24775-9</t>
  </si>
  <si>
    <t>Avaliação de Jaqueta de Concreto para Redução de Riscos em Dutos</t>
  </si>
  <si>
    <t>23157-1</t>
  </si>
  <si>
    <t>FÓRCIS - Sistema Diverless para a Inspeção e Limpeza de Amarras</t>
  </si>
  <si>
    <t>22575-5</t>
  </si>
  <si>
    <t>DIFRAC FO</t>
  </si>
  <si>
    <t>22576-3</t>
  </si>
  <si>
    <t>Análise de Ciclicidade em Talude Íngreme - Área BR-MLS</t>
  </si>
  <si>
    <t>22577-1</t>
  </si>
  <si>
    <t>Geração de modelo 3D de porosidades a partir da modelagem estratigráfica</t>
  </si>
  <si>
    <t>22578-9</t>
  </si>
  <si>
    <t>História de preenchimentos dos reservatórios da área de alta pressão da Bacia de Santos</t>
  </si>
  <si>
    <t>23462-5</t>
  </si>
  <si>
    <t>Pesquisa, Análise e Desenvolvimento de Metodologia para Avaliação do Potencial de Captura, Armazenamento e Aprisionamento de CO2 em Reservatórios Areníticos da Bacia do Parnaíba, Nordeste Brasileiro</t>
  </si>
  <si>
    <t>24076-2</t>
  </si>
  <si>
    <t>GEOWELLEX PESQUISA, DESENVOLVIMENTO E INOVACAO LTDA</t>
  </si>
  <si>
    <t>22581-3</t>
  </si>
  <si>
    <t>Reparo de Dutos com arame pré-tensionado</t>
  </si>
  <si>
    <t>22582-1</t>
  </si>
  <si>
    <t>ACV 2.0</t>
  </si>
  <si>
    <t>22583-9</t>
  </si>
  <si>
    <t>ET Meteo-oceanográfica Digital</t>
  </si>
  <si>
    <t>23908-7</t>
  </si>
  <si>
    <t>Carste e suas relações com depósitos de tufa e travertinos – Estudo de análogo visando previsibilidade da distribuição e qualidade dos reservatórios  do pré-sal</t>
  </si>
  <si>
    <t>22585-4</t>
  </si>
  <si>
    <t>Ferramentas para Dogs.</t>
  </si>
  <si>
    <t>22586-2</t>
  </si>
  <si>
    <t>Suporte de Risers Diverless</t>
  </si>
  <si>
    <t>23229-8</t>
  </si>
  <si>
    <t>DESENVOLVIMENTO DE INFRAESTRUTURA PARA SISTEMA PROTÓTIPO CÉLULA-REATOR CAPAZ DE CONVERTER EMISSÕES E/OU BIOGÁS EM COMBUSTÍVEIS E QUÍMICOS RENOVÁVEIS, UTILIZANDO APENAS ENERGIA RENOVÁVEL</t>
  </si>
  <si>
    <t>22588-8</t>
  </si>
  <si>
    <t>Implantação do antigolfadas</t>
  </si>
  <si>
    <t>22589-6</t>
  </si>
  <si>
    <t>Operacionalizar monitor de TOG em linha na abrangência do E&amp;P</t>
  </si>
  <si>
    <t>22590-4</t>
  </si>
  <si>
    <t>Sedimento base (sintético)  para ensaios ecotoxicológicos e validação do uso de organismo nativo em ensaios ecotoxicológicos com sedimento</t>
  </si>
  <si>
    <t>22591-2</t>
  </si>
  <si>
    <t>Softwares de suporte à decisão em processos de remediação</t>
  </si>
  <si>
    <t>22592-0</t>
  </si>
  <si>
    <t>Mapas digitais para redução de impactos em áreas do E&amp;P</t>
  </si>
  <si>
    <t>22593-8</t>
  </si>
  <si>
    <t>Migração multicomponente</t>
  </si>
  <si>
    <t>22594-6</t>
  </si>
  <si>
    <t>BRKin Isotope</t>
  </si>
  <si>
    <t>22595-3</t>
  </si>
  <si>
    <t>Potencial selante dinâmico de falhas em arenitos reservatórios</t>
  </si>
  <si>
    <t>22596-1</t>
  </si>
  <si>
    <t>Modelo de fraturas com base em simulação geomecânica</t>
  </si>
  <si>
    <t>22597-9</t>
  </si>
  <si>
    <t>Inclusão de tecnologia alternativa de desinfecção de água de injeção por radiação ultravioleta 
(UV) em projetos de afretadas e próprios.</t>
  </si>
  <si>
    <t>22598-7</t>
  </si>
  <si>
    <t>22599-5</t>
  </si>
  <si>
    <t>Melhoria de PCHE</t>
  </si>
  <si>
    <t>22600-1</t>
  </si>
  <si>
    <t>Painel de monitoramento de hidratos e parafinas</t>
  </si>
  <si>
    <t>22601-9</t>
  </si>
  <si>
    <t>Comparação de Formação de ozônio com gasolina e etanol</t>
  </si>
  <si>
    <t>22602-7</t>
  </si>
  <si>
    <t>Estratégias de Inversão FWI - transporte ótimo de massa</t>
  </si>
  <si>
    <t>22603-5</t>
  </si>
  <si>
    <t>Inversão Sísmica Geoestatística com Física de Rochas</t>
  </si>
  <si>
    <t>22604-3</t>
  </si>
  <si>
    <t>Fontes hidrogeoquímicas (Pré-sal) - projeto STAA com Total</t>
  </si>
  <si>
    <t>22605-0</t>
  </si>
  <si>
    <t>Módulo BRKin Intervalar</t>
  </si>
  <si>
    <t>22606-8</t>
  </si>
  <si>
    <t>BRKin PVT Forward</t>
  </si>
  <si>
    <t>22607-6</t>
  </si>
  <si>
    <t>Atenuação de múltiplas internas Marchenko 2D</t>
  </si>
  <si>
    <t>22608-4</t>
  </si>
  <si>
    <t>Imageamento Marchenko 2D</t>
  </si>
  <si>
    <t>22609-2</t>
  </si>
  <si>
    <t>Gerador de dados sintéticos de falhas para IA</t>
  </si>
  <si>
    <t>22610-0</t>
  </si>
  <si>
    <t>Avaliação da utilização de aprendiz máquinas</t>
  </si>
  <si>
    <t>22611-8</t>
  </si>
  <si>
    <t>Soma Adaptativa 3D</t>
  </si>
  <si>
    <t>22612-6</t>
  </si>
  <si>
    <t>Biblioteca para aumento de dados</t>
  </si>
  <si>
    <t>22613-4</t>
  </si>
  <si>
    <t>Regularização 5D</t>
  </si>
  <si>
    <t>22614-2</t>
  </si>
  <si>
    <t>Metodologia gestão ciclo de vidas  modelo aprendizado de máquina</t>
  </si>
  <si>
    <t>22615-9</t>
  </si>
  <si>
    <t>Ferramenta de segmentação semântica sísmica</t>
  </si>
  <si>
    <t>23258-7</t>
  </si>
  <si>
    <t>CAPACITAÇÃO DO LIPCAT COM INFRAESTRUTURA PARA ENSAIOS DE PRODUÇÃO DE 
COMBUSTIVEIS DE AVIAÇÃO E/OU MARÍTIMOS COM BAIXO CONSUMO DE HIDROGÊNIO</t>
  </si>
  <si>
    <t>22617-5</t>
  </si>
  <si>
    <t>Tectos Poço</t>
  </si>
  <si>
    <t>22618-3</t>
  </si>
  <si>
    <t>Aplicação de biocida alternativo no tratamento de sistemas de resfriamento na Replan</t>
  </si>
  <si>
    <t>22619-1</t>
  </si>
  <si>
    <t>Recomendações para revisão de ET de frag. por H de aços baixa-liga</t>
  </si>
  <si>
    <t>22620-9</t>
  </si>
  <si>
    <t>FWI 3D TTI</t>
  </si>
  <si>
    <t>22621-7</t>
  </si>
  <si>
    <t>SIMULAÇÕES DINÂMICAS PARA IMPLANTAÇÃO DE MELHORES PRÁTICAS EM UHDT</t>
  </si>
  <si>
    <t>23745-3</t>
  </si>
  <si>
    <t>Integração de controle de areia para completação elétrica inteligente de poços</t>
  </si>
  <si>
    <t>22276-0</t>
  </si>
  <si>
    <t>Metodologias para síntese de malha de controle</t>
  </si>
  <si>
    <t>22624-1</t>
  </si>
  <si>
    <t>SIMULAÇÃO DE UNIDADES DE HIDROGENAÇÃO SELETIVA (SHU) UTILIZANDO TÉCNICAS DE FLUIDODINÂMICA COMPUTACIONAL EM PLATAFORMA OPEN SOURCE</t>
  </si>
  <si>
    <t>22356-0</t>
  </si>
  <si>
    <t>22626-6</t>
  </si>
  <si>
    <t>DESENVOLVIMENTO DE UMA NOVA TECNOLOGIA DE PROCESSO CATALÍTICO INDUSTRIAL DE CONVERSÃO DE CO2 A METANOL EMPREGANDO PENEIRAS MOLECULARES NUM NOVO TIPO DE REATOR DE PRODUÇÃO CONTÍNUA NETMIX. "CAT4METMIX"</t>
  </si>
  <si>
    <t>UFRN;UFRJ</t>
  </si>
  <si>
    <t>UFRN - Laboratório de Peneiras Moleculares;UFRJ - LIPCAT - Laboratório de Intensificação de Processos e Catálise</t>
  </si>
  <si>
    <t>22627-4</t>
  </si>
  <si>
    <t>Modelagem de Propagação de Falhas (Quad Shear) - Ferramentas de Análise Estrutural</t>
  </si>
  <si>
    <t>22695-1</t>
  </si>
  <si>
    <t>Pront</t>
  </si>
  <si>
    <t>23161-3</t>
  </si>
  <si>
    <t>Desenvolvimento de funcionalidades tecnológicas inovadoras para aprimorar a inspeção submarina autônoma, utilizando recursos de reconhecimento de objetos georreferenciados aplicados a Veículos Submarinos Autônomos (AUVs)</t>
  </si>
  <si>
    <t>SAIPEM DO BRASIL SERVICOS DE PETROLEO LTDA.</t>
  </si>
  <si>
    <t>22630-8</t>
  </si>
  <si>
    <t>Critério de falha em reparo por material compósito</t>
  </si>
  <si>
    <t>22631-6</t>
  </si>
  <si>
    <t>Software Multivisão de rastreamento e detecção de desvios em "as built"</t>
  </si>
  <si>
    <t>22632-4</t>
  </si>
  <si>
    <t>Fluido Multifuncional</t>
  </si>
  <si>
    <t>23201-7</t>
  </si>
  <si>
    <t>Modernização do Laboratório CEPETRO (UNICAMP) de Simulação de Caracterização de Reservatórios</t>
  </si>
  <si>
    <t>22634-0</t>
  </si>
  <si>
    <t>Melhoria dos Procedimentos p/ Gerenciamento da Corrosão Externa de Dutos</t>
  </si>
  <si>
    <t>22635-7</t>
  </si>
  <si>
    <t>Produção de asfaltos na rota GASLUB</t>
  </si>
  <si>
    <t>22636-5</t>
  </si>
  <si>
    <t>ROSS - Digital Twin</t>
  </si>
  <si>
    <t>22637-3</t>
  </si>
  <si>
    <t>Estudo Experimental e Modelagem Fenomenológica de Escoamentos Trifásicos Gás-Líquido-Líquido em Tubulações em Processos Transientes de Parada e Repartida ¿ Parte 1: Nova Área Experimental</t>
  </si>
  <si>
    <t>23851-9</t>
  </si>
  <si>
    <t>Tecnologias digitais para ajuste de modelos constitutivos para geomateriais</t>
  </si>
  <si>
    <t>22639-9</t>
  </si>
  <si>
    <t>Estabelecimento de Infraestutura na UFMG para Ensaios de Tomografia 3D</t>
  </si>
  <si>
    <t xml:space="preserve">UFMG - Laboratório de Imagens e Caracterização Avançada de Materiais </t>
  </si>
  <si>
    <t>22640-7</t>
  </si>
  <si>
    <t>Aumento de confiabilidade em VRUs</t>
  </si>
  <si>
    <t>22641-5</t>
  </si>
  <si>
    <t>Cargas alternativas no coqueamento retardado</t>
  </si>
  <si>
    <t>22642-3</t>
  </si>
  <si>
    <t>RESTABELECIMENTO DA CAPACIDADE LABORATORIAL DO LPCM PARA EXECUTAR O PROJETO DE P&amp;D E PRESTAÇÃO DE SERVIÇOS</t>
  </si>
  <si>
    <t>22643-1</t>
  </si>
  <si>
    <t>Aplicações da nanobiotecnologia para recuperar áreas degradadas na Amazônia: Uma experiência florestal de pesquisa, ensino e extensão (Infraestrutura)</t>
  </si>
  <si>
    <t>INPA</t>
  </si>
  <si>
    <t>INPA - Laboratório de Fisiologia e Bioquímica Vegetal</t>
  </si>
  <si>
    <t>22644-9</t>
  </si>
  <si>
    <t>FlatFish Fase 3B ¿ Desenvolvimento e testes de validação de novas funcionalidades avançadas</t>
  </si>
  <si>
    <t>22645-6</t>
  </si>
  <si>
    <t>Tecnologias para Redução de Emissões Fugitivas de Metano no Upstream</t>
  </si>
  <si>
    <t>22646-4</t>
  </si>
  <si>
    <t>Predição da deposição em trocadores de calor</t>
  </si>
  <si>
    <t>22647-2</t>
  </si>
  <si>
    <t>Implantar metodologia para medição de NORM em campo reduzindo o tempo de medição</t>
  </si>
  <si>
    <t>22648-0</t>
  </si>
  <si>
    <t>Fluorescência a Laser para a caracterização de óleo e efluente em áreas marinhas</t>
  </si>
  <si>
    <t>22683-7</t>
  </si>
  <si>
    <t>Validação e demonstração de funções críticas das tecnologias que permitem o monitoramento sem fio da completação inferior durante a instalação em ambientes submarinos de águas profundas</t>
  </si>
  <si>
    <t>22650-6</t>
  </si>
  <si>
    <t>Padrões de ciclos em poços a partir de perfis de imagem e de rocha utilizando-se Inteligência Artificial</t>
  </si>
  <si>
    <t>22651-4</t>
  </si>
  <si>
    <t>Efeito do teor de aromáticos da GAV na compatibilidade com elastômeros</t>
  </si>
  <si>
    <t>24352-7</t>
  </si>
  <si>
    <t>Desenvolvimento de modelo multivariado para previsão de demanda de derivados de petróleo com foco em escalabilidade e produtificação</t>
  </si>
  <si>
    <t>4KST TECNOLOGIA DA INFORMACAO LTDA</t>
  </si>
  <si>
    <t>22653-0</t>
  </si>
  <si>
    <t>Infraestrutura para abastecimento veicular a hidrogênio a partir da reforma de etanol PROJETO EXECUTIVO</t>
  </si>
  <si>
    <t>23243-9</t>
  </si>
  <si>
    <t>Desenvolvimento de medidor inteligente de identificação de interface água-óleo para vasos e tanques</t>
  </si>
  <si>
    <t>22655-5</t>
  </si>
  <si>
    <t>Otimização do tempo de preparo de amostras de rocha para ensaios laboratoriais</t>
  </si>
  <si>
    <t>22656-3</t>
  </si>
  <si>
    <t>Soldabilidade e Integridade do Ponto Triplo de Tubos MLP (Mechanically Lined Pipe)</t>
  </si>
  <si>
    <t>23433-6</t>
  </si>
  <si>
    <t>Desenvolvimento de inibidores de Corrosão à base de Nanocompostos</t>
  </si>
  <si>
    <t>22658-9</t>
  </si>
  <si>
    <t>Planta Piloto U-144</t>
  </si>
  <si>
    <t>22659-7</t>
  </si>
  <si>
    <t>Planta Piloto U-2325</t>
  </si>
  <si>
    <t>22660-5</t>
  </si>
  <si>
    <t>SISTEMA DE AVALIAÇÃO DA INTEGRIDADE DOS REVESTIMENTOS POLIMÉRICOS INTERNOS DE DUTOS "TOPSIDE" DE FPSO ATRAVÉS DE TÉCNICAS NÃO DESTRUTIVAS  ¿  SAIREP</t>
  </si>
  <si>
    <t>ISQ BRASIL INSTITUTO DE SOLDADURA E QUALIDADE LTDA.</t>
  </si>
  <si>
    <t>22661-3</t>
  </si>
  <si>
    <t>Desenvolvimento conceitual de uma Árvore de Natal Molhada Elétrica (eXT).</t>
  </si>
  <si>
    <t>22662-1</t>
  </si>
  <si>
    <t>Elementos de barreira alternativos para abandono de poços submarinos</t>
  </si>
  <si>
    <t>22663-9</t>
  </si>
  <si>
    <t>Partida de unidade de produção de olefinas C10-C13</t>
  </si>
  <si>
    <t>22664-7</t>
  </si>
  <si>
    <t>Marlim 3 v2 - Composicional, trifásico, CO2 e ST</t>
  </si>
  <si>
    <t>23886-5</t>
  </si>
  <si>
    <t>Melhoria da capacidade do laboratório de fluência em rochas do Grupo de Geoanálise/PUC-Rio</t>
  </si>
  <si>
    <t>22666-2</t>
  </si>
  <si>
    <t>Incorporação de dados sísmicos referentes a geohazards no processo de otimização da malha de drenagem</t>
  </si>
  <si>
    <t>22667-0</t>
  </si>
  <si>
    <t>Absorção de H2S por Solventes Eutéticos Profundos</t>
  </si>
  <si>
    <t>22668-8</t>
  </si>
  <si>
    <t>Análise de Integridade de Tubulações por meio da Teoria de Valores Extremos</t>
  </si>
  <si>
    <t>22669-6</t>
  </si>
  <si>
    <t>Desenvolvimento de Metodologia GCxGC-TOF com foco em Alquil-Esteranos</t>
  </si>
  <si>
    <t>UERJ - Laboratório de Análises Ambientais</t>
  </si>
  <si>
    <t>22670-4</t>
  </si>
  <si>
    <t>Implementação comercial de sistema catalítico para aumento da produção de propeno em FCC</t>
  </si>
  <si>
    <t>22671-2</t>
  </si>
  <si>
    <t>Redução de Emissões de Metano em tochas no Upstream</t>
  </si>
  <si>
    <t>22672-0</t>
  </si>
  <si>
    <t>Reconhecimento de plays do Pré-Sal com o uso de modelos geoquímicos de migração</t>
  </si>
  <si>
    <t>22673-8</t>
  </si>
  <si>
    <t>GNUBR ¿ Grid Não Uniforme Petrobras</t>
  </si>
  <si>
    <t>23980-6</t>
  </si>
  <si>
    <t>Aquisição de Equipamentos e Instalação de Usina Fotovoltaica Piloto para o Projeto “Desenvolvimento de Plataforma para Estudos Operacionais e Análise da Ocorrência e Impactos de Eventos de Irradiância Extrema no de Desempenho de Usinas Fotovoltaicas em Diferentes Climas”.</t>
  </si>
  <si>
    <t>ISI-ER</t>
  </si>
  <si>
    <t>ISI-ER - LABORATÓRIO DE ENERGIA SOLAR (LES)</t>
  </si>
  <si>
    <t>22675-3</t>
  </si>
  <si>
    <t>Novos recursos para ferramenta inteligente para gerenciamento e estratégia de reservatórios (RESSIM-FeatSTORMS)</t>
  </si>
  <si>
    <t>22676-1</t>
  </si>
  <si>
    <t>Desenvolvimento de Sistema robótico especialista para verificação de integridade de equipamentos verticais e Flexjoints ¿ JIRo Fase 2</t>
  </si>
  <si>
    <t>SENAI-SC;SENAI-BA</t>
  </si>
  <si>
    <t>SENAI-SC - Instituto SENAI de Inovação em Sistemas de Manufatura ;SENAI-BA - SENAI CIMATEC</t>
  </si>
  <si>
    <t>22677-9</t>
  </si>
  <si>
    <t>REPSOL; EXXONMOBIL; SHELL</t>
  </si>
  <si>
    <t>i-Concept JIP Fase 2</t>
  </si>
  <si>
    <t>23437-7</t>
  </si>
  <si>
    <t>Desenvolvimento de algoritmos para estimativa de acidificação bifásica de poço de alívio e de amortecimento de poço em blowout utilizando fluidos não newtonianos</t>
  </si>
  <si>
    <t>23434-4</t>
  </si>
  <si>
    <t>MODELAGEM FÍSICA ESTRATIGRÁFICA APLICADA À CARACTERIZAÇÃO E MODELAGEM DE RESERVATÓRIOS</t>
  </si>
  <si>
    <t>22680-3</t>
  </si>
  <si>
    <t>Projeto de infraestrutura para instalação e aquisição de equipamentos para laboratório de vibração e de sistemas integrados de poço em condições de fluxo e temperatura</t>
  </si>
  <si>
    <t>23613-3</t>
  </si>
  <si>
    <t>Aplicação de Ultrassom na redução de água e potencial corrosivo de hidrocarbonetos</t>
  </si>
  <si>
    <t>22682-9</t>
  </si>
  <si>
    <t>INTERCONEXÃO DE SIMULADORES EM TEMPO REAL ATRAVÉS DE REDES GEOGRÁFICAS DISTRIBUÍDAS (GD)</t>
  </si>
  <si>
    <t>22076-4</t>
  </si>
  <si>
    <t>Estabelecimento de infraestrutura para avaliar o desenvolvimento de dispositivos solares fotovoltaicos inovadores, otimizados para as condições de sobreirradiância predominantes no Brasil.</t>
  </si>
  <si>
    <t>UFSC - Laboratório Fotovoltaica-UFSC</t>
  </si>
  <si>
    <t>21853-7</t>
  </si>
  <si>
    <t>Análise de incerteza nos processos exploratórios</t>
  </si>
  <si>
    <t>22685-2</t>
  </si>
  <si>
    <t>UMOVe- Projeto de Embarcação Não-Tripulada Multifunção para Operações Offshore ¿ Fase 1</t>
  </si>
  <si>
    <t>22686-0</t>
  </si>
  <si>
    <t>DELFOS 2 -  Desenvolvimento de novas funcionalidades (processos, dados e modelos) na ferramenta computacional de dimensionamento da demanda determinística e estocástica de serviços</t>
  </si>
  <si>
    <t>22687-8</t>
  </si>
  <si>
    <t>Cronoweb Materiais 2 - Desenvolvimento de novas funcionalidades (processos, dados e modelos) de planejamento e alocação da demanda de materiais</t>
  </si>
  <si>
    <t>22688-6</t>
  </si>
  <si>
    <t>Petrologia de Rochas Lamíticas</t>
  </si>
  <si>
    <t>25000-1</t>
  </si>
  <si>
    <t>Desenvolvimento do óleo básico NH-4</t>
  </si>
  <si>
    <t>22690-2</t>
  </si>
  <si>
    <t>CORE SUB</t>
  </si>
  <si>
    <t>22691-0</t>
  </si>
  <si>
    <t>Implantação e valoração do BR-SmartData</t>
  </si>
  <si>
    <t>21896-6</t>
  </si>
  <si>
    <t>Métodos integrados e informações para gestão da bioinvasão de coral-sol</t>
  </si>
  <si>
    <t>22693-6</t>
  </si>
  <si>
    <t>Processamento sônico e novas aplicações</t>
  </si>
  <si>
    <t>22694-4</t>
  </si>
  <si>
    <t>Disponibilização kernels e migração elástica 2D em GPUs</t>
  </si>
  <si>
    <t>22026-9</t>
  </si>
  <si>
    <t>Estudos fundamentais sobre deposição de parafinas em dutos</t>
  </si>
  <si>
    <t>23874-1</t>
  </si>
  <si>
    <t>Diversificação de cargas renováveis para coprocessamento de diesel</t>
  </si>
  <si>
    <t>22697-7</t>
  </si>
  <si>
    <t>Avaliação do impacto dos combustíveis automotivos na qualidade do ar com o uso de modelo atmosférico</t>
  </si>
  <si>
    <t>22698-5</t>
  </si>
  <si>
    <t>Análise de Zonas de By-pass turbidíticas através da Modelagem Estratigráfica</t>
  </si>
  <si>
    <t>23088-8</t>
  </si>
  <si>
    <t>Teste de Inclinação Offshore</t>
  </si>
  <si>
    <t>22729-8</t>
  </si>
  <si>
    <t>Modelagem Viscoelástica 3D</t>
  </si>
  <si>
    <t>22701-7</t>
  </si>
  <si>
    <t>Desenvolvimento e incorporação de soluções para aplicações de G&amp;G</t>
  </si>
  <si>
    <t>22702-5</t>
  </si>
  <si>
    <t>LWD vs. WL: Perfis de Resistividade</t>
  </si>
  <si>
    <t>22703-3</t>
  </si>
  <si>
    <t>Blockchain para pagamentos digitais</t>
  </si>
  <si>
    <t>22704-1</t>
  </si>
  <si>
    <t>Melhoria nos processos de gerenciamento do acervo da bioestratigrafia</t>
  </si>
  <si>
    <t>22705-8</t>
  </si>
  <si>
    <t>Ferramenta de automatização de interpretação de dados ultrassônicos acoplados com testes em prensa mecânica MTS</t>
  </si>
  <si>
    <t>22706-6</t>
  </si>
  <si>
    <t>Composição Química e Cinética de Geração de Petróleo em Altas Pressões e Temperaturas</t>
  </si>
  <si>
    <t>22823-9</t>
  </si>
  <si>
    <t>ESTUDO DO CORAL-SOL DO SISTEMA DE PRODUÇÃO DE ÓLEO E GÁS DO CAMPO DE PEREGRINO</t>
  </si>
  <si>
    <t>22708-2</t>
  </si>
  <si>
    <t>Atenuação de Múltiplas Internas pelo Método Marchenko Adaptado</t>
  </si>
  <si>
    <t>22709-0</t>
  </si>
  <si>
    <t>Integração da programação do refino com o digital twin</t>
  </si>
  <si>
    <t>22710-8</t>
  </si>
  <si>
    <t>Caracterização geoquímica do poço estratigráfico 2-ANP-6-MT, Bacia dos Parecis: Implicações na Avaliação de Sistemas Petrolíferos</t>
  </si>
  <si>
    <t>22060-8</t>
  </si>
  <si>
    <t>Projeto de Apoio a Infraestrutura Laboratorial para o Ambiente de Supercomputação GPU e CPU para P&amp;D em Geofísica, Geologia e Engenharia de Reservatórios.</t>
  </si>
  <si>
    <t>22712-4</t>
  </si>
  <si>
    <t>Caverna offshore em rocha salina para estocagem.</t>
  </si>
  <si>
    <t>22713-2</t>
  </si>
  <si>
    <t>Avaliação do uso de Gliders para extração de sismos</t>
  </si>
  <si>
    <t>22714-0</t>
  </si>
  <si>
    <t>Novas tecnologias para automação de processos analíticos envolvidos na caracterização de fluidos</t>
  </si>
  <si>
    <t>22715-7</t>
  </si>
  <si>
    <t>Screening e Validação de Dados Geoquímicos do GeoqWin</t>
  </si>
  <si>
    <t>22716-5</t>
  </si>
  <si>
    <t>Software para Avaliações de Adequação-ao-Uso (FFS)</t>
  </si>
  <si>
    <t>22751-2</t>
  </si>
  <si>
    <t>Uso da tecnologia inovadora, MALDI-TOF MS, para identificação em tempo real de contaminantes bacterianos e biotipagem de cepas de S. cerevisiae em processo fermentativo industrial com potencial aumento da produção de etanol.</t>
  </si>
  <si>
    <t>22007-9</t>
  </si>
  <si>
    <t>Bioestratigrafia de alta resolução e paleoambientes das bacias do Araripe, Tucano Norte e Jatobá (seções rifte e pós-rifte)</t>
  </si>
  <si>
    <t>22719-9</t>
  </si>
  <si>
    <t>Aumento da conversão de fundos em UFCCs através da utilização de Ítrio em sistemas catalíticos</t>
  </si>
  <si>
    <t>22720-7</t>
  </si>
  <si>
    <t>Implantação do planejamento multiplanta</t>
  </si>
  <si>
    <t>22721-5</t>
  </si>
  <si>
    <t>Implementação do catalisador Denali pela tecnologia Topaz-Ametista (TAM-Denali)</t>
  </si>
  <si>
    <t>22722-3</t>
  </si>
  <si>
    <t>Smart Twin - Analisadores Virtuais</t>
  </si>
  <si>
    <t>22723-1</t>
  </si>
  <si>
    <t>Prospecção Power from Shore</t>
  </si>
  <si>
    <t>22724-9</t>
  </si>
  <si>
    <t>Novo Conceito Estrutural de Cascos de FPSOs - Robot Friendly</t>
  </si>
  <si>
    <t>22292-7</t>
  </si>
  <si>
    <t>Partida de unidade de conversão de CO2 a metanol utilizando redes covalentes orgânicas (COF)</t>
  </si>
  <si>
    <t>22726-4</t>
  </si>
  <si>
    <t>Definição de protocolos para aquisição de imagens de microfósseis e outros materiais ao microscópio Confocal</t>
  </si>
  <si>
    <t>22939-3</t>
  </si>
  <si>
    <t>Mecanismo diverless de 2ª geração para suportação de risers flexíveis (BSDL-SI &amp; TSUDL)</t>
  </si>
  <si>
    <t>22728-0</t>
  </si>
  <si>
    <t>Desenvolvimento e Implantação de novas funcionalidades para o FoulingTR</t>
  </si>
  <si>
    <t>23200-9</t>
  </si>
  <si>
    <t>Qualificação e Aprimoramento da suíte VERTEbox</t>
  </si>
  <si>
    <t>22730-6</t>
  </si>
  <si>
    <t>Estimativa de Incertezas Nominais em Propriedades Elásticas</t>
  </si>
  <si>
    <t>22731-4</t>
  </si>
  <si>
    <t>Desenvolvimento zeólita ZSM-5 de maior acessibilidade para aumento de propeno</t>
  </si>
  <si>
    <t>22732-2</t>
  </si>
  <si>
    <t>Corrosão em alta temperatura de cortes de petróleos do pré-sal</t>
  </si>
  <si>
    <t>22733-0</t>
  </si>
  <si>
    <t>Desenvolvimento de Metodologia para determinação de indicadores de confiabilidade e integridade a serem incorporados à ferramenta Selepoço e implementação de ferramenta computacional para determiná-los e fornecê-los ao Selepoço.</t>
  </si>
  <si>
    <t>22734-8</t>
  </si>
  <si>
    <t>Pront 3 - Desenvolvimento de novas funcionalidades na ferramenta de gestão da prontidão de serviços de poços</t>
  </si>
  <si>
    <t>22735-5</t>
  </si>
  <si>
    <t>Redução de paradas das URCO2 por eventos de espuma via especificação do carvão ativo</t>
  </si>
  <si>
    <t>22736-3</t>
  </si>
  <si>
    <t>Aumento da conversão de fundos em FCC através da implementação de catalisador preparado com agentes porógenos</t>
  </si>
  <si>
    <t>23844-4</t>
  </si>
  <si>
    <t>Ferramentas de Analytics para Controle de Qualidade de FWI</t>
  </si>
  <si>
    <t>22738-9</t>
  </si>
  <si>
    <t>APLICAÇÃO DE TÉCNICAS DE DIGITAL TWIN PARA DIGITALIZAÇÃO E GERENCIAMENTO DO FATOR HUMANO EM PLANTAS INDUSTRIAIS</t>
  </si>
  <si>
    <t>22739-7</t>
  </si>
  <si>
    <t>Medição de espessura por ultrassom a laser</t>
  </si>
  <si>
    <t>22740-5</t>
  </si>
  <si>
    <t>Inteligência artificial aplicada a sistemas turbidíticos</t>
  </si>
  <si>
    <t>22741-3</t>
  </si>
  <si>
    <t>I. A. para Aquisição Geológica</t>
  </si>
  <si>
    <t>22742-1</t>
  </si>
  <si>
    <t>Processos de Mineralização e Transformação Seletiva de CO2 em Rochas Basálticas  : Uma Abordagem modelagem-experimental em multi-escala</t>
  </si>
  <si>
    <t>22743-9</t>
  </si>
  <si>
    <t>Qualidade compósitos pultrudados offshore</t>
  </si>
  <si>
    <t>22744-7</t>
  </si>
  <si>
    <t>Pront-ABAN - Desenvolvimento do sistema de Prontidão da Carteira de Abandono</t>
  </si>
  <si>
    <t>22745-4</t>
  </si>
  <si>
    <t>Desenvolvimento do SMART SUPPLY para gestão de embarque de recursos em sondas marítimas.</t>
  </si>
  <si>
    <t>22746-2</t>
  </si>
  <si>
    <t>Otimização do procedimento para definição da criticidade a hidratos em poços</t>
  </si>
  <si>
    <t>22747-0</t>
  </si>
  <si>
    <t>Inibidores de hidratos de baixa dosagem (LDHIs) para repartida de poços</t>
  </si>
  <si>
    <t>23473-2</t>
  </si>
  <si>
    <t>Influência de parâmetros de reservatório x composição do fluido de perfuração na origem do dano em formações carbonáticas</t>
  </si>
  <si>
    <t>22749-6</t>
  </si>
  <si>
    <t>Smart Segmenter, biblioteca de segmentadores com deep learning para a plataforma integrada de rocha digital GeoSlicer.</t>
  </si>
  <si>
    <t>22750-4</t>
  </si>
  <si>
    <t>Aumento da infraestrutura laboratorial para realização de desenvolvimentos de inspeção de dutos flexíveis.</t>
  </si>
  <si>
    <t>23474-0</t>
  </si>
  <si>
    <t>Desenvolvimento de inibidores de Corrosão com função conjunta de inibição de incrustação à base de Extratos Naturais</t>
  </si>
  <si>
    <t>UFRJ - LNDC - Laboratório de Ensaios Não Destrutivos, Corrosão e Soldagem;UFRJ - Laboratório de Estudos para o Meio Ambiente e Energia (LEMAE);UFRJ - Laboratório de Eletroquímica e Eletroanalítica</t>
  </si>
  <si>
    <t>22752-0</t>
  </si>
  <si>
    <t>PETRO RIO CORAL</t>
  </si>
  <si>
    <t>Reação Offshore - Academia de Talentos</t>
  </si>
  <si>
    <t>SERVICO NACIONAL DE APRENDIZAGEM INDUSTRIAL SENAI</t>
  </si>
  <si>
    <t>22754-6</t>
  </si>
  <si>
    <t>EV-01596 Otimização da Ociosidade Frota de PLSVs</t>
  </si>
  <si>
    <t>23475-7</t>
  </si>
  <si>
    <t>Projeto para substituição de mergulho em atividades de inspeção, manutenção e reparos submarinos.</t>
  </si>
  <si>
    <t>22756-1</t>
  </si>
  <si>
    <t>EV-01775 SITUA-PROSIM - Módulo de Intervenção automática em Linhas de Ancoragem</t>
  </si>
  <si>
    <t>23595-2</t>
  </si>
  <si>
    <t>Descarbonização de Ativos com Integração de Fontes Renováveis de Energia às Plataformas de O&amp;G</t>
  </si>
  <si>
    <t>22763-7</t>
  </si>
  <si>
    <t>Estratégias e ferramentas computacionais para projeto de coluna de perfuração em poços de petróleo</t>
  </si>
  <si>
    <t>24175-2</t>
  </si>
  <si>
    <t>Reforma de espaço físico para melhoria de infraestrutura laboratorial para o desenvolvimento de otimização de parâmetros de processo na
soldabilidade e no dobramento de dutos para transporte de gás hidrogênio</t>
  </si>
  <si>
    <t>USP - LabSold - Laboratório de Soldagem e Junção</t>
  </si>
  <si>
    <t>22760-3</t>
  </si>
  <si>
    <t>Desenvolvimento de ferramenta de otimização em unidade de processamento de gás natural</t>
  </si>
  <si>
    <t>22761-1</t>
  </si>
  <si>
    <t>Desativação acelerada - Influência de composições de carga na desativação de catalisadores de HDT</t>
  </si>
  <si>
    <t>22762-9</t>
  </si>
  <si>
    <t>Análise de Confiabilidade do Cimento em Poços</t>
  </si>
  <si>
    <t>22770-2</t>
  </si>
  <si>
    <t>Sistema de análise e tratamento de óleo de mancais e monitoramento de temperaturas de selos - SATO-MTSS-FW</t>
  </si>
  <si>
    <t>23231-4</t>
  </si>
  <si>
    <t>Desenvolvimento do nanossensor de CO2</t>
  </si>
  <si>
    <t>UFMG - Centro de Tecnologia em Nanomateriais e Grafeno</t>
  </si>
  <si>
    <t>22765-2</t>
  </si>
  <si>
    <t>GoGas - Gestão de Movimentação e Controle de Estoque de Gás Natural
Plataforma única e regulada para contabilização de movimentação e estoque de gás natural proporcionando um ambiente seguro com controle e compartilhamento de informações, entre múltiplos agentes, em tempo real.</t>
  </si>
  <si>
    <t>GOLEDGER TECNOLOGIA E PARTICIPACOES LTDA</t>
  </si>
  <si>
    <t>22767-8</t>
  </si>
  <si>
    <t>Desenvolvimento de módulo computacional para segmentação automática de texturas em perfis de imagem acústica baseada em técnicas de Deep Learning.</t>
  </si>
  <si>
    <t>22768-6</t>
  </si>
  <si>
    <t>DIME - Diagnostico Inteligente de Motores Elétricos: Uma solução inovadora de diagnóstico de falhas em motores elétricos baseado em Inteligência Artificial</t>
  </si>
  <si>
    <t>SEVEN SCIENCE SYSTEMS LTDA</t>
  </si>
  <si>
    <t>UFES - Laboratório de Computação de Alto Desempenho - LCAD;UFES - Laboratório de Eletrônica de Potência e Acionamento Elétrico - LEPAC</t>
  </si>
  <si>
    <t>23495-5</t>
  </si>
  <si>
    <t>Equipamento/Solução para redução do volume de NORM no setor de petróleo e gás natural</t>
  </si>
  <si>
    <t>ALBRECHT EQUIPAMENTOS INDUSTRIAIS LTDA</t>
  </si>
  <si>
    <t>23631-5</t>
  </si>
  <si>
    <t>CNOOC</t>
  </si>
  <si>
    <t>Desenvolvimento de modelo de análise e de simulação de sistemas de liquefação de gás natural embarcado em plataformas móveis em pequena escala</t>
  </si>
  <si>
    <t>22771-0</t>
  </si>
  <si>
    <t>Sistemas Inteligentes de Otimização e Controle com o MPA</t>
  </si>
  <si>
    <t>23849-3</t>
  </si>
  <si>
    <t>Gerenciamento Geomecânico de Roncador</t>
  </si>
  <si>
    <t>22773-6</t>
  </si>
  <si>
    <t>Predição de Integridade de Equipamentos por Inteligência Artificial</t>
  </si>
  <si>
    <t>UBIVIS LTDA</t>
  </si>
  <si>
    <t>22774-4</t>
  </si>
  <si>
    <t>Caracterização aprimorada de fluidos de reservatórios - INFRAESTRUTURA</t>
  </si>
  <si>
    <t>23460-9</t>
  </si>
  <si>
    <t>Infraestrutura para o Desenvolvimento de Ferramentas Robóticas para Inspeção e Manutenção em Instalações Petrolíferas</t>
  </si>
  <si>
    <t>22776-9</t>
  </si>
  <si>
    <t>Desenvolvimento de Ferramentas para Incorporação de Cenários de Operações de Mergulho Raso no Software Diver Scenery</t>
  </si>
  <si>
    <t>22777-7</t>
  </si>
  <si>
    <t>OD OBN Fase de Interação e testes com Flatfish (1B)</t>
  </si>
  <si>
    <t>22778-5</t>
  </si>
  <si>
    <t>SISTEMA ELÉTRICO DE CONTROLE DE FLUXO, MONITORAMENTO E SEGURANÇA PARA COMPLETAÇÃO DE POÇOS</t>
  </si>
  <si>
    <t>22779-3</t>
  </si>
  <si>
    <t>Infraestrutura para Projeto de Pesquisa de Reparo de Painéis de Plataformas por Compósito</t>
  </si>
  <si>
    <t>22622-5</t>
  </si>
  <si>
    <t>Modelo para previsão da espessura de depósitos parafínicos</t>
  </si>
  <si>
    <t>24043-2</t>
  </si>
  <si>
    <t>Infraestrutura Laboratorial para desenvolvimento de ferramenta de inspeção submarina em risers flexíveis – RIFLEX</t>
  </si>
  <si>
    <t>24119-0</t>
  </si>
  <si>
    <t>WIND2ENERGY</t>
  </si>
  <si>
    <t>24537-3</t>
  </si>
  <si>
    <t>Unidade Flutuante de Produção de Lítio para o Campo de Mero</t>
  </si>
  <si>
    <t>DBR ENERGIES S/A</t>
  </si>
  <si>
    <t>22784-3</t>
  </si>
  <si>
    <t>Descarbonização pelo uso do biometano</t>
  </si>
  <si>
    <t>BIOGAS</t>
  </si>
  <si>
    <t>BIOGAS - CENTRO INTERNACIONAL DE ENERGIAS RENOVÁVEIS - BIOGÁS</t>
  </si>
  <si>
    <t>22785-0</t>
  </si>
  <si>
    <t>TC de infraestrutura do Perfilador de Fibra Óptica para Tanques de FPSO</t>
  </si>
  <si>
    <t>22786-8</t>
  </si>
  <si>
    <t>Infraestrutura para caracterização da molhabilidade de rochas do pré-sal através da determinação do ângulo de contato e tensão interfacial em condições de reservatório.</t>
  </si>
  <si>
    <t>22787-6</t>
  </si>
  <si>
    <t>Desenvolvimento de manufatura aditiva com arame e arco para aplicação em ligas resistentes à corrosão</t>
  </si>
  <si>
    <t>22788-4</t>
  </si>
  <si>
    <t>Estudos e Pesquisas sobre o Canal de Navegação BANIT/RJ, Análise de Risco, Simulação de Manobras e Novas Tecnologias</t>
  </si>
  <si>
    <t>22789-2</t>
  </si>
  <si>
    <t>Infraestrutura para execução do projeto de PD&amp;I Impacto dos controles tectono-estratigráficos na distribuição e qualidade de reservatórios, do intervalo Pré-sal, da bacia de Santos</t>
  </si>
  <si>
    <t>22727-2</t>
  </si>
  <si>
    <t>Aplicação de adsorventes inovadores para remoção de contaminantes sulfurados</t>
  </si>
  <si>
    <t>23493-0</t>
  </si>
  <si>
    <t>Pesquisa, desenvolvimento e inovação para automação de análises numéricas de integridade de revestimentos em ambientes sujeitos a carregamentos geomecânicos</t>
  </si>
  <si>
    <t>22792-6</t>
  </si>
  <si>
    <t>Deposição de parafinas em dutos: estudos fundamentais e modelagem unidimensional.</t>
  </si>
  <si>
    <t>24111-7</t>
  </si>
  <si>
    <t>JIRO - Inspeção de Flexjoints</t>
  </si>
  <si>
    <t>22794-2</t>
  </si>
  <si>
    <t>Inteligência Artificial preditora de carteiras de manutenção</t>
  </si>
  <si>
    <t>22795-9</t>
  </si>
  <si>
    <t>Proveniência dos arenitos das bacias Potiguar-Ceará</t>
  </si>
  <si>
    <t>UFOP;UFRGS</t>
  </si>
  <si>
    <t>UFOP - Laboratório de Geoquímica Analítica;UFRGS - Instituto de Geociências UFRGS</t>
  </si>
  <si>
    <t>23027-6</t>
  </si>
  <si>
    <t>Aplicação fractal na modelagem estratigráfica em sistemas turbidíticos</t>
  </si>
  <si>
    <t>22797-5</t>
  </si>
  <si>
    <t>Modelagem Numérica de Processos Deposicionais Relacionados a Fluxos Gravitacionais em Ambiente Marinho Profundo.</t>
  </si>
  <si>
    <t>22798-3</t>
  </si>
  <si>
    <t>Modelo de previsão de FCC para sistema com mais de um catalisador.</t>
  </si>
  <si>
    <t>22799-1</t>
  </si>
  <si>
    <t>Componentes computacionais para agilização de processos de captura de realidade de ativos e UX para treinamento de algoritmos de IA</t>
  </si>
  <si>
    <t>23568-9</t>
  </si>
  <si>
    <t>Construção de infraestrutura predial: Centro de Excelência em Estudos Moleculares, Energia e Petróleo - CEMEP</t>
  </si>
  <si>
    <t>23630-7</t>
  </si>
  <si>
    <t>Modelagem tecnológica, regulatória e socioeconômica de HUBs integrados para armazenamento geológico de CO2 em ambientes offshore: caso de estudo aplicado aos Campos de Merluza e Lagosta na Bacia de Santos</t>
  </si>
  <si>
    <t>23632-3</t>
  </si>
  <si>
    <t>Desenvolvimento de Sistemas Offshore de Longa Permanência Baseados em Estruturas Flutuantes de Grandes dimensões (¿Very Large Floating Structures¿ - VLFS)</t>
  </si>
  <si>
    <t>22782-7</t>
  </si>
  <si>
    <t>22805-6</t>
  </si>
  <si>
    <t>22806-4</t>
  </si>
  <si>
    <t>GUARACI - Robô para inspeção de tanques</t>
  </si>
  <si>
    <t>22807-2</t>
  </si>
  <si>
    <t>Adequação laboratorial para ensaios de microdestilação de petróleos</t>
  </si>
  <si>
    <t>22808-0</t>
  </si>
  <si>
    <t>Desenvolvimento de sistema de monitoramento de reparos constituídos de materiais compósitos empregando fibras de nanotubos de carbono</t>
  </si>
  <si>
    <t>23589-5</t>
  </si>
  <si>
    <t>Simulação Numérica de Processos Diagenéticos</t>
  </si>
  <si>
    <t>22810-6</t>
  </si>
  <si>
    <t>Preservação da qualidade da gasolina na maximização de médios em FCC</t>
  </si>
  <si>
    <t>23910-3</t>
  </si>
  <si>
    <t>Remoção de óleo da água produzida por meio de nanopartículas magnéticas: visando descarte zero de óleo e sustentabilidade ambiental</t>
  </si>
  <si>
    <t>UFRJ - Laboratório de Controle de Poluição das Águas  LABPOL</t>
  </si>
  <si>
    <t>22812-2</t>
  </si>
  <si>
    <t>Especificação técnica para inspeção por ultrassom em ligas austeníticas em substituição ao ensaio radiográfico</t>
  </si>
  <si>
    <t>22813-0</t>
  </si>
  <si>
    <t>Blockchain e Workflow para contratação de aquisição sísmica</t>
  </si>
  <si>
    <t>22814-8</t>
  </si>
  <si>
    <t>Classificador de microfósseis com ML</t>
  </si>
  <si>
    <t>22815-5</t>
  </si>
  <si>
    <t>Cabo Híbrido de Nanotubos de Carbono / Fibra de Carbono</t>
  </si>
  <si>
    <t>23676-0</t>
  </si>
  <si>
    <t>Sistemas Híbridos de Geração de Energia com Funcionalidade de Fornecer Serviços Ancilares à Rede Elétrica</t>
  </si>
  <si>
    <t>23678-6</t>
  </si>
  <si>
    <t>Sistema de controle para suporte à rede por aerogeradores</t>
  </si>
  <si>
    <t>23681-0</t>
  </si>
  <si>
    <t>Conexão de Parques Eólicos Offshore ao Sistema Interligado Nacional</t>
  </si>
  <si>
    <t>22819-7</t>
  </si>
  <si>
    <t>Efeito Blanketing</t>
  </si>
  <si>
    <t>22820-5</t>
  </si>
  <si>
    <t>RTM ITP no WS</t>
  </si>
  <si>
    <t>22821-3</t>
  </si>
  <si>
    <t>Estudos de interligação elétrica de UEPs e cargas submarinas ao Sistema Interligado Nacional (SIN)</t>
  </si>
  <si>
    <t>22822-1</t>
  </si>
  <si>
    <t>Desenvolvimento de Plataforma de Monitoramento e Análise Online de Dados do Sistema Submarino (PMAODS)</t>
  </si>
  <si>
    <t>MINDSIM DESENVOLVIMENTO DE TECNOLOGIAS LTDA</t>
  </si>
  <si>
    <t>23777-6</t>
  </si>
  <si>
    <t>Pasta de Cimentação Resistente e Resiliente a CO2 para Aplicação de Armazenamento e Sequestro de Carbono (CCS) - Infraestrutura</t>
  </si>
  <si>
    <t>22824-7</t>
  </si>
  <si>
    <t>Migração Deconvolutiva via Machine Learning</t>
  </si>
  <si>
    <t>22825-4</t>
  </si>
  <si>
    <t>Novo portfólio de parafinas na REDUC</t>
  </si>
  <si>
    <t>22826-2</t>
  </si>
  <si>
    <t>Infraestrutura para avaliação da transição de fases em amostras complexas ricas em CO2 e metano.</t>
  </si>
  <si>
    <t>21903-0</t>
  </si>
  <si>
    <t>PROCORAIS 2 - Bioproduto para degradação de óleo e/ou proteção de corais</t>
  </si>
  <si>
    <t>21926-1</t>
  </si>
  <si>
    <t>TOTAL; EQUINOR ENERGY; CHEVRON</t>
  </si>
  <si>
    <t>Desenvolvimento, integração e teste do protótipo funcional de uma Árvore de Natal Molhada Elétrica (e-XT)</t>
  </si>
  <si>
    <t>CAMERAN DO BRASIL LTDA</t>
  </si>
  <si>
    <t>22829-6</t>
  </si>
  <si>
    <t>Suporte Técnico e Adequação do Software ESTACAS para Novas Concepções de Projetos Geotécnicos</t>
  </si>
  <si>
    <t>22830-4</t>
  </si>
  <si>
    <t>CAMÁLIS - Uma plataforma avançada para monitoramento de variáveis, rotulagem de eventos e execução de algoritmos inteligentes para detecção de desvios do processo.</t>
  </si>
  <si>
    <t>RN TECNOLOGIA EM INFORMATICA LTDA</t>
  </si>
  <si>
    <t>22831-2</t>
  </si>
  <si>
    <t>Robô autônomo para soldagem circunferencial interna</t>
  </si>
  <si>
    <t>22832-0</t>
  </si>
  <si>
    <t>Robô de decapagem eletroquímica interna em tubulações</t>
  </si>
  <si>
    <t>22457-6</t>
  </si>
  <si>
    <t>LSRTM 3D Acústico em GPUs Inversão base &amp; monitor simultânea</t>
  </si>
  <si>
    <t>22834-6</t>
  </si>
  <si>
    <t>Modelagem para o ¿risco H2S¿</t>
  </si>
  <si>
    <t>22835-3</t>
  </si>
  <si>
    <t>Procedimento de inspeção ACFM para aços inoxidáveis</t>
  </si>
  <si>
    <t>22836-1</t>
  </si>
  <si>
    <t>Mineração submarina</t>
  </si>
  <si>
    <t>22459-2</t>
  </si>
  <si>
    <t>LSRTM 2D Acústico em GPUs Inversão base &amp; monitor simultânea</t>
  </si>
  <si>
    <t>23241-3</t>
  </si>
  <si>
    <t>Novo Conceito Estrutural para Cascos de 
FPSOs Robot Friendly - Ensaios Experimentais</t>
  </si>
  <si>
    <t>23707-3</t>
  </si>
  <si>
    <t>Infraestrutura para Estudo de Redução de Arrasto em Escoamento Multifásicos Turbulentos</t>
  </si>
  <si>
    <t>22840-3</t>
  </si>
  <si>
    <t>Desenvolvimento de ferramenta para caracterização fractal de dados complexos e sua aplicação na análise de ciclos sedimentares</t>
  </si>
  <si>
    <t>UFJF - Laboratório Interdisciplinar de Modelagem Numérica</t>
  </si>
  <si>
    <t>22841-1</t>
  </si>
  <si>
    <t>Avanços Metodológicos para a Implantação Sistêmica da Transformação Digital na Geoquímica Orgânica</t>
  </si>
  <si>
    <t>22781-9</t>
  </si>
  <si>
    <t>Reformador de Etanol : Desenvolvimento e up scale tecnologico com a construção de unidade de 500 Nm3/h de Hidrogenio</t>
  </si>
  <si>
    <t>22843-7</t>
  </si>
  <si>
    <t>EyeSea: Análise automática de imagens em áreas marinhas por  técnicas de Deep Learning.</t>
  </si>
  <si>
    <t>22844-5</t>
  </si>
  <si>
    <t>Caracterização Molecular de Petróleos</t>
  </si>
  <si>
    <t>22845-2</t>
  </si>
  <si>
    <t>Polímeros para indústria de eletrônica orgânica impressa (EOI)</t>
  </si>
  <si>
    <t>22846-0</t>
  </si>
  <si>
    <t>Rocha Digital para Análise de Cenários em Projetos Exploratórios</t>
  </si>
  <si>
    <t>22847-8</t>
  </si>
  <si>
    <t>Avaliação do impacto dos combustíveis automotivos na qualidade do ar por modelo atmosférico - Infraestrutura</t>
  </si>
  <si>
    <t>22848-6</t>
  </si>
  <si>
    <t>MANIPULADOR ROBÓTICO CONTÍNUO FLEXÍVEL PARA INSPEÇÃO E INTERVENÇÃO EM LOCAIS DE DIFÍCIL ACESSO DE EQUIPAMENTOS SUBMARINOS</t>
  </si>
  <si>
    <t>22849-4</t>
  </si>
  <si>
    <t>Instrução técnica para ultrassom em alta temperatura</t>
  </si>
  <si>
    <t>22850-2</t>
  </si>
  <si>
    <t>Implementação de atributos sísmicos de forma eficiente para uso em aprendizado de máquinas</t>
  </si>
  <si>
    <t>22851-0</t>
  </si>
  <si>
    <t>Locus - Ferramenta de Design Generativo para Automatização e Otimização do Lançamento de Componentes em Planta Industrial</t>
  </si>
  <si>
    <t>ITER ENGENHARIA LTDA</t>
  </si>
  <si>
    <t>22852-8</t>
  </si>
  <si>
    <t>BeeBot - sistema robótico aéreo de inspeção visual e medição de espessura de tanques.</t>
  </si>
  <si>
    <t>22856-9</t>
  </si>
  <si>
    <t>22854-4</t>
  </si>
  <si>
    <t>Petroleômica aplicada aos estudos de reservatórios</t>
  </si>
  <si>
    <t>22855-1</t>
  </si>
  <si>
    <t>Identificação de irregularidades a partir do processamento automático de imagens utilizando-se visão computacional.</t>
  </si>
  <si>
    <t>22699-3</t>
  </si>
  <si>
    <t>Modelagem Estrutural de Alta Resolução em Sistemas de Falhas Segmentados no Pré-sal</t>
  </si>
  <si>
    <t>22557-3</t>
  </si>
  <si>
    <t>Robô aplicado à área de Difícil Acesso para Revestimento - RDAR</t>
  </si>
  <si>
    <t>22674-6</t>
  </si>
  <si>
    <t>Laboratório de Testes de Compressores para CO2 Supercrítico</t>
  </si>
  <si>
    <t>22809-8</t>
  </si>
  <si>
    <t>Aplicações da nanobiotecnologia para recuperar áreas degradadas na Amazônia: Uma experiência florestal de pesquisa, ensino e extensão (P&amp;D)</t>
  </si>
  <si>
    <t>22860-1</t>
  </si>
  <si>
    <t>Materiais nanoestruturados a partir de polímeros e nanopartículas de carbono</t>
  </si>
  <si>
    <t>22861-9</t>
  </si>
  <si>
    <t>Desenvolvimento de ferramentas computacionais para o cômputo de transmissibilidades hidráulicas em reservatórios fraturados e carstificados.</t>
  </si>
  <si>
    <t>22862-7</t>
  </si>
  <si>
    <t>Prover a infraestrutura necessária para levantamento do desempenho e da janela operacional da tecnologia VMP (Vertical Multi-Pipe) em diferentes cenários de separação de CO2 nas condições do Pré-sal brasileiro.</t>
  </si>
  <si>
    <t>23189-4</t>
  </si>
  <si>
    <t>Conversão de glicerol de biodiesel em químicos alternativos viáveis pelas rotas de cetalização, eterificação e hidrogenólise via catálise heterogênea e emprego da destilação reativa</t>
  </si>
  <si>
    <t>UTFPR - SimCat - Simulação e Catálise em processos químicos</t>
  </si>
  <si>
    <t>22864-3</t>
  </si>
  <si>
    <t>Adequação de parque experimental da Gerência Setorial de Tecnologias de Fluidos (CENPES/PDIEP/GEOQ/TF)</t>
  </si>
  <si>
    <t>23986-3</t>
  </si>
  <si>
    <t>Geração de Calor para neutralização de bioinvasão.</t>
  </si>
  <si>
    <t>SENAI-RJ - Instituto SENAI Tecnologia Solda;SENAI-RJ - Centro de Tecnologia SENAI Automação e Simulação - Serviços de Simulação</t>
  </si>
  <si>
    <t>24252-9</t>
  </si>
  <si>
    <t>Integridade Estrutural em dutos de CO2</t>
  </si>
  <si>
    <t>22867-6</t>
  </si>
  <si>
    <t>Determinação da razão isotópica de carbono e hidrogênio de hidrocarbonetos de C1 a C5, presentes em baixas concentrações</t>
  </si>
  <si>
    <t>22868-4</t>
  </si>
  <si>
    <t>Aplicação da cromatografia e da espectrometria de massas de alta resolução na caracterização molecular e isotópica de frações polares de petróleos visando à caracterização de sistemas petrolíferos</t>
  </si>
  <si>
    <t>22869-2</t>
  </si>
  <si>
    <t>PROXY-SIM: Desenvolvimento de proxy para simulação de reservatórios</t>
  </si>
  <si>
    <t>22870-0</t>
  </si>
  <si>
    <t>Aprendizado de máquinas para problemas inversos utilizando grandes volumes de dados.</t>
  </si>
  <si>
    <t>22871-8</t>
  </si>
  <si>
    <t>Espectroscopia Raman para caracterização mineralógica e da matéria orgânica</t>
  </si>
  <si>
    <t>22999-7</t>
  </si>
  <si>
    <t>Metagenômica para Avaliação e Monitoramento de Ambientes Estratégicos da indústria de Petróleo</t>
  </si>
  <si>
    <t>23846-9</t>
  </si>
  <si>
    <t>Estudo e Caracterização de Válvulas AICD para campos da Petrobras</t>
  </si>
  <si>
    <t>22874-2</t>
  </si>
  <si>
    <t>Infraestrutura para a realização de projetos para descarbonização da economia</t>
  </si>
  <si>
    <t>22875-9</t>
  </si>
  <si>
    <t>22876-7</t>
  </si>
  <si>
    <t>Estratégia de controle de golfadas com medição de topo</t>
  </si>
  <si>
    <t>22877-5</t>
  </si>
  <si>
    <t>CAESAR 2.0</t>
  </si>
  <si>
    <t>22878-3</t>
  </si>
  <si>
    <t>Validação de modelo de umbilical elétrico do tipo W-Shaped para conexão entre aerogeradores offshore e UEPs em LDA ultraprofunda em tanque</t>
  </si>
  <si>
    <t>22879-1</t>
  </si>
  <si>
    <t>Adequação de parque experimental e inovações tecnológicas aplicados aos projetos de P&amp;D ¿ INFRAESTRUTURA da disciplina TECNOLOGIAS DE GARANTIA DE ESCOAMENTO.</t>
  </si>
  <si>
    <t>22880-9</t>
  </si>
  <si>
    <t>Adequação de parque experimental e inovações tecnológicas aplicados aos projetos de P&amp;D ¿ INFRAESTRUTURA da gerência CENPES/PDIEP/GEG/CE (CRONOESTRATIGRAFIA).</t>
  </si>
  <si>
    <t>22881-7</t>
  </si>
  <si>
    <t>Adequação de parque experimental e inovações tecnológicas aplicadas aos projetos de P&amp;D, I ¿ INFRAESTRUTURA nas linhas de pesquisa vinculadas à Caracterização e Modelagem Geológica</t>
  </si>
  <si>
    <t>22882-5</t>
  </si>
  <si>
    <t>Adequação do parque experimental e inovações tecnológicas aplicados aos projetos de P&amp;D ¿ INFRAESTRUTURA da disciplina de Caracterização Poroelástica e Permoporosa de Rochas aplicadas aos laboratórios de Física de Rochas e de Ressonância Magnética Nuclear.</t>
  </si>
  <si>
    <t>22883-3</t>
  </si>
  <si>
    <t>Controle avançado do sistema de compressão</t>
  </si>
  <si>
    <t>23985-5</t>
  </si>
  <si>
    <t>Desenvolver metodologia de análise de desempenho de sistemas de Controle Preditivo e Otimização</t>
  </si>
  <si>
    <t>23058-1</t>
  </si>
  <si>
    <t>Integração de simuladores de Processo e Automação no Comissionamento e Operação de FPSOs</t>
  </si>
  <si>
    <t>22886-6</t>
  </si>
  <si>
    <t>Redução de emissões fugitivas de metano em Gasodutos</t>
  </si>
  <si>
    <t>22887-4</t>
  </si>
  <si>
    <t>Caracterização ambiental da Bacia de Santos</t>
  </si>
  <si>
    <t>22888-2</t>
  </si>
  <si>
    <t>Colar de Ondas Guiadas</t>
  </si>
  <si>
    <t>22889-0</t>
  </si>
  <si>
    <t>Estabelecimento de infraestrutura para o estudo da floculação pneumática de óleo em água em trocadores de calor</t>
  </si>
  <si>
    <t>22890-8</t>
  </si>
  <si>
    <t>OD OBN-Fase 2A.1: Planta Piloto de Sensores Sísmicos de Longa Residência no Assoalho Oceânico</t>
  </si>
  <si>
    <t>22891-6</t>
  </si>
  <si>
    <t>Robô de pintura para o refino</t>
  </si>
  <si>
    <t>23751-1</t>
  </si>
  <si>
    <t>Sistema Agrovoltaico: combinando produção de energia elétrica com produção de alimentos e adaptação às mudanças climáticas - AgriPV_Brazil – INFRAESTRUTURA</t>
  </si>
  <si>
    <t>24361-8</t>
  </si>
  <si>
    <t>Estudo Conceitual de Lançador de Pigs Submarino</t>
  </si>
  <si>
    <t>22894-0</t>
  </si>
  <si>
    <t>Formulação de Gasolina Náutica</t>
  </si>
  <si>
    <t>22895-7</t>
  </si>
  <si>
    <t>Desempenho materiais compósitos</t>
  </si>
  <si>
    <t>22896-5</t>
  </si>
  <si>
    <t>Identificação avançada de fontes de vazamentos de óleos do pré-sal</t>
  </si>
  <si>
    <t>22897-3</t>
  </si>
  <si>
    <t>Smart Tocha 2</t>
  </si>
  <si>
    <t>22898-1</t>
  </si>
  <si>
    <t>Inibidores de Corrosão para Oleodutos de Transporte</t>
  </si>
  <si>
    <t>22899-9</t>
  </si>
  <si>
    <t>Fornecimento de Energia sem Intermitência através de Fontes Renováveis (Eólica Offshore com H2)</t>
  </si>
  <si>
    <t>22900-5</t>
  </si>
  <si>
    <t>Soldabilidade e Integridade do Ponto Triplo de Tubos MLP - Infraestrutura complementar</t>
  </si>
  <si>
    <t>23325-4</t>
  </si>
  <si>
    <t>Determinação das Propriedades Elétricas para Estudos de Saturação de Óleo</t>
  </si>
  <si>
    <t>22902-1</t>
  </si>
  <si>
    <t>Smart Vent</t>
  </si>
  <si>
    <t>22903-9</t>
  </si>
  <si>
    <t>Estruturação de Dados de Imagens para Visualização e IA</t>
  </si>
  <si>
    <t>22904-7</t>
  </si>
  <si>
    <t>22905-4</t>
  </si>
  <si>
    <t>Analisadores para determinação de oxigênio dissolvido em sistema de injeção</t>
  </si>
  <si>
    <t>22906-2</t>
  </si>
  <si>
    <t>Avaliação da tecnologia de pirólise a plasma do GN para produção de H2 e status-quo dos processos de reforma a seco.</t>
  </si>
  <si>
    <t>23869-1</t>
  </si>
  <si>
    <t>OTIC_DGT6_Centro digital para simulação de operações offshore remotas</t>
  </si>
  <si>
    <t>USP - OTIC - Offshore Technology Innovation Centre</t>
  </si>
  <si>
    <t>22908-8</t>
  </si>
  <si>
    <t>Adequação laboratorial para determinação de umidade em cenários submarinos de processamento</t>
  </si>
  <si>
    <t>23190-2</t>
  </si>
  <si>
    <t>Modernização do Laboratório de Geocronologia e Geoquímica Isotópica da UnB: novas abordagens para estudos do pré-sal</t>
  </si>
  <si>
    <t>22910-4</t>
  </si>
  <si>
    <t>Sistema de Previsão Oceanográfica</t>
  </si>
  <si>
    <t>22911-2</t>
  </si>
  <si>
    <t>Implantar a Identificação de Cargas em Porto por Visão Computacional</t>
  </si>
  <si>
    <t>22912-0</t>
  </si>
  <si>
    <t>ML para dados de gás durante a perfuração</t>
  </si>
  <si>
    <t>23205-8</t>
  </si>
  <si>
    <t>PROJETO DE INFRAESTRUTURA PARA AS PESQUISAS INTEGRADAS EM RESERVATÓRIOS DE PETRÓLEO DOS LABORATÓRIOS DO CENTRO DE CIÊNCIAS EXATAS E DA TERRA DA UNIVERSIDADE FEDERAL DO RIO GRANDE DO NORTE (RESPETRO)</t>
  </si>
  <si>
    <t>22914-6</t>
  </si>
  <si>
    <t>Produção de bioQAv e olefinas lineares de cadeia longa a partir de biodiesel e corte C4 de FCC</t>
  </si>
  <si>
    <t>23387-4</t>
  </si>
  <si>
    <t>Estudos das propriedades de fluidos em condições operacionais de pressão, volume e temperatura - Compra de Equipamentos e Adequação de Infraestrutura</t>
  </si>
  <si>
    <t>22916-1</t>
  </si>
  <si>
    <t>Desenvolvimento de aplicações e mercado para avanço de CRL de solvente de alto ponto de ebulição (SAPE)</t>
  </si>
  <si>
    <t>SENAI-RS;SENAI-RJ</t>
  </si>
  <si>
    <t>SENAI-RS - Instituto SENAI de Inovação em Engenharia de Polímeros;SENAI-RJ - INSTITUTO SENAI DE INOVAÇÃO EM BIOSSINTÉTICOS_OFICIAL</t>
  </si>
  <si>
    <t>24331-1</t>
  </si>
  <si>
    <t>Desenvolvimento e aplicação de metodologias estatísticas para otimização de amostragem, determinação de espessura e vida remanescente de dutos rígidos submarinos.</t>
  </si>
  <si>
    <t>22800-7</t>
  </si>
  <si>
    <t>Predict360: Plataforma digital "multi-side" para gestão de ativos industriais com busca, exploração e predição de dados integrado a ambiente virtual imersivo</t>
  </si>
  <si>
    <t>22919-5</t>
  </si>
  <si>
    <t>Identificar as possíveis causas da redução na injetividade de água e consequente aumento de pressão, observado durante ensaios de permeabilidade relativa em regime transiente em amostras de carbonato do Pré-sal - PERMEAR II.</t>
  </si>
  <si>
    <t>23483-1</t>
  </si>
  <si>
    <t>Revestimento DLC antiincrustane resitente à erosão</t>
  </si>
  <si>
    <t>22921-1</t>
  </si>
  <si>
    <t>Cubo de Difrações em Mero</t>
  </si>
  <si>
    <t>22922-9</t>
  </si>
  <si>
    <t>Mapa de proveniência do Albo-Cenomaniano das Bacias Potiguar e Ceará</t>
  </si>
  <si>
    <t>22923-7</t>
  </si>
  <si>
    <t>Realidade virtual para treinamento de processos</t>
  </si>
  <si>
    <t>22924-5</t>
  </si>
  <si>
    <t>Reconstrução do modelo de preenchimento por CO2 no pré-sal</t>
  </si>
  <si>
    <t>22925-2</t>
  </si>
  <si>
    <t>Modelo Prospectivo para Avaliação de Ciclo de Vida - ACV Digital</t>
  </si>
  <si>
    <t>23817-0</t>
  </si>
  <si>
    <t>Metodologias para elaboração de Especificação Técnica Metocean para projetos de Energias Renováveis</t>
  </si>
  <si>
    <t>22927-8</t>
  </si>
  <si>
    <t>22928-6</t>
  </si>
  <si>
    <t>Métodos moleculares e avaliação de eficiência de biocidas</t>
  </si>
  <si>
    <t>22929-4</t>
  </si>
  <si>
    <t>Ressonância Magnética Nuclear (RMN) como ferramenta não destrutiva para verificação de degradação de materiais de dutos flexíveis compósitos (PEEK e PVDF).</t>
  </si>
  <si>
    <t>22930-2</t>
  </si>
  <si>
    <t>Primeiro Modelo Magnetoestratigráfico para o Intervalo Jiquiá-Alagoas, Bacia de Santos</t>
  </si>
  <si>
    <t>22931-0</t>
  </si>
  <si>
    <t>SimBR: Thermal Tool 2.0</t>
  </si>
  <si>
    <t>23909-5</t>
  </si>
  <si>
    <t>Compressão Submarina</t>
  </si>
  <si>
    <t>23881-6</t>
  </si>
  <si>
    <t>Técnica a frio para a retirada de água em derivados de petróleo</t>
  </si>
  <si>
    <t>23932-7</t>
  </si>
  <si>
    <t>Monitoramento Permanente Geofísico Digital dos Reservatórios em Mero (PRM Mero).</t>
  </si>
  <si>
    <t>22935-1</t>
  </si>
  <si>
    <t>Nova geração de distribuidores de AR para Regeneradores de FCC com redução de erosão e quebra de catalisador</t>
  </si>
  <si>
    <t>22936-9</t>
  </si>
  <si>
    <t>Otimização e Controle de Qualidade para Migrações de Tiro Comum</t>
  </si>
  <si>
    <t>22937-7</t>
  </si>
  <si>
    <t>Desenvolvimento da ferramenta SimSub</t>
  </si>
  <si>
    <t>22938-5</t>
  </si>
  <si>
    <t>Sistemas inteligentes para otimização da produção em tempo real para plataformas offshore</t>
  </si>
  <si>
    <t>22003-8</t>
  </si>
  <si>
    <t>Projeto de Estudos Integrados sobre o coral-sol - ECOSOL</t>
  </si>
  <si>
    <t>22542-5</t>
  </si>
  <si>
    <t>REFORÇO DA INFRAESTRUTURA DO LEACAT PARA DESENVOLVER ESTUDOS DE OTIMIZAÇÃO DO PROCESSO DE REFINO COM REDUÇÃO DE EMISSÕES E GANHOS DE CAPACIDADE OPERACIONAL</t>
  </si>
  <si>
    <t>UFRJ - LEACAT - Laboratório de Estudos em Alcoolquímica e Catálise</t>
  </si>
  <si>
    <t>23513-5</t>
  </si>
  <si>
    <t>Implantação de Infraestrutura Laboratorial para Estudos Fundamentais em Sistemas de Limpeza de Separadores Gravitacionais e Sistemas de Flotação</t>
  </si>
  <si>
    <t>23524-2</t>
  </si>
  <si>
    <t>Aumento do Tempo de Vida Útil de Tratamentos de Squeeze de Inibidor de Incrustação - Bacia de Campos</t>
  </si>
  <si>
    <t>22943-5</t>
  </si>
  <si>
    <t>Aplicação da Tecnologia de Separação Supersônica em Ambiente Submarino na Área de Libra Central</t>
  </si>
  <si>
    <t>22944-3</t>
  </si>
  <si>
    <t>Planta Piloto de Sensores Sísmicos de Longa Residência no Assoalho Oceânico: OD OBN - Fase 2A.2</t>
  </si>
  <si>
    <t>22804-9</t>
  </si>
  <si>
    <t>22946-8</t>
  </si>
  <si>
    <t>Planta Piloto de Sensores Sísmicos de Longa Residência no Assoalho Oceânico: OD OBN - Fase 2A.3</t>
  </si>
  <si>
    <t>22947-6</t>
  </si>
  <si>
    <t>Capacitação do Laboratório de Macromoléculas e Colóides na Industria de Petróleo (LMCP) para o desenvolvimento de biopolímeros e biossurfactantes para o aumento da produção de petróleo e tratamento de água.</t>
  </si>
  <si>
    <t>22948-4</t>
  </si>
  <si>
    <t>Capacitação do Laboratório de BIOINOVAR - BIOTECNOLOGIA - UNIDADE DE BIOCATALISE, BIOPRODUTOS E BIOENERGIA para o desenvolvimento de biopolímeros, biossurfactantes e biocidas para aplicação em recuperação avançada de petróleo.</t>
  </si>
  <si>
    <t>22949-2</t>
  </si>
  <si>
    <t>Melhoria da infraestrutura do Laboratório de Macromoléculas e Colóides na Indústria de Petróleo (LMCP) para o desenvolvimento de biopolímeros e biossurfactantes para o aumento da produção de petróleo e tratamento de água.</t>
  </si>
  <si>
    <t>22950-0</t>
  </si>
  <si>
    <t>Melhoria da infraestrutura do Laboratório de BIOINOVAR - BIOTECNOLOGIA - UNIDADE DE BIOCATALISE, BIOPRODUTOS E BIOENERGIA para o desenvolvimento de biopolímeros, biossurfactantes e biocidas para aplicação em recuperação avançada de petróleo.</t>
  </si>
  <si>
    <t>22951-8</t>
  </si>
  <si>
    <t>INTERFACES 3D - Melhoria da infraestrutura laboratorial do Centro de Pesquisas em Fluidos não Newtonianos na UTFPR</t>
  </si>
  <si>
    <t>22952-6</t>
  </si>
  <si>
    <t>Infraestrutura para Desenvolvimento de metodologias para verificação de desempenho de medidores de vazão em escoamento multifásico operando em condições submarinas no Pré-sal."</t>
  </si>
  <si>
    <t>22956-7</t>
  </si>
  <si>
    <t>Infraestrutura para laboratório de desenvolvimento de Células a Combustível de Óxido Sólido a Etanol direto ¿EQUIPAMENTOS E ADEQUAÇÃO DE INFRAESTRUTURA LABORATORIAL</t>
  </si>
  <si>
    <t>23983-0</t>
  </si>
  <si>
    <t>Avaliação da influência da qualidade da carga e condições operacionais da UCR na morfologia do coque</t>
  </si>
  <si>
    <t>22959-1</t>
  </si>
  <si>
    <t>Adequação e manutenção de unidade multirreatores para processamento de nafta</t>
  </si>
  <si>
    <t>22960-9</t>
  </si>
  <si>
    <t>Elaboração do projeto executivo de infraestrutura predial: Centro de Excelência em Estudos Moleculares, Energia e Petróleo - CEMEP</t>
  </si>
  <si>
    <t>23514-3</t>
  </si>
  <si>
    <t>Engenharia e seleção de novos sólidos adsortivos para captura de CO2 usando uma abordagem computacional multiescala - infraestrutura</t>
  </si>
  <si>
    <t>22962-5</t>
  </si>
  <si>
    <t>Simulador das Plantas de Processo para Otimização Multiobjetivo para redução de CAPEX, footprint e inventário de gases de efeito estufa</t>
  </si>
  <si>
    <t>MOTTA, SOUTO E DAMASCENO SISTEMAS LTDA</t>
  </si>
  <si>
    <t>22963-3</t>
  </si>
  <si>
    <t>Suporte remoto com tecnologias imersivas de realidade aumentada entre profissionais em sondas offshore e o time de especialistas em solo.</t>
  </si>
  <si>
    <t>MIX REALITY SERVICOS EM TECNOLOGIA DA INFORMACAO LTDA</t>
  </si>
  <si>
    <t>24052-3</t>
  </si>
  <si>
    <t>Otimização da produção de Fluibrax a partir da redução de correntes escuras de Petróleos BTE na REDUC</t>
  </si>
  <si>
    <t>22965-8</t>
  </si>
  <si>
    <t>Plataforma GIS CCUS Brasil</t>
  </si>
  <si>
    <t>24884-9</t>
  </si>
  <si>
    <t>Estudo de Integração de Sistema de Armazenamento a Unidades de Refino</t>
  </si>
  <si>
    <t>22967-4</t>
  </si>
  <si>
    <t>Big Anchoring (Plataforma de previsão e tratamento de dados para detecção de eventos em linhas de ancoragem)</t>
  </si>
  <si>
    <t>22818-9</t>
  </si>
  <si>
    <t>PVT HAI: Solução SaaS com modelagem PVT híbrida para fluidos ricos em CO2</t>
  </si>
  <si>
    <t>HAI INOVACAO E SERVICOS TECNOLOGICOS LTDA</t>
  </si>
  <si>
    <t>23684-4</t>
  </si>
  <si>
    <t>Caracterização estratigráfica, faciológica e diagenética de reservatórios do pré-sal nas bacias de Campos e Santos: um estudo regional usando dados de poços e sísmicos, análises de rocha e técnicas digitais</t>
  </si>
  <si>
    <t>SOLINTEC CONSULTORIA E SERVIÇOS DE GEOLOGIA LTDA.</t>
  </si>
  <si>
    <t>24289-1</t>
  </si>
  <si>
    <t>Desenvolvimento de nova geração de Árvores de Natal Molhadas elétricas para aplicação em Óleo e Gás e Captura e Armazenamento de Carbono – Fase 1, Desenvolvimento Conceitual.</t>
  </si>
  <si>
    <t>BAKER HUGHES ENERGY TECHNOLOGY DO BRASIL LIMITADA</t>
  </si>
  <si>
    <t>22024-4</t>
  </si>
  <si>
    <t>Desenvolvimento de Metodologia para Estimativa dos Efeitos do Amortecimento sobre o VIV em Risers</t>
  </si>
  <si>
    <t>23293-4</t>
  </si>
  <si>
    <t>Nova Metodologia de Calibração de Medidor de Vazão Ultrassônico para Gás Natural</t>
  </si>
  <si>
    <t>22973-2</t>
  </si>
  <si>
    <t>Modelagem numérica e experimental do padrão de escoamento vertical e inclinado com gases densos</t>
  </si>
  <si>
    <t>22020-2</t>
  </si>
  <si>
    <t>Dynasim 2021 Novos Desenvolvimentos para Simulação de UEPs ancoradas</t>
  </si>
  <si>
    <t>22975-7</t>
  </si>
  <si>
    <t>Excelência Operacional de Carteiras de Serviço de Integridade das Unidades Offshore</t>
  </si>
  <si>
    <t>EVCOM EDITORA E COMERCIO LTDA.</t>
  </si>
  <si>
    <t>23109-2</t>
  </si>
  <si>
    <t>Acid X Frac</t>
  </si>
  <si>
    <t>23335-3</t>
  </si>
  <si>
    <t>Elaboração de projeto executivo de infraestrutura para a investigação experimental da perda de injetividade de água produzida em rochas-reservatório com variação de parâmetros físicos e geométricos do poço</t>
  </si>
  <si>
    <t>23713-1</t>
  </si>
  <si>
    <t>Acelerando a descoberta de materiais para eletrolisadores: combinando primeiros princípios com aprendizado de máquina</t>
  </si>
  <si>
    <t>23362-7</t>
  </si>
  <si>
    <t>Infraestrutura em isótopos agrupados de metano</t>
  </si>
  <si>
    <t>24022-6</t>
  </si>
  <si>
    <t>Estudo de Sistema Anti-incrustante Utilizando Transdutores Ultrassonicos em Estruturas e Componentes Subaquáticos.</t>
  </si>
  <si>
    <t>22981-5</t>
  </si>
  <si>
    <t>Aperfeiçoamento de sistema de avaliação automática da qualidade da cimentação de poços de petróleo</t>
  </si>
  <si>
    <t>22982-3</t>
  </si>
  <si>
    <t>Modelagem numérica aplicada para determinação da eficiência de transporte de fluxos sedimentares</t>
  </si>
  <si>
    <t>PUC-RS - Escola Politécnica</t>
  </si>
  <si>
    <t>22983-1</t>
  </si>
  <si>
    <t>Disponibilizar gerador de malhas não estruturadas 3D para simulação de reservatórios e integrar soluções disponibilizadas com outras plataformas de simulação 
/ 
Gerador e simulador composicional baseado em malhas não estruturadas</t>
  </si>
  <si>
    <t>23292-6</t>
  </si>
  <si>
    <t>Desenvolvimento de Critérios de Análise de Suportes de Riser - Fadiga e Avaliação de Defeitos.</t>
  </si>
  <si>
    <t>24421-0</t>
  </si>
  <si>
    <t>Infraestrutura necessária para medição do Recurso Eólico Offshore em Plataformas de Petróleo através de LiDAR</t>
  </si>
  <si>
    <t>SENAI-RN - Laboratório de Energia Eólica (LEO)</t>
  </si>
  <si>
    <t>23760-2</t>
  </si>
  <si>
    <t>CNODC</t>
  </si>
  <si>
    <t>Avaliação técnica, econômica, ambiental e de segurança para processos de armazenamento de hidrogênio</t>
  </si>
  <si>
    <t>22987-2</t>
  </si>
  <si>
    <t>Estudo de modelos de poros hierarquizados em componentes de catalisadores de FCC</t>
  </si>
  <si>
    <t>23800-6</t>
  </si>
  <si>
    <t>Infraestrutura ATOMS - Montagem de infraestrutura de laboratório para medidas experimentais em termodinâmica e cinética de formação de hidratos em sistemas gás dominante e óleo dominante.</t>
  </si>
  <si>
    <t>24036-6</t>
  </si>
  <si>
    <t>Estudo da Resistência Residual contra Esmagamento Radial (Crushing) de Dutos Flexíveis com Danos por Corrosão da Carcaça</t>
  </si>
  <si>
    <t>22990-6</t>
  </si>
  <si>
    <t>Transição de fases em amostras complexas de petróleo recombinadas com misturas ricas em CO2 e metano.</t>
  </si>
  <si>
    <t>22991-4</t>
  </si>
  <si>
    <t>Sistema de inspeção de tanques de armazenamento de FPSO.</t>
  </si>
  <si>
    <t>INTEGRAL MONITORAMENTO E INSPECAO LTDA</t>
  </si>
  <si>
    <t>22992-2</t>
  </si>
  <si>
    <t>Ensaios experimentais geotécnicos em centrífuga da capacidade de carga de cluster de duas estacas T-120 e de uma estaca T-150.</t>
  </si>
  <si>
    <t>22993-0</t>
  </si>
  <si>
    <t>Atenuação de ondas sísmicas em rochas</t>
  </si>
  <si>
    <t>24790-8</t>
  </si>
  <si>
    <t>Otimização da carga do HDT para maximização do pool de diesel</t>
  </si>
  <si>
    <t>22995-5</t>
  </si>
  <si>
    <t>Reconhecimento automatizado de padrões e predição de propriedades em dados sísmicos usando técnicas de Aprendizado Profundo</t>
  </si>
  <si>
    <t>22541-7</t>
  </si>
  <si>
    <t>VGL-e: Válvula de Gás Lift elétrica</t>
  </si>
  <si>
    <t>22997-1</t>
  </si>
  <si>
    <t>Sistema Computacional para Modelagem e Estudo do Parâmetro R para Reservatórios Considerando Sistemas Complexos e Invariância por Escala.</t>
  </si>
  <si>
    <t>22998-9</t>
  </si>
  <si>
    <t>Estudo de sistemas petrolíferos via cromatografia bidimensional abrangente com enfoque em geoquímica de reservatórios</t>
  </si>
  <si>
    <t>22558-1</t>
  </si>
  <si>
    <t>MIQ-e: Mandril de Injeção Química elétrico</t>
  </si>
  <si>
    <t>22828-8</t>
  </si>
  <si>
    <t>SEDIMENTAÇÃO: SISTEMAS BIDIMENSIONAIS, TRANSFERÊNCIA DE CALOR E SEUS EFEITOS</t>
  </si>
  <si>
    <t>23001-1</t>
  </si>
  <si>
    <t>Workplace para Compliance Regulatório
Desafio 16 - SoftTech
Automatizar a identificação dos requisitos regulatórios relacionados aos negócios e suas interdependências</t>
  </si>
  <si>
    <t>LEGALL SERVICOS ONLINE LTDA</t>
  </si>
  <si>
    <t>23313-0</t>
  </si>
  <si>
    <t>Desenvolvimento de novos materiais para o refino e o biorefino: estudo de aumento de escala</t>
  </si>
  <si>
    <t>22827-0</t>
  </si>
  <si>
    <t>Automatização do Sistema RECON</t>
  </si>
  <si>
    <t>23004-5</t>
  </si>
  <si>
    <t>Soldabilidade e Integridade do Ponto Triplo de Tubos MLP</t>
  </si>
  <si>
    <t>22837-9</t>
  </si>
  <si>
    <t>Desenvolvimento de sistema de medidas de deslocamentos verticais e horizontais e outros controles no leito marinho</t>
  </si>
  <si>
    <t>22842-9</t>
  </si>
  <si>
    <t>Modelagem Geomecânica Computacional em Sistema Único 2D e 3D</t>
  </si>
  <si>
    <t>23007-8</t>
  </si>
  <si>
    <t>Reforma do sistema de automação das seguintes unidades de pesquisa na SIX: U-144, U-152, U-2325 e U-2112.</t>
  </si>
  <si>
    <t>23314-8</t>
  </si>
  <si>
    <t>Avaliação da efetividade da proteção catódica na integridade estrutural de dutos flexíveis e acessórios visando contribuir com práticas de operação e manutenção para extensão da vida útil.</t>
  </si>
  <si>
    <t>23604-2</t>
  </si>
  <si>
    <t>INTERFACES 3D - Desenvolvimento de modelo para escoamentos 
multifásicos multicomponentes para simulação de cenários de cimentação utilizando fluidodinâmica computacional</t>
  </si>
  <si>
    <t>23010-2</t>
  </si>
  <si>
    <t>Análise Geomecânica de Bacias</t>
  </si>
  <si>
    <t>23011-0</t>
  </si>
  <si>
    <t>Influência do magmatismo e/ou áreas de elevado fluxo térmico na geração, acumulação e/ou alteração de hidrocarbonetos</t>
  </si>
  <si>
    <t>24047-3</t>
  </si>
  <si>
    <t>Desenvolvimento e implantação ampla de solução inteligente para montagem de carteiras de manutenção em unidades de produção offshore</t>
  </si>
  <si>
    <t>23013-6</t>
  </si>
  <si>
    <t>Fatores de Correção da Medição Fiscal de Óleo</t>
  </si>
  <si>
    <t>23014-4</t>
  </si>
  <si>
    <t>Infraestrutura e equipamentos da OP365: ensaios de modelos reduzidos de cluster e T-150 a 1 gravidade</t>
  </si>
  <si>
    <t>24907-8</t>
  </si>
  <si>
    <t>Modelo sistêmico de apoio à decisão de Hub de H2</t>
  </si>
  <si>
    <t>22839-5</t>
  </si>
  <si>
    <t>Aprimorar método e desenvolver ferramenta computacional para otimização de planos de inspeção de equipamentos submarinos considerando o risco associado, os custos e a disponibilidade de recursos.</t>
  </si>
  <si>
    <t>23312-2</t>
  </si>
  <si>
    <t>Inspeção e monitoração de dutos flexíveis com a técnica de MWM-Array</t>
  </si>
  <si>
    <t>GOLDFINE SERVICOS TECNOLOGICOS DO BRASIL LTDA</t>
  </si>
  <si>
    <t>23598-6</t>
  </si>
  <si>
    <t>Módulo Avançado para Transformação Digital dos Processos de Comissionamento e Inspeção (CERTIFICARE)</t>
  </si>
  <si>
    <t>CERTI - Centro de Produção Cooperada (CPC)</t>
  </si>
  <si>
    <t>23019-3</t>
  </si>
  <si>
    <t>FAMES (Flare and Methane Emission System) - Sistema de Sensoriamento Remoto de Flare e Avaliação de Eficiência de Combustão</t>
  </si>
  <si>
    <t>23746-1</t>
  </si>
  <si>
    <t>Identificação, avaliação e seleção do melhor conceito para desenvolvimento de uma válvula elétrica de segurança de contingência totalmente elétrica</t>
  </si>
  <si>
    <t>23786-7</t>
  </si>
  <si>
    <t>Aplicação Offshore de Tecnologia de Conformance com Gel Selante</t>
  </si>
  <si>
    <t>23022-7</t>
  </si>
  <si>
    <t>ESTUDO E PESQUISA DE DESENVOLVIMENTO E IMPLEMENTAÇÃO DE UM SISTEMA DE CAPTAÇÃO DE ÁGUAS PROFUNDAS PARA UNIDADES OFFSHORE INSTALADAS NA COSTA BRASILEIRA - Fase III</t>
  </si>
  <si>
    <t>23023-5</t>
  </si>
  <si>
    <t>Plataforma Digital de Observação e Modelagem de Dispersão de Óleo e Água de Produção em Ambiente Offshore</t>
  </si>
  <si>
    <t>23024-3</t>
  </si>
  <si>
    <t>StimBR</t>
  </si>
  <si>
    <t>23025-0</t>
  </si>
  <si>
    <t>Inversão Vp/Vs para identificação de fácies silicificadas e reconhecimento de falhas por monitoraramento sísmico</t>
  </si>
  <si>
    <t>23026-8</t>
  </si>
  <si>
    <t>Classificação de qualidade de reservatório por técnicas de processamento de imagem em lâminas delgadas de rochas carbonáticas do Pré-Sal</t>
  </si>
  <si>
    <t>24222-2</t>
  </si>
  <si>
    <t>Pesquisa Experimental de Monitoramento Focalizado de Reservatórios de Baixo Custo em Búzios</t>
  </si>
  <si>
    <t>23028-4</t>
  </si>
  <si>
    <t>Tecnologia extrativa para remoção de compostos orgânicos dispersos e dissolvidos da água produzida</t>
  </si>
  <si>
    <t>22284-4</t>
  </si>
  <si>
    <t>Uso otimizado de dispersantes em vazamentos submarinos</t>
  </si>
  <si>
    <t>23030-0</t>
  </si>
  <si>
    <t>Critérios de avaliação de vida útil em Reparos com Compósitos</t>
  </si>
  <si>
    <t>23031-8</t>
  </si>
  <si>
    <t>Detecção Enxofre Elementar</t>
  </si>
  <si>
    <t>23032-6</t>
  </si>
  <si>
    <t>e-SCPS</t>
  </si>
  <si>
    <t>23033-4</t>
  </si>
  <si>
    <t>Modelo evolução paleobatimétrica das bacias da Foz do Amazonas, Barreirinhas e Pará-Maranhão</t>
  </si>
  <si>
    <t>23034-2</t>
  </si>
  <si>
    <t>Implantação de preditores de propriedades para suporte operacional baseados em aprendizado de máquina nas unidades do refino</t>
  </si>
  <si>
    <t>23035-9</t>
  </si>
  <si>
    <t>Análise Comparativa de Parâmetros Quantitativos a partir de Modelos Estratigráficos Computacionais de sistemas Turbidíticos</t>
  </si>
  <si>
    <t>23089-6</t>
  </si>
  <si>
    <t>Nanotecnologia para medição de fluidos</t>
  </si>
  <si>
    <t>23037-5</t>
  </si>
  <si>
    <t>Seleção e avaliação de métodos de upscaling de propriedades estáticas e dinâmicas</t>
  </si>
  <si>
    <t>23038-3</t>
  </si>
  <si>
    <t>Implantação de Controle avançado para sistemas de Flare</t>
  </si>
  <si>
    <t>23136-5</t>
  </si>
  <si>
    <t>Coleção de Microrganismos da Indústria do Petróleo</t>
  </si>
  <si>
    <t>24425-1</t>
  </si>
  <si>
    <t>Ampliação das Capacidades do Software Camális: Uma plataforma de Integração Avançada de Conhecimento Especializado na Indústria Petrolífera por Meio de Ciência de Dados</t>
  </si>
  <si>
    <t>23041-7</t>
  </si>
  <si>
    <t>Modelo Geológico 3D da Bacia de Pelotas</t>
  </si>
  <si>
    <t>24465-7</t>
  </si>
  <si>
    <t>Formulação e preparo de materiais de referência para análise de catalisadores de FCC e zeólitas por FRX</t>
  </si>
  <si>
    <t>25219-7</t>
  </si>
  <si>
    <t>Modelagem de Variáveis Meteoceanográficas para Simuladores Logísticos da Margem Equatorial</t>
  </si>
  <si>
    <t>23594-5</t>
  </si>
  <si>
    <t>Construção de protótipos de SUBS MAGNÉTICOS com configuração otimizada para mitigação de incrustações inorgânicas.</t>
  </si>
  <si>
    <t>23416-1</t>
  </si>
  <si>
    <t>Atualização do ambiente de HPC Acadêmico</t>
  </si>
  <si>
    <t>24319-6</t>
  </si>
  <si>
    <t>Confecção de Projeto Executivo de reforma de espaços do LEF para apoio ao projeto: Sistema autônomo de caracterização de Permeabilidade Relativa</t>
  </si>
  <si>
    <t>21886-7</t>
  </si>
  <si>
    <t>Aprendizado de Máquina aplicado ao Processamento Geológico</t>
  </si>
  <si>
    <t>22838-7</t>
  </si>
  <si>
    <t>Inclusões fluidas em sistemas petrolíferos atípicos em sequências carbonáticas</t>
  </si>
  <si>
    <t>23307-2</t>
  </si>
  <si>
    <t>Desenvolvimento de manufatura aditiva com arame e arco elétrico como uma nova tecnologia de fabricação e ferramenta de projeto aplicada a equipamentos submarinos otimizados para a exploração e produção de petróleo</t>
  </si>
  <si>
    <t>22573-0</t>
  </si>
  <si>
    <t>Digital Twin de Dutos Rígidos</t>
  </si>
  <si>
    <t>22853-6</t>
  </si>
  <si>
    <t>Caracterização Experimental do Escoamento Bifásico Intermitente de Gás Denso e Óleo em Dutos Horizontais e Levemente Inclinados</t>
  </si>
  <si>
    <t>22031-9</t>
  </si>
  <si>
    <t>Implementação de modelo de otimização e inteligência artificial para o projeto integrado de sistemas offshore</t>
  </si>
  <si>
    <t>23053-2</t>
  </si>
  <si>
    <t>PRODUÇÃO DE HIDROGÊNIO POR ENERGIA EÓLICA OFFSHORE</t>
  </si>
  <si>
    <t>22941-9</t>
  </si>
  <si>
    <t>Pig instrumentado autopropelido para SCR e SLWR</t>
  </si>
  <si>
    <t>23968-1</t>
  </si>
  <si>
    <t>[GRAFENO] Estudo da aplicabilidade como aditivo à pasta de cimento para operações em poços.</t>
  </si>
  <si>
    <t>23056-5</t>
  </si>
  <si>
    <t>Visualização e Processamento de Imagens de Grande Dimensão</t>
  </si>
  <si>
    <t>23057-3</t>
  </si>
  <si>
    <t>Taxonomia de nanofósseis calcários do Oligo-Mioceno</t>
  </si>
  <si>
    <t>23356-9</t>
  </si>
  <si>
    <t>Ampliação dos Laboratórios Computacionais de Simulação de Reservatórios e Caracterização de Reservatórios.</t>
  </si>
  <si>
    <t>24535-7</t>
  </si>
  <si>
    <t>Flotação Compacta - CFU</t>
  </si>
  <si>
    <t>23332-0</t>
  </si>
  <si>
    <t>Abordagens para Detecção e Diagnóstico de Eventos em Processos Industriais Baseadas em Autoencoders e Sistemas Evolutivos</t>
  </si>
  <si>
    <t>23061-5</t>
  </si>
  <si>
    <t>Evolução Paleotectônica das bacias Foz do Amazonas, Barreirinhas e Pará-Maranhão.¿</t>
  </si>
  <si>
    <t>23062-3</t>
  </si>
  <si>
    <t>WCONTROL - Módulo para Integração de Dados de Controle de Pesos para projeto e operação de UEPs</t>
  </si>
  <si>
    <t>23063-1</t>
  </si>
  <si>
    <t>Definição da micragem das telas dos filtros autolimpantes para reinjeção</t>
  </si>
  <si>
    <t>23565-5</t>
  </si>
  <si>
    <t>Estratégias para controle de biofilme em sistemas de osmose inversa no Refino</t>
  </si>
  <si>
    <t>23065-6</t>
  </si>
  <si>
    <t>Escoamento multifásico em multi-escala utilizando tomografia de Raios-X: Modernização do LABORE (FEM-CEPETRO-UNICAMP) para apoio a testes de deslocamento de fluidos</t>
  </si>
  <si>
    <t>23066-4</t>
  </si>
  <si>
    <t>Mecanismos de deslocamento água/óleo em sistemas porosos - Modernização dos laboratórios PORO e LMPT (UFSC) para apoio a testes e simulação de deslocamento de fluidos</t>
  </si>
  <si>
    <t>23067-2</t>
  </si>
  <si>
    <t>Reparos por compósito para aplicação Petrobras em condições adversas</t>
  </si>
  <si>
    <t>22859-3</t>
  </si>
  <si>
    <t>Avaliação da perda de injetividade em cenários de reinjeção de água produzida</t>
  </si>
  <si>
    <t>23069-8</t>
  </si>
  <si>
    <t>Modelo tectono-sedimentar e magmático, bidimensional entre as Bacias de Pelotas e Espírito Santo.</t>
  </si>
  <si>
    <t>23070-6</t>
  </si>
  <si>
    <t>Geoquímica de Reservatórios 4D aplicada ao PPSBS</t>
  </si>
  <si>
    <t>23071-4</t>
  </si>
  <si>
    <t>Desenvolvimento e implantação de novas bibliotecas de monitoramento à plataforma SmartMonitor</t>
  </si>
  <si>
    <t>24186-9</t>
  </si>
  <si>
    <t>Implantar sistema de medição de pilha de graneis sólidos</t>
  </si>
  <si>
    <t>21919-6</t>
  </si>
  <si>
    <t>Capacidade selante das rochas</t>
  </si>
  <si>
    <t>23074-8</t>
  </si>
  <si>
    <t>Projeto e Construção de um skid de testes protótipo, transporte, integração do skid ao ambiente de testes, supervisão dos testes, manutenção e desmobilização do mesmo.</t>
  </si>
  <si>
    <t>23371-8</t>
  </si>
  <si>
    <t>Sistema modular híbrido de baterias de primeira e segunda vida com diferentes SOH (State of Health) para fornecimento ininterrupto de energia: SAE-H</t>
  </si>
  <si>
    <t>PTI-BR</t>
  </si>
  <si>
    <t>PTI-BR - Centro de Competência - Energias Renováveis</t>
  </si>
  <si>
    <t>23076-3</t>
  </si>
  <si>
    <t>Adaptação de eletrônica para colar de monitoramento por ondas guiadas SUB</t>
  </si>
  <si>
    <t>24291-7</t>
  </si>
  <si>
    <t>Calibração de modelos de predição de falha de dutos flexíveis</t>
  </si>
  <si>
    <t>23078-9</t>
  </si>
  <si>
    <t>SSD para mitigação de feições oleosas</t>
  </si>
  <si>
    <t>24625-6</t>
  </si>
  <si>
    <t>Inspeçao robotizada de tubulaçoes com camada de isolamento</t>
  </si>
  <si>
    <t>24470-7</t>
  </si>
  <si>
    <t>Evolução e ampliação do Workplace para Compliance Regulatório (Legalbot)</t>
  </si>
  <si>
    <t>23081-3</t>
  </si>
  <si>
    <t>Digital Twin de Carregamentos Causados por Risers Verticais em Stacks Submarinos</t>
  </si>
  <si>
    <t>23082-1</t>
  </si>
  <si>
    <t>SSTAB - Módulo para análise de avaria e alagamento de navios no domínio do tempo</t>
  </si>
  <si>
    <t>23083-9</t>
  </si>
  <si>
    <t>DYNASIM - Módulo para Análise de Fadiga de Elos de Amarras por Flexão no Plano e Fora do Plano</t>
  </si>
  <si>
    <t>23084-7</t>
  </si>
  <si>
    <t>EFEITO DA PERMEAÇÃO DE GASES NO SCC-CO2</t>
  </si>
  <si>
    <t>23085-4</t>
  </si>
  <si>
    <t>WMG - Módulo para Integração dos dados hidrodinâmicos para projeto e operação de UEPs flutuantes</t>
  </si>
  <si>
    <t>23086-2</t>
  </si>
  <si>
    <t>Aprimoramento da Técnica Inspeção por Shearografia em Sistemas de Reparos Compósitos</t>
  </si>
  <si>
    <t>23087-0</t>
  </si>
  <si>
    <t>Smart Segmenter, biblioteca de segmentadores para a plataforma integrada de rocha digital GeoSlicer</t>
  </si>
  <si>
    <t>22863-5</t>
  </si>
  <si>
    <t>Aplicações multi-escala de dados e métodos de sensoriamento
remoto hiperespectral e LIDAR para estudos de rochas do Pré-
Sal e seus análogos</t>
  </si>
  <si>
    <t>22401-4</t>
  </si>
  <si>
    <t>Soluções para remoção de líquido em linhas de produção e serviço</t>
  </si>
  <si>
    <t>23090-4</t>
  </si>
  <si>
    <t>Medição de vazão de CO2 supercrítico</t>
  </si>
  <si>
    <t>22707-4</t>
  </si>
  <si>
    <t>Caracterização aprimorada de fluidos de reservatórios</t>
  </si>
  <si>
    <t>23572-1</t>
  </si>
  <si>
    <t>Quantificação do potencial volumétrico e segurança no Armazenamento de CO2</t>
  </si>
  <si>
    <t>23093-8</t>
  </si>
  <si>
    <t>Infraestrutura para o Desenvolvimento de Ensaio Charpy Convencional e Miniaturizado para Arames de Dutos Flexíveis</t>
  </si>
  <si>
    <t>23094-6</t>
  </si>
  <si>
    <t>Supercomputador para ambiente de pesquisa - INFRAESTRUTURA</t>
  </si>
  <si>
    <t>23095-3</t>
  </si>
  <si>
    <t>Ferramenta de modelagem sísmica direta para monitoramento de reservatórios e projetos de injeção e armazenamento de CO2 (RESSIM-FORM.CO2)</t>
  </si>
  <si>
    <t>DEEPSOFT DESENVOLVIMENTO DE SOFTWARE LTDA.</t>
  </si>
  <si>
    <t>23096-1</t>
  </si>
  <si>
    <t>ATIVO360  (SMS360 e PLAN360) - Ferramentas de visualização imersiva e RV para treinamento de SMS e planejamento de manutenção em UEPs</t>
  </si>
  <si>
    <t>23097-9</t>
  </si>
  <si>
    <t>Implantação do BR-SiOP Online em uma UEP da UN-BC</t>
  </si>
  <si>
    <t>23937-6</t>
  </si>
  <si>
    <t>DYNASIM - Análise de Linhas de Ancoragem com Materiais Sintéticos</t>
  </si>
  <si>
    <t>23099-5</t>
  </si>
  <si>
    <t>Ferramenta para previsão de preços em cenário de competiçao e demanda de derivados</t>
  </si>
  <si>
    <t>23100-1</t>
  </si>
  <si>
    <t>Pistola Segura para Hidrojato - Eliminação de Acidentes Graves</t>
  </si>
  <si>
    <t>23101-9</t>
  </si>
  <si>
    <t>PLANO DE HIERARQUIZAÇÃO DE SOLUÇÕES DA VULNERABILIDADE HÍDRICA DE UNs CRÍTICAS - IREH</t>
  </si>
  <si>
    <t>23102-7</t>
  </si>
  <si>
    <t>Modelagem de dispersão atmosférica aplicada à queima controlada emergencial de óleo no mar e cluster de plataformas</t>
  </si>
  <si>
    <t>23103-5</t>
  </si>
  <si>
    <t>Caracterização de ambientes sedimentares marinhos sensíveis</t>
  </si>
  <si>
    <t>23104-3</t>
  </si>
  <si>
    <t>FCBNA sem brometo</t>
  </si>
  <si>
    <t>23105-0</t>
  </si>
  <si>
    <t>Abraçadeiras magnéticas para mitigação de incrustação</t>
  </si>
  <si>
    <t>23106-8</t>
  </si>
  <si>
    <t>DYNASIM - Módulo para Integração de Dados de Projeto e Operação de Sistemas de Ancoragem</t>
  </si>
  <si>
    <t>23938-4</t>
  </si>
  <si>
    <t>DYNASIM - Otimização de Sistemas de Ancoragem</t>
  </si>
  <si>
    <t>23108-4</t>
  </si>
  <si>
    <t>Implantação de Modelos de Inferência de Massa de Gás para Tocha</t>
  </si>
  <si>
    <t>23939-2</t>
  </si>
  <si>
    <t>DYNASIM - Elemento de Viga Co-rotacional para uso em mangotes e risers perfuração</t>
  </si>
  <si>
    <t>23110-0</t>
  </si>
  <si>
    <t>AAR</t>
  </si>
  <si>
    <t>23940-0</t>
  </si>
  <si>
    <t>DYNASIM - Evolução de métodos de análise de sistemas DP</t>
  </si>
  <si>
    <t>23950-9</t>
  </si>
  <si>
    <t>DYNASIM - Simulação de Turbinas Eólicas Offshore</t>
  </si>
  <si>
    <t>23113-4</t>
  </si>
  <si>
    <t>Deep Coates: Cálculo de permeabilidade e saturação a partir de dados brutos de RMN</t>
  </si>
  <si>
    <t>23956-6</t>
  </si>
  <si>
    <t>DYNASIM - Métodos Hidrodinâmicos Aplicados ao Projeto Sistemas de Ancoragem</t>
  </si>
  <si>
    <t>22976-5</t>
  </si>
  <si>
    <t>OBNZip - Compressor Inteligente de Dados Sísmicos para OBN</t>
  </si>
  <si>
    <t>UFSC - Laboratório de Vibrações e Acústica - LVA;UFSC - Laboratório de Integração de Software e Hardware</t>
  </si>
  <si>
    <t>23116-7</t>
  </si>
  <si>
    <t>23117-5</t>
  </si>
  <si>
    <t>Novos Materiais Adsorventes de H2S</t>
  </si>
  <si>
    <t>23118-3</t>
  </si>
  <si>
    <t>[ATIVO360] PLAN360 &amp; ALGO360</t>
  </si>
  <si>
    <t>23119-1</t>
  </si>
  <si>
    <t>Detecção automática das feições de dissolução e permeabilidade em perfis de imagem</t>
  </si>
  <si>
    <t>23120-9</t>
  </si>
  <si>
    <t>Aplicações de IA para Petrofísica Utilizando Rocha Digital</t>
  </si>
  <si>
    <t>23121-7</t>
  </si>
  <si>
    <t>Aplicação Submarina de Membranas Cerâmicas na remoção de CO2</t>
  </si>
  <si>
    <t>24075-4</t>
  </si>
  <si>
    <t>Cabo híbrido nanotubos de carbono/fibra de carbono - Fase 2</t>
  </si>
  <si>
    <t>23123-3</t>
  </si>
  <si>
    <t>Tecnologias de RES-EE para Campos com alto teor de CO2 e alta RGO</t>
  </si>
  <si>
    <t>23124-1</t>
  </si>
  <si>
    <t>S³MS ¿ Uso de IVA para Monitoramento de Risco em SMS</t>
  </si>
  <si>
    <t>23125-8</t>
  </si>
  <si>
    <t>Compensação de emissões via créditos de carbono</t>
  </si>
  <si>
    <t>23126-6</t>
  </si>
  <si>
    <t>Analytics para Segurança de Processos</t>
  </si>
  <si>
    <t>23127-4</t>
  </si>
  <si>
    <t>PROMAR - Programação marítima integrada à gestão de velocidade</t>
  </si>
  <si>
    <t>23977-2</t>
  </si>
  <si>
    <t>Estudo das Correntes Elétricas em Plataformas de Petróleo - Fase 2</t>
  </si>
  <si>
    <t>23129-0</t>
  </si>
  <si>
    <t>Implantação de método de imageamento acústico profundo de fraturas e de geração de índice de efetividade de pontos de pré-teste</t>
  </si>
  <si>
    <t>24007-7</t>
  </si>
  <si>
    <t>Métodos diretos para a determinação de formas químicas de arsênio (total, dissolvido, particulado, volátil e iônico) em petróleo e amostras correlatas</t>
  </si>
  <si>
    <t>22872-6</t>
  </si>
  <si>
    <t>Estudos de Viabilidade de Aquisição e Monitoramento de Medições Gravimétricas no Fundo do Mar.</t>
  </si>
  <si>
    <t>23132-4</t>
  </si>
  <si>
    <t>Biocronoestratigrafia integrada (Radiolários e Nanofósseis) para a seção marinha cretácea da MEq</t>
  </si>
  <si>
    <t>23133-2</t>
  </si>
  <si>
    <t>Soluções real time em perfil de imagem</t>
  </si>
  <si>
    <t>23134-0</t>
  </si>
  <si>
    <t>Nanotecnologia: Desenvolvimento de nanoestruturas de interesse - Síntese e caracterização</t>
  </si>
  <si>
    <t>23135-7</t>
  </si>
  <si>
    <t>Tecnologia para Contenção Em Tecido Compósito</t>
  </si>
  <si>
    <t>22913-8</t>
  </si>
  <si>
    <t>Otimização e simulação de operações da cadeia de suprimentos de apoio logístico offshore com uso de pesquisa operacional e técnicas de inteligência artificial</t>
  </si>
  <si>
    <t>GAPSO SERVICOS DE INFORMATICA LTDA;ACCENTURE DO BRASIL LTDA</t>
  </si>
  <si>
    <t>22037-6</t>
  </si>
  <si>
    <t>Desenvolvimento de conectores (end fittings) e avaliação de dutos compósitos termoplásticos (TCP) para aplicação estática (flowline) e dinâmica (risers) em águas ultra profundas nas condições do pré-sal</t>
  </si>
  <si>
    <t>STROHM BRASIL DUTOS COMPOSITOS TERMOPLASTICOS LTDA.</t>
  </si>
  <si>
    <t>23138-1</t>
  </si>
  <si>
    <t>Valoração de resíduos de catalisadores de refino de petróleo</t>
  </si>
  <si>
    <t>23139-9</t>
  </si>
  <si>
    <t>Predição de falhas operacionais - Fase 2</t>
  </si>
  <si>
    <t>23140-7</t>
  </si>
  <si>
    <t>Implantação do Estabilização e Bandas</t>
  </si>
  <si>
    <t>23141-5</t>
  </si>
  <si>
    <t>Desenvolvimento de Modelos para Predição de Qualidade de Produtos de UCRs</t>
  </si>
  <si>
    <t>22564-9</t>
  </si>
  <si>
    <t>Computação Quântica em Soluções do tipo: Ax=b</t>
  </si>
  <si>
    <t>23143-1</t>
  </si>
  <si>
    <t>Papel das falhas extensionais na geoquímica das águas de formação nos campos do pré-sal</t>
  </si>
  <si>
    <t>23144-9</t>
  </si>
  <si>
    <t>Óleos Básicos Lubrificantes de melhor qualidade a partir de petróleo alternativo (BTE) na REDUC</t>
  </si>
  <si>
    <t>23145-6</t>
  </si>
  <si>
    <t>Estudo Multidisciplinar: Aplicabilidade da tecnologia CO2 Subseabed Storage para o PPSBS</t>
  </si>
  <si>
    <t>23146-4</t>
  </si>
  <si>
    <t>Implantação de metodologias e ferramentas para melhoria do controle regulatório</t>
  </si>
  <si>
    <t>23147-2</t>
  </si>
  <si>
    <t>Especificação de sistema de monitoramento da qualidade de cargas de petróleo para exportação</t>
  </si>
  <si>
    <t>22901-3</t>
  </si>
  <si>
    <t>Otimização Tratam. Squeeze Inib. Incrust. Bacia de Campos</t>
  </si>
  <si>
    <t>22909-6</t>
  </si>
  <si>
    <t>Modelagem matemática e computacional de processos de corrosão e erosão em superfícies metálicas em tubulações das Unidades de Refino</t>
  </si>
  <si>
    <t>23150-6</t>
  </si>
  <si>
    <t>Zoneamento quimioestratigráfico multiproxy para o Pré-Sal da Bacia de Santos</t>
  </si>
  <si>
    <t>22917-9</t>
  </si>
  <si>
    <t>Desenvolvimento de programa numérico utilizando o Método dos Pontos Materiais (MPM), para a simulação paralela de escorregamentos submarinos em 3-D e sua interação com equipamentos e estruturas</t>
  </si>
  <si>
    <t>22966-6</t>
  </si>
  <si>
    <t>Desenvolvimento de softwares de inversão de dados multi-físicos com otimização via inteligência artificial</t>
  </si>
  <si>
    <t>22210-9</t>
  </si>
  <si>
    <t>Projeto de apoio a infraestrutura laboratorial no Centro de Excelência Computacional para Pesquisas, Desenvolvimento e Inovação - CONTINUIDADE (HPC-ApoioInfra2)</t>
  </si>
  <si>
    <t>23154-8</t>
  </si>
  <si>
    <t>Smart Frete - Fretes Rodoviários para Etanol, Coque, GLP e Óleo Combustível, Frete Futuro, Ferroviário e Dutoviário</t>
  </si>
  <si>
    <t>23155-5</t>
  </si>
  <si>
    <t>Acionamento de equipamentos mecânicos com velocidade variável por aerogerador, sem utilização de VSD.</t>
  </si>
  <si>
    <t>23156-3</t>
  </si>
  <si>
    <t>Avaliação da Migração de Petróleo utilizando imagens de satélite e marcadores geoquímicos nas Bacias da Margem Equatorial</t>
  </si>
  <si>
    <t>22892-4</t>
  </si>
  <si>
    <t>Sistema microfluídico do tipo "rock-on-a-chip" para estudo de injetividade</t>
  </si>
  <si>
    <t>23158-9</t>
  </si>
  <si>
    <t>RMN-2D na Avaliação Petrofísica de carbonatos do pré-sal</t>
  </si>
  <si>
    <t>23159-7</t>
  </si>
  <si>
    <t>Modelagem da Biocronoestratigrafia da Petrobras: Tithoniano ao Maastrichtiano - Escala de Tempo Geológico de 2020</t>
  </si>
  <si>
    <t>23160-5</t>
  </si>
  <si>
    <t>Redução de consumo de diesel e gases do efeito estufa (GEE) com o uso de hidrogênio em motores de combustão interna de sondas de perfuração</t>
  </si>
  <si>
    <t>ODEBRECHT ÓLEO E GÁS S.A.;LZ ENERGIA LTDA</t>
  </si>
  <si>
    <t>22918-7</t>
  </si>
  <si>
    <t>Análise de interação fluido-estrutura em banco de tubos de caldeiras</t>
  </si>
  <si>
    <t>22979-9</t>
  </si>
  <si>
    <t>Utilização de Inteligência Artificial Visando Aumento da Confiabilidade e Diminuição de Custos em Inspeção Baseada em Risco. Aplicação: Feixes de Trocadores de Calor tipo Casco&amp;Tubo</t>
  </si>
  <si>
    <t>23163-9</t>
  </si>
  <si>
    <t>Localização e Dimensionamento de Ativos Onshore (Armazéns e Portos)</t>
  </si>
  <si>
    <t>23164-7</t>
  </si>
  <si>
    <t>Poço LAB: Estratigrafia da Bacia de Santos para mitigação de riscos e diversificação rentável associada à produção de petróleo</t>
  </si>
  <si>
    <t>23165-4</t>
  </si>
  <si>
    <t>Monitoramento e protocolo operacional com foco no aumento de ciclos de concentração em sistemas de resfriamento</t>
  </si>
  <si>
    <t>23166-2</t>
  </si>
  <si>
    <t>BoM - Análise de Dados do Simulador Naval</t>
  </si>
  <si>
    <t>23167-0</t>
  </si>
  <si>
    <t>Avaliar Variáveis para a Previsão de NORM</t>
  </si>
  <si>
    <t>23329-6</t>
  </si>
  <si>
    <t>Estudos multiescalares aplicados à margem conjugada das bacias de margem passiva do SE do Brasil e SW da África</t>
  </si>
  <si>
    <t>23169-6</t>
  </si>
  <si>
    <t>Valoração financeira de Pesquisa e Desenvolvimento em Meio Ambiente, Segurança Ocupacional e Operacional.</t>
  </si>
  <si>
    <t>22933-6</t>
  </si>
  <si>
    <t>Liner Polimérico para DRS de injeção WAG</t>
  </si>
  <si>
    <t>23171-2</t>
  </si>
  <si>
    <t>Simulação Numérica para Triagem de Injeção de Água Calibrada na Recuperação Avançada de Petróleo (TWIN-TSCREEN)</t>
  </si>
  <si>
    <t>23172-0</t>
  </si>
  <si>
    <t>Plataforma Computacional Assistente para Operações de Tamponamento e Abandono (DECOM-P&amp;A Assistant)</t>
  </si>
  <si>
    <t>23173-8</t>
  </si>
  <si>
    <t>Escalonamento do processo de conversão de CO2 em metanol sob condições supercríticas</t>
  </si>
  <si>
    <t>23174-6</t>
  </si>
  <si>
    <t>Construção das visões de futuro em P&amp;D - Água, Resíduos, Biodiversidade, Segurança de Processo e Segurança Ocupacional</t>
  </si>
  <si>
    <t>23175-3</t>
  </si>
  <si>
    <t>Eletro-redução de CO2 (CO2RR) a químicos</t>
  </si>
  <si>
    <t>23176-1</t>
  </si>
  <si>
    <t>Novas tecnologias para unitização de cargas</t>
  </si>
  <si>
    <t>23177-9</t>
  </si>
  <si>
    <t>MODECK - Monitoramento otimizado da disponibilidade de espaço em deck de Plataformas</t>
  </si>
  <si>
    <t>23178-7</t>
  </si>
  <si>
    <t>Desenvolvimento de sistema de conexão e desconexão de fundo de poço completamente elétrico, permissível a passagem de linhas</t>
  </si>
  <si>
    <t>23179-5</t>
  </si>
  <si>
    <t>Ampliação de infraestrutura laboratorial voltada às análises de proteômica e metabolômica em organismos expostos a óleos, dispersantes e óleos quimicamente dispersos.</t>
  </si>
  <si>
    <t>23180-3</t>
  </si>
  <si>
    <t>Desenvolvimento tecnológico para determinação de maturação térmica</t>
  </si>
  <si>
    <t>22977-3</t>
  </si>
  <si>
    <t>Robô para Inspeção de Fornos de UGH
(Desenvolvimento de ensaio magnético não destrutivo para detecção de trincas em tubos de reforma a vapor para ser acoplado ao Robô de Inspeção - Estimativa de vida remanescente.)</t>
  </si>
  <si>
    <t>UFRJ - LNDC - Laboratório de Ensaios Não Destrutivos, Corrosão e Soldagem;UFRJ - Laboratório de Propriedades Mecânicas</t>
  </si>
  <si>
    <t>22978-1</t>
  </si>
  <si>
    <t>Cenários de interações rocha-fluido: molhabilidade das rochas do pré-sal com mineralogia controlada como suporte à recuperação de hidrocarbonetos.</t>
  </si>
  <si>
    <t>23183-7</t>
  </si>
  <si>
    <t>Radiar - ProtoRadiar</t>
  </si>
  <si>
    <t>24098-6</t>
  </si>
  <si>
    <t>Desenvolvimento e implantação de painel sinóptico para monitoramento e diagnóstico da saúde de equipamentos e sistemas elétricos - ELETRO-SINÓPTICO</t>
  </si>
  <si>
    <t>23185-2</t>
  </si>
  <si>
    <t>Sistema de monitoramento de integridade para poços em condição de abandonados temporário</t>
  </si>
  <si>
    <t>24081-2</t>
  </si>
  <si>
    <t>Desenvolvimento de detectores de contaminação aquosa para monitoramento ativo/passivo de sistemas industriais.</t>
  </si>
  <si>
    <t>24488-9</t>
  </si>
  <si>
    <t>Sistema de Projeção de emissões para transição (EFFORT - Emissions forecast for transition)</t>
  </si>
  <si>
    <t>22201-8</t>
  </si>
  <si>
    <t>Robôs móveis para realização de atividades de inspeção e intervenção</t>
  </si>
  <si>
    <t>22491-5</t>
  </si>
  <si>
    <t>Catalyst as a Service Fit for Purpose</t>
  </si>
  <si>
    <t>22515-1</t>
  </si>
  <si>
    <t>Comissionamento e partida de unidade de produção de eteno por ODH de etano</t>
  </si>
  <si>
    <t>22790-0</t>
  </si>
  <si>
    <t>Infraestrutura - Robô para Inspeção de Fornos de UGH</t>
  </si>
  <si>
    <t>22961-7</t>
  </si>
  <si>
    <t>Inteligência artificial aplicada na criação de modelos representativos de mancais hidrodinâmicos, selos anulares e máquinas rotativas (ROSS - Digital Twin)</t>
  </si>
  <si>
    <t>24096-0</t>
  </si>
  <si>
    <t>Geração submarina de energia a partir do HEAVE das UEP flutuantes</t>
  </si>
  <si>
    <t>23194-4</t>
  </si>
  <si>
    <t>VisOrg II: Realidade virtual aplicada em afloramentos de rocha geradora</t>
  </si>
  <si>
    <t>23195-1</t>
  </si>
  <si>
    <t>Desempenho em carbono e energia em tempo real utilizando ferramentas de transformação digital</t>
  </si>
  <si>
    <t>23196-9</t>
  </si>
  <si>
    <t>Infraestrutura de laboratório para testes e qualificações com monitoramento remoto</t>
  </si>
  <si>
    <t>24633-0</t>
  </si>
  <si>
    <t>Revisão e análise de métodos e indicadores para avaliação da aplicação da Economia Circular na Indústria de Óleo &amp; Gás</t>
  </si>
  <si>
    <t>USP - INOVA USP - CENTRO DE INOVACAO DA UNIVERSIDADE DE SAO PAULO</t>
  </si>
  <si>
    <t>23198-5</t>
  </si>
  <si>
    <t>Desenvolvimento de Alternativas Tecnológicas para Produção de Hidrocarbonetos Verdes a partir de CO2 (CCUS - CO2CHEM Rota 2)</t>
  </si>
  <si>
    <t>23199-3</t>
  </si>
  <si>
    <t>Otimização de metodologia e sistema GOLD, desenvolvimento de hardware para extração de gás em perfuração com sistema MPD e infraestrutura laboratorial para testes de alta complexidade em ambiente relevante (GOLD - Wellex-GOLD MPD)</t>
  </si>
  <si>
    <t>22759-5</t>
  </si>
  <si>
    <t>EV-00161 Visão computacional para inspeção e monitoramento da integridade de sistemas submarinos</t>
  </si>
  <si>
    <t>23170-4</t>
  </si>
  <si>
    <t>Modelos Avançados para Competição em Mercado de Gás</t>
  </si>
  <si>
    <t>22034-3</t>
  </si>
  <si>
    <t>Automação do sistema extrator de sólidos gerados em perfuração offshore</t>
  </si>
  <si>
    <t>UFU - Laboratório de Separação Sólido-Líquido na Perfuração de Poços de Petróleo  ;UFU - Laboratório de Modelagem, Simulação, Controle e Otimização de Processos Químicos</t>
  </si>
  <si>
    <t>23203-3</t>
  </si>
  <si>
    <t>Desenvolvimento de uma ferramenta de detecção de corrosão eletromagnética multitubular para cenários desafiadores de alta corrosão em ambientes ricos em CO2: Avaliação Azimutal de Danos Através do Tubo (TTADE)</t>
  </si>
  <si>
    <t>HALLIBURTON PRODUTOS LTDA.</t>
  </si>
  <si>
    <t>23204-1</t>
  </si>
  <si>
    <t>Caracterização do tipo de fluxo acústico para detecção de vazamento/fluxo de fluido entre revestimentos e/ou formações</t>
  </si>
  <si>
    <t>22968-2</t>
  </si>
  <si>
    <t>Avaliação do impacto da molhabilidade na permeabilidade relativa</t>
  </si>
  <si>
    <t>23668-7</t>
  </si>
  <si>
    <t>Modelagem experimental de parâmetros poroelásticos de amostras de rochas reservatório de petróleo</t>
  </si>
  <si>
    <t>23207-4</t>
  </si>
  <si>
    <t>COMPLEMENTO DA INFRAESTRUTURA LABORATORIAL PARA O PROJETO ¿PRODUÇÃO DE COMBUSTÍVEIS ALTERNATIVOS PARA AVIAÇÃO PELA ROTA FISCHER TROPSCH"</t>
  </si>
  <si>
    <t>22974-0</t>
  </si>
  <si>
    <t>Modelos evolutivos de sistemas de falhas segmentados com base em conceitos de tectonoestratigrafia.</t>
  </si>
  <si>
    <t>22986-4</t>
  </si>
  <si>
    <t>Hilai360 - Ferramenta para inspeção automática de plantas industriais a partir de imagens multimodais.</t>
  </si>
  <si>
    <t>23670-3</t>
  </si>
  <si>
    <t>Validação e análise de sensibilidade para parâmetros de interação estrutura-deslizamentos submarinos</t>
  </si>
  <si>
    <t>23211-6</t>
  </si>
  <si>
    <t>Inteligência Artificial para Microscopia Óptica: Petrografia Orgânica e Inclusões Fluidas</t>
  </si>
  <si>
    <t>23212-4</t>
  </si>
  <si>
    <t>Simulador de Alta-Fidelidade para Suporte na Análise de Padrões de Empilhamento Estratal</t>
  </si>
  <si>
    <t>23711-5</t>
  </si>
  <si>
    <t>Desenvolvimento de blendas especiais para aplicação em poços de alta temperatura: injeção de vapor e poços geotérmicos-POZOBIO</t>
  </si>
  <si>
    <t>BRASIL QUIMICA E MINERACAO INDUSTRIAL LTDA</t>
  </si>
  <si>
    <t>UFRN - Grupo de Pesquisa em Materiais para Aplicações na Industria do Petróleo e Gás Natural</t>
  </si>
  <si>
    <t>23214-0</t>
  </si>
  <si>
    <t>Avaliação do desempenho de dispersantes químicos em petróleos brasileiros para mitigação em casos de derramamentos</t>
  </si>
  <si>
    <t>22803-1</t>
  </si>
  <si>
    <t>Implementação de um laboratório para caracterização de materiais, testes de desempenho e validação de tecnologias para processos de Captura Direta de CO2 do Ar (DAC.SI_Infra).</t>
  </si>
  <si>
    <t>22980-7</t>
  </si>
  <si>
    <t>Descrição aprimorada do comportamento de fluidos de reservatórios - Método para caracterizar óleos por microdestilação</t>
  </si>
  <si>
    <t>23217-3</t>
  </si>
  <si>
    <t>Método para monitoramento da eficiência da injeção de gás em meio poroso sintético</t>
  </si>
  <si>
    <t>23218-1</t>
  </si>
  <si>
    <t>Adaptação de técnicas de treinamento auto supervisionado para dados sísmicos</t>
  </si>
  <si>
    <t>23219-9</t>
  </si>
  <si>
    <t>Sistema de Video Analytics para segurança de processo</t>
  </si>
  <si>
    <t>23220-7</t>
  </si>
  <si>
    <t>BAWSF INSPECOES E ENGENHARIA LTDA</t>
  </si>
  <si>
    <t>23221-5</t>
  </si>
  <si>
    <t>PROJETO DE MELHORIA DA CAPACIDADE TÉCNICA DO LABORATÓRIO DE TECNOLOGIA AMBIENTAL (LABTAM) DA UNIVERSIDADE FEDERAL DO RIO GRANDE DO NORTE (UFRN)</t>
  </si>
  <si>
    <t>UFRN - Grupo de Catalise e Tecnologia Ambiental</t>
  </si>
  <si>
    <t>23222-3</t>
  </si>
  <si>
    <t>Unidade remoção de macro incrustação</t>
  </si>
  <si>
    <t>23712-3</t>
  </si>
  <si>
    <t>StratVISION - Análise Estratigráfica, Petrofísica e de Reservatório com Tecnologias Avançadas de AI e Cloud Computing (GOLD-STRATVISION)</t>
  </si>
  <si>
    <t>23224-9</t>
  </si>
  <si>
    <t>Desenvolvimento e análise de diferentes modelos matemáticos e métodos numéricos para modelagem da propagação da onda e suas aplicações em geofísica</t>
  </si>
  <si>
    <t>23737-0</t>
  </si>
  <si>
    <t>Estudos de fluidos na seção rasa do Cone do Amazonas, aspectos geoquímicos e geobiológicos</t>
  </si>
  <si>
    <t>22989-8</t>
  </si>
  <si>
    <t>Modelos virtuais de afloramento: construção, extração e integração de informações estratigráficas, sedimentológicas, diagenéticas e estruturais em 3D</t>
  </si>
  <si>
    <t>UNIPAMPA</t>
  </si>
  <si>
    <t>UNIPAMPA - Laboratório de Análise de Sinais Geofísicos</t>
  </si>
  <si>
    <t>23227-2</t>
  </si>
  <si>
    <t>Estudos e apoio à formação do CoE de IIoT</t>
  </si>
  <si>
    <t>23726-3</t>
  </si>
  <si>
    <t>KAROON; PETROBRAS</t>
  </si>
  <si>
    <t>Estudo da viabilidade e construção de uma planta piloto para a produção de adesivos anticorrosivos à base de PET reciclado.</t>
  </si>
  <si>
    <t>23738-8</t>
  </si>
  <si>
    <t>Estudos Técnico-Científicos para Armazenamento Geológico de CO2 em Aquíferos Salinos Profundos da Bacia do Paraná</t>
  </si>
  <si>
    <t>22994-8</t>
  </si>
  <si>
    <t>DEEP OIL: Deep Learning na Análise Multidimensional de Reservatórios</t>
  </si>
  <si>
    <t>23232-2</t>
  </si>
  <si>
    <t>Avaliação de pressão em anular confinado, da interface na substituição de fluidos e do aprisionamento de coluna</t>
  </si>
  <si>
    <t>23162-1</t>
  </si>
  <si>
    <t>Análise multiescala de imagens de rocha digital para caracterização de reservatórios</t>
  </si>
  <si>
    <t>23234-8</t>
  </si>
  <si>
    <t>Avaliação do Uso de Gliders para Extração de Sismos.</t>
  </si>
  <si>
    <t>23235-5</t>
  </si>
  <si>
    <t>Avaliação do desempenho da tecnologia de campo magnéticos em presença de misturas água/óleo em diferentes proporções.</t>
  </si>
  <si>
    <t>23721-4</t>
  </si>
  <si>
    <t>Metodologia de avaliação de custos de riscos em segurança ocupacional e de processo</t>
  </si>
  <si>
    <t>PUC-Rio - NUPEI - Núcleo de Pesquisa em Energia e Infraestrutura da PUC-Rio</t>
  </si>
  <si>
    <t>23237-1</t>
  </si>
  <si>
    <t>Multiscale PNM - Módulo de extração de modelos de poros e ligações multiescalares para análise de escoamento multifásico</t>
  </si>
  <si>
    <t>23238-9</t>
  </si>
  <si>
    <t>Desenvolvimento de processo e equipamento portátil para limpeza e texturização de superfícies com laser de alta potência - Fase 3</t>
  </si>
  <si>
    <t>23914-5</t>
  </si>
  <si>
    <t>Otimização de mistura em linha de diesel</t>
  </si>
  <si>
    <t>22996-3</t>
  </si>
  <si>
    <t>Projeto Ressurgência Fase 4 - Aperfeiçoamento do programa de modelagem de rocha geradora</t>
  </si>
  <si>
    <t>23068-0</t>
  </si>
  <si>
    <t>Adequação de parque experimental e inovações tecnológicas aplicados aos projetos de P&amp;D para a gerência PDIDMS\LABP - INFRAESTRUTURA</t>
  </si>
  <si>
    <t>23242-1</t>
  </si>
  <si>
    <t>Sistema de transporte de cabo mensageiro em embarcações</t>
  </si>
  <si>
    <t>ARPAC INDUSTRIA DE AERONAVES S.A.</t>
  </si>
  <si>
    <t>23466-6</t>
  </si>
  <si>
    <t>Infraestrutura Complementar no Centro de Manufatura Aditiva Metálica a Laser do ISI/SENAI Joinville-SC</t>
  </si>
  <si>
    <t>23718-0</t>
  </si>
  <si>
    <t>KrelIA: Aplicações de IA para Petrofísica e Inferência de Permeabilidade Relativa Utilizando Rocha Digital</t>
  </si>
  <si>
    <t>23729-7</t>
  </si>
  <si>
    <t>Omnipetro: Sistema de recuperação semântica da informação com sistema de perguntas respostas.</t>
  </si>
  <si>
    <t>23246-2</t>
  </si>
  <si>
    <t>Buzios - Workflow de interpretação de dados sísmicos multiazimutais</t>
  </si>
  <si>
    <t>23731-3</t>
  </si>
  <si>
    <t>Avaliação de Resistência à Erosão em Revestimentos Anti-incrustantes</t>
  </si>
  <si>
    <t>23732-1</t>
  </si>
  <si>
    <t>Identificar, qualificar e quantificar os custos de captura de CO2</t>
  </si>
  <si>
    <t>UFRJ - GESTORE - Núcleo de Pesquisa em Sistemas e Gestão de Engenharia - POLI/UFRJ</t>
  </si>
  <si>
    <t>23249-6</t>
  </si>
  <si>
    <t>Modelos de redes de Boltzmann aplicados à solução de problemas de Rocha Digital</t>
  </si>
  <si>
    <t>23733-9</t>
  </si>
  <si>
    <t>Reconciliação de Dados para a Produção de Óleo e Gás Natural</t>
  </si>
  <si>
    <t>23251-2</t>
  </si>
  <si>
    <t>Sistema de mapeamento da infestação do coral sol através de detecção molecular e certificação da origem em amostras ambiental (DECOM-GSUN02)</t>
  </si>
  <si>
    <t>23252-0</t>
  </si>
  <si>
    <t>SISTEMA ROBÓTICO DE AVALIAÇÃO DE POÇOS PARA P&amp;A - FASE 2 (TAILS-WELLROBOT-PFU)</t>
  </si>
  <si>
    <t>23741-2</t>
  </si>
  <si>
    <t>Modelagem experimental dos efeitos da subsidência na estabilidade de taludes submarinos.</t>
  </si>
  <si>
    <t>23772-7</t>
  </si>
  <si>
    <t>Eficiência na análise de conteúdo renovável em combustíveis de matrizes diversas</t>
  </si>
  <si>
    <t>23255-3</t>
  </si>
  <si>
    <t>Aumento da confiabilidade dos sistemas das Unidades Recuperadoras de Vapor (Vapor Recovery Units) através da predição de condições operacionais.</t>
  </si>
  <si>
    <t>22046-7</t>
  </si>
  <si>
    <t>AVALIAÇÃO DO POTENCIAL DE APLICAÇÃO DE BECCS NA BACIA SEDIMENTAR DO PARANÁ, BRASIL</t>
  </si>
  <si>
    <t>22055-8</t>
  </si>
  <si>
    <t>Projeto de Selos Labirintos Inteligentes para Mitigação de emissões de GEE em máquinas pneumáticas (compressores e turbinas)</t>
  </si>
  <si>
    <t>22057-4</t>
  </si>
  <si>
    <t>Combustao do tipo Chemical Looping Combustion (CLC) e do tipo Oxy-fuel com gás natural e biogás.</t>
  </si>
  <si>
    <t>22058-2</t>
  </si>
  <si>
    <t>Novas tecnologias para captura de CO2: solventes eutéticos profundos (DES) para captura de CO2 e materiais nanoestruturados para separação de gás (materiais avançados para membranas)</t>
  </si>
  <si>
    <t>23260-3</t>
  </si>
  <si>
    <t>Influência de ataque ácido (CO2/H2S) na integridade da interface cimento/revestimento de poços petrolíferos</t>
  </si>
  <si>
    <t>23261-1</t>
  </si>
  <si>
    <t>Desenvolvimento de infraestrutura de planta flexível no LABIC/INT para a produção de biogás (metano e/ou hidrogênio) a partir de resíduos agroindustriais</t>
  </si>
  <si>
    <t>23262-9</t>
  </si>
  <si>
    <t>Desenvolvimento de infraestrutura de planta flexível no LaBiM/UFRJ para a produção de biogás (metano e/ou hidrogênio) a partir de resíduos agroindustriais</t>
  </si>
  <si>
    <t>23263-7</t>
  </si>
  <si>
    <t>Otimização/redução da relação hidrogênio/carga nas baterias de pré-aquecimento das unidades</t>
  </si>
  <si>
    <t>23264-5</t>
  </si>
  <si>
    <t>Desenvolvimento de Conceito Disruptivo para Margem Equatorial (MEq)</t>
  </si>
  <si>
    <t>23265-2</t>
  </si>
  <si>
    <t>Desenvolvimento de sistemas cimentícios de alta performance e mínima necessidade de aditivos para aplicação em operações de tampão de abandono permanente de poços petrolíferos</t>
  </si>
  <si>
    <t>22237-2</t>
  </si>
  <si>
    <t>Ferramenta de Dissociação de Hidrato Externo em equipamentos submarinos.</t>
  </si>
  <si>
    <t>23002-9</t>
  </si>
  <si>
    <t>Projeto GeoQI (UFPR) - Caracterização Geoquímica de Alta Resolução na Sequência Aptiana da Bacia de Santos (através da técnica de Isótopos Agrupados e Sr in situ).</t>
  </si>
  <si>
    <t>23268-6</t>
  </si>
  <si>
    <t>Investigação de métodos e técnicas para quantificação de inibidor de corrosão</t>
  </si>
  <si>
    <t>23005-2</t>
  </si>
  <si>
    <t>Novas Metodologias para Reparos Permanentes de Tubulações de UEPs</t>
  </si>
  <si>
    <t>22817-1</t>
  </si>
  <si>
    <t>Capacitação do LASURF/PUC-Rio para realização de estudos que avaliem parâmetros que impactam a viabilidade da aplicação da tecnologia de espuma em reservatórios de petróleo em águas ultraprofundas.</t>
  </si>
  <si>
    <t>23770-1</t>
  </si>
  <si>
    <t>Avaliação do potencial de reservatórios não convencionais vulcânicos para o sequestro e armazenamento de CO2 antropogênico a partir da mineralização de carbonatos</t>
  </si>
  <si>
    <t>UFMT - Laboratório de Sedimentologia</t>
  </si>
  <si>
    <t>23873-3</t>
  </si>
  <si>
    <t>Estudo dos métodos para a determinação da massa específica do GLP</t>
  </si>
  <si>
    <t>24005-1</t>
  </si>
  <si>
    <t>Ampliação da capacidade de equipamentos e estrutura para projeto de Monitoramento Acústico Passivo Científico - Ampliando o conhecimento sobre cetáceos e avaliando potenciais impactos da prospecção sísmica - INFRA</t>
  </si>
  <si>
    <t>IA</t>
  </si>
  <si>
    <t>IA - Laboratório de Análises BioAcústicas, Espaciais e Comportamentais</t>
  </si>
  <si>
    <t>23274-4</t>
  </si>
  <si>
    <t>Programa de Monitoramento de Poços</t>
  </si>
  <si>
    <t>RADIX ENGENHARIA E DESENVOLVIMENTO DE SOFTWARE LTDA.</t>
  </si>
  <si>
    <t>23347-8</t>
  </si>
  <si>
    <t>Desenvolvimento de Recursos Avançados para a Predição de Falhas em Conjuntos de Bombeio Submarinos Utilizando Sistema de Monitoramento Preditor</t>
  </si>
  <si>
    <t>24151-3</t>
  </si>
  <si>
    <t>Sistema para Busca Eficiente de Imagens de Rocha Digital por Similaridade</t>
  </si>
  <si>
    <t>UFMA;PUC-Rio</t>
  </si>
  <si>
    <t>UFMA - Núcleo de Computação Aplicada;PUC-Rio - Instituto TECGRAF de Desenvolvimento de Software Técnico-Cientifíco da PUC-Rio</t>
  </si>
  <si>
    <t>23278-5</t>
  </si>
  <si>
    <t>Ampliação da infraestrutura de tecnologia de manufatura aditiva metálica por deposição a arco elétrico (MADA) para desenvolvimento de peças e sobressalentes para o mercado de O&amp;G</t>
  </si>
  <si>
    <t>23279-3</t>
  </si>
  <si>
    <t>Desativação acelerada aplicada a catalisadores de HDS de nafta craqueada</t>
  </si>
  <si>
    <t>23280-1</t>
  </si>
  <si>
    <t>Aceleração da Avaliação Petrofísica via Aprendizado de Máquina</t>
  </si>
  <si>
    <t>25047-2</t>
  </si>
  <si>
    <t>Avaliação do desempenho cargas alternativas para Reforma Catalítica</t>
  </si>
  <si>
    <t>23282-7</t>
  </si>
  <si>
    <t>Soluções robóticas para inspeção visual e rondas operacionais nas unidades do Refino.</t>
  </si>
  <si>
    <t>22120-0</t>
  </si>
  <si>
    <t>WMG Módulo de 2a ordem e esforços hidrodinâmicos</t>
  </si>
  <si>
    <t>23773-5</t>
  </si>
  <si>
    <t>Ferramenta para dissociação de hidrato externo em equipamentos submarinos</t>
  </si>
  <si>
    <t>ATIVATEC TECNOLOGIA E DESENVOLVIMENTO LTDA</t>
  </si>
  <si>
    <t>23285-0</t>
  </si>
  <si>
    <t>Nova unidade de produção de água oleosa</t>
  </si>
  <si>
    <t>23286-8</t>
  </si>
  <si>
    <t>Monitoramento remoto de ensaio de corrosão em alta pressão</t>
  </si>
  <si>
    <t>23287-6</t>
  </si>
  <si>
    <t>Preparação para EVTE sobre a implementação do GDOT</t>
  </si>
  <si>
    <t>24242-0</t>
  </si>
  <si>
    <t>Infraestrutura Laboratorial do "PROFETA-GO: Projeto de Sensor DAS com Fibras Ópticas de Alto Espalhamento para Aplicações Geológicas Offshore".</t>
  </si>
  <si>
    <t>22138-2</t>
  </si>
  <si>
    <t>Produção de hidrogênio verde para uso em tecnologias power-to-x: perspectivas de integração tecnológica e avaliação de desempenho ambiental no contexto de captura, utilização e armazenamento de CO2 (CCUS)</t>
  </si>
  <si>
    <t>23290-0</t>
  </si>
  <si>
    <t>Infraestrutura para abastecimento veicular a hidrogênio a partir da reforma de etanol EQUIPAMENTOS</t>
  </si>
  <si>
    <t>23291-8</t>
  </si>
  <si>
    <t>Infraestrutura para abastecimento veicular a hidrogênio a partir da reforma de etanol OBRA</t>
  </si>
  <si>
    <t>22140-8</t>
  </si>
  <si>
    <t>CO2 como fonte de carbono para produção de biossurfactante.</t>
  </si>
  <si>
    <t>23021-9</t>
  </si>
  <si>
    <t>A interação de nanominerais feitos sob medida em solos tropicais: uma solução para melhorar as funções ecossistêmicas do solo e o sequestro de carbono</t>
  </si>
  <si>
    <t>QUANTICUM ANALISES E MAPEAMENTOS LTDA;MOF TECH PESQUISA &amp; DESENVOLVIMENTO LTDA</t>
  </si>
  <si>
    <t>23294-2</t>
  </si>
  <si>
    <t>Projeto, construção e montagem e integração das unidades de testes de VGL (válvula de gas lift) e VIQ (válvula de injeção química) em ambiente de testes</t>
  </si>
  <si>
    <t>23192-8</t>
  </si>
  <si>
    <t>Modelagem física de leques e lobos submarinos de baixa declividade</t>
  </si>
  <si>
    <t>23296-7</t>
  </si>
  <si>
    <t>Avaliação geoquímica de biomarcadores ácidos e neutro em maltenos e em estruturas asfaltênicas de petróleos brasileiro</t>
  </si>
  <si>
    <t>21999-8</t>
  </si>
  <si>
    <t>Investigações multifísicas no Sudeste do Brasil: Integração de medições onshore Magnetotelúrica e Fluxo de Calor e offshore Magnética, Gravimétrica e Sísmica na Bacia de Campos</t>
  </si>
  <si>
    <t>22118-4</t>
  </si>
  <si>
    <t>Sstab 2021 - Desenvolvimento de Ferramentas Computacionais Científicas Aplicadas à Estabilidade de Sistemas Flutuantes</t>
  </si>
  <si>
    <t>23299-1</t>
  </si>
  <si>
    <t>Software de otimização para previsão de produtividade em cenários de rateio de vazões.</t>
  </si>
  <si>
    <t>23300-7</t>
  </si>
  <si>
    <t>Injeção de água de salinidade projetada para recuperação de petróleo em reservatórios carbonáticos do pré-sal</t>
  </si>
  <si>
    <t>23301-5</t>
  </si>
  <si>
    <t>Otimização de campo magnético para mitigação de incrustações</t>
  </si>
  <si>
    <t>23060-7</t>
  </si>
  <si>
    <t>E-Handling - Software de Engenharia Digital para Otimização de Rotas de Içamento de Cargas</t>
  </si>
  <si>
    <t>23906-1</t>
  </si>
  <si>
    <t>Desenvolvimento de uma metodologia para quantificação dos balanços de carbono em ambientes de mangue baseada na integração de dados de avaliações biológicas, com dados dos sistemas solo – água - ar pelo uso de sensores, suportada por computação avançada e modelagem.</t>
  </si>
  <si>
    <t>OCEANPACT SERVICOS MARITIMOS S.A.;DEEP ESG TERRAMAGNA TECNOLOGIA SPE LTDA</t>
  </si>
  <si>
    <t>23304-9</t>
  </si>
  <si>
    <t>Reparos por compósito para aplicação na área de Petróleo &amp; Gás em condições adversas</t>
  </si>
  <si>
    <t>NOVATEC FRIBURGO SERVICOS E COMERCIO DE REFORCO E REPARO DE ESTRUTURAS LTDA</t>
  </si>
  <si>
    <t>23991-3</t>
  </si>
  <si>
    <t>Revestimentos DLC anti-incrustantes resistentes à erosão para válvulas e tubos de produção de petróleo</t>
  </si>
  <si>
    <t>24566-2</t>
  </si>
  <si>
    <t>Estudo da viabilidade de sistema de geração de energia das ondas embarcado em FPSOs.</t>
  </si>
  <si>
    <t>22137-4</t>
  </si>
  <si>
    <t>Nanotecnologia e materiais avançados para processos de separação de lítio e boro da água produzida</t>
  </si>
  <si>
    <t>23029-2</t>
  </si>
  <si>
    <t>Aprendizado de Máquina (ML) aplicado a caracterização Mecânica de Amostras de Búzios por meio de testes de mecânicos e uso de perfis/correlações empíricas</t>
  </si>
  <si>
    <t>22569-8</t>
  </si>
  <si>
    <t>Implantação de controle avançado e RTO (Real Time Optimization), visando a otimização da produção de GLP na UTGC-Caraguatatuba</t>
  </si>
  <si>
    <t>24581-1</t>
  </si>
  <si>
    <t>Aproveitamento de energia de pressão em válvulas</t>
  </si>
  <si>
    <t>23193-6</t>
  </si>
  <si>
    <t>Ferramenta integrada de detecção de exsudações para a avaliação de rotas de migração de petróleo no Pre-Sal</t>
  </si>
  <si>
    <t>23244-7</t>
  </si>
  <si>
    <t>TECTOS Sistema Único (2D e 3D)</t>
  </si>
  <si>
    <t>23245-4</t>
  </si>
  <si>
    <t>23315-5</t>
  </si>
  <si>
    <t>Mapeamento de novas matérias primas graxas para biocombustíveis</t>
  </si>
  <si>
    <t>22139-0</t>
  </si>
  <si>
    <t>Produção e avaliação do desempenho de membranas de matriz mista com zeólitas - SAPO-34, KFI e SSZ-13 para separação gases mistos N2 / CH4</t>
  </si>
  <si>
    <t>23003-7</t>
  </si>
  <si>
    <t>EVOLUÇÃO ESTRUTURAL,TÉRMICA e GEOQUÍMICA e seus IMPACTOS no SISTEMA PETROLÍFERO do ALTO de CABO FRIO e IMEDIAÇÕES</t>
  </si>
  <si>
    <t>23318-9</t>
  </si>
  <si>
    <t>Proxy para simulação de reservatórios baseados em técnicas de aprendizado profundo para previsão de séries temporais</t>
  </si>
  <si>
    <t>23006-0</t>
  </si>
  <si>
    <t>Execução automatizada do sistema de detecção de rompimento de linhas de amarração em plataformas flutuantes baseado em dados reais e simulados e algoritmos de Inteligência Artificial, em ambiente escalável para abrangência às diversas plataformas de petróleo da Petrobras.</t>
  </si>
  <si>
    <t>23321-3</t>
  </si>
  <si>
    <t>Avaliar parâmetros para dimensionamento de frota aérea</t>
  </si>
  <si>
    <t>22110-1</t>
  </si>
  <si>
    <t>MODELAGEM DE FÁCIES COM CADEIAS DE MARKOV 3D</t>
  </si>
  <si>
    <t>23047-4</t>
  </si>
  <si>
    <t>Sistema de micro-serviços para treinamento de modelos baseados em redes neurais para interpretação, extração de informação e reconstrução 3D de cenas. As soluções devem ser do tipo severless e desenvolvidas sob os paradigmas de aprendizado ativo e AutoML.</t>
  </si>
  <si>
    <t>23048-2</t>
  </si>
  <si>
    <t>Modelos tectono-sedimentares e magmáticos, bidimensionais entre as Bacias de Pelotas e Espírito Santo</t>
  </si>
  <si>
    <t>23756-0</t>
  </si>
  <si>
    <t>Escâner de lâminas palinológicas: protocolo inovador para aquisição de imagens de alta resolução</t>
  </si>
  <si>
    <t>24228-9</t>
  </si>
  <si>
    <t>Ferramenta para geração de mapas 2D T1T2 a partir de ativações 1D</t>
  </si>
  <si>
    <t>23418-7</t>
  </si>
  <si>
    <t>Desenvolvimento de Versão do Siscabe para Aplicações Submarinas</t>
  </si>
  <si>
    <t>23328-8</t>
  </si>
  <si>
    <t>Caracterização do efeito de falhas transcorrentes sobre a qualidade de reservatórios</t>
  </si>
  <si>
    <t>24509-2</t>
  </si>
  <si>
    <t>Observatório Ambiental Geoquímico para a Margem Equatorial (ObMEQ) - Infraestrutura</t>
  </si>
  <si>
    <t>23807-1</t>
  </si>
  <si>
    <t>Modelagem Híbrida e Quantificação de Incertezas Usando Redes Neurais Inspiradas em Física</t>
  </si>
  <si>
    <t>IMPA</t>
  </si>
  <si>
    <t>IMPA - ASSOCIAÇÃO INSTITUTO NACIONAL DE MATEMÁTICA PURA E APLICADA</t>
  </si>
  <si>
    <t>23522-6</t>
  </si>
  <si>
    <t>Ampliação de Infraestrutura para Execução de Ensaios Acelerados de Vida</t>
  </si>
  <si>
    <t>23045-8</t>
  </si>
  <si>
    <t>Inovação em caracterização geológica e paleoambiental para integridade de instalações offshore.</t>
  </si>
  <si>
    <t>24757-7</t>
  </si>
  <si>
    <t>Ampliação dos limites atuais de processamento de petróleo alternativo (BTE) para produção de óleos básicos na REDUC</t>
  </si>
  <si>
    <t>23334-6</t>
  </si>
  <si>
    <t>Gerador de energia termoelétrica submarino</t>
  </si>
  <si>
    <t>23128-2</t>
  </si>
  <si>
    <t>Deep Learning para a Construção e Atualização de Modelos de Reservatórios</t>
  </si>
  <si>
    <t>23336-1</t>
  </si>
  <si>
    <t>Sistema microfluídico de visualização em alta temperatura e alta pressão, para análise em escala de poros do fluxo de gás/óleo</t>
  </si>
  <si>
    <t>23337-9</t>
  </si>
  <si>
    <t>DTGas - Simulador de Digital Twin para predição de vazões em plantas de UTGs</t>
  </si>
  <si>
    <t>PROMEC PROJETOS E MODELAGENS EM ENGENHARIA E COMPUTACAO LTDA</t>
  </si>
  <si>
    <t>23338-7</t>
  </si>
  <si>
    <t>InScale-ai: Sistema SaaS para a Previsão e Quantificação do Risco de Incrustação Inorgânica em Equipamentos de Instalações de Superfície de plataformas de óleo e gás</t>
  </si>
  <si>
    <t>23339-5</t>
  </si>
  <si>
    <t>Plataforma Web para comercialização de biometano baseada em blockchain</t>
  </si>
  <si>
    <t>DR WARS LABORATORIES LTDA</t>
  </si>
  <si>
    <t>23340-3</t>
  </si>
  <si>
    <t>Sistema de Etiquetagem Eletrônica Robusta de Ativos Submarinos</t>
  </si>
  <si>
    <t>I-DUTTO - SOLUCOES EM LOCALIZACAO E IDENTIFICACAO ELETRONICA LTDA</t>
  </si>
  <si>
    <t>23341-1</t>
  </si>
  <si>
    <t>OADS - Oil Anomalies Diagnosis System. Sistema de diagnóstico de anomalias capaz de medir a condição do óleo lubrificante, avaliar a presença e concentração dos contaminantes e o desgaste das máquinas</t>
  </si>
  <si>
    <t>AA LINHARES COMERCIO E SERVICOS EIRELI</t>
  </si>
  <si>
    <t>23342-9</t>
  </si>
  <si>
    <t>ALIGER MANTIS SUB: Desenvolvimento de um sensor IIOT baseado em inteligência artificial para monitoramento e gestão de integridade de poços em eventos de anomalia</t>
  </si>
  <si>
    <t>ALGR INTELIGENCIA DAS COISAS LTDA</t>
  </si>
  <si>
    <t>23343-7</t>
  </si>
  <si>
    <t>Framework para detecção em tempo real de desvios de predição de modelos dinâmicos de sistemas de controle avançado.</t>
  </si>
  <si>
    <t>MATEMATICA EXECUTIVA CONSULTORIA LTDA</t>
  </si>
  <si>
    <t>23344-5</t>
  </si>
  <si>
    <t>Sistema de remuneração do descarte correto de resíduos de óleo vegetal.</t>
  </si>
  <si>
    <t>CONDEPORTS INVEST CONSULTORIA E GESTAO EMPRESARIAL LTDA</t>
  </si>
  <si>
    <t>23345-2</t>
  </si>
  <si>
    <t>Ferramenta computacional para geração e priorização preliminar de alternativas de sistemas de produção offshore</t>
  </si>
  <si>
    <t>23226-4</t>
  </si>
  <si>
    <t>Digital Twin de Risers Rígidos Verticais e em Catenária</t>
  </si>
  <si>
    <t>23429-4</t>
  </si>
  <si>
    <t>Determinação das Propriedades Elétricas por Rocha Digital para Estudos de Saturação de Óleo</t>
  </si>
  <si>
    <t>23828-7</t>
  </si>
  <si>
    <t>Avaliação de Souring em bypass de URS no pré-sal</t>
  </si>
  <si>
    <t>23349-4</t>
  </si>
  <si>
    <t>Calculadora Interativa de Geopressões</t>
  </si>
  <si>
    <t>23350-2</t>
  </si>
  <si>
    <t>MITRA-RX, soft tech aplicada a identificação mineralógica por difratometria de raios-X</t>
  </si>
  <si>
    <t>23905-3</t>
  </si>
  <si>
    <t>Projeto de Infraestrutura para adequação de espaço físico e estabelecimento de ambiente de trabalho para desenvolvimento de pesquisa de excelência em monitoramento de processos químicos em linha e com computação paralela.</t>
  </si>
  <si>
    <t>22092-1</t>
  </si>
  <si>
    <t>Compressores compactos herméticos</t>
  </si>
  <si>
    <t>23798-2</t>
  </si>
  <si>
    <t>Infraestrutura para projetos de P&amp;D&amp;I focados em corrosão localizada</t>
  </si>
  <si>
    <t>24281-8</t>
  </si>
  <si>
    <t>Preparo de matrizes geopoliméricas nanomodificadas com finalidades múltiplas, incluindo a captura de gases tóxicos e o abandono de poços.</t>
  </si>
  <si>
    <t>UFRJ;PUC-Rio</t>
  </si>
  <si>
    <t>UFRJ - LABEST - Laboratório de Estruturas e Materiais Prof. Lobo Carneiro;PUC-Rio - Laboratório de Sensores a Fibra óptica</t>
  </si>
  <si>
    <t>23091-2</t>
  </si>
  <si>
    <t>Integridade de Fixadores para Interligação de dutos em FPSOs</t>
  </si>
  <si>
    <t>23384-1</t>
  </si>
  <si>
    <t>Projeto de Melhoria de Infraestrutura para Estudos em Meios Porosos do Laboratório de Ciência e Engenharia de Petróleo (LCPetro) da UFPA através da aquisição de Equipamentos.</t>
  </si>
  <si>
    <t>23385-8</t>
  </si>
  <si>
    <t>Projeto de Acréscimo de Área de Infraestrutura para Estudos em Meios Porosos do Laboratório de Ciência e Engenharia de Petróleo (LCPetro) da UFPA</t>
  </si>
  <si>
    <t>23072-2</t>
  </si>
  <si>
    <t>Faciologia orgânica das sucessões carbonáticas do intervalo Pré-Sal da Bacia de Santos</t>
  </si>
  <si>
    <t>23073-0</t>
  </si>
  <si>
    <t>GERA - Geomecânica de Reservatórios Automatizada. Análise de Problemas Geomecânicos na Interface Poço-Reservatório</t>
  </si>
  <si>
    <t>23361-9</t>
  </si>
  <si>
    <t>Armazenamento e recuperação de hidrogênio em reservatórios depletados de gás</t>
  </si>
  <si>
    <t>23830-3</t>
  </si>
  <si>
    <t>Relação da paragênese e cronologia do magmatismo e hidrotermalismo em rochas ígneas e carbonatos da seção pré-sal das bacias de Santos e Campos.</t>
  </si>
  <si>
    <t>23519-2</t>
  </si>
  <si>
    <t>Determinação experimental de coeficientes hidrodinâmicos na direção axial para flutuadores e acessórios e influências na resposta dinâmica de risers em lazy-wave</t>
  </si>
  <si>
    <t>23364-3</t>
  </si>
  <si>
    <t>Espaçador gás-líquido para remoção de líquido em linhas de serviço</t>
  </si>
  <si>
    <t>23077-1</t>
  </si>
  <si>
    <t>Desenvolvimento de um ambiente de apoio computacional online para a gestão de integridade de ancoragem baseado em dados e algoritmos inteligentes.</t>
  </si>
  <si>
    <t>23044-1</t>
  </si>
  <si>
    <t>REDUÇÃO DE EMISSÕES E GANHO DE CAPACIDADE NO REFINO VIA UTILIZAÇÃO DE AR ENRIQUECIDO COM O2 NA REGENERAÇÃO DE CATALISADORES DE FCC INTEGRADA À CAPTURA DE CO2</t>
  </si>
  <si>
    <t>23411-2</t>
  </si>
  <si>
    <t>Prover a infraestrutura necessária para a realização de estudos e experimentos para o aproveitamento energético submarino no pré-sal.</t>
  </si>
  <si>
    <t>23368-4</t>
  </si>
  <si>
    <t>Estudos de validação da metodologia de monitoramento visual de colônias de coral sol via drones submarinos.</t>
  </si>
  <si>
    <t>GEOSAKER ATIVOS E SOLUCOES INTELIGENTES LTDA</t>
  </si>
  <si>
    <t>24086-1</t>
  </si>
  <si>
    <t>Captação de Energia Submarina Local - Heave</t>
  </si>
  <si>
    <t>23370-0</t>
  </si>
  <si>
    <t>UBUNTU - Robô colaborativo para manutenção de detectores de F&amp;G</t>
  </si>
  <si>
    <t>24845-0</t>
  </si>
  <si>
    <t>Ferramenta para Acesso a Anulares Bujonados de Dutos Flexíveis</t>
  </si>
  <si>
    <t>23875-8</t>
  </si>
  <si>
    <t>Desenvolvimento de metodologias de isolamento e caracterização de parafinas pesadas em petróleos com foco em avaliações de garantia de escoamento.</t>
  </si>
  <si>
    <t>23115-9</t>
  </si>
  <si>
    <t>WellPath</t>
  </si>
  <si>
    <t>23486-4</t>
  </si>
  <si>
    <t>Infraestrutura complementar o laboratório LABORE-FEM-CEPETRO para medição /redução de incerteza nos ensaios de Pressão Capilar e molhabilidade em centrífugas.</t>
  </si>
  <si>
    <t>23375-9</t>
  </si>
  <si>
    <t>Determinação de emplacement de magmas a partir da análise quantitativa da distribuição do tamanho dos cristais (método CSD).</t>
  </si>
  <si>
    <t>23215-7</t>
  </si>
  <si>
    <t>Modelos termodinâmicos para determinação da umidade de correntes gasosas ricas em CO2 em cenário submarinos de processamento</t>
  </si>
  <si>
    <t>23377-5</t>
  </si>
  <si>
    <t>Hidrotermalismo associado a rochas ígneas e a zona de falha</t>
  </si>
  <si>
    <t>23378-3</t>
  </si>
  <si>
    <t>Termobarometria e petrogênese do magmatismo alcalino do sudeste do Brasil e relação com a cadeia Vitória-Trindade</t>
  </si>
  <si>
    <t>23379-1</t>
  </si>
  <si>
    <t>Concepção, Desenvolvimento e Avaliação de técnicas para identificação de padrões em perfis de imagem via Inteligência Artificial e Análise de Imagens</t>
  </si>
  <si>
    <t>23380-9</t>
  </si>
  <si>
    <t>Robô Leve Autônomo para Preparo de Superfície com Bristle Blaster e Drone para seu Transporte</t>
  </si>
  <si>
    <t>AEROCOM INDUSTRIA E COMERCIO LTDA</t>
  </si>
  <si>
    <t>23381-7</t>
  </si>
  <si>
    <t>GoBiogas - Comercialização de Biometano com Certificação</t>
  </si>
  <si>
    <t>23382-5</t>
  </si>
  <si>
    <t>Sistema para avaliação de referência associada a inibidores de incrustação</t>
  </si>
  <si>
    <t>23383-3</t>
  </si>
  <si>
    <t>Multivisão Fase 2 - Avaliação semântica de mapas de divergências em nuvens de pontos</t>
  </si>
  <si>
    <t>22142-4</t>
  </si>
  <si>
    <t>Determinação experimental da fugacidade de CO2 no espaço anular de dutos flexíveis utilizando a abordagem de permeação por membranas poliméricas</t>
  </si>
  <si>
    <t>23920-2</t>
  </si>
  <si>
    <t>DYNASIM - Módulo para retro-análise do sistema de ancoragem após a inspeção</t>
  </si>
  <si>
    <t>23923-6</t>
  </si>
  <si>
    <t>DYNASIM - Módulo para análise acoplada de plataformas de perfuração com posicionamento dinâmico</t>
  </si>
  <si>
    <t>23934-3</t>
  </si>
  <si>
    <t>DYNASIM - Módulo para Integração com Gêmeos Digitais de Ancoragem</t>
  </si>
  <si>
    <t>23933-5</t>
  </si>
  <si>
    <t>DYNASIM - Módulo para Simulação de Fadiga pelo método DYNFREQ</t>
  </si>
  <si>
    <t>23935-0</t>
  </si>
  <si>
    <t>DYNASIM - Módulo para Simulação de Ancoragem no Domínio da Frequência</t>
  </si>
  <si>
    <t>23928-5</t>
  </si>
  <si>
    <t>Membranas de alto desempenho para o sistema de injeção de água do mar</t>
  </si>
  <si>
    <t>23391-6</t>
  </si>
  <si>
    <t>Plataforma de monitoramento integrado e detecção de anomalias utilizando câmeras, dados de sensoriamento ambiental e dispositivos vestíveis</t>
  </si>
  <si>
    <t>23392-4</t>
  </si>
  <si>
    <t>iT3P - Software de projeto avançado de hidráulica para redução de fases na construção de poços offshore</t>
  </si>
  <si>
    <t>R2 - SOLUCOES EM DESENVOLVIMENTO DE TECNOLOGIAS DIGITAIS PARA A INDUSTRIA DO PETROLEO E GAS LTDA</t>
  </si>
  <si>
    <t>25035-7</t>
  </si>
  <si>
    <t>Teste de hipótese para recuperação de metais em catalisadores gastos de FCC</t>
  </si>
  <si>
    <t>23395-7</t>
  </si>
  <si>
    <t>Datação U-Pb de Fases Carbonáticas Hidrotermais, Parque das Baleias, Norte da Bacia de Campos</t>
  </si>
  <si>
    <t>23396-5</t>
  </si>
  <si>
    <t>Integração da programação do refino com o digital twin - Fase II</t>
  </si>
  <si>
    <t>22629-0</t>
  </si>
  <si>
    <t>Eletrificação Submarina</t>
  </si>
  <si>
    <t>23399-9</t>
  </si>
  <si>
    <t>Projeto ALPHA - Desenvolvimento de Sistema de Preparação de Superfícies a Laser para Realização de Pequenos Reparos de Revestimentos de Estruturas e Equipamentos.</t>
  </si>
  <si>
    <t>INTEGRACAO E AUTOMACAO DE SISTEMAS DE TECNOLOGIA A LASER LTDA</t>
  </si>
  <si>
    <t>23114-2</t>
  </si>
  <si>
    <t>23456-7</t>
  </si>
  <si>
    <t>Desenvolvimento de coluna e revestimento de produção para poços offshore utilizando dutos compósitos laminados</t>
  </si>
  <si>
    <t>23191-0</t>
  </si>
  <si>
    <t>JellyFish ¿ Veículo autônomo inteligente para explorar e monitorar o fundo do oceano</t>
  </si>
  <si>
    <t>23403-9</t>
  </si>
  <si>
    <t>Diagnostico de geração e destinação de resíduos</t>
  </si>
  <si>
    <t>23404-7</t>
  </si>
  <si>
    <t>Estimador Realista de Sobressalentes</t>
  </si>
  <si>
    <t>23277-7</t>
  </si>
  <si>
    <t>Captura e Armazenamento de Carbono Direto do Ar: estudo da integração e otimização dos processos de remoção de gases do efeito estufa da atmosfera e indicação de áreas favoráveis para implementação de tecnologias de emissões negativas (NET) no Brasil</t>
  </si>
  <si>
    <t>23284-3</t>
  </si>
  <si>
    <t>Magneto-Cicloestratigrafia na Margem Equatorial Brasileira</t>
  </si>
  <si>
    <t>23625-7</t>
  </si>
  <si>
    <t>Projeto de infraestrutura para a produção de Ácido Oxálico ou Formiatos Alcalinos a partir de Dióxido de Carbono via Rotas Eletrolíticas e Microfluidicas</t>
  </si>
  <si>
    <t>23408-8</t>
  </si>
  <si>
    <t>Predição de Propriedades Petrofísicas via Inversão Sísmica Geoestatistica Condicionada a Física de Rochas</t>
  </si>
  <si>
    <t>24475-6</t>
  </si>
  <si>
    <t>Análise de cenários globais e nacionais de mitigação de gases de efeito estufa</t>
  </si>
  <si>
    <t>UFRJ - CENERGIA - CENTRO DE ECONOMIA ENERGÉTICA E AMBIENTAL</t>
  </si>
  <si>
    <t>23410-4</t>
  </si>
  <si>
    <t>Modificação de matriz para aumento de conversão de fundos</t>
  </si>
  <si>
    <t>23225-6</t>
  </si>
  <si>
    <t>Aperfeiçoamento do Sistema de Monitoração Offshore, Integração com o Sistema de Detecção de Rompimento de Linha (SDRL)</t>
  </si>
  <si>
    <t>23412-0</t>
  </si>
  <si>
    <t>Cálculo da probabilidade de prisão de coluna ou perda de circulação  em tempo real</t>
  </si>
  <si>
    <t>23413-8</t>
  </si>
  <si>
    <t>MISS-ES - Mixed Inspection Sensor System for Explosive Sites</t>
  </si>
  <si>
    <t>22286-9</t>
  </si>
  <si>
    <t>22298-4</t>
  </si>
  <si>
    <t>SISTEMA DE SECAGEM OTIMIZADO NA HDT IV DE DIESEL DA REPLAN</t>
  </si>
  <si>
    <t>22885-8</t>
  </si>
  <si>
    <t>PIG PALITO 4" x 8,5"</t>
  </si>
  <si>
    <t>23417-9</t>
  </si>
  <si>
    <t>Projeto de infraestrutura de nova edificação para implantação de sistema integrado de produção descentralizada e aplicação de Hidrogênio Verde para avaliação técnico-científica dos impactos e oportunidades na indústria, mobilidade e na cadeia de energia.</t>
  </si>
  <si>
    <t>24030-9</t>
  </si>
  <si>
    <t>Desenvolvimento de Metodologia para estimativa de recursos eólicos offshore com base na integração de Métodos de Inteligência Artificial, Modelagem Física Atmosférica Regional e Sensoriamento Remoto.</t>
  </si>
  <si>
    <t>23233-0</t>
  </si>
  <si>
    <t>Caracterização Quantitativa Integrada 4D de Reservatórios</t>
  </si>
  <si>
    <t>23223-1</t>
  </si>
  <si>
    <t>Fluido para atenuar aumento de pressão em anular confinado</t>
  </si>
  <si>
    <t>25026-6</t>
  </si>
  <si>
    <t>Levantamento de dados detalhados de mercado e aplicações para o solvente de alto ponto de ebulição (GTBE: Éteres terc-butílicos de glicerol)</t>
  </si>
  <si>
    <t>21910-5</t>
  </si>
  <si>
    <t>MAGNETOESTRATIGRAFIA E CICLOESTRATIGRAFIA DE ALTA RESOLUÇÃO DE SEÇÕES EOCRETÁCEAS (HAUTERIVIANO-BARREMIANO) DAS BACIAS DA MARGEM LESTE BRASILEIRA</t>
  </si>
  <si>
    <t>USP - GSA - Departamento de Geologia Sedimentar e Ambiental;USP - INSTITUTO OCEANOGRÁFICO DA USP</t>
  </si>
  <si>
    <t>24483-0</t>
  </si>
  <si>
    <t>Infraestrutura laboratorial complementar necessária para desenvolvimento do Projeto intitulado - Estudo Laboratorial da Carbonatação de CO2 em Basaltos, visando entender o processo de sequestro de CO2 via mineralização in situ. (COCABA)</t>
  </si>
  <si>
    <t>22633-2</t>
  </si>
  <si>
    <t>FFS-Flex Fadiga Carcaça</t>
  </si>
  <si>
    <t>23425-2</t>
  </si>
  <si>
    <t>Biocronoestratigrafia de alta resolução de foraminíferos planctônicos oligo-miocênicos da Bacia de Campos</t>
  </si>
  <si>
    <t>24031-7</t>
  </si>
  <si>
    <t>Readequação e Modernização do Laboratório de Mecânica das Rochas do IPT para Realização de Ensaios de Fluência (Creep), em Sal e Folhelho, e Caracterização Geomecânica Complementar do Pós-Sal</t>
  </si>
  <si>
    <t>23427-8</t>
  </si>
  <si>
    <t>Projeto de melhoria da infraestrutura laboratorial - Equipamentos para ensaios de fluência, uso de fluidos reativos, determinação da relação permeabilidade-deformação e caracterização petrofísica</t>
  </si>
  <si>
    <t>23428-6</t>
  </si>
  <si>
    <t>Construção de uma cadeia reversa otimizada com uso de ferramentas tecnológicas para o resíduo de óleo vegetal residual - OGR</t>
  </si>
  <si>
    <t>SELLETIVA - SOLUCOES EM LOGISTICA REVERSA LTDA</t>
  </si>
  <si>
    <t>24278-4</t>
  </si>
  <si>
    <t>Fadiga em Carcaça de Dutos Flexíveis com Defeitos Corrosivos</t>
  </si>
  <si>
    <t>24771-8</t>
  </si>
  <si>
    <t>Antigolfadas Adaptativo</t>
  </si>
  <si>
    <t>22150-7</t>
  </si>
  <si>
    <t>Paleobat-ES: Calibração das zonas paleobatimétricas com o Quaternário da Bacia do Espírito Santo</t>
  </si>
  <si>
    <t>UFES - Laboratório Oceanografia Geológica</t>
  </si>
  <si>
    <t>23432-8</t>
  </si>
  <si>
    <t>Avaliação de tecnologias para aumento de eficiência em embarcações</t>
  </si>
  <si>
    <t>23959-0</t>
  </si>
  <si>
    <t>[CIMENTO AUTO-SENSOR] Avaliação da capacidade de aquisição de informações da bainha de cimento através dos nanotubos de carbono adicionado à pasta de cimento.</t>
  </si>
  <si>
    <t>24401-2</t>
  </si>
  <si>
    <t>Evolução Paleobatimétrica das bacias Potiguar e Ceará</t>
  </si>
  <si>
    <t>23230-6</t>
  </si>
  <si>
    <t>APCLEAN_2 - Estudo em Escala Piloto Suportado por Simulação Numérica para a Aplicação de Misturadores, Ozonização e Extração Líquido-Líquido na Redução do TOG da Água Produzida</t>
  </si>
  <si>
    <t>23122-5</t>
  </si>
  <si>
    <t>Fluido para atenuar APB</t>
  </si>
  <si>
    <t>23722-2</t>
  </si>
  <si>
    <t>Adaptação do modelo INSIM para sua adequação a reservatórios com injeção de gás e/ou alta RGO</t>
  </si>
  <si>
    <t>23438-5</t>
  </si>
  <si>
    <t>Desenvolvimento de modelo numérico para avaliar a formação de incrustações em configurações de completação de poços concorrentes.</t>
  </si>
  <si>
    <t>23149-8</t>
  </si>
  <si>
    <t>PPE2 - Plataforma de Projetos de Elevação e Escoamento</t>
  </si>
  <si>
    <t>23899-8</t>
  </si>
  <si>
    <t>Desenvolvimento de metodologia de análise do comportamento e da estabilidade de taludes submarinos.</t>
  </si>
  <si>
    <t>23442-7</t>
  </si>
  <si>
    <t>CTRob (Centro de Tecnologia em Robótica) FASE1 (Projeto Executivo)</t>
  </si>
  <si>
    <t>23443-5</t>
  </si>
  <si>
    <t>Parceria PETRONAS/UFMG- Modernização do LEC/Laboratório de Ensaios de Combustíveis da UFMG para atuação na área de lubrificantes e fluidos industriais  ( Aquisição de Projetos  para Expansão de área)</t>
  </si>
  <si>
    <t xml:space="preserve">UFMG - Laboratório de Ensaios de Combustíveis - LEC </t>
  </si>
  <si>
    <t>23444-3</t>
  </si>
  <si>
    <t>Manufatura aditiva polimérica para utilização submarina</t>
  </si>
  <si>
    <t>24122-4</t>
  </si>
  <si>
    <t>Análise de Integridade de Dutos Rígidos com Metodologias Estatísticas</t>
  </si>
  <si>
    <t>23447-6</t>
  </si>
  <si>
    <t>Simulações avançadas para cálculo de limites operacionais do poço e controle de produção de areia.</t>
  </si>
  <si>
    <t>23239-7</t>
  </si>
  <si>
    <t>Desenvolvimento de Formulações Poliméricas para o Escoamento a Frio de Correntes de Refinaria</t>
  </si>
  <si>
    <t>UFRJ - Laboratório de Nanotecnologia (Interlab);UFRJ - Laboratório de Macromoléculas e Colóides na Indústria de Petróleo</t>
  </si>
  <si>
    <t>23494-8</t>
  </si>
  <si>
    <t>Avaliação microbiológica de misturas de combustíveis marítimos com biocombustíveis</t>
  </si>
  <si>
    <t>23883-2</t>
  </si>
  <si>
    <t>Avaliação da Cimentação Através da Tubulação de Produção (Through Tubing Cement Evaluation - TTCE) - Fase 2 - Informação confidencial nos termos da Resolução ANP nº 918/2023 – Art. 94</t>
  </si>
  <si>
    <t>23236-3</t>
  </si>
  <si>
    <t>Estudos Fundamentais em Sistemas de Limpeza de Separadores Gravitacionais e Sistemas de Flotação - Fase II</t>
  </si>
  <si>
    <t>23452-6</t>
  </si>
  <si>
    <t>Plataforma de Avaliação Contínua do Desempenho de Modelos Dinâmicos de Controladores MPC</t>
  </si>
  <si>
    <t>MINERVA CONTROLS SOLUCOES INDUSTRIAIS LTDA</t>
  </si>
  <si>
    <t>23453-4</t>
  </si>
  <si>
    <t>ColabRocks - Ambiente imersivo para colaboração de análises geológicas.</t>
  </si>
  <si>
    <t>SENSE PLUS CONSULTORIA E DESENVOLVIMENTO LTDA</t>
  </si>
  <si>
    <t>23502-8</t>
  </si>
  <si>
    <t>Sistema de Riscos Físicos Climáticos para as instalações costeiras e offshore</t>
  </si>
  <si>
    <t>APPIX - INOVACAO EM TECNOLOGIA DA INFORMACAO LTDA</t>
  </si>
  <si>
    <t>UFSC - Laboratório de Oceanografia Costeira - LOC</t>
  </si>
  <si>
    <t>23455-9</t>
  </si>
  <si>
    <t>Parametrização reológica de escorregamentos submarinos</t>
  </si>
  <si>
    <t>22857-7</t>
  </si>
  <si>
    <t>BRAVE ¿ Programa Brasileiro para o desenvolvimento do Agave (Brazilian Agave Development): Biologia das Plantas, Conversões Tecnológicas e Interação Sócio-Ambiental</t>
  </si>
  <si>
    <t>UNICAMP - Laboratório de Genômica e Expressão do Instituto de Biologia</t>
  </si>
  <si>
    <t>23803-0</t>
  </si>
  <si>
    <t>Melhoria no desempenho computacional e upgrade da interface gráfica do Sistema SimBR</t>
  </si>
  <si>
    <t>23458-3</t>
  </si>
  <si>
    <t>Infraestrutura para laboratório móvel de ensaios em sistema integrado composto por célula a combustível, reformadores e equipamentos periféricos</t>
  </si>
  <si>
    <t>IMT</t>
  </si>
  <si>
    <t>IMT - Divisão de Motores e Veículos</t>
  </si>
  <si>
    <t>23459-1</t>
  </si>
  <si>
    <t>Infraestrutura: DME renovável a partir de CO2 e H2.</t>
  </si>
  <si>
    <t>25343-5</t>
  </si>
  <si>
    <t>Tecnologias para Monitoramento de DGS</t>
  </si>
  <si>
    <t>23612-5</t>
  </si>
  <si>
    <t>Estimativa de Temperaturas de Formação de Gases e Carbonatos Para o Refinamento dos Modelos de História Térmica de Bacias Brasileiras</t>
  </si>
  <si>
    <t>23448-4</t>
  </si>
  <si>
    <t>Provimento de Infraestrutura para o desenvolvimento de uma rota tecnológica para o hidrotratamento de bio-óleo de pirólise obtido a partir de biomassa e lignina.</t>
  </si>
  <si>
    <t>23464-1</t>
  </si>
  <si>
    <t>Infraestrutura para o ESTUDO, PREPARAÇÃO E CARACTERIZAÇÃO DE POLÍMEROS MODIFICADOS VIA DIFERENTES ROTAS TECNOLÓGICAS</t>
  </si>
  <si>
    <t>UFABC</t>
  </si>
  <si>
    <t>UFABC - Centro de Engenharia, Modelagem e Ciências Sociais Aplicadas</t>
  </si>
  <si>
    <t>23635-6</t>
  </si>
  <si>
    <t>Cockpit: Ambiente computacional integrado</t>
  </si>
  <si>
    <t>23142-3</t>
  </si>
  <si>
    <t>Aumento de vazão no acesso ao anular</t>
  </si>
  <si>
    <t>23481-5</t>
  </si>
  <si>
    <t>BRAVE - Programa Brasileiro para o desenvolvimento do Agave (Brazilian Agave Development): Desenvolvimento de rotas industriais para obtenção de etanol e co-produtos - BRAVE Ind Construção</t>
  </si>
  <si>
    <t>23504-4</t>
  </si>
  <si>
    <t>Projeto Conceitual de Carretel de Perfuração: Modelagem, Dinâmica e Fadiga</t>
  </si>
  <si>
    <t>23926-9</t>
  </si>
  <si>
    <t>Monitoramento online de TOG e SST</t>
  </si>
  <si>
    <t>22926-0</t>
  </si>
  <si>
    <t>Desenvolvimento de tratamentos biocidas em sistemas de injeção (água do mar/água produzida) e sua padronização.</t>
  </si>
  <si>
    <t>23111-8</t>
  </si>
  <si>
    <t>Descarbonização no RGN pelo uso de biometano</t>
  </si>
  <si>
    <t>24215-6</t>
  </si>
  <si>
    <t>ROBIN F02 - Desenvolvimento da Operação</t>
  </si>
  <si>
    <t>ODEBRECHT ÓLEO E GÁS S.A.</t>
  </si>
  <si>
    <t>23298-3</t>
  </si>
  <si>
    <t>Ciclicidade em escala sub-sísmica: estratigrafia de sequências de alta resolução e implicações na heterogeneidade de reservatórios.</t>
  </si>
  <si>
    <t>23641-4</t>
  </si>
  <si>
    <t>Aquisição de equipamentos de microscopia para estudos de radiolários e nanofósseis calcários.</t>
  </si>
  <si>
    <t>24843-5</t>
  </si>
  <si>
    <t>Investigação da mudança de perfil de acidez dos petróleos do Campo de Mero</t>
  </si>
  <si>
    <t>23988-9</t>
  </si>
  <si>
    <t>GERAÇÃO SUBMARINA DE ENERGIA HIDROCINÉTICA</t>
  </si>
  <si>
    <t>ELETRONS LIVRES TECNOLOGIA E SERVICOS LTDA</t>
  </si>
  <si>
    <t>23477-3</t>
  </si>
  <si>
    <t>FWI Imaging (Full Waveform Inversion Imaging) com tecnologia de propagação acústica e Elástica aplicado pela primeira vez em dados OBN da Petrobras</t>
  </si>
  <si>
    <t>CGG DO BRASIL PARTICIPAÇÕES LTDA.</t>
  </si>
  <si>
    <t>23996-2</t>
  </si>
  <si>
    <t>Demonstração da viabilidade técnica e econômica do uso de sistemas de ultrassom desenvolvidos no Brasil para prevenção de incrustações biológicas em embarcações de apoio da indústria nacional de óleo e gás e estruturas submersas marinhas.</t>
  </si>
  <si>
    <t>THEODOROS MEGALOMATIDIS SISTEMAS AMBIENTAIS, ANTI-CRACAS, ANTI-ALGAS, INDUSTRIA, COMERCIO, IMPORTACAO E EXPORTACAO EIRELI</t>
  </si>
  <si>
    <t>23479-9</t>
  </si>
  <si>
    <t>KAROON</t>
  </si>
  <si>
    <t>FORTALECIMENTO DA CULTURA DE SEGURANÇA EM OPERAÇÕES COM SONDAS</t>
  </si>
  <si>
    <t>22152-3</t>
  </si>
  <si>
    <t>Caracterização estrutural e modelagem numérica de zonas de falha</t>
  </si>
  <si>
    <t>23482-3</t>
  </si>
  <si>
    <t>Pesquisa, desenvolvimento e experimentações utilizando novas tecnologias digitais</t>
  </si>
  <si>
    <t>24232-1</t>
  </si>
  <si>
    <t>Desenvolvimento de plataforma unificada para processamento de dados cromatográficos.</t>
  </si>
  <si>
    <t>23484-9</t>
  </si>
  <si>
    <t>Imageamento RTM e Kirchhoff com Funções de Green Compactas</t>
  </si>
  <si>
    <t>22233-1</t>
  </si>
  <si>
    <t>Ábaco de parametrização para impelidores de tanques e ferramenta computacional para mitigação de borra.</t>
  </si>
  <si>
    <t>22684-5</t>
  </si>
  <si>
    <t>Digital Twin de Dutos Rígidos Submarinos (PipeTwin)</t>
  </si>
  <si>
    <t>21952-7</t>
  </si>
  <si>
    <t>Triagem inicial de rotas foto/eletroquímicas avançadas para a conversão de CO2 em oxalato</t>
  </si>
  <si>
    <t>24563-9</t>
  </si>
  <si>
    <t>Limpeza e texturização de superfícies para pintura com laser de alta potência</t>
  </si>
  <si>
    <t>23247-0</t>
  </si>
  <si>
    <t>Avaliação de Metodologias para Interpretação de Curvas de Permeabilidade Relativa em meios porosos heterogêneos</t>
  </si>
  <si>
    <t>23326-2</t>
  </si>
  <si>
    <t>MARLIM 3</t>
  </si>
  <si>
    <t>24269-3</t>
  </si>
  <si>
    <t>ROBIN F 02 - Desenvolvimento do Casulo e integração</t>
  </si>
  <si>
    <t>23240-5</t>
  </si>
  <si>
    <t>O Futuro do Etanol no Setor de Transportes</t>
  </si>
  <si>
    <t>23843-6</t>
  </si>
  <si>
    <t>Susceptibilidade Magnética (SM) de Rochas Ígneas do Pré-sal das Bacias da Margem Sudeste</t>
  </si>
  <si>
    <t>23989-7</t>
  </si>
  <si>
    <t>Síntese e Avaliação de Desempenho de Potenciais Inibidores Verdes Resistentes a Altas Temperaturas Destinados à Inibição de Incrustação Inorgânica.</t>
  </si>
  <si>
    <t>SENAI-RJ;UFRJ</t>
  </si>
  <si>
    <t>SENAI-RJ - INSTITUTO SENAI DE INOVAÇÃO EM QUÍMICA VERDE ;UFRJ - Núcleo de Desenvolvimento de Processos e Análises Químicas em Tempo Real (NQTR)</t>
  </si>
  <si>
    <t>23248-8</t>
  </si>
  <si>
    <t>Metodologia para Determinação do Escopo de Inspeções UWILD de Plataformas FPSO: aplicações de conceitos de confiabilidade e análise de risco</t>
  </si>
  <si>
    <t>23250-4</t>
  </si>
  <si>
    <t>Desenvolvimento de soluções de pavimentação asfáltica de baixo carbono</t>
  </si>
  <si>
    <t>UFRJ;UFSM</t>
  </si>
  <si>
    <t>UFRJ - Laboratório de Geotecnia LABGEO - Setor de Pavimentos;UFSM - Laboratório de Materiais de Construção Civil (LMCC/UFSM);UFSM - LACHEM - Laboratório de Análise Químicas</t>
  </si>
  <si>
    <t>23837-8</t>
  </si>
  <si>
    <t>Análise Multivariada de Extremos Metocean (onda, vento e corrente conjuntamente)</t>
  </si>
  <si>
    <t>23918-6</t>
  </si>
  <si>
    <t>Normalização Técnica - Desenvolvimento de metodologias analíticas, avaliação e elaboração de Normas Técnicas de interesse da Petrobras</t>
  </si>
  <si>
    <t>23942-6</t>
  </si>
  <si>
    <t>Energia das Ondas Embarcadas em FPSOs</t>
  </si>
  <si>
    <t>23999-6</t>
  </si>
  <si>
    <t>Gêmeo Digital para unidade PSA visando a melhoria operacional</t>
  </si>
  <si>
    <t>23503-6</t>
  </si>
  <si>
    <t>Desenvolvimento de Software para Acoplamento Poço-Reservatório Integrado a Seleção de Configurações</t>
  </si>
  <si>
    <t>24210-7</t>
  </si>
  <si>
    <t>Avaliação do envelhecimento de compósitos pultrudados em ambiente offshore</t>
  </si>
  <si>
    <t>23254-6</t>
  </si>
  <si>
    <t>Desenvolvimento de Solver para Simuladores de Reservatórios em Arquiteturas Híbridas</t>
  </si>
  <si>
    <t>23266-0</t>
  </si>
  <si>
    <t>AKH-Analytics Knowledge Hub</t>
  </si>
  <si>
    <t>UFPR - Laboratório de Prototipagem e Plasticidade</t>
  </si>
  <si>
    <t>23743-8</t>
  </si>
  <si>
    <t>CNODC; CNOOC</t>
  </si>
  <si>
    <t>Desenvolvimento de um sistema de Inteligência Artificial para medição virtual de vazões e monitoramento da produção em poços produtores de óleo</t>
  </si>
  <si>
    <t>23744-6</t>
  </si>
  <si>
    <t>Desenvolvimento de um sistema de Inteligência Artificial para identificação da provável fonte de vazamento.</t>
  </si>
  <si>
    <t>24100-0</t>
  </si>
  <si>
    <t>FCC (Future Catalytic Cracking): Explorando novas matérias primas e modos de operação para um arranjo de refino atualizado, otimizando o conteúdo sustentável de C nas frações obtidas - INFRAESTRUTURA</t>
  </si>
  <si>
    <t>24389-9</t>
  </si>
  <si>
    <t>ACV Digital AID - Avaliação Integrada e Descarbonização</t>
  </si>
  <si>
    <t>23719-8</t>
  </si>
  <si>
    <t>Estudo sobre a influência de diferentes formulações de combustíveis e tecnologias automotivas na emissão de nanopartículas e material particulado.</t>
  </si>
  <si>
    <t>23992-1</t>
  </si>
  <si>
    <t>Metalização de Junta Interna de Dutos para Controle da Corrosão.</t>
  </si>
  <si>
    <t>24355-0</t>
  </si>
  <si>
    <t>Infraestrutura para Biorredução de CO2: Prospecção, Desenvolvimento e Engenharia de Processos - Bio-CCUS - parte UFSCar</t>
  </si>
  <si>
    <t>UFSCar - Laboratorio de Metaloenzimas e Biomimeticos</t>
  </si>
  <si>
    <t>24491-3</t>
  </si>
  <si>
    <t>Infraestrutura no Labim/UFRJ para Biorredução de CO2: Prospecção, Desenvolvimento e Engenharia de Processos - Bio-CCUS</t>
  </si>
  <si>
    <t>23515-0</t>
  </si>
  <si>
    <t>Implantação de soluções para a otimização processo de unitização de cargas</t>
  </si>
  <si>
    <t>23516-8</t>
  </si>
  <si>
    <t>Aperfeiçoamento de método para automação de correlação estratigráfica de perfis de poços integrando técnicas de DTW e de inteligência artificial</t>
  </si>
  <si>
    <t>24522-5</t>
  </si>
  <si>
    <t>Aplicação de Machine Learning para a obtenção de modelos dinâmicos de deposição em permutadores de calor e incorporação no aplicativo FoulingTR</t>
  </si>
  <si>
    <t>25075-3</t>
  </si>
  <si>
    <t>Estudos de tecnologias de HCC de residuos</t>
  </si>
  <si>
    <t>24001-0</t>
  </si>
  <si>
    <t>ESTUDO DE TECNOLOGIAS ALTERNATIVAS PARA REDUÇÃO DO CONSUMO DE COMBUSTÍVEL, EMISSÃO DE POLUENTES E GASES DE EFEITO ESTUFA NA FROTA DE PETROLEIROS DA PETROBRÁS ATRAVÉS DO APROVEITAMENTO DA ENERGIA DO VENTO, GERAÇÃO DE COLCHÃO DE AR, CONTROLE DE TRIM E/OU LEME ESPECIAL.</t>
  </si>
  <si>
    <t>24124-0</t>
  </si>
  <si>
    <t>Estabilidade de cargas para Unidade de HDT Médios (U-2500) do GásLub</t>
  </si>
  <si>
    <t>23521-8</t>
  </si>
  <si>
    <t>SMART TWIN ¿ ANALISADORES VIRTUAIS ¿ DESENVOLVIMENTO E IMPLANTAÇÃO DE NOVAS FUNCIONALIDADES</t>
  </si>
  <si>
    <t>24141-4</t>
  </si>
  <si>
    <t>Metodologia para avaliar dano acumulado nos cabos de perfuração em sondas</t>
  </si>
  <si>
    <t>23523-4</t>
  </si>
  <si>
    <t>Implementação de sistema de gases para possibilitar maior eficiencia nas análises de Fração Renovável de Combustíveis - INFRA</t>
  </si>
  <si>
    <t>24402-0</t>
  </si>
  <si>
    <t>Revisão e avaliação de metodologias para cálculo de Economia Circular</t>
  </si>
  <si>
    <t>24524-1</t>
  </si>
  <si>
    <t>S³MS - Fase 2 - IVA para Riscos Ocupacionais</t>
  </si>
  <si>
    <t>23526-7</t>
  </si>
  <si>
    <t>FAST - Fabricação Aditiva para Subsea Tecnologias</t>
  </si>
  <si>
    <t>24599-3</t>
  </si>
  <si>
    <t>Processo de Gestão de Águas Baseado em Dados</t>
  </si>
  <si>
    <t>24600-9</t>
  </si>
  <si>
    <t>Otimização no Desenvolvimento de Projetos Conceituais e Básicos de FPSOs Com o Uso de Simuladores (Etapa Exploratória)</t>
  </si>
  <si>
    <t>23059-9</t>
  </si>
  <si>
    <t>Processo de Tratamento de Água Produzida Visando a Mitigação da Geração de Feições Oleosas</t>
  </si>
  <si>
    <t>23297-5</t>
  </si>
  <si>
    <t>Estudo integrado de interação rocha-fluido aplicado à sedimentação e diagênese de reservatórios do Pré-sal - PREVISAL II.</t>
  </si>
  <si>
    <t>23924-4</t>
  </si>
  <si>
    <t>MedDoc - Sistema automático de conformidade em medição fiscal de fluidos do E&amp;P</t>
  </si>
  <si>
    <t>24346-9</t>
  </si>
  <si>
    <t>VAR - Verificação Automatizada de Radiografias 
Detecção de similaridades em radiografias de juntas soldadas</t>
  </si>
  <si>
    <t>23256-1</t>
  </si>
  <si>
    <t>Sistema de geração de volumes de difração por CRP aplicado a dados OBN</t>
  </si>
  <si>
    <t>22477-4</t>
  </si>
  <si>
    <t>Projeto de pesquisa e inovacao sobre a otimizacao do processo de deslocamento de fluidos e gerenciamento de hidratos</t>
  </si>
  <si>
    <t>23559-8</t>
  </si>
  <si>
    <t>EPI Inteligente - Wearables para aumento de Segurança</t>
  </si>
  <si>
    <t>23303-1</t>
  </si>
  <si>
    <t>Reparo de Painéis de Plataformas por Compósito</t>
  </si>
  <si>
    <t>23257-9</t>
  </si>
  <si>
    <t>Desenvolvimento de um processo de scale-up para converter CO2 em metanol em condições supercríticas</t>
  </si>
  <si>
    <t>CARBONIC TECNOLOGIAS DE CARBONO ZERO LTDA</t>
  </si>
  <si>
    <t>23562-2</t>
  </si>
  <si>
    <t>Ferramenta de Design Generativo para Automatização e Otimização do Lançamento de Componentes em Planta Industrial</t>
  </si>
  <si>
    <t>23302-3</t>
  </si>
  <si>
    <t>Estudos tribológicos para desenvolvimento de revestimento polimérico para risers rígidos de titânio</t>
  </si>
  <si>
    <t>23554-9</t>
  </si>
  <si>
    <t>Modelagem para suporte a Acid X Frac</t>
  </si>
  <si>
    <t>23560-6</t>
  </si>
  <si>
    <t>Tecnologias para Prevenção de Incrustações Marinhas</t>
  </si>
  <si>
    <t>24432-7</t>
  </si>
  <si>
    <t>Infraestrutura no Biose/UFRJ para Biorredução de CO2: Prospecção, Desenvolvimento e Engenharia de Processos - Bio-CCUS</t>
  </si>
  <si>
    <t>24433-5</t>
  </si>
  <si>
    <t>Infraestrutura no H2CIN/UFRJ para Biorredução de CO2: Prospecção, Desenvolvimento e Engenharia de Processos - Bio-CCUS</t>
  </si>
  <si>
    <t>24468-1</t>
  </si>
  <si>
    <t>Estudo de Sistema Anti-incrustante Utilizando Transdutores Ultassonicos em Estruturas e Componentes Subaquáticos.</t>
  </si>
  <si>
    <t>23569-7</t>
  </si>
  <si>
    <t>Avaliar plataforma IoT para aplicação em visão computacional</t>
  </si>
  <si>
    <t>24149-7</t>
  </si>
  <si>
    <t>Tecnologia de liner polimérico para reabilitação de dutos</t>
  </si>
  <si>
    <t>23571-3</t>
  </si>
  <si>
    <t>Uso de inteligência artificial (IA) para suporte operacional aos processos de refino.</t>
  </si>
  <si>
    <t>24612-4</t>
  </si>
  <si>
    <t>Modelagem Térmica para Caracterização Diagenética de Reservatórios Carbonáticos</t>
  </si>
  <si>
    <t>23573-9</t>
  </si>
  <si>
    <t>Avaliação Integrada de garantia de escoamento</t>
  </si>
  <si>
    <t>23574-7</t>
  </si>
  <si>
    <t>Novas gasolinas para o Projeto Marco20</t>
  </si>
  <si>
    <t>24756-9</t>
  </si>
  <si>
    <t>Teste de válvulas de baixa emissão fugitiva</t>
  </si>
  <si>
    <t>23295-9</t>
  </si>
  <si>
    <t>ASRiser - Aprimoramentos em Suportes de Riser</t>
  </si>
  <si>
    <t>23577-0</t>
  </si>
  <si>
    <t>Diagnóstico de Aproveitamento de Frota</t>
  </si>
  <si>
    <t>23578-8</t>
  </si>
  <si>
    <t>Diagnóstico de Tanques no Terminal de São Sebastião¿</t>
  </si>
  <si>
    <t>23579-6</t>
  </si>
  <si>
    <t>Monitoramento preditivo de permutadores de calor utilizando abordagem híbrida</t>
  </si>
  <si>
    <t>23580-4</t>
  </si>
  <si>
    <t>Diagnóstico Analítico Proteção de Duto</t>
  </si>
  <si>
    <t>23581-2</t>
  </si>
  <si>
    <t>Otimização multibatelada de mistura de produtos</t>
  </si>
  <si>
    <t>23582-0</t>
  </si>
  <si>
    <t>Gaseificação de bio-óleo</t>
  </si>
  <si>
    <t>23583-8</t>
  </si>
  <si>
    <t>Estudo de viabilidade para interfaces digitais dos dados biocronoestratigráficos na Petrobras</t>
  </si>
  <si>
    <t>23457-5</t>
  </si>
  <si>
    <t>23585-3</t>
  </si>
  <si>
    <t>Prospecção de modelos integrados de energia</t>
  </si>
  <si>
    <t>24018-4</t>
  </si>
  <si>
    <t>Desenvolvimento de Metodologias e Métricas de Confiabilidade de Equipamentos de Construção de Poços e Ferramental de Software para Análise de Confiabilidade</t>
  </si>
  <si>
    <t>22178-8</t>
  </si>
  <si>
    <t>Desenvolvimento de metodologia para a caracterização petrofísica em escala nanométrica de rochas em 3D</t>
  </si>
  <si>
    <t>22907-0</t>
  </si>
  <si>
    <t>Integridade de Fixadores para Interligação de dutos no FPSO</t>
  </si>
  <si>
    <t>24021-8</t>
  </si>
  <si>
    <t>Simulador de previsão de movimentos em helideques de unidades marítimas</t>
  </si>
  <si>
    <t>23289-2</t>
  </si>
  <si>
    <t>Estudo experimental e numérico da perda de injetividade de água produzida em rochas-reservatório com variação de parâmetros físicos e geométricos do poço</t>
  </si>
  <si>
    <t>23528-3</t>
  </si>
  <si>
    <t>Emissões de Material Particulado para as Fases L7 e L8 do Proconve</t>
  </si>
  <si>
    <t>23592-9</t>
  </si>
  <si>
    <t>Extensão de vida útil de reparos temporários qualificados em materiais compósitos</t>
  </si>
  <si>
    <t>23593-7</t>
  </si>
  <si>
    <t>Simulação de catalisador de equilíbrio por impregnação de Catalisador de FCC com açúcar e metal</t>
  </si>
  <si>
    <t>23822-0</t>
  </si>
  <si>
    <t>Cenários futuros para a redução de emissões GEE no transporte marítimo</t>
  </si>
  <si>
    <t>23556-4</t>
  </si>
  <si>
    <t>Implementação de Modelos Computacionais para a Versão do Siscabe de Aplicação Submarina</t>
  </si>
  <si>
    <t>24190-1</t>
  </si>
  <si>
    <t>Aditivo Redutor de Ponto de Fluidez para Escoamento de Gasóleos no Refino</t>
  </si>
  <si>
    <t>24204-0</t>
  </si>
  <si>
    <t>Avaliação da Aplicação de Revestimentos Aspergidos Termicamente e do tipo PVD para a Redução do Fenômeno de Incrustação em Componentes Sujeitos a Erosão Severa</t>
  </si>
  <si>
    <t>LACTEC;UTFPR;UEPG</t>
  </si>
  <si>
    <t>LACTEC - INSTITUTO DE TECNOLOGIA PARA O DESENVOLVIMENTO;UTFPR - LABORATÓRIO DE SOLDAGEM E ENGENHARIA DE SUPERFÍCIE;UEPG - Departamento de Engenharia de Materiais</t>
  </si>
  <si>
    <t>22654-8</t>
  </si>
  <si>
    <t>Estudos sobre Deposições Carbonáticas e Asfálticas em Tubulações e Dispositivos de Controle de Influxo</t>
  </si>
  <si>
    <t>23317-1</t>
  </si>
  <si>
    <t>Mosis XR - Tecnologias Integradas para Geologia Virtual</t>
  </si>
  <si>
    <t>UNISINOS - VIZLAB -  X-Reality and GeoInformatics Lab</t>
  </si>
  <si>
    <t>23372-6</t>
  </si>
  <si>
    <t>Desenvolvimento de modelos analíticos e numéricos para análise de dutos revestidos mecanicamente no método de instalação pelo método carretel</t>
  </si>
  <si>
    <t>23485-6</t>
  </si>
  <si>
    <t>Captação de Energia Submarina Local - Hidrocinética</t>
  </si>
  <si>
    <t>23602-6</t>
  </si>
  <si>
    <t>Estudos de transferência de gasóleos em escala piloto</t>
  </si>
  <si>
    <t>CTDUT</t>
  </si>
  <si>
    <t>CTDUT - CENTRO DE TECNOLOGIA EM DUTOS - CTDUT</t>
  </si>
  <si>
    <t>23555-6</t>
  </si>
  <si>
    <t>Underthesea Streaming: Artificial Intelligence Video Compression and Decompression for Submarine Streaming</t>
  </si>
  <si>
    <t>24710-6</t>
  </si>
  <si>
    <t>Operação ROVLess de pré pull-out</t>
  </si>
  <si>
    <t>23181-1</t>
  </si>
  <si>
    <t>Avaliação de petróleos, rochas, correntes e derivados por espectrometria de massas mono (CG-EM), bidimensional (CGxCG-FID ToF) e por petroleômica (FT-MS)</t>
  </si>
  <si>
    <t>23561-4</t>
  </si>
  <si>
    <t>PAD MUD de alto rendimento para 2R-PACS</t>
  </si>
  <si>
    <t>23253-8</t>
  </si>
  <si>
    <t>TC de infraestrutura civil do Perfilador de Fibra Óptica para Tanques de FPSO</t>
  </si>
  <si>
    <t>23316-3</t>
  </si>
  <si>
    <t>Simulador de reação exotérmica para remoção de coluna</t>
  </si>
  <si>
    <t>24395-6</t>
  </si>
  <si>
    <t>Metodologia para Avaliação de Inibidores Voláteis de Corrosão (VCI) - Base Óleo</t>
  </si>
  <si>
    <t>24822-9</t>
  </si>
  <si>
    <t>Modelagem estatística dos spreads internacionais de longo prazo</t>
  </si>
  <si>
    <t>PUC-Rio - LAMPS - Laboratory of Applied Mathematical Programming and Statistics</t>
  </si>
  <si>
    <t>23054-0</t>
  </si>
  <si>
    <t>Adequação de parque experimental e inovações tecnológicas aplicados aos projetos de P&amp;D da gerência de Laboratórios de Química do CENPES (PDIDMS/PPL/LABQ) - INFRAESTRUTURA</t>
  </si>
  <si>
    <t>21934-5</t>
  </si>
  <si>
    <t>INFRAESTRUTURA para Avaliação do Potencial Eólico do Bloco de Libra e de Alternativas de Provimento de Energia a Partir da Fonte Eólica Offshore para o Incremento de Produção de Petróleo com Redução de Emissões de Carbono.</t>
  </si>
  <si>
    <t>UFRGS - NIEPIEE - NÚCLEO DE INTEGRAÇÃO DE ESTUDOS, PESQUISA E INOVAÇÃO EM ENERGIA EÓLICA</t>
  </si>
  <si>
    <t>22311-5</t>
  </si>
  <si>
    <t>Avaliação do Potencial Eólico do Bloco de Libra e de Alternativas de Provimento de Energia a Partir da Fonte Eólica Offshore.</t>
  </si>
  <si>
    <t>22945-0</t>
  </si>
  <si>
    <t>Capacitação do LRAP para Análise Técnicas de Restauração de Molhabilidade para Determinação de Permeabilidade Relativa em Condições Representativas dos Reservatórios do Pré-Sal Brasileiro (INFRAESTRUTURA)</t>
  </si>
  <si>
    <t>22957-5</t>
  </si>
  <si>
    <t>CAPACITAÇÃO DO LABORATÓRIO DE TERMODINÂMICA E SIMULAÇÃO MOLECULAR PARA MEDIÇÃO E CÁLCULOS PROPRIEDADES DE EQUILÍBRIO E PROPRIEDADES DE TRANSPORTES EM CONDIÇÕES REAIS DE RESERVATÓRIOS DO PRÉ-SAL BRASILEIRO</t>
  </si>
  <si>
    <t>23701-6</t>
  </si>
  <si>
    <t>Infraestrutura de laboratório para desenvolvimento do nanossensor de CO2</t>
  </si>
  <si>
    <t>24405-3</t>
  </si>
  <si>
    <t>Desenvolvimento do Robô aplicado às áreas de Difícil Acesso para Revestimento - Fase 3 - Testes de validação offshore</t>
  </si>
  <si>
    <t>SENAI-MG;SENAI-SC</t>
  </si>
  <si>
    <t xml:space="preserve">SENAI-MG - INSTITUTO SENAI DE INOVAÇÃO ENGENHARIA DE SUPERFÍCIES;SENAI-SC - Instituto SENAI de Inovação em Sistemas de Manufatura </t>
  </si>
  <si>
    <t>22692-8</t>
  </si>
  <si>
    <t>FFS-Flex-Danos</t>
  </si>
  <si>
    <t>22942-7</t>
  </si>
  <si>
    <t>MONITORAMENTO EM TEMPO REAL DOS SISTEMAS DE REMOÇÃO DE SULFATO POR MEMBRANAS</t>
  </si>
  <si>
    <t>23306-4</t>
  </si>
  <si>
    <t>JIP - ROBÔ ESCALADOR PARA PINTURA E SOLDAGEM ¿ REPS</t>
  </si>
  <si>
    <t>SENAI-SC;UFSC</t>
  </si>
  <si>
    <t>SENAI-SC - Instituto SENAI de Inovação em Sistemas Embarcados;SENAI-SC - Instituto SENAI de Inovação em Sistemas de Manufatura ;UFSC - Instituto de Soldagem e Mecatrônica - LABSOLDA</t>
  </si>
  <si>
    <t>23309-8</t>
  </si>
  <si>
    <t>Escoamentos de gases densos através de Válvulas de Gas Lift (VGL)</t>
  </si>
  <si>
    <t>23310-6</t>
  </si>
  <si>
    <t>Biomarcadores para confirmação de doenças cardiovasculares, pulmonares e saúde mental</t>
  </si>
  <si>
    <t>24046-5</t>
  </si>
  <si>
    <t>Ajuste de histórico de produção por abordagem closed-loop usando simulações estratigráficas</t>
  </si>
  <si>
    <t>23311-4</t>
  </si>
  <si>
    <t>Desenvolvimento de metodologia de confiabilidade e risco para auxiliar no escopo de inspeções UWILD</t>
  </si>
  <si>
    <t>AMERICAN BUREAU OF SHIPPING</t>
  </si>
  <si>
    <t>23852-7</t>
  </si>
  <si>
    <t>Modelos geológicos e assinatura petrossísmica dos depósitos cársticos em Lula, Iracema, Búzios e Sépia</t>
  </si>
  <si>
    <t>24068-9</t>
  </si>
  <si>
    <t>Geração de energia a partir de fontes renováveis para suprimento a projetos de DP</t>
  </si>
  <si>
    <t>24295-8</t>
  </si>
  <si>
    <t>PROJETO EXECUTIVO PARA CONSTRUÇÃO DE CENTRO DE PESQUISA E INTERAÇÃO UNIVERSIDADE/INDÚSTRIA/SOCIEDADE VOLTADO A DIVERSIFICAÇÃO DA MATRIZ ENERGÉTICA E MINIMIZAÇÃO DOS GASES DE EFEITO ESTUFA</t>
  </si>
  <si>
    <t>24296-6</t>
  </si>
  <si>
    <t>Projeto executivo para a realização da adequação laboratorial da unidade de Rede Drones - Rede de Desenvolvimento e Qualificação de Drones Autônomos para Aplicações na Cadeia de Óleo e Gás</t>
  </si>
  <si>
    <t>24773-4</t>
  </si>
  <si>
    <t>23080-5</t>
  </si>
  <si>
    <t>Perfilador para Separadores Gravitacionais, Tratadores de Óleo e Tanques</t>
  </si>
  <si>
    <t>22290-1</t>
  </si>
  <si>
    <t>Aumento da recuperação de C3+ via nova configuração de área fria de UFCC e UCR</t>
  </si>
  <si>
    <t>23043-3</t>
  </si>
  <si>
    <t>Atualização tecnológica do Sistema de Supervisão, Controle e Comandos Elétricos de 14 Unidades Piloto.</t>
  </si>
  <si>
    <t>23079-7</t>
  </si>
  <si>
    <t>Inclusão de alternativa de sistemas de tratamento de água produzida para reinjeção nos projetos de afretadas e próprias</t>
  </si>
  <si>
    <t>23699-2</t>
  </si>
  <si>
    <t>Aproveitamento de lítio e outros metais de águas produzidas no présal</t>
  </si>
  <si>
    <t>23636-4</t>
  </si>
  <si>
    <t>EVTE sobre implementação do FGRS</t>
  </si>
  <si>
    <t>23842-8</t>
  </si>
  <si>
    <t>Squeeze Life Enhancers para o Pré-Sal</t>
  </si>
  <si>
    <t>23952-5</t>
  </si>
  <si>
    <t>HITC - Tempo de indução para formação de hidratos em sistemas dominados pelo óleo</t>
  </si>
  <si>
    <t>23657-0</t>
  </si>
  <si>
    <t>Membranas para Permeação de Gases com Elevada Estabilidade Termo-Mecânica - Infraestrutura</t>
  </si>
  <si>
    <t>23331-2</t>
  </si>
  <si>
    <t>Desenvolvimento de modelos para monitoramento em tempo real de sistemas de remoção de sulfato por membranas.</t>
  </si>
  <si>
    <t>23827-9</t>
  </si>
  <si>
    <t>Estudos de Zona de Invasão</t>
  </si>
  <si>
    <t>22711-6</t>
  </si>
  <si>
    <t>Ultra MVM - Medição de Vazão Multifásica baseada em Ultrassom</t>
  </si>
  <si>
    <t>23605-9</t>
  </si>
  <si>
    <t>Sistemas SERS para determinação de inibidores de incrustação (fosfonatos)</t>
  </si>
  <si>
    <t>SENAI-MG - INSTITUTO SENAI DE INOVAÇÃO ENGENHARIA DE SUPERFÍCIES</t>
  </si>
  <si>
    <t>23838-6</t>
  </si>
  <si>
    <t>Análise avançada de estabilidade de taludes submarinos</t>
  </si>
  <si>
    <t>23152-2</t>
  </si>
  <si>
    <t>Modelagem Forward de rochas geradoras da Margem Equatorial</t>
  </si>
  <si>
    <t>23570-5</t>
  </si>
  <si>
    <t>Data Augmentation vinculado ao Modelo Petrossísmico</t>
  </si>
  <si>
    <t>23619-0</t>
  </si>
  <si>
    <t>Inversão do campo de onda completo e imageamento sísmico 3D em meios elásticos utilizando ambientes de supercomputação com placas gráficas aceleradoras GPU para monitoramento de projetos de exploração, produção e de injeção e armazenamento de CO2 em campos de óleo e gás</t>
  </si>
  <si>
    <t>23929-3</t>
  </si>
  <si>
    <t>Incorporação de Dados Dinâmicos em Modelos Geológicos Forward</t>
  </si>
  <si>
    <t>24074-7</t>
  </si>
  <si>
    <t>Análise Hidroelástica de FPSOs com foco em extensão de vida produtiva</t>
  </si>
  <si>
    <t>24697-5</t>
  </si>
  <si>
    <t>Otimização das rotas de escoamento de gás: quantificação da oportunidade</t>
  </si>
  <si>
    <t>23036-7</t>
  </si>
  <si>
    <t>Sistemas microfluídicos para controle de parâmetros relevantes no processo de injeção/reinjeção de água produzida</t>
  </si>
  <si>
    <t>23638-0</t>
  </si>
  <si>
    <t>Modelagem Estratigráfica de Carbonatos utilizando código Fuzzy</t>
  </si>
  <si>
    <t>23639-8</t>
  </si>
  <si>
    <t>Seleção e desenvolvimento de agentes de transferência de fase para o tratamento de água produzida visando remoção de compostos orgânicos dissolvidos - estudos teóricos e experimentais em escala piloto.</t>
  </si>
  <si>
    <t>UFRJ - GRIFIT - Grupo Interdisciplinar de Fenômenos Interfaciais</t>
  </si>
  <si>
    <t>23936-8</t>
  </si>
  <si>
    <t>Estudo das Correntes Elétricas nas Plataformas de Petróleo - Fase 2</t>
  </si>
  <si>
    <t>23642-2</t>
  </si>
  <si>
    <t>Rochas clásticas intrabaciais carbonáticas e híbridas da sequência Pré-sal, Bacia de Santos: simulação estratigráfica com ênfase nos sistemas deposicionais, gênese, qualidade de reservatório e o impacto das sucessivas reativações tectônicas na formação dos build¿ups carbonáticos</t>
  </si>
  <si>
    <t>23393-2</t>
  </si>
  <si>
    <t>PRODUÇÃO DE COMBUSTÍVEIS ALTERNATIVOS PARA AVIAÇÃO PELA ROTA FISCHER TROPSCH</t>
  </si>
  <si>
    <t>SENAI-RN;UFRN</t>
  </si>
  <si>
    <t>SENAI-RN - Laboratório de Sustentabilidade - LS ;UFRN - Laboratórios de Análises Ambientais, Processamento Primário e Biocombustíveis do NUPPRAR</t>
  </si>
  <si>
    <t>24131-5</t>
  </si>
  <si>
    <t>InnoLab TotalEnergies - Investimento em infraestrutura interna para criação do Laboratório de Pesquisa e Inovação  da TotalEnergies Brasil.</t>
  </si>
  <si>
    <t>23637-2</t>
  </si>
  <si>
    <t>Aprimoramento de infraestrutura para o desenvolvimento do processo de beneficiamento de etanol para oxigenados na faixa de diesel.</t>
  </si>
  <si>
    <t>23333-8</t>
  </si>
  <si>
    <t>Monitoramento em Linha e em Tempo Real de Sistemas Críticos de Produção de Óleo e Gás com Auxílio de Ferramentas de Machine Learning (Aumento do escopo de Inteligência Artificial da Biblioteca BIBMON)</t>
  </si>
  <si>
    <t>24161-2</t>
  </si>
  <si>
    <t>Inteligência Artificial para Classificação de Óleos - Qualidade e Alterações</t>
  </si>
  <si>
    <t>24541-5</t>
  </si>
  <si>
    <t>Proxy de Simuladores de Reservatórios em Machine Learning</t>
  </si>
  <si>
    <t>22755-3</t>
  </si>
  <si>
    <t>EV-01929 Confiabilidade aplicada a inspeção UWILD</t>
  </si>
  <si>
    <t>22757-9</t>
  </si>
  <si>
    <t>EV-01609 Sistema NoMan para Inspeção de Tanques</t>
  </si>
  <si>
    <t>23671-1</t>
  </si>
  <si>
    <t>Software para automatização da interpretação quimioestratigráfica</t>
  </si>
  <si>
    <t>24160-4</t>
  </si>
  <si>
    <t>Identificação e caracterização de áreas potenciais para armazenamento geológico de CO2 no Norte Capixaba</t>
  </si>
  <si>
    <t>23894-9</t>
  </si>
  <si>
    <t>Desenvolvimento de Solução Digital para Auxílio na Tomada de Decisão em Processos de União e Reparo</t>
  </si>
  <si>
    <t>23953-3</t>
  </si>
  <si>
    <t>Geotermômetros Orgânicos - Estudo da Gênese de Diamantóides</t>
  </si>
  <si>
    <t>24087-9</t>
  </si>
  <si>
    <t>Ferramenta portátil para alívio de pressão em anular de dutos flexíveis</t>
  </si>
  <si>
    <t>21994-9</t>
  </si>
  <si>
    <t>Estruturação de dados submarinos</t>
  </si>
  <si>
    <t>22099-6</t>
  </si>
  <si>
    <t>Abandono de Poços</t>
  </si>
  <si>
    <t>22100-2</t>
  </si>
  <si>
    <t>Monitoramento de Integridade na Construção de Poços</t>
  </si>
  <si>
    <t>22101-0</t>
  </si>
  <si>
    <t>Instalação de internos de riser para aumento de rentabilidade em UFCCs</t>
  </si>
  <si>
    <t>22297-6</t>
  </si>
  <si>
    <t>Partida de unidade de alquilação de aromáticos em médios</t>
  </si>
  <si>
    <t>22328-9</t>
  </si>
  <si>
    <t>CO2 Supersônico</t>
  </si>
  <si>
    <t>22336-2</t>
  </si>
  <si>
    <t>Aplicação da Medição Multifásica em projetos de DP</t>
  </si>
  <si>
    <t>22367-7</t>
  </si>
  <si>
    <t>Coprocessamento de bio-óleo em UCR</t>
  </si>
  <si>
    <t>22371-9</t>
  </si>
  <si>
    <t>Partida da unidade integrada</t>
  </si>
  <si>
    <t>22380-0</t>
  </si>
  <si>
    <t>Implementação de novo solvente para absorção de CO2</t>
  </si>
  <si>
    <t>22392-5</t>
  </si>
  <si>
    <t>Implantação da oxicombustão integrada ao FCC</t>
  </si>
  <si>
    <t>22393-3</t>
  </si>
  <si>
    <t>Uso de membranas para captura de CO2 em separação subsea</t>
  </si>
  <si>
    <t>22462-6</t>
  </si>
  <si>
    <t>Modelo visco-elástico tridimensional (SEAM-BR)</t>
  </si>
  <si>
    <t>22512-8</t>
  </si>
  <si>
    <t>Implantação ATJ-Guerbet</t>
  </si>
  <si>
    <t>22796-7</t>
  </si>
  <si>
    <t>Desenvolvimento e implantação de gêmeo digital para equipamentos submarinos - GEMEOSS</t>
  </si>
  <si>
    <t>22833-8</t>
  </si>
  <si>
    <t>Implantação de Hub de CCUS no Brasil</t>
  </si>
  <si>
    <t>23098-7</t>
  </si>
  <si>
    <t>Inclusão de tecnologia de filtração em membrana cerâmica para tratamento da água produzida para reinjeção</t>
  </si>
  <si>
    <t>23352-8</t>
  </si>
  <si>
    <t>PD&amp;I em diferentes metodologias para melhoria do núcleo numérico transiente MARLIM 3</t>
  </si>
  <si>
    <t>23661-2</t>
  </si>
  <si>
    <t>Evolução paleoclimática e paleobatimétrica do Hemisfério Sul durante o Jurássico (Tithoniano) e Cretáceo</t>
  </si>
  <si>
    <t>23990-5</t>
  </si>
  <si>
    <t>Caracterização de isótopos agrupados de metano</t>
  </si>
  <si>
    <t>UFG;UFF</t>
  </si>
  <si>
    <t>UFG - Instituto de Química;UFF - Laboratório de Radioecologia e Alterações Ambientais - LARA</t>
  </si>
  <si>
    <t>24407-9</t>
  </si>
  <si>
    <t>MDT high pressure a cabo para testes de microfraturamento</t>
  </si>
  <si>
    <t>24253-7</t>
  </si>
  <si>
    <t>Desenvolvimento de novas metodologias para distribuição probabilística de dados relacionadas à composição mineralógica e sistema poroso nos reservatórios do Pré-sal para detecção direta de hidrocarbonetos no Campo de Iracema</t>
  </si>
  <si>
    <t>23691-9</t>
  </si>
  <si>
    <t>Requisitos para recebimento de componentes, tubulação e equipamentos trabalhados a quente em superduplex</t>
  </si>
  <si>
    <t>22934-4</t>
  </si>
  <si>
    <t>Determinação da umidade em condições de injeção de correntes gasosas ricas em CO2</t>
  </si>
  <si>
    <t>23693-5</t>
  </si>
  <si>
    <t>Diagnóstico e proposição de otimizações no uso da água no Refino</t>
  </si>
  <si>
    <t>23694-3</t>
  </si>
  <si>
    <t>Metodologias alternativas para determinação de propriedades de petróleo por técnicas espectroscópicas e ferramentas de análise multivariada</t>
  </si>
  <si>
    <t>23695-0</t>
  </si>
  <si>
    <t>SEE-UEP: Sistema de estimativa de emissões e eficiência para Unidades estacionárias de Produção do E&amp;P</t>
  </si>
  <si>
    <t>25092-8</t>
  </si>
  <si>
    <t>Carga nacional para medida de acessibilidade em catalisadores de FCC</t>
  </si>
  <si>
    <t>23092-0</t>
  </si>
  <si>
    <t>Descarbonização de motores marítimos com combustíveis alternativos</t>
  </si>
  <si>
    <t>RAIZEN ENERGIA S.A;ALIS SOLUCOES EM ENGENHARIA LTDA</t>
  </si>
  <si>
    <t>23698-4</t>
  </si>
  <si>
    <t>Captura e conversão de CO2: análise em tempo real das espécies químicas formadas</t>
  </si>
  <si>
    <t>23422-9</t>
  </si>
  <si>
    <t>Caracterização avançada de querosenes renováveis e suas misturas com QAV mineral</t>
  </si>
  <si>
    <t>23715-6</t>
  </si>
  <si>
    <t>Modelagem, simulação e ensaios de fluxo multifásicos.</t>
  </si>
  <si>
    <t>23734-7</t>
  </si>
  <si>
    <t>Gravímetro óptico de campo</t>
  </si>
  <si>
    <t>23355-1</t>
  </si>
  <si>
    <t>Avaliação detalhada da distribuição de temperatura em motores de bombas centrífugas submersas</t>
  </si>
  <si>
    <t>23472-4</t>
  </si>
  <si>
    <t>Libra 4.0 - Digital Twin de sistema de produção de campo do pré-sal desde reservatório até topsides, para monitoramento e otimização da produção.</t>
  </si>
  <si>
    <t>24114-1</t>
  </si>
  <si>
    <t>Influência de parâmetros de reservatório x composição do fluido de perfuração na origem do dano em formações areníticas</t>
  </si>
  <si>
    <t>24262-8</t>
  </si>
  <si>
    <t>Uso de modelos hidrológicos e Inteligência Artificial (IA) aplicados às previsões de vazões, probabilidade de despacho hidrotérmico de energia elétrica e do custo marginal de operação no Sistema Interligado Nacional</t>
  </si>
  <si>
    <t>FRACTAL ENGENHARIA E SISTEMAS S/A;FSET CONSULTORIA EM ENERGIA LTDA</t>
  </si>
  <si>
    <t>23430-2</t>
  </si>
  <si>
    <t>Projeto de infraestrutura para aquisição e instalação de equipamentos para implantação de sistema integrado de produção descentralizada e aplicação de Hidrogênio Verde para avaliação técnico-científica dos impactos e oportunidades na indústria, mobilidade e na cadeia de energia.</t>
  </si>
  <si>
    <t>23470-8</t>
  </si>
  <si>
    <t>Caracterização poroelástica do campo de Búzios</t>
  </si>
  <si>
    <t>23771-9</t>
  </si>
  <si>
    <t>Degradação de fluidos confinados em poços e sedimentação de sólidos em fluidos de perfuração.</t>
  </si>
  <si>
    <t>23709-9</t>
  </si>
  <si>
    <t>Estudo numérico e experimental da estocagem permanente de CO2 no sistema integrado termoelétrica-reservatório</t>
  </si>
  <si>
    <t>23710-7</t>
  </si>
  <si>
    <t>DAC 5000: Unidade Piloto de Captura de Carbono Diretamente do Ar ¿ Engenharia Básica</t>
  </si>
  <si>
    <t>24101-8</t>
  </si>
  <si>
    <t>Nanopartículas antiespumantes</t>
  </si>
  <si>
    <t>24353-5</t>
  </si>
  <si>
    <t>Desenvolvimento de um sistema de inspeção de dutos flexíveis por meio do uso de tomografia computadorizada de alta potência - CTIT - Fase 2</t>
  </si>
  <si>
    <t>23964-0</t>
  </si>
  <si>
    <t>Drones submarinos para substituição de mergulhador</t>
  </si>
  <si>
    <t>23965-7</t>
  </si>
  <si>
    <t>Medição de vazão de CO2</t>
  </si>
  <si>
    <t>22657-1</t>
  </si>
  <si>
    <t>Desenvolvimento de Processo para a Produção de Biohitano a partir da Vinhaça e da Torta de Filtro gerados durantre o Processo de Produção de Bioetanol da Cana de Açúcar</t>
  </si>
  <si>
    <t>23716-4</t>
  </si>
  <si>
    <t>Inteligência artificial para otimização do processo de tratamento de água industrial em refinaria (Coagulação Inteligente)</t>
  </si>
  <si>
    <t>AUGEN ENGENHARIA S.A.</t>
  </si>
  <si>
    <t>24239-6</t>
  </si>
  <si>
    <t>Capacitação dos laboratórios do projeto "3D APT: 3D Automated Perception and Tagging”</t>
  </si>
  <si>
    <t>24129-9</t>
  </si>
  <si>
    <t>Ferramenta digital para criação e gestão de treinamentos virtuais produzidos a partir de imagens 360</t>
  </si>
  <si>
    <t>24431-9</t>
  </si>
  <si>
    <t>Adequação das instalações prediais para viabilizar a execução do projeto de pesquisa Novas Metodologias para Reparos Permanentes de Tubulações de UEPs</t>
  </si>
  <si>
    <t>23769-3</t>
  </si>
  <si>
    <t>Determinação de espécies incrustantes por Espectroscopia de Emissão Óptica em Plasma Induzido por Laser (LIBS)</t>
  </si>
  <si>
    <t>23794-1</t>
  </si>
  <si>
    <t>Software de Engenharia Digital para Otimização de Rotas de Içamento de Cargas em UEP</t>
  </si>
  <si>
    <t>23700-8</t>
  </si>
  <si>
    <t>Sistema de previsão oceânica regional baseado em técnicas de aprendizado de máquina.</t>
  </si>
  <si>
    <t>OCEANPACT SERVICOS MARITIMOS S.A.</t>
  </si>
  <si>
    <t>24191-9</t>
  </si>
  <si>
    <t>L’Eiffel: Mercados globais de energia em uma economia de baixo carbono – O papel do transporte marítimo, da aviação internacional e de tecnologias de emissões negativas em um mundo alinhado aos objetivos do Acordo de Paris (Low carbon Energy sources and International trade For Fuels and ELectricity)</t>
  </si>
  <si>
    <t>25072-0</t>
  </si>
  <si>
    <t>Construção de planta piloto para desenvolvimento de biolubrificantes (U-4621)</t>
  </si>
  <si>
    <t>23369-2</t>
  </si>
  <si>
    <t>Perfilador com Fibra Óptica para Tanques de FPSO</t>
  </si>
  <si>
    <t>24152-1</t>
  </si>
  <si>
    <t>Análise Computacional de Descargas Elétricas em Mancais de Motores de BCSS</t>
  </si>
  <si>
    <t>UFU - Laboratório de Acionamentos Elétricos - Lace</t>
  </si>
  <si>
    <t>24875-7</t>
  </si>
  <si>
    <t>DYNASIM - Automação de Procedimentos para Projeto de Linhas de Ancoragem com Poliéster</t>
  </si>
  <si>
    <t>24233-9</t>
  </si>
  <si>
    <t>Fabricação e Adequação do Sistema Completo de Gás Avançado GOLD dentro dos Padrões de Segurança Técnica e de Segurança da Informação Exigidos pela Indústria</t>
  </si>
  <si>
    <t>GEOWELLEX DO BRASIL SERVICOS PETROLIFEROS LTDA</t>
  </si>
  <si>
    <t>24894-8</t>
  </si>
  <si>
    <t>Adequação e capacitação do laboratório para execução do projeto de Inteligência Artificial na Determinação da Rota de Completação de Poços</t>
  </si>
  <si>
    <t>UFF - Laboratório de Aplicações em Petróleo e Biocombustíveis</t>
  </si>
  <si>
    <t>22791-8</t>
  </si>
  <si>
    <t>Evolução tectono-estratigráfica das fases rifte, pós-rifte e drifte inicial nas porções central e sudoeste da bacia de Santos</t>
  </si>
  <si>
    <t>UFRJ - Laboratório de Geofísica e Petrofísica - LAGEP</t>
  </si>
  <si>
    <t>23806-3</t>
  </si>
  <si>
    <t>Microscópio de fluorescência tipo Light sheet e Estereomicroscópio de zoom e foco automatizados: avaliação de novas metodologias para o imageamento de microfósseis</t>
  </si>
  <si>
    <t>23792-5</t>
  </si>
  <si>
    <t>Utilização de algoritmos inteligentes para melhorar a eficiência e qualidade da triagem de backlog de serviços de manutenção em plataformas Offshore</t>
  </si>
  <si>
    <t>23616-6</t>
  </si>
  <si>
    <t>FLEXCOP - Prova de conceito (microescala)</t>
  </si>
  <si>
    <t>SENAI-RS;UFSM</t>
  </si>
  <si>
    <t>SENAI-RS - Instituto SENAI de Inovação em Engenharia de Polímeros;UFSM - Grupo de Mecânica dos Materiais e Estruturas - GMEC</t>
  </si>
  <si>
    <t>23793-3</t>
  </si>
  <si>
    <t>Aplicação de Misturadores para o Aumento da Eficiência do Tratamento de Água Produzida</t>
  </si>
  <si>
    <t>23931-9</t>
  </si>
  <si>
    <t>medição ultrassônica de vazão por clamp on</t>
  </si>
  <si>
    <t>25002-7</t>
  </si>
  <si>
    <t>Pré-projeto para planejamento e desenvolvimento de testes de desempenho à corrosão em condições simulando aplicação de fixadores de flanges na Zona de Variação de Maré (ZVM)- Labcorr</t>
  </si>
  <si>
    <t>24182-8</t>
  </si>
  <si>
    <t>Aplicação de IA para previsão de propriedades de fluidos ricos em CO2</t>
  </si>
  <si>
    <t>23197-7</t>
  </si>
  <si>
    <t>4DFlex - Dados de Dissecação de Dutos para Digital Twin de SCC-CO2</t>
  </si>
  <si>
    <t>23426-0</t>
  </si>
  <si>
    <t>Sistema de controle inteligente para operação de BCS em campo e na condição de vazão máxima</t>
  </si>
  <si>
    <t>24897-1</t>
  </si>
  <si>
    <t>Desenvolvimento de Sistemas Robóticos Modulares para Inspeção, Limpeza e Pintura de Tanques de FPSO e sua Integração com Sistema de Gestão de Integridade de Ativos</t>
  </si>
  <si>
    <t>24923-5</t>
  </si>
  <si>
    <t>Emprego Inédito de Aditivo de Desparafinação para Produção de Óleo Básico Lubrificante Neutro na REDUC</t>
  </si>
  <si>
    <t>23359-3</t>
  </si>
  <si>
    <t>BRAVE ¿ Programa Brasileiro para o desenvolvimento do Agave (Brazillian Agave Development): Desenvolvimento de processos mecanizados de plantio e colheita do Agave ¿ BRAVE Mec Infraestrutura.</t>
  </si>
  <si>
    <t>23414-6</t>
  </si>
  <si>
    <t>Novas Tecnologias de Integração e Visualização para Tomada de Decisão em Reservatórios</t>
  </si>
  <si>
    <t>25100-9</t>
  </si>
  <si>
    <t>Chat Avaliação</t>
  </si>
  <si>
    <t>23421-1</t>
  </si>
  <si>
    <t>Transmissibilidade de Pressão em Leito Sedimentado</t>
  </si>
  <si>
    <t>24199-2</t>
  </si>
  <si>
    <t>Experimentação e caracterização da tecnologia Open Process Automation</t>
  </si>
  <si>
    <t>24211-5</t>
  </si>
  <si>
    <t>Estudo da permeabilidade de água e CO2 em linhas Flexíveis.</t>
  </si>
  <si>
    <t>23748-7</t>
  </si>
  <si>
    <t>Infraestrutura em equipamentos ultrassônicos com geração de onda arbitrária e excitação codificada</t>
  </si>
  <si>
    <t>23749-5</t>
  </si>
  <si>
    <t>"Infraestrutura para estudo de caracterização e do envelhecimento do asfalto, agregação de asfaltenos"</t>
  </si>
  <si>
    <t>IF-ES</t>
  </si>
  <si>
    <t xml:space="preserve">IF-ES - Petroleômica - IFES Vila Velha </t>
  </si>
  <si>
    <t>24848-4</t>
  </si>
  <si>
    <t>Projeto Conceitual de Poços para Hidrogênio Geologico e Energia Geotrermal</t>
  </si>
  <si>
    <t>23424-5</t>
  </si>
  <si>
    <t>Modelo Numérico Transiente para Predição do Aumento de Pressão em Anular Confinado</t>
  </si>
  <si>
    <t>22681-1</t>
  </si>
  <si>
    <t>Novas metodologias computacionalmente escaláveis para sísmica 4D orientado ao alvo em reservatórios do pré-sal</t>
  </si>
  <si>
    <t>23465-8</t>
  </si>
  <si>
    <t>Implantação do Laboratório de Captura de CO2 na Universidade Federal da Bahia</t>
  </si>
  <si>
    <t>24874-0</t>
  </si>
  <si>
    <t>CAV Produtos Químicos</t>
  </si>
  <si>
    <t>23618-2</t>
  </si>
  <si>
    <t>Caracterização Quantitativa Integrada 4D</t>
  </si>
  <si>
    <t>24550-6</t>
  </si>
  <si>
    <t>O controle da  variação do nível de base e a utilização de IA na caracterização das rochas retrabalhadas da Fm BVE</t>
  </si>
  <si>
    <t>25010-0</t>
  </si>
  <si>
    <t>Implantação de critério de utilização de potenciais eletroquímicos alternativos em sistemas de proteção catódica de equipamentos e dutos submarinos</t>
  </si>
  <si>
    <t>23810-5</t>
  </si>
  <si>
    <t>GeoLógi-QA - Sistema de Perguntas e Respostas para o GeoLógica</t>
  </si>
  <si>
    <t>22940-1</t>
  </si>
  <si>
    <t>Ferramenta Digital de Projeto e Análise de Suportes de Risers</t>
  </si>
  <si>
    <t>24727-0</t>
  </si>
  <si>
    <t>Parametrização de Processos Intemperismo de Óleo e Integração com Modelos de Simulação de Vazamentos - INFRA</t>
  </si>
  <si>
    <t>24263-6</t>
  </si>
  <si>
    <t>Inovação e Sustentabilidade na Produção e Integração de Biometano e Gás Natural no Brasil</t>
  </si>
  <si>
    <t>23450-0</t>
  </si>
  <si>
    <t>Parametrização de Modelagem de fraturas a partir de modelo de Estratigrafia de Alta Resolução</t>
  </si>
  <si>
    <t>23206-6</t>
  </si>
  <si>
    <t>Uso de Ferramentas Digitais para modelamento do processo de soldagem</t>
  </si>
  <si>
    <t>23764-4</t>
  </si>
  <si>
    <t>Sistemas para detecção de exsudações naturais de hidrocarbonetos em águas profundas brasileiras, utilizando Radar de Abertura Sintética e modelagem inversa 4D, com aplicação de Machine Learning e Inteligência Artificial</t>
  </si>
  <si>
    <t>BRAZIL PETROSTUDIES SERVIÇOS GEOLÓGICOS LTDA.</t>
  </si>
  <si>
    <t>25069-6</t>
  </si>
  <si>
    <t>Desenvolvimento de metodologia para avaliação de tecnologias de HPC</t>
  </si>
  <si>
    <t>23727-1</t>
  </si>
  <si>
    <t>Inserção de bio-óleo no hidroprocessamento de óleos e gorduras</t>
  </si>
  <si>
    <t>23811-3</t>
  </si>
  <si>
    <t>Influência das Características dos Petróleos Intemperizados na Modelagem Numérica de Vazamentos</t>
  </si>
  <si>
    <t>23768-5</t>
  </si>
  <si>
    <t>23436-9</t>
  </si>
  <si>
    <t>Desenvolvimento de método para avaliação de inibidores de incrustação salina em condições próximas ao Campo</t>
  </si>
  <si>
    <t>23401-3</t>
  </si>
  <si>
    <t>Otimização de Injeção de Gás Natural e CO2 em Reservatórios de Petróleo para Recuperação Avançada de Petróleo e Armazenamento de Carbono</t>
  </si>
  <si>
    <t>24300-6</t>
  </si>
  <si>
    <t>REPSOL; PETROGAL</t>
  </si>
  <si>
    <t>i-Concept JIP Fase 3</t>
  </si>
  <si>
    <t>22717-3</t>
  </si>
  <si>
    <t>Desenvolvimento e avaliação de dispositivos solares fotovoltaicos otimizados para as condições de sobreirradiância predominantes no Brasil.</t>
  </si>
  <si>
    <t>24266-9</t>
  </si>
  <si>
    <t>Modelagem Hidrodinâmica de Correntes de Fundo para a Bacia de Campos</t>
  </si>
  <si>
    <t>23445-0</t>
  </si>
  <si>
    <t>Simulação de Fácies Aplicada a Caracterização Sísmica de Reservatórios</t>
  </si>
  <si>
    <t>25019-1</t>
  </si>
  <si>
    <t>SSTAB - Módulo para Geração de Plano de Carga de FPSOs Visando a Otimização da Vida a Fadiga</t>
  </si>
  <si>
    <t>23490-6</t>
  </si>
  <si>
    <t>Desenvolvimento de sistema com malha de sensores para monitoramento da saúde estrutural e acompanhamento da perda de espessura de parede de tubulações, usando conceito IoT e análise automática de dados por algoritmos de inteligência artificial</t>
  </si>
  <si>
    <t>ISQ BRASIL INSTITUTO DE SOLDADURA E QUALIDADE LTDA.;AEROCOM INDUSTRIA E COMERCIO LTDA</t>
  </si>
  <si>
    <t>UFMG - Laboratório Synergia</t>
  </si>
  <si>
    <t>24540-7</t>
  </si>
  <si>
    <t>Desenvolvimento de preditores para as propriedades de derivados e para o diagnóstico da queima em tochas do Refino</t>
  </si>
  <si>
    <t>23454-2</t>
  </si>
  <si>
    <t>MAGNETO-CICLOESTRATIGRAFIA DAS BACIAS DE SANTOS E DE CAMPOS</t>
  </si>
  <si>
    <t>ON - Laboratório de Paleomagnetismo e Mineralogia Magnética</t>
  </si>
  <si>
    <t>23762-8</t>
  </si>
  <si>
    <t>RL1 - Ampliação do Laboratório Computacional de Simulação e Gerenciamento de Reservatórios.</t>
  </si>
  <si>
    <t>23780-0</t>
  </si>
  <si>
    <t>SAMA - Solução Autônoma de Monitoramento de Ativos - Parte 1 Desenvolvimento de protótipo para monitoramento socio-ambiental e de ativos em áreas de interesse que inclui drone autônomo com tecnologia solar e comunicação satelital, central de controle multimissões e processamento, droneports.</t>
  </si>
  <si>
    <t>XMOBOTS AEROESPACIAL E DEFESA LTDA</t>
  </si>
  <si>
    <t>24869-0</t>
  </si>
  <si>
    <t>Desenvolvimento da capacidade do sistema elétrico de completação inteligente de poços para controle integrado de areia</t>
  </si>
  <si>
    <t>24847-6</t>
  </si>
  <si>
    <t>Novas arquiteturas de software para ICARO (Intensive Computer-Aided Reservoir Optimization)</t>
  </si>
  <si>
    <t>22884-1</t>
  </si>
  <si>
    <t>IBR-Flex</t>
  </si>
  <si>
    <t>23451-8</t>
  </si>
  <si>
    <t>Sistemas biocidas para controle do Coral-Sol: capacitação para aumento da escala de produção e desenvolvimento de metodologias de aplicação diverless</t>
  </si>
  <si>
    <t>24267-7</t>
  </si>
  <si>
    <t>Copiloto de Poços - IA Generativa aplicada à Memória Documental de Poços</t>
  </si>
  <si>
    <t>23497-1</t>
  </si>
  <si>
    <t>Planta flexível para a produção de biogás (metano e/ou hidrogênio) a partir de resíduos agroindustriais e urbanos</t>
  </si>
  <si>
    <t>INT;UFRJ</t>
  </si>
  <si>
    <t>INT - Laboratório de Biocatálise - LABIC;UFRJ - Laboratório de Biotecnologia Microbiana - LaBiM</t>
  </si>
  <si>
    <t>23640-6</t>
  </si>
  <si>
    <t>CIMATEC MA [Infra] - Ampliação de infraestrutura para implantar novos processos de Manufatura Aditiva.</t>
  </si>
  <si>
    <t>24271-9</t>
  </si>
  <si>
    <t>Cinética Molecular de Diamantóides - Cálculo de Energias de Diamantóides e seus Isóbaros</t>
  </si>
  <si>
    <t>24356-8</t>
  </si>
  <si>
    <t>Infraestrutura necessária para dar suporte ao projeto "Desenvolvimento de Sistema Flutuante para Medição de Recurso Eólico com LiDAR - Fase 2"</t>
  </si>
  <si>
    <t>23790-9</t>
  </si>
  <si>
    <t>Piloto de CCUS em Cabiúnas</t>
  </si>
  <si>
    <t>23791-7</t>
  </si>
  <si>
    <t>Mitigação de Acidez de Petróleo com Bases Alternativas</t>
  </si>
  <si>
    <t>24982-1</t>
  </si>
  <si>
    <t>Pré-projeto para planejamento e desenvolvimento de testes de desempenho à corrosão em condições simulando aplicação de fixadores de flanges na Zona de Variação de Maré (ZVM)</t>
  </si>
  <si>
    <t>23478-1</t>
  </si>
  <si>
    <t>Desenvolvimento de modelos CFD com alto grau de confiança em cenários que envolvem altos teores de CO² e permitam a implementação de modelos frutos de desenvolvimento experimental em software aberto</t>
  </si>
  <si>
    <t>24274-3</t>
  </si>
  <si>
    <t>Célula a Combustível Flex - Reformador intensificado flexível capaz de processar biometano e etanol para a produção de hidrogênio e eletricidade</t>
  </si>
  <si>
    <t>SENAI-RJ;IMT</t>
  </si>
  <si>
    <t>SENAI-RJ - INSTITUTO SENAI DE INOVAÇÃO EM BIOSSINTÉTICOS_OFICIAL;IMT - Divisão de Motores e Veículos</t>
  </si>
  <si>
    <t>24844-3</t>
  </si>
  <si>
    <t>Depressores de Ponto de Fluidez para petróleos dos Campos Mero e Búzios</t>
  </si>
  <si>
    <t>23797-4</t>
  </si>
  <si>
    <t>Conversão catalítica de metanol a aromáticos a elevada pressão - infraestrutura</t>
  </si>
  <si>
    <t>24492-1</t>
  </si>
  <si>
    <t>INFRAESTRUTURA (EQUIPAMENTOS) PARA DESENVOLVIMENTO DE PROCESSOS DE SEPARAÇÃO E PROCESSOS OXIDATIVOS AVANÇADOS APLICADOS NO TRATAMENTO DE ÁGUAS EM AMBIENTES DE EXPLORAÇÃO E PRODUÇÃO</t>
  </si>
  <si>
    <t>24683-5</t>
  </si>
  <si>
    <t>Mineração de Processos: Manutenção</t>
  </si>
  <si>
    <t>USP - Escola de Artes, Ciências e Humanidades</t>
  </si>
  <si>
    <t>23799-0</t>
  </si>
  <si>
    <t>Advanced Carbon Footprint</t>
  </si>
  <si>
    <t>22022-8</t>
  </si>
  <si>
    <t>GEODINÂMICA da litosfera continental do GONDWANA SW - o embasamento do sistema de riftes do Atlântico Sul</t>
  </si>
  <si>
    <t>UFRJ - Centro Digital Gondwana de Geoprocessamento (CDGG)</t>
  </si>
  <si>
    <t>24077-0</t>
  </si>
  <si>
    <t>DME renovável a partir de CO2 e H2.</t>
  </si>
  <si>
    <t>24099-4</t>
  </si>
  <si>
    <t>Implantar Modelo de Previsão de Formação de NORM</t>
  </si>
  <si>
    <t>25612-3</t>
  </si>
  <si>
    <t>Modernização do BlendBR OT</t>
  </si>
  <si>
    <t>24995-3</t>
  </si>
  <si>
    <t>MEroCorr - Projeto executivo de construção de um galpão industrial para abrigar um flowloop de erosão-corrosão</t>
  </si>
  <si>
    <t>23607-5</t>
  </si>
  <si>
    <t>Pesquisa de métodos e desenvolvimento de dispositivo para detecção e interrupção de falha de arco elétrico CC em sistemas fotovoltaicos</t>
  </si>
  <si>
    <t>23608-3</t>
  </si>
  <si>
    <t>Confiabilidade de inversores fotovoltaicos, modelagem termoelétrica, avaliação de vida útil e previsão de falhas</t>
  </si>
  <si>
    <t>23609-1</t>
  </si>
  <si>
    <t>Plataforma blockchain para o passaporte digital de baterias e sua respectiva contribuição para desvendar  mecanismos de envelhecimento durante a primeira vida e suas consequências no segundo uso</t>
  </si>
  <si>
    <t>23620-8</t>
  </si>
  <si>
    <t>Monitoramento de desempenho, detecção de anomalias e análise de LCOE em usinas fotovoltaicas</t>
  </si>
  <si>
    <t>23621-6</t>
  </si>
  <si>
    <t>Pesquisa e desenvolvimento de metodologias de teste, avaliação e classificação de inversores fotovoltaicos</t>
  </si>
  <si>
    <t>23622-4</t>
  </si>
  <si>
    <t>Modelagem avançada e monitoramento de usinas fotovoltaicas com ¿gêmeos digitais¿</t>
  </si>
  <si>
    <t>23476-5</t>
  </si>
  <si>
    <t>Magnetoestratigrafia e Cicloestratigrafia de alta resolução de seções eocretáceas (Aptiano-Albiano) das bacias da Margem Equatorial Brasileira</t>
  </si>
  <si>
    <t>24079-6</t>
  </si>
  <si>
    <t>Capacitação do Laboratório de Nano e Microfluidica da COPPE/UFRJ para o Projeto EnerGente: Desenvolvimento de um Sistema de Policogeração Distribuída e Sustentável de Eletricidade, Água Dessalinizada e Hidrogênio</t>
  </si>
  <si>
    <t>23813-9</t>
  </si>
  <si>
    <t>Desenvolvimento de tecnologias de sistema de válvula de segurança de fundo de poço totalmente elétrico por meio de prototipagem, teste de validação e demonstração no contexto operacional.</t>
  </si>
  <si>
    <t>23814-7</t>
  </si>
  <si>
    <t>Ciclo Rankine Orgânico - geração de potência para aplicação offshore</t>
  </si>
  <si>
    <t>23815-4</t>
  </si>
  <si>
    <t>Seleção e análise de variáveis para representação de emissões no Planejamento Estratégico do Refino</t>
  </si>
  <si>
    <t>23168-8</t>
  </si>
  <si>
    <t>Potencial diagenético e sedimentológico de fluidos hidrotermais na formação e evolução dos reservatórios Pré-sal: abordagem termodinâmica e experimental</t>
  </si>
  <si>
    <t>23324-7</t>
  </si>
  <si>
    <t>Métodos de avaliação em campo da qualidade e eficiência de inibidores de incrustação a base de fosfonatos</t>
  </si>
  <si>
    <t>23818-8</t>
  </si>
  <si>
    <t>Diagnóstico Tecnológico de Alternativas de Monetização de Gás no Pré-Sal</t>
  </si>
  <si>
    <t>23633-1</t>
  </si>
  <si>
    <t>Digitalização e Estruturação dos Dados Gerados na Gerência de Cronoestratigrafia ¿ CE</t>
  </si>
  <si>
    <t>23820-4</t>
  </si>
  <si>
    <t>Modelo de análise preditiva para eficiência operacional das embarcações</t>
  </si>
  <si>
    <t>23821-2</t>
  </si>
  <si>
    <t>Avaliação das iniciativas relativas a quantidade e qualidade da água produzida no E&amp;P</t>
  </si>
  <si>
    <t>23890-7</t>
  </si>
  <si>
    <t>Seleção de Metalurgias considerando HC Blanketing</t>
  </si>
  <si>
    <t>23823-8</t>
  </si>
  <si>
    <t>INVERSÃO ELÁSTICA RELATIVA</t>
  </si>
  <si>
    <t>23824-6</t>
  </si>
  <si>
    <t>INVERSÃO ACÚSTICA 4D</t>
  </si>
  <si>
    <t>23825-3</t>
  </si>
  <si>
    <t>Tipologia de argilominerais magnesianos com impacto nas propriedades reológicas de rochas do Campo de Sapinhoá</t>
  </si>
  <si>
    <t>23826-1</t>
  </si>
  <si>
    <t>Análise Conceitual de Aplicação de Novas Tecnologias para DP</t>
  </si>
  <si>
    <t>22758-7</t>
  </si>
  <si>
    <t>Envelhecimento, degradação e vida útil de compósitos utilizados na fabricação de tubos compósitos termoplásticos (TCPs)</t>
  </si>
  <si>
    <t>22775-1</t>
  </si>
  <si>
    <t>Estudo de processos de corrosão e degradação em dutos flexíveis.</t>
  </si>
  <si>
    <t>UFRJ - Labcorr - Laboratório de Corrosão ;UFRJ - LPCM - Laboratório de Processamento e Caracterização de Materiais</t>
  </si>
  <si>
    <t>22769-4</t>
  </si>
  <si>
    <t>Ferramenta computacional OtimRota para síntese e projeto conceitual de arranjos otimizados para os componentes de sistemas submarinos, incorporando novos métodos de inteligência computacional e otimização colaborativa para elaboração de alternativas de valor para arranjos submarinos.</t>
  </si>
  <si>
    <t>22772-8</t>
  </si>
  <si>
    <t>Naval OpenFOAM - Aplicações de Mecânica dos Fluidos Computacional em Engenharia Naval</t>
  </si>
  <si>
    <t>23831-1</t>
  </si>
  <si>
    <t>Monitoramento Digital de Ocorrências de GARESC - Vig_GARESC+</t>
  </si>
  <si>
    <t>23832-9</t>
  </si>
  <si>
    <t>Sistema de gestao de movimentação e controle de estoque de gás natural</t>
  </si>
  <si>
    <t>23885-7</t>
  </si>
  <si>
    <t>Adequação da estrutura de maturação artificial do NQTR/UFRJ</t>
  </si>
  <si>
    <t>23897-2</t>
  </si>
  <si>
    <t>SIMOI - Sistema de Monitoramento On-Line de Isolamento para Motores de Indução Trifásicos</t>
  </si>
  <si>
    <t>23835-2</t>
  </si>
  <si>
    <t>PWCa</t>
  </si>
  <si>
    <t>23836-0</t>
  </si>
  <si>
    <t>Maximização da injeção de água em malha fechada: aproximação do limite geomecânico do reservatório</t>
  </si>
  <si>
    <t>24280-0</t>
  </si>
  <si>
    <t>Método Probabilístico Dinâmico para Avaliação de Riscos de Blowout - Projeto Piloto</t>
  </si>
  <si>
    <t>O'BRIEN'S DO BRASIL CONSULTORIA EM EMERGENCIAS E MEIO AMBIENTE S.A.</t>
  </si>
  <si>
    <t>25367-4</t>
  </si>
  <si>
    <t>Strim: A Solução para Estruturar e Integrar Dados de Inspeções</t>
  </si>
  <si>
    <t>G. GONSALVES DE ALMEIDA ENGENHARIA</t>
  </si>
  <si>
    <t>23839-4</t>
  </si>
  <si>
    <t>Tecnologias de Monitoramento de Deformação do Assoalho Marinho</t>
  </si>
  <si>
    <t>23840-2</t>
  </si>
  <si>
    <t>REFINAMENTO DO CÁLCULO DE PALEOBATIMETRIAS PELO MÉTODO PALEOBACKTRACK.</t>
  </si>
  <si>
    <t>22764-5</t>
  </si>
  <si>
    <t>Dynasim UFAL - Modelagem computacional do comportamento de linhas de ancoragem, de produção e de alívio</t>
  </si>
  <si>
    <t>23259-5</t>
  </si>
  <si>
    <t>MODELAGEM E SIMULAÇÃO AVANÇADA DE INJEÇÃO DE ÁGUA, INJEÇÃO ALTERNADA ÁGUA-GÁS E INJEÇÃO DE ESPUMAS EM RESERVATÓRIOS FRATURADOS E CARSTIFICADOS DO PRÉ-SAL (SIMFRAC II)</t>
  </si>
  <si>
    <t>23902-0</t>
  </si>
  <si>
    <t>Modelagem física e numérica de jato submarino de óleo baseada em experimentos - SUBJET</t>
  </si>
  <si>
    <t>24655-3</t>
  </si>
  <si>
    <t>Infraestrutura para o estudo do mecanismo de formação de hidrocarbonetos naftênicos sobre catalisadores zeolíticos</t>
  </si>
  <si>
    <t>23688-5</t>
  </si>
  <si>
    <t>Capacitação dos laboratórios Recod.ai e UNISIM para pesquisas avançadas de Inteligência artificial e aprendizado de máquina para análise de dados de produção complexos e multiespectrais, estabelecimento de vínculos causais, efeitos de intervenções e modelagem híbrida em campos do Pré-Sal – Fase 2</t>
  </si>
  <si>
    <t>24689-2</t>
  </si>
  <si>
    <t>Emissões FUGITIVAS - Tecnologias de quantificação e redução</t>
  </si>
  <si>
    <t>24690-0</t>
  </si>
  <si>
    <t>Emissões de Combustão- Tecnologias de quantificação de eficiência e redução de emissão</t>
  </si>
  <si>
    <t>23500-2</t>
  </si>
  <si>
    <t>WellPath: Otimização Multiobjetivo de Trajetória de Poço Sob Restrições</t>
  </si>
  <si>
    <t>23501-0</t>
  </si>
  <si>
    <t>Plataforma de Projetos de Elevação e Escoamento - Funcionalidades DMS, GAMEE e DOREE</t>
  </si>
  <si>
    <t>24301-4</t>
  </si>
  <si>
    <t>Tecnologias de quantificação da eficiência de flare padrão OGMP 2.0 (L4)</t>
  </si>
  <si>
    <t>23776-8</t>
  </si>
  <si>
    <t>INFRAESTRUTURA para Desenvolvimento de Concretos ecoeficientes para blocos de fundações e torres eólicas</t>
  </si>
  <si>
    <t>23552-3</t>
  </si>
  <si>
    <t>DESENVOLVIMENTO E CONSTRUÇÃO DE PROTÓTIPO DE BATERIA DE ÍONS-LÍTIO BIPOLAR TODA DE ESTADO SÓLIDO E LIVRE DE ANODO COM NOVO SISTEMA CONSTRUTIVO DE CONTROLE</t>
  </si>
  <si>
    <t>VOLTPILE DO BRASIL PESQUISA E DESENVOLVIMENTO LTDA</t>
  </si>
  <si>
    <t>23853-5</t>
  </si>
  <si>
    <t>Modelagem termomecânica da injeção de água no pré-sal</t>
  </si>
  <si>
    <t>23854-3</t>
  </si>
  <si>
    <t>Monitoramento de pessoas em tempo real</t>
  </si>
  <si>
    <t>DAGAT CONSULTORIA EMPRESARIAL LTDA</t>
  </si>
  <si>
    <t>23597-8</t>
  </si>
  <si>
    <t>CAPTURA INTENSIVA DE CO2 PARA PRODUÇÃO DE BIOCOMBUSTÍVEIS AVANÇADOS A PARTIR DA CONVERSÃO DE MICROALGAS POR DIFERENTES ROTAS TERMOQUÍMICAS</t>
  </si>
  <si>
    <t>UFRN - Grupo de Catalise e Tecnologia Ambiental;UFRJ - LIPCAT - Laboratório de Intensificação de Processos e Catálise</t>
  </si>
  <si>
    <t>23900-4</t>
  </si>
  <si>
    <t>CIMATEC MA [P&amp;D] - Aplicação de novas tecnologias de manufatura aditiva na indústria de O&amp;G</t>
  </si>
  <si>
    <t>23901-2</t>
  </si>
  <si>
    <t>Desenvolvimento de método para coleta e condicionamento de amostra dos gases geradas em ensaios de emissões em tráfego real (RDE) e evaporativas durante o abastecimento (SHED) para estudos do potencial de formação de ozônio troposférico.</t>
  </si>
  <si>
    <t>23498-9</t>
  </si>
  <si>
    <t>Metalurgia de arame aprimorada ao SCC-CO2</t>
  </si>
  <si>
    <t>INT;UFC</t>
  </si>
  <si>
    <t>INT - Laboratório de H2S, CO2 e Corrosividade - LAH2S;UFC - Laboratório de Caracterização de Materiais</t>
  </si>
  <si>
    <t>23627-3</t>
  </si>
  <si>
    <t>Parque Híbrido de Fontes Renováveis para Descarbonização de Unidades Offshore de Produção de Óleo e Gás</t>
  </si>
  <si>
    <t>24889-8</t>
  </si>
  <si>
    <t>Desenvolvimento, manufatura, montagem e validação por 
meio de testes um protótipo em escala real de motor síncrono com ímãs permanentes de tensão 
nominal de 13.6 kV e potência de 6 MW para aplicação em novos sistemas de bombeamento submarinos.</t>
  </si>
  <si>
    <t>22801-5</t>
  </si>
  <si>
    <t>PROCORAIS 2 - Aprimoramento e ampliação do uso de microrganismos benéficos de corais para mitigação de impactos causados por vazamento de óleo no mar.</t>
  </si>
  <si>
    <t>UFF;UFRJ</t>
  </si>
  <si>
    <t>UFF - LABMAM - LABORATÓRIO DE MICROBIOLOGIA AMBIENTAL E MICROBIOTECNOLOGIA;UFRJ - Laboratório de Ecologia Microbiana Molecular - LEMM;UFRJ - LADEBIO - Laboratório de Desenvolvimento de Bioprocessos</t>
  </si>
  <si>
    <t>23862-6</t>
  </si>
  <si>
    <t>Roadmap de novas tecnologias aplicadas ao estudo da megafauna marinha</t>
  </si>
  <si>
    <t>24722-1</t>
  </si>
  <si>
    <t>Desenvolvimento de processo de produção de Bio-Metanol a partir da palha e do bagaço de cana-de-açúcar em Usina de Açúcar e Álcool a partir de pré-processamento descentralizado</t>
  </si>
  <si>
    <t>25810-3</t>
  </si>
  <si>
    <t>Elaboração de protótipo do modelo IAM da Petrobras</t>
  </si>
  <si>
    <t>23865-9</t>
  </si>
  <si>
    <t>23757-8</t>
  </si>
  <si>
    <t>Imageamento de análises de escoamento em meios porosos</t>
  </si>
  <si>
    <t>23867-5</t>
  </si>
  <si>
    <t>Abrangência de uso do software SCBR</t>
  </si>
  <si>
    <t>23868-3</t>
  </si>
  <si>
    <t>Aprimoramento de ferramenta para avaliação de condição de anular e integridade de sistemas de dutos flexíveis suscetíveis a defeitos de Corrosão Sob Tensão – STRESSFLEX FASE 2.</t>
  </si>
  <si>
    <t>24903-7</t>
  </si>
  <si>
    <t>Ampliação e modernização de infraestrutura para desenvolvimento de projeto de tratamento de água: prova de conceito e testes de validação.</t>
  </si>
  <si>
    <t>23506-9</t>
  </si>
  <si>
    <t>Infraestrutura para desenvolvimento de metodologias de isolamento e caracterização de parafinas pesadas.</t>
  </si>
  <si>
    <t>23871-7</t>
  </si>
  <si>
    <t>Teste de campo com fibra ótica para monitoramento sísmico via Distributed Acoustic Sensing (DAS) permanente no assoalho oceânico com foco em CCUS.</t>
  </si>
  <si>
    <t>23650-5</t>
  </si>
  <si>
    <t>Concretos ecoeficientes para blocos de fundações e torres eólicas</t>
  </si>
  <si>
    <t>23651-3</t>
  </si>
  <si>
    <t>Investigação das tecnologias de transmissão offshore na costa brasileira aplicadas na exploração de óleo e gás e na integração de fazendas eólicas ("TransBRcoast")</t>
  </si>
  <si>
    <t>23652-1</t>
  </si>
  <si>
    <t>Localização de faltas em redes coletoras de parques eólicos onshore baseada em inteligência artificial e supervisão de drones ("faultAIfinder")</t>
  </si>
  <si>
    <t>23653-9</t>
  </si>
  <si>
    <t>Soluções de flexibilidade para aumentar a capacidade de hospedagem de recursos energéticos distribuídos ("FlexHostCap")</t>
  </si>
  <si>
    <t>23655-4</t>
  </si>
  <si>
    <t>Mitigação da limitação da geração renovável por meio da alocação ótima de recursos energéticos e dispositivos FACTS no Sistema Interligado Nacional  (“MitTrans”)</t>
  </si>
  <si>
    <t>23877-4</t>
  </si>
  <si>
    <t>Estudo Conceitual para Casco e Ancoragem de Sistema de Geração de Energia Eólica Flutuante em Águas Profundas</t>
  </si>
  <si>
    <t>23656-2</t>
  </si>
  <si>
    <t>Monitoramento em tempo real de sistemas de transmissão submarinos em aplicações offshore (MonTransOff)</t>
  </si>
  <si>
    <t>23879-0</t>
  </si>
  <si>
    <t>Aumento da cesta de petróleos para processamento na DILUB REDUC</t>
  </si>
  <si>
    <t>23658-8</t>
  </si>
  <si>
    <t>Métodos para análise e mitigação de ressonâncias em redes de distribuição com alta penetração de recursos energéticos distribuídos ("ResonMapDER")</t>
  </si>
  <si>
    <t>23673-7</t>
  </si>
  <si>
    <t>Métodos para análise e mitigação de ressonâncias em parques eólicos - WindResonMap</t>
  </si>
  <si>
    <t>23674-5</t>
  </si>
  <si>
    <t>Sistema Agri-PV: combinando produção de energia elétrica com produção de alimentos e adaptação às mudanças climáticas - AgriPV_Brasil</t>
  </si>
  <si>
    <t>23675-2</t>
  </si>
  <si>
    <t>Avaliação do impacto ambiental e social do aproveitamento da energia eólica offshore ("EnvSoOff")</t>
  </si>
  <si>
    <t>23683-6</t>
  </si>
  <si>
    <t>Aprimoramento de potencial eólico por meio do estudo e mitigação de desvios de geração e de falhas ("MitDev")</t>
  </si>
  <si>
    <t>24041-6</t>
  </si>
  <si>
    <t>Quantificação de compostos polares oxigenados em destilados leves, médios e pesados SFC-FID/Massas - INFRAESTRUTURA</t>
  </si>
  <si>
    <t>24292-5</t>
  </si>
  <si>
    <t>Desenvolvimento de modelo de previsibilidade para ocorrência de espécies ácidas em água produzida</t>
  </si>
  <si>
    <t>23887-3</t>
  </si>
  <si>
    <t>Elaboração de projeto executivo para o desenvolvimento de infraestrutura para a qualificação de CSB Permanente</t>
  </si>
  <si>
    <t>22793-4</t>
  </si>
  <si>
    <t>Dynasim USP 2021 - Simulação computacional avançada de Unidades Flutuantes de Produção e Perfuração</t>
  </si>
  <si>
    <t>23626-5</t>
  </si>
  <si>
    <t>Análise Acoplada Hidro-Aero-Estrutural de Sistema Eólico Flutuante</t>
  </si>
  <si>
    <t>23677-8</t>
  </si>
  <si>
    <t>Detecção e caracterização de falhas em cabos submarinos e análise de desempenho em tempo real</t>
  </si>
  <si>
    <t>23679-4</t>
  </si>
  <si>
    <t>Avaliação de Aplicabilidade de Sistemas HVDC E MTDC (Multiterminal DC) para conectar sistemas de Geração de Energia Eólica Offshore</t>
  </si>
  <si>
    <t>23680-2</t>
  </si>
  <si>
    <t>Hibridização de usinas eólicas em escala de MW com dispositivo de filtragem e compensação ativa</t>
  </si>
  <si>
    <t>24238-8</t>
  </si>
  <si>
    <t>SmartAssistant: GPT aplicado ao monitoramento de processos</t>
  </si>
  <si>
    <t>24739-5</t>
  </si>
  <si>
    <t>Olhar360 Fase 2 - Novas Funcionalidades em ambiente Petrobras</t>
  </si>
  <si>
    <t>23210-8</t>
  </si>
  <si>
    <t>Desenvolvimento de simuladores de reservatórios</t>
  </si>
  <si>
    <t>23848-5</t>
  </si>
  <si>
    <t>Infraestrutura computacional para o desenvolvimento de softwares de modelagem e inversão usando GPGPUs</t>
  </si>
  <si>
    <t>22783-5</t>
  </si>
  <si>
    <t>Soft Robotics - Desenvolvimento de protótipo de sistema de inspeção de robôs moles</t>
  </si>
  <si>
    <t>24340-2</t>
  </si>
  <si>
    <t>Otimização e expansão do Sistema OADS - Oil Anomalies Diagnosis System.</t>
  </si>
  <si>
    <t>24436-8</t>
  </si>
  <si>
    <t>Desenvolvimento de materiais avançados com dessorção eletrificada para Captura Direta de CO2 do Ar Atmosférico</t>
  </si>
  <si>
    <t>23647-1</t>
  </si>
  <si>
    <t>Projeto, construção, montagem, comissionamento, partida e testes da Unidade de testes de processamento de gás natural.</t>
  </si>
  <si>
    <t>24304-8</t>
  </si>
  <si>
    <t>Avaliação das relações entre parâmetros físicos e poro-pressão de sedimentos marinhos superficiais para avaliação das condições de estabilidade de taludes submarinos</t>
  </si>
  <si>
    <t>24476-4</t>
  </si>
  <si>
    <t>PETRO RIO JAGUAR; PRIO BRAVO; PRIO FORTE</t>
  </si>
  <si>
    <t>PETRO RIO JAGUAR</t>
  </si>
  <si>
    <t>DESENVOLVIMENTO DE METODOLOGIAS PARA INTERPRETAÇÃO SÍSMICA QUANTITATIVA</t>
  </si>
  <si>
    <t>23981-4</t>
  </si>
  <si>
    <t>Soluções para aumento da eficiência de remoção de incrustações de sulfato</t>
  </si>
  <si>
    <t>24652-0</t>
  </si>
  <si>
    <t>Tecnologias de quantificação de emissões de metano por VENTs para a OGMP 2.0 (L4)</t>
  </si>
  <si>
    <t>22780-1</t>
  </si>
  <si>
    <t>Otimização do Projeto e Avaliação Experimental de Compressores Centrífugos para CO2 e Misturas de CO2-CH4 em Condições Supercríticas.</t>
  </si>
  <si>
    <t>23508-5</t>
  </si>
  <si>
    <t>Avaliação da acidificação de rochas carbonáticas em diferentes condições de reservatório e cenários de dano</t>
  </si>
  <si>
    <t>UFPE;UFRN</t>
  </si>
  <si>
    <t>UFPE - Laboratório de Métodos Computacionais em Geomecanica - LMCG;UFRN - Laboratório de Estudos Avançados em Petróleo - LEAP</t>
  </si>
  <si>
    <t>24688-4</t>
  </si>
  <si>
    <t>Barreira Mecânica Anular montado em tubo de 7" com sistema de dupla compensação de pressão</t>
  </si>
  <si>
    <t>WELLTEC DO BRASIL LTDA</t>
  </si>
  <si>
    <t>23510-1</t>
  </si>
  <si>
    <t>Desenvolvimento de métodos e aplicativos computacionais de geomecânica salina e geotécnica de poço</t>
  </si>
  <si>
    <t>24314-7</t>
  </si>
  <si>
    <t>Mapeamento regional do teor de lítio na água de formação e na água de produção no Brasil Onshore e Offshore</t>
  </si>
  <si>
    <t>USP - CIRRA - CENTRO INTERNACIONAL DE REFERÊNCIA EM REÚSO DE ÁGUA</t>
  </si>
  <si>
    <t>25218-9</t>
  </si>
  <si>
    <t>Conceito de Separação Submarina para Redução de CAPEX associado a produção de Amônia Azul Offshore</t>
  </si>
  <si>
    <t>23402-1</t>
  </si>
  <si>
    <t>SIMOI - Sistema de Monitoramento On-Line de Isolamento para MIT</t>
  </si>
  <si>
    <t>24552-2</t>
  </si>
  <si>
    <t>Validação da versão comercial da ferramenta para avaliar a degradação de contaminantes na fonte (NSZD)</t>
  </si>
  <si>
    <t>25344-3</t>
  </si>
  <si>
    <t>Prospecção de tecnologias para redução de finos de catalisador em correntes de fundos de FCC</t>
  </si>
  <si>
    <t>23273-6</t>
  </si>
  <si>
    <t>Reforma de galpão para alocar unidade piloto de conversão de resíduos plásticos por pirólise - Infraestrutura</t>
  </si>
  <si>
    <t>23511-9</t>
  </si>
  <si>
    <t>P&amp;D da Planta protótipo de conversão de resíduos plásticos por pirólise</t>
  </si>
  <si>
    <t>23525-9</t>
  </si>
  <si>
    <t>ResFinder - Utilização de aprendizado de máquina na geração de modelos preditivos para integração de estruturas geológicas</t>
  </si>
  <si>
    <t>24327-9</t>
  </si>
  <si>
    <t>Modelagem termodinâmica da captura de CO2 pós-combustão com separador supersônico</t>
  </si>
  <si>
    <t>24332-9</t>
  </si>
  <si>
    <t>Construção e Avaliação Termo-hidráulica de Protótipo de PCHE de Grande Porte Instalado Topside</t>
  </si>
  <si>
    <t>24376-6</t>
  </si>
  <si>
    <t>OTIC_LCP4_Dinâmica de cabos de alta potência para alimentação de sistemas flutuantes de energia</t>
  </si>
  <si>
    <t>25372-4</t>
  </si>
  <si>
    <t>Otimização da produção de parafina 137 na REDUC</t>
  </si>
  <si>
    <t>24575-3</t>
  </si>
  <si>
    <t>Estudos de suprimento de UEPs All Electric e Full Electric através de interligação HVAC e HVDC com o SIN</t>
  </si>
  <si>
    <t>24508-4</t>
  </si>
  <si>
    <t>FCC (Future Catalytic Cracking): Explorando novas matérias primas e modos de operação para um arranjo de refino atualizado, otimizando o conteúdo sustentável de C nas frações obtidas</t>
  </si>
  <si>
    <t>23308-0</t>
  </si>
  <si>
    <t>Implantação de linha piloto e fabricação de protótipos e realização de testes de campo (TRL 7-8).</t>
  </si>
  <si>
    <t>NAVCON LTDA</t>
  </si>
  <si>
    <t>24329-5</t>
  </si>
  <si>
    <t>Sistema e método eletroquímico para determinação de residuais de inibidores de incrustação em água produzida</t>
  </si>
  <si>
    <t>24798-1</t>
  </si>
  <si>
    <t>PUC-Rio;IPT</t>
  </si>
  <si>
    <t>PUC-Rio - Laboratório de Materiais Compósitos;IPT - Instituto de Pesquisas Tecnológicas do Estado de SP SA - IPT</t>
  </si>
  <si>
    <t>23601-8</t>
  </si>
  <si>
    <t>Membranas híbridas contendo líquidos iônicos para separação de CO2 por permeação gasosa: ampliação de escala, projeto e teste de módulo de permeação.</t>
  </si>
  <si>
    <t>24000-2</t>
  </si>
  <si>
    <t>Inspeção de tubulações com reparos em compósito com  técnica MWM-Array</t>
  </si>
  <si>
    <t>24067-1</t>
  </si>
  <si>
    <t>Aprimoramento de infraestrutura laboratorial para o desenvolvimento do processo de conversão catalítica de CO2 a olefinas.</t>
  </si>
  <si>
    <t>24338-6</t>
  </si>
  <si>
    <t>Desenvolvimento de metodologias para quantificação de compostos polares oxigenados em destilados leves, médios e pesados SFC-FID/Massas</t>
  </si>
  <si>
    <t>23705-7</t>
  </si>
  <si>
    <t>Modelagem Probabilísitica de Fatalidades</t>
  </si>
  <si>
    <t>23957-4</t>
  </si>
  <si>
    <t>Desenvolvimento de método e ferramenta para a Gestão de Riscos de Implantação Tecnológica</t>
  </si>
  <si>
    <t>24342-8</t>
  </si>
  <si>
    <t>Desenvolvimento de meios porosos para trabalhos em escala de micro e mesofluídica</t>
  </si>
  <si>
    <t>24755-1</t>
  </si>
  <si>
    <t>Novos óleos diesel para os projetos Gaia e Netuno</t>
  </si>
  <si>
    <t>25077-9</t>
  </si>
  <si>
    <t>Medição de vazão de hidrogênio</t>
  </si>
  <si>
    <t>24132-3</t>
  </si>
  <si>
    <t>Inversão Sísmica 4D com uso de Machine Learning para o Pré-Sal</t>
  </si>
  <si>
    <t>22194-5</t>
  </si>
  <si>
    <t>Desenvolvimento de líquidos iônicos e membranas de líquidos iônicos para remoção de CO2</t>
  </si>
  <si>
    <t>24472-3</t>
  </si>
  <si>
    <t>APIA – Aquisição petrográfica por inteligência artificial</t>
  </si>
  <si>
    <t>25575-2</t>
  </si>
  <si>
    <t>Avaliação de combustíveis para aplicação no segmento de primeiro enchimento</t>
  </si>
  <si>
    <t>23558-0</t>
  </si>
  <si>
    <t>Desenvolvimento de Software de Reconhecimento Automático de Microfósseis 1</t>
  </si>
  <si>
    <t>23587-9</t>
  </si>
  <si>
    <t>Fluidos Leves</t>
  </si>
  <si>
    <t>23697-6</t>
  </si>
  <si>
    <t>Produção de Hidrogênio e de Negro de fumo ¿Verde¿ a partir da Pirólise do Gás Natural: Hidrogênio Turquesa</t>
  </si>
  <si>
    <t>23708-1</t>
  </si>
  <si>
    <t>Decomposição de Amônia a Altas Pressões</t>
  </si>
  <si>
    <t>24012-7</t>
  </si>
  <si>
    <t>Arcabouço digital para suporte a um Gêmeo Digital da Ancoragem de FPSOs</t>
  </si>
  <si>
    <t>23137-3</t>
  </si>
  <si>
    <t>Utilização de Inteligência Artificial Visando o Aumento da Confiabilidade e Diminuição de Custos em Inspeção Baseada em Risco. Aplicação: Feixes de Trocadores de Calor tipo Casco&amp;Tubo</t>
  </si>
  <si>
    <t>23943-4</t>
  </si>
  <si>
    <t>24636-3</t>
  </si>
  <si>
    <t>Visão holística das tecnologias de armazenamento de energia em painel dinâmico alimentado por inteligência artificial</t>
  </si>
  <si>
    <t>24567-0</t>
  </si>
  <si>
    <t>Geomechanics While Drilling (GWD): Metodologia Analítica e Sistema Integrado para Avaliação Geomecânica, Análise de Estabilidade e Otimização de Eficiência de Perfuração e Produção em Tempo Real</t>
  </si>
  <si>
    <t>25255-1</t>
  </si>
  <si>
    <t>Produção de e-fuels usando o CO2 de torres de aminas</t>
  </si>
  <si>
    <t>24008-5</t>
  </si>
  <si>
    <t>Análise multielementar total e pontual de sólidos inorgânicos por ICP-MS</t>
  </si>
  <si>
    <t>24646-2</t>
  </si>
  <si>
    <t>Integração de diferentes ferramentas geológicas para caracterização de reservatórios nos Campos de Tupi, Iracema e Sapinhoá.</t>
  </si>
  <si>
    <t>25032-4</t>
  </si>
  <si>
    <t>ANULAR Digital: Aplicações para integração de dados e informações da abrangência SCC-CO2</t>
  </si>
  <si>
    <t>24392-3</t>
  </si>
  <si>
    <t>Modelos de interação e partição de ácidos em reservatório e durante a produção considerando presença de CO2</t>
  </si>
  <si>
    <t>24406-1</t>
  </si>
  <si>
    <t>Desenvolvimento de ferramentas que aprimorem a interpretação do ambiente de colocação de depósitos vulcânicos basálticos efusivos</t>
  </si>
  <si>
    <t>USP - Departamento de Mineralogia e Geotectônica</t>
  </si>
  <si>
    <t>23954-1</t>
  </si>
  <si>
    <t>Prova de conceito da tecnologia AURI para aplicação em estacas de píer</t>
  </si>
  <si>
    <t>23431-0</t>
  </si>
  <si>
    <t>Capacitação do LASURF/PUC-Rio para a identificação de riscos do impacto de polímero nas etapas de produção e pós-produção de óleo pesado</t>
  </si>
  <si>
    <t>24040-8</t>
  </si>
  <si>
    <t>Sistema Termodinâmico de Monitoramento de Fontes (STMF): Otimização e viabilização da aplicação comercial para o monitoramento e recuperação de áreas contaminadas por NSZD (depleção de contaminantes na zona da fonte) e ANM (atenuação natural monitorada).</t>
  </si>
  <si>
    <t>24167-9</t>
  </si>
  <si>
    <t>Modelos de Dolomitização nos Blocos de Aram e Sagitário, implicações no timing de entrada de HC e nas assinaturas petrofísica/petrossímica de reservatório</t>
  </si>
  <si>
    <t>24571-2</t>
  </si>
  <si>
    <t>Combinação de Medidas Remotas e in-situ para Caracterização Espectral e Analítica de Água Produzida</t>
  </si>
  <si>
    <t>24408-7</t>
  </si>
  <si>
    <t>[CIMENTO AUTO-SENSOR] Misturas cimentícias compósitas contendo carga superparamagnética para monitoramento da integridade de bainhas de cimento ao longo da vida útil do poço.</t>
  </si>
  <si>
    <t>23603-4</t>
  </si>
  <si>
    <t>SOLID² plus - Detecção de vazamento de óleo em dutos submarinos</t>
  </si>
  <si>
    <t>23406-2</t>
  </si>
  <si>
    <t>Avaliação do sistema de otimização dinâmica GDOT</t>
  </si>
  <si>
    <t>23600-0</t>
  </si>
  <si>
    <t>CROSS 2 - Evolução da ferramenta computacional para planejamento e monitoramento da prontidão contratual</t>
  </si>
  <si>
    <t>23017-7</t>
  </si>
  <si>
    <t>Aprendizado de máquina aplicado ao Processamento Geológico</t>
  </si>
  <si>
    <t>24420-2</t>
  </si>
  <si>
    <t>Desenvolvimento de metodologia estatística para análise de dados de inspeção de dutos rígidos.</t>
  </si>
  <si>
    <t>25202-3</t>
  </si>
  <si>
    <t>Desenvolvimento Extensão de Membrana para simulador de processo HYSYS</t>
  </si>
  <si>
    <t>24409-5</t>
  </si>
  <si>
    <t>Susceptibilidade Magnética das Rochas do Pré-sal</t>
  </si>
  <si>
    <t>23360-1</t>
  </si>
  <si>
    <t>Pesquisa e desenvolvimento experimental em usina piloto híbrida com tecnologias solar fotovoltaica (FV), gás natural (GN), armazenamento em bateria e hidrogênio (H2)</t>
  </si>
  <si>
    <t>24419-4</t>
  </si>
  <si>
    <t>Rápida estimativa da injetividade e identificação de cenários com maior viabilidade para armazenamento geológico de CO2</t>
  </si>
  <si>
    <t>24610-8</t>
  </si>
  <si>
    <t>Geradores Solares AgriFotovoltaicos: Sistema de controle multiobjetivo da geração de energia com técnicas de inteligência artificial</t>
  </si>
  <si>
    <t>23042-5</t>
  </si>
  <si>
    <t>VIA - Robo de inspeção automatizada dos tubos do Forno Reformador de Geração de Hidrogênio</t>
  </si>
  <si>
    <t>23861-8</t>
  </si>
  <si>
    <t>Arcabouço quimioestratigráfico para a Margem Equatorial</t>
  </si>
  <si>
    <t>24017-6</t>
  </si>
  <si>
    <t>Comercialização de JET A com pegada de Carbono reduzida - LCAF</t>
  </si>
  <si>
    <t>23365-0</t>
  </si>
  <si>
    <t>Ferramentas para otimização da razão vapor carbono das UGHs</t>
  </si>
  <si>
    <t>23463-3</t>
  </si>
  <si>
    <t>Projeto e Desenvolvimento de Módulo para Eletrólise da Água com Plataforma de Testes e seu Gêmeo Digital.</t>
  </si>
  <si>
    <t>24424-4</t>
  </si>
  <si>
    <t>Drone autônomo de alta capacidade para resposta a emergência</t>
  </si>
  <si>
    <t>GLOBAL DRONES LTDA</t>
  </si>
  <si>
    <t>23615-8</t>
  </si>
  <si>
    <t>MODELAGEM NUMÉRICA E COMPUTACIONAL (VIA DFC) DO ESCOAMENTO EM DUTOS ENVOLVENDO A DOSAGEM DE INIBIDORES DE INCRUSTAÇÃO ATRAVÉS DA INJEÇÃO QUÍMICA EM POÇOS PRODUTORES DE PETRÓLEO</t>
  </si>
  <si>
    <t>23866-7</t>
  </si>
  <si>
    <t>Tecnologias para aumento de eficiência em embarcações – Classe 1</t>
  </si>
  <si>
    <t>23614-1</t>
  </si>
  <si>
    <t>Sistemas de Monitoramento de Variáveis Essenciais Full Wireless (SMVE-FW)</t>
  </si>
  <si>
    <t>23864-2</t>
  </si>
  <si>
    <t>GAS SHUT-OFF</t>
  </si>
  <si>
    <t>22858-5</t>
  </si>
  <si>
    <t>Sistema baseado em imagens digitais para avaliação da qualidade de água de reinjeção</t>
  </si>
  <si>
    <t>23649-7</t>
  </si>
  <si>
    <t>Modelos Avançados para Competição em Mercado de Gás Natural</t>
  </si>
  <si>
    <t>23982-2</t>
  </si>
  <si>
    <t>Sistema Aurora - Sistema Automático de Reconhecimento de Óleo, Resíduos e Água produzida</t>
  </si>
  <si>
    <t>24142-2</t>
  </si>
  <si>
    <t>Engenharia não rotineira de gancho KS e Manilhas de Espera para Linhas de Ancoragem de Maior Diâmetro</t>
  </si>
  <si>
    <t>24334-5</t>
  </si>
  <si>
    <t>Simulador Web para previsão de operações de low salinity water flooding (LSWF) em corpos de prova</t>
  </si>
  <si>
    <t>24988-8</t>
  </si>
  <si>
    <t>Infraestrutura para Desenvolvimento de Membranas Seletivas para Captura e Conversão de CO2</t>
  </si>
  <si>
    <t>23775-0</t>
  </si>
  <si>
    <t>Melhoria da infraestrutura de equipamentos do Núcleo Tecnológico em Cimentação de Poços
de Petróleo para pesquisas científicas e tecnológicas em sistemas cimentícios e bioaditvos
para o setor petróleo e energia.</t>
  </si>
  <si>
    <t>24441-8</t>
  </si>
  <si>
    <t>Estudos de aspectos de incrustação carbonática em presença de óleo em sistemas pressurizados</t>
  </si>
  <si>
    <t>24487-1</t>
  </si>
  <si>
    <t>Desenvolvimento de Grades de Piso em material compósito com nível de integridade ao fogo L1</t>
  </si>
  <si>
    <t>23628-1</t>
  </si>
  <si>
    <t>Geração de mapas auto-organizáveis por processos analíticos assistidos por Inteligência Artificial</t>
  </si>
  <si>
    <t>23629-9</t>
  </si>
  <si>
    <t>Sistema portátil de medição de vibração sem contato para aplicação em unidades industriais com pisos não inerciais.</t>
  </si>
  <si>
    <t>23802-2</t>
  </si>
  <si>
    <t>METOCEAN - MÓDULO REGIONALIZAÇÃO DE CORRENTES MARINHAS NA BACIA DE SANTOS</t>
  </si>
  <si>
    <t>23648-9</t>
  </si>
  <si>
    <t>Aplicação de processos de eletroxidação e membranas para aumento da eficiência de remoção de TOG da água produzida</t>
  </si>
  <si>
    <t>UFSC - Laboratório de Energia e Meio Ambiente (LEMA)</t>
  </si>
  <si>
    <t>23281-9</t>
  </si>
  <si>
    <t>Modelo geoquímico e estratigráfico para avaliação de geohazards em SEAP com uso de inteligência artificial</t>
  </si>
  <si>
    <t>22873-4</t>
  </si>
  <si>
    <t>Biorrefinaria de resíduo agroflorestal: uma rota biotecnológica integrada para a produção de biohidrocarbonetos a partir de açúcares avançados</t>
  </si>
  <si>
    <t>23643-0</t>
  </si>
  <si>
    <t>Desenvolvimento de Digital Twin para Sistema de Completação Inteligente</t>
  </si>
  <si>
    <t>23667-9</t>
  </si>
  <si>
    <t>Reconstrução Numérica de Curvas de Permeabilidade Relativa Equivalentes em Rochas Fraturadas Incorporando Efeitos Geomecânicos</t>
  </si>
  <si>
    <t>24800-5</t>
  </si>
  <si>
    <t>SmartPlugging : diagnóstico detalhado da integridade do cimento, evolução temporal de falhas e design de abandono baseado em análise de riscos.</t>
  </si>
  <si>
    <t>24180-2</t>
  </si>
  <si>
    <t>Adequação do parque experimental e inovações tecnológicas aplicados aos projetos de P&amp;D – INFRAESTRUTURA da disciplina de Rocha Digital aplicada aos laboratórios de Tomografia.</t>
  </si>
  <si>
    <t>24987-0</t>
  </si>
  <si>
    <t>INFRAESTRUTURA PARA AVALIAÇÃO EM MODELO REDUZIDO E NUMÉRICO DA VIABILIDADE E OTIMIZAÇÃO DE ARMAZENAMENTO DE CO2 EM CAVIDADES NO EVAPORITO DA BACIA DE CAMPOS.</t>
  </si>
  <si>
    <t>22915-3</t>
  </si>
  <si>
    <t>Sensibilidade da Permeabilidade Relativa em matriz e fraturas à pressão efetiva</t>
  </si>
  <si>
    <t>23407-0</t>
  </si>
  <si>
    <t>Modelagem da zona de dano (FRACz): aperfeiçoamento e melhoria</t>
  </si>
  <si>
    <t>23644-8</t>
  </si>
  <si>
    <t>Estratégias para redução de bioincrustações em membranas poliméricas nos ambientes de produção e refino</t>
  </si>
  <si>
    <t>24996-1</t>
  </si>
  <si>
    <t>UFRJ - UNIVERSIDADE FEDERAL DO RIO DE JANEIRO</t>
  </si>
  <si>
    <t>22893-2</t>
  </si>
  <si>
    <t>Tomografia por RMN de sistemas porosos</t>
  </si>
  <si>
    <t>24159-6</t>
  </si>
  <si>
    <t>Idade Modelo Sm/Nd nos Lamitos da Bacia de Barreirinhas e Integração com os Resultados de Proveniência das Bacias de Pará-Maranhão e Foz do Amazonas.</t>
  </si>
  <si>
    <t>23662-0</t>
  </si>
  <si>
    <t>OD OBN - Fase 2B.1: Produção e Desenvolvimento de Sistema Piloto de Sensores Sísmicos de Longa Residência no Assoalho Oceânico</t>
  </si>
  <si>
    <t>23672-9</t>
  </si>
  <si>
    <t>Uso de microtomografia para a criação de um acervo digital tridimensional de ostracodes não-marinhos do Mesozoico brasileiro</t>
  </si>
  <si>
    <t>23272-8</t>
  </si>
  <si>
    <t>CSIMRISER: Simulador para Análise Global de Riser com Interação Fluido-Estrutura sob Escoamento Interno Multifásico e Condições Complexas de Águas Profundas</t>
  </si>
  <si>
    <t>UFRJ - LASME-Laboratório de Simulação e Métodos em Engenharia</t>
  </si>
  <si>
    <t>25516-6</t>
  </si>
  <si>
    <t>Modelagem de Predição de Qualidade de reservatórios Siliciclásticos – Bacia Potiguar</t>
  </si>
  <si>
    <t>24158-8</t>
  </si>
  <si>
    <t>Restauração Assistida de Manguezais para Serviços Ecossistêmicos (MARES) - Infraestrutura</t>
  </si>
  <si>
    <t>USP - Centro de Estudos de Carbono em Agricultura Tropical (CCARBON)</t>
  </si>
  <si>
    <t>24880-7</t>
  </si>
  <si>
    <t>Avaliação do Efeito de Campo Magnético em Emulsões de Petróleo do Tipo Água em Óleo</t>
  </si>
  <si>
    <t>23491-4</t>
  </si>
  <si>
    <t>TUPÃ: DESENVOLVIMENTO DE SISTEMA PROTÓTIPO CÉLULA-REATOR CAPAZ DE CONVERTER CO2 e CH4 PROVENIENTES DE EMISSÕES DE DIFERENTES ORIGENS EM COMBUSTÍVEIS E QUÍMICOS RENOVÁVEIS, UTLIZANDO APENAS ENERGIA RENOVÁVEL</t>
  </si>
  <si>
    <t>SENAI-MS;UFRJ</t>
  </si>
  <si>
    <t>SENAI-MS - INSTITUTO SENAI DE INOVAÇÃO EM BIOMASSA;UFRJ - LIPCAT - Laboratório de Intensificação de Processos e Catálise</t>
  </si>
  <si>
    <t>23496-3</t>
  </si>
  <si>
    <t>HYDROMIX -  DESENVOLVIMENTO DE SISTEMA MODULAR PARA PRODUÇÃO DE COMBUSTÍVEIS DE AVIAÇÃO E/OU MARÍTIMOS COM BAIXO CONSUMO DE HIDROGÊNIO</t>
  </si>
  <si>
    <t>24108-3</t>
  </si>
  <si>
    <t>Desenvolvimento do projeto de sistema autônomo para intervenção leve em poços submarinos sem a necessidade de utilização de sondas ou barco de "light workover".</t>
  </si>
  <si>
    <t>ONESUBSEA DO BRASIL SERVICOS SUBMARINOS LTDA;SCHLUMBERGER SERVIÇOS DE PETROLEO LTDA.</t>
  </si>
  <si>
    <t>24090-3</t>
  </si>
  <si>
    <t>Uso de aditivo para a produção de CAP</t>
  </si>
  <si>
    <t>24093-7</t>
  </si>
  <si>
    <t>Estudo experimental de escoamentos contendo CO2 em estado supercrítico: aplicações em medição de vazão, rastreabilidade metrológica e captura e armazenamento de carbono</t>
  </si>
  <si>
    <t>24637-1</t>
  </si>
  <si>
    <t>Modelagem da Biocronoestratigrafia da PETROBRAS: Paleógeno e Neógeno- Escala de Tempo Geológico de 2020</t>
  </si>
  <si>
    <t>22969-0</t>
  </si>
  <si>
    <t>Tectônica Cenozoica da Margem Continental do Sudeste do Brasil: padrões de deformação e controle na sedimentação.</t>
  </si>
  <si>
    <t>24760-1</t>
  </si>
  <si>
    <t>SAFE: Simulators for Advanced Firefighting Engagement</t>
  </si>
  <si>
    <t>23660-4</t>
  </si>
  <si>
    <t>Desenvolvimento de Equipamento de Triagem Automática de Microfósseis Calcários</t>
  </si>
  <si>
    <t>23663-8</t>
  </si>
  <si>
    <t>Desenvolvimento de Software de Reconhecimento Automático de Microfósseis 2 - Nanofósseis Calcários</t>
  </si>
  <si>
    <t>23390-8</t>
  </si>
  <si>
    <t>Parceria PETRONAS/UFMG- Modernização do LEC/Laboratório de Ensaios de Combustíveis da UFMG para atuação na área de lubrificantes e fluidos industriais  (Equipamentos)</t>
  </si>
  <si>
    <t>23659-6</t>
  </si>
  <si>
    <t>SABAR - Modelo para análise de probabilidade de fechamento de folhelhos para aplicação como barreiras naturais em poços revestidos.</t>
  </si>
  <si>
    <t>23669-5</t>
  </si>
  <si>
    <t>Desenvolvimento de aplicação para análise automática de documentos de medição fiscal de petróleo e gás para atendimento aos requisitos regulatórios da ANP.</t>
  </si>
  <si>
    <t>22984-9</t>
  </si>
  <si>
    <t>Evolução tecnológica do Sistema Environ/Petrobras para monitoração e gestão da integridade das UEPs</t>
  </si>
  <si>
    <t>24115-8</t>
  </si>
  <si>
    <t>Avaliação Petrossísmica dos Plays da Margem Equatorial</t>
  </si>
  <si>
    <t>24684-3</t>
  </si>
  <si>
    <t>EXXONMOBIL; PETROBRAS</t>
  </si>
  <si>
    <t>Desenvolvimento de Estação de Potência Submarina com múltiplos Variadores de Frequência Submarinos (Subsea Variable Speed Drive - SVSD) operando em paralelo.</t>
  </si>
  <si>
    <t>23050-8</t>
  </si>
  <si>
    <t>Modelagem Fácies Sísmica-Diagenética-Geomecânica e Geocelular de Reservatórios Carbonáticos do Pré-Sal da Bacia de Campos</t>
  </si>
  <si>
    <t>23740-4</t>
  </si>
  <si>
    <t>AUMENTO DA PRODUTIVIDADE DAS UNIDADES URS PARA PRODUÇÃO DE ÁGUA DE INJEÇÃO EM PLATAFORMAS OFFSHORE</t>
  </si>
  <si>
    <t>24102-6</t>
  </si>
  <si>
    <t>Modelos para previsão de curto prazo da produção de poços em reservatórios com alta produção de gás</t>
  </si>
  <si>
    <t>22638-1</t>
  </si>
  <si>
    <t>Estudo Experimental e Modelagem Fenomenológica de Escoamentos Trifásicos Gás-Líquido-Líquido em Tubulações em Processos Transientes de Parada e Repartida ¿ Parte 2: Infraestrutura de Pesquisa</t>
  </si>
  <si>
    <t>24032-5</t>
  </si>
  <si>
    <t>Análise de Viabilidade de Cenários de Eletrificação (Parceria Shell)</t>
  </si>
  <si>
    <t>23051-6</t>
  </si>
  <si>
    <t>GERENCIAMENTO DE RESERVATÓRIOS COM FOCO NO CURTO PRAZO BASEADO EM DADOS E MODELOS DE SIMULAÇÃO</t>
  </si>
  <si>
    <t>23052-4</t>
  </si>
  <si>
    <t>Implicações geoquímicas de injeções alternadas de CO2 e água salgada (CO2-WAG) em reservatórios carbonáticos: mudanças nas propriedades mineralógicas e petrofísicas, tubulações e instalações industriais</t>
  </si>
  <si>
    <t>23055-7</t>
  </si>
  <si>
    <t>Estudo Experimental e Modelagem Fenomenológica de Escoamentos Trifásicos Gás-Líquido-Líquido em Tubulações em Processos Transientes de Parada e Repartida ¿ Parte 3: Projeto de Pesquisa</t>
  </si>
  <si>
    <t>23664-6</t>
  </si>
  <si>
    <t>Vida útil e compreensão de perda de atividade em adsorventes utilizados na desidratação de Gás Natural</t>
  </si>
  <si>
    <t>23666-1</t>
  </si>
  <si>
    <t>Dataset de imagens em alta resolução de lâminas palinológicas</t>
  </si>
  <si>
    <t>24038-2</t>
  </si>
  <si>
    <t>Robô para Intervenção sem Sonda em Poços Submarinos de Petróleo</t>
  </si>
  <si>
    <t>25129-8</t>
  </si>
  <si>
    <t>Projeto Executivo da Infraestrutura Laboratorial para pesquisa e desenvolvimento de testes rápidos para biomarcadores</t>
  </si>
  <si>
    <t>23717-2</t>
  </si>
  <si>
    <t>Evolução do sistema PWDa Auto para atuação. Módulo de controle em operações de perfuração, manobra e retomada de circulação. Validação em ambiente virtual das cias fornecedoras de equipamentos.</t>
  </si>
  <si>
    <t>23735-4</t>
  </si>
  <si>
    <t>Arcabouço biocronoestratigráfico integrado de Radiolários e Nanofósseis Calcários em bacias sedimentares da Margem Equatorial Brasileira (MEq) (Cenozoico)</t>
  </si>
  <si>
    <t>23739-6</t>
  </si>
  <si>
    <t>Sistemas Inteligentes de Automatização de Produção de Plataformas Offshore de Óleo e Gás</t>
  </si>
  <si>
    <t>25403-7</t>
  </si>
  <si>
    <t>Uso de sopragem para a produção de asfaltos</t>
  </si>
  <si>
    <t>23563-0</t>
  </si>
  <si>
    <t>Influência da Composição da Gasolina na Formação de Ozônio para as Fases L7 e L8 do Proconve</t>
  </si>
  <si>
    <t>23714-9</t>
  </si>
  <si>
    <t>Ferramentas para avaliação termodinâmica e estatística de formação de hidratos</t>
  </si>
  <si>
    <t>23723-0</t>
  </si>
  <si>
    <t>Desenvolvimento e análise de conceitos disruptivos (com integração de tecnologias inovadoras) de sistemas de produção offshore</t>
  </si>
  <si>
    <t>23725-5</t>
  </si>
  <si>
    <t>Mapeamento da dinâmica da comunidade microbiana em sistemas de injeção de água em reservatórios de petróleo</t>
  </si>
  <si>
    <t>UFRJ - Laboratório de Genética Microbiana;UFRJ - LABEM - Laboratório de Biotecnologia e Ecologia Microbiana</t>
  </si>
  <si>
    <t>24502-7</t>
  </si>
  <si>
    <t>Estudo da Influência da Proteção Catódica no Mecanismo de Corrosão/Abrasão em Bocas de Sino</t>
  </si>
  <si>
    <t>24173-7</t>
  </si>
  <si>
    <t>Implementação de infraestrutura para avaliação e monitoramento espaço-temporal da biodiversidade dos ambientes de corais de águas profundas e dos efeitos da ressuspensão de sedimentos usando marcadores biológicos e eDNA</t>
  </si>
  <si>
    <t>UFRJ - Laboratório de Cnidaria</t>
  </si>
  <si>
    <t>24547-2</t>
  </si>
  <si>
    <t>Substituição de Isolamento Térmico das UO's com NIT em Tintas DTM para Proteção Humana</t>
  </si>
  <si>
    <t>24477-2</t>
  </si>
  <si>
    <t>Substituição de Isolamento Térmico das Unidades Operacionais com Aditivo NIT em Tintas de Alto Desempenho (DTM) para Proteção Humana</t>
  </si>
  <si>
    <t>22042-6</t>
  </si>
  <si>
    <t>Elaboração de propostas de normalização internacional e serviços de advocacia para implantação e consolidação de marcos legais, regulatórios e de normas para contribuir com os compromissos brasileiros vinculados com as NDCs associados aos temas de NBS, CCU, GHG e BECCS)</t>
  </si>
  <si>
    <t>22045-9</t>
  </si>
  <si>
    <t>Uso eficiente de etanol para produção de hidrogênio e eletricidade</t>
  </si>
  <si>
    <t>22047-5</t>
  </si>
  <si>
    <t>Restauração da vegatação nativa para sequestrar carbono</t>
  </si>
  <si>
    <t>22048-3</t>
  </si>
  <si>
    <t>Sequestro de carbono no solo em sistemas integrados de produção agropecuária no Brasil ¿ ¿Ag4C¿</t>
  </si>
  <si>
    <t>22050-9</t>
  </si>
  <si>
    <t>Melhorando o manejo da pastagem como ¿solução baseada na natureza¿ para sequestro de carbono no solo no Brasil</t>
  </si>
  <si>
    <t>23750-3</t>
  </si>
  <si>
    <t>Adequação de infraestrutura laboratorial para o projeto Modelo de taxa de crescimento de trinca e fadiga da/dN em SCC-CO2.</t>
  </si>
  <si>
    <t>25688-3</t>
  </si>
  <si>
    <t>AVALIAÇÃO DOS EFEITOS DE CATÁLISE E LIMPEZA DE ADITIVOS NO DESEMPENHO DE MOTOR DIESEL</t>
  </si>
  <si>
    <t>23765-1</t>
  </si>
  <si>
    <t>Geoquímica orgânica de inclusões fluidas aplicada à exploração de petróleo</t>
  </si>
  <si>
    <t>UFF - Instituto de Química</t>
  </si>
  <si>
    <t>23915-2</t>
  </si>
  <si>
    <t>Robôs submarinos para prevenção de bioincrustação em navios da indústria de petróleo</t>
  </si>
  <si>
    <t>24517-5</t>
  </si>
  <si>
    <t>Estudo tribológico do mecanismo de corrosão/abrasão em Bocas de Sino</t>
  </si>
  <si>
    <t>23766-9</t>
  </si>
  <si>
    <t>Extensão de vida útil de reparos por compósitos em sistemas de corrosão interna</t>
  </si>
  <si>
    <t>24128-1</t>
  </si>
  <si>
    <t>Microrreator nuclear e bateria nuclear para aplicação em equipamentos e sistemas submarinos de campos de petróleo</t>
  </si>
  <si>
    <t>22395-8</t>
  </si>
  <si>
    <t>Novos critérios para avaliação de proteção catódica</t>
  </si>
  <si>
    <t>23009-4</t>
  </si>
  <si>
    <t>Impacto dos controles tectônicos - estratigráficos na distribuição e qualidade de reservatórios, do intervalo Pré-sal, da Bacia de Santos</t>
  </si>
  <si>
    <t>24066-3</t>
  </si>
  <si>
    <t>Análise Dinâmica de Subsistemas de Selagem em Sistemas de Bombeamento Submarino</t>
  </si>
  <si>
    <t>23016-9</t>
  </si>
  <si>
    <t>Avaliação experimental multidisciplinar de fatores que impactam a viabilidade de aplicação da tecnologia de espuma: da fase de pré e pós-injeção  ao escoamento em meio poroso até a fase de produção</t>
  </si>
  <si>
    <t>23020-1</t>
  </si>
  <si>
    <t>ANÁLISE EXPERIMENTAL DA RECUPERAÇÃO AVANÇADA DE PETRÓLEO EM RESERVATÓRIOS CARBONATICOS DO PRÉ-SAL DO BRASIL ATRAVÉS DE INJEÇÃO ALTERNADA DE CO2 E ÁGUA - FASE-II - CONDIÇÕES DE RESERVATÓRIO</t>
  </si>
  <si>
    <t>24069-7</t>
  </si>
  <si>
    <t>Adequação da UDASF da REDUC ao processamento de RV 100% pré-sal</t>
  </si>
  <si>
    <t>23876-6</t>
  </si>
  <si>
    <t>QATAR ENERGY</t>
  </si>
  <si>
    <t>Resposta de NMR a Diferentes Lamas que Afetam a Porosidade, Molhabilidade e Relaxação.</t>
  </si>
  <si>
    <t>24723-9</t>
  </si>
  <si>
    <t>Desenvolvimento de Ferramenta para Anotação Sismica</t>
  </si>
  <si>
    <t>22972-4</t>
  </si>
  <si>
    <t>Sistema autônomo de caracterização de Permeabilidade Relativa</t>
  </si>
  <si>
    <t>24268-5</t>
  </si>
  <si>
    <t>Avaliação técnico-científica de soluções para produção, armazenamento, transporte e consumo de hidrogênio verde, e seus impactos e oportunidades na cadeia de energia.</t>
  </si>
  <si>
    <t>24713-0</t>
  </si>
  <si>
    <t>Estrutura para Classificação em Grande Escala e Quantificação da Eficiência de Algoritmos de Aprendizado de Máquina Baseada na Classe de Equipamento e Condições de Operação.</t>
  </si>
  <si>
    <t>24631-4</t>
  </si>
  <si>
    <t>Infraestrutura para estudo de equilíbrio de fases (inclusive sólido) de gases exaustos de turbinas de geração de energia.</t>
  </si>
  <si>
    <t>23564-8</t>
  </si>
  <si>
    <t>Desenvolvimento de Metodologias de Inspeção de Tubulações com Reparos em Compósito</t>
  </si>
  <si>
    <t>23783-4</t>
  </si>
  <si>
    <t>Ensaios de Tenacidade à Fratura em Meio Aquoso Hidrogenante de Ligas de Níquel</t>
  </si>
  <si>
    <t>23469-0</t>
  </si>
  <si>
    <t>Integridade de Materiais Não-Metálicos</t>
  </si>
  <si>
    <t>24557-1</t>
  </si>
  <si>
    <t>Aferição do programa Anflex-MVD para análise de VIV/HVIV em SLWR através de ensaios experimentais e estudos numéricos no domínio do tempo.</t>
  </si>
  <si>
    <t>24772-6</t>
  </si>
  <si>
    <t>PETRO RIO JAGUAR; PRIO BRAVO; SINOCHEM; PRIO FORTE</t>
  </si>
  <si>
    <t>Compreensão teórico-experimental do processo de sequestro de H2S e síntese de novos sequestrantes: explorando tecnologias para minimizar a formação de precipitados incrustantes e maximizar a eficiência de sequestro.</t>
  </si>
  <si>
    <t>UFF - GRUPO DE PESQUISAS EM ESTRUTURA E REATIVIDADE DE COMPOSTOS ORGÂNICOS</t>
  </si>
  <si>
    <t>23782-6</t>
  </si>
  <si>
    <t>Desenvolvimento de ferramenta computacional para determinação da disponibilidade de arquiteturas submarinas</t>
  </si>
  <si>
    <t>23778-4</t>
  </si>
  <si>
    <t>Desenvolvimento e certificação de um aerogerador onshore com potência igual ou superior a 7 MW</t>
  </si>
  <si>
    <t>WEG EQUIPAMENTOS ELETRICOS S/A</t>
  </si>
  <si>
    <t>24083-8</t>
  </si>
  <si>
    <t>Atualização do modelo de favorabilidade e predição de propriedades do CAP</t>
  </si>
  <si>
    <t>23784-2</t>
  </si>
  <si>
    <t>PD&amp;I em modelagem probabilística e inversão geofísica geoestatistica</t>
  </si>
  <si>
    <t>23785-9</t>
  </si>
  <si>
    <t>Projeto de Melhoria de Infraestrutura Laboratorial – Equipamentos para ensaios de fluência, e avaliação da interação rocha/revestimento e rocha/barreira mecânica no processo de fechamento de anular - Fase II.</t>
  </si>
  <si>
    <t>PUC-Rio - Grupo de Tecnologia em Energia e Petróleo - GTEP</t>
  </si>
  <si>
    <t>23884-0</t>
  </si>
  <si>
    <t>EXXONMOBIL; EQUINOR ENERGY</t>
  </si>
  <si>
    <t>Dinâmica de risers lazy-wave sob escoamentos multifásicos internos – uma abordagem experimental e numérica</t>
  </si>
  <si>
    <t>USP - LETeF - Laboratório de Engenharia Térmica e Fluidos;USP - LMO - Laboratório de Mecânica Offshore</t>
  </si>
  <si>
    <t>23000-3</t>
  </si>
  <si>
    <t>Desenvolvimento de Metodologias Analíticas Usando ToF-SIMS aplicado ao estudo de Rochas-Reservatório</t>
  </si>
  <si>
    <t>24694-2</t>
  </si>
  <si>
    <t>ALGORITMO MULTI-MODELO DE RECONHECIMENTO DE IMAGEM E NUVEM DE PONTOS DE VARREDURA A LASER</t>
  </si>
  <si>
    <t>RADIX ENGENHARIA E DESENVOLVIMENTO DE SOFTWARE S/A</t>
  </si>
  <si>
    <t>24922-7</t>
  </si>
  <si>
    <t>25863-2</t>
  </si>
  <si>
    <t>Estudo para Apoio e Formulação de Incentivos de Desenvolvimento de Captura e Armazenamento de Carbono (CCS) no Brasil em Campos de Exploração de Gás com Alta Concentração de CO2.</t>
  </si>
  <si>
    <t xml:space="preserve">FGV - FUNDACAO GETULIO VARGAS </t>
  </si>
  <si>
    <t>24497-0</t>
  </si>
  <si>
    <t>INFRA - Centro de Pesquisas de Amostras de Calha para Operações Geológicas</t>
  </si>
  <si>
    <t>23795-8</t>
  </si>
  <si>
    <t>Novas Classes de Floculantes para Tratamento de Água Produzida</t>
  </si>
  <si>
    <t>24221-4</t>
  </si>
  <si>
    <t>EQUINOR BRASIL; EXXONMOBIL</t>
  </si>
  <si>
    <t>Infraestrutura para ensaios de fadiga de alto ciclo por ressonância de risers rígidos submarinos soldados</t>
  </si>
  <si>
    <t>UFRGS - UNIVERSIDADE FEDERAL DO RIO GRANDE DO SUL</t>
  </si>
  <si>
    <t>23015-1</t>
  </si>
  <si>
    <t>Desenvolvimento da Plataforma de Análise de Dados de Rocha-Fluido como uma ferramenta de nova geração para Óleo e Gás e Transição Energética</t>
  </si>
  <si>
    <t>23386-6</t>
  </si>
  <si>
    <t>AQUISIÇÃO DE EQUIPAMENTOS E ADAPTAÇÕES ESTRUTURAIS PARA A COMPLEMENTAÇÃO DO LABORATÓRIO DE PALEOMAGNETISMO E MINERALOGIA MAGNÉTICA DO OBSERVATÓRIO NACIONAL (LP2M-ON)</t>
  </si>
  <si>
    <t>24120-8</t>
  </si>
  <si>
    <t>REPSOL; EXXONMOBIL; PETROBRAS</t>
  </si>
  <si>
    <t>Desenvolvimento experimental e construção de protótipo do dispositivo articulado (“Gimbal Joint Riser” - GJR) para dutos rígidos a serem utilizados em sistemas de produção de óleo e gás em águas profundas</t>
  </si>
  <si>
    <t>24592-8</t>
  </si>
  <si>
    <t>Desenvolvimento de métodos de separação/enriquecimento em biomarcadores para análise Isotópica por GC-C-IRMS em amostras de óleos</t>
  </si>
  <si>
    <t>25905-1</t>
  </si>
  <si>
    <t>Avaliação em planta piloto da utilização de óleo microbiano no coprocessamento em unidades de HDT</t>
  </si>
  <si>
    <t>23046-6</t>
  </si>
  <si>
    <t>EV-01876 - Otimização e alocação de detectores de gases com base em curvas de respostas baseadas em CFD</t>
  </si>
  <si>
    <t>24591-0</t>
  </si>
  <si>
    <t>Estudo de adição de combustíveis sustentáveis em combustíveis marítimos</t>
  </si>
  <si>
    <t>25004-3</t>
  </si>
  <si>
    <t>Avaliar e Identificar a Influência de Componentes do Petróleo Sobre a Tensão Limite de Escoamento</t>
  </si>
  <si>
    <t>24213-1</t>
  </si>
  <si>
    <t>Ensaios experimentais de válvulas AICD em loop com vazão de óleo e água.</t>
  </si>
  <si>
    <t>23575-4</t>
  </si>
  <si>
    <t>Detecção de vazamento de óleo em subsuperfície e dutos submarinos</t>
  </si>
  <si>
    <t>24608-2</t>
  </si>
  <si>
    <t>Validação experimental de modelo fluidodinâmico de movimentação de leito catalítico em reatores de leito fixo</t>
  </si>
  <si>
    <t>24804-7</t>
  </si>
  <si>
    <t>Reforma De Infraestrutura Para Estudos De Otimização Dos Processos De Floculação-Flotação De Água Produzida Em Planta Piloto De Alta Vazão: Etapa 1 (Elaboração de Projetos executivos)</t>
  </si>
  <si>
    <t>23809-7</t>
  </si>
  <si>
    <t>Desenvolvimento da Aplicação do Processo Cold Spray de Baixa Pressão para Deposição de Revestimentos de Alumínio em Geometrias Representativas de Estruturas Offshore</t>
  </si>
  <si>
    <t>LACTEC;UTFPR</t>
  </si>
  <si>
    <t>LACTEC - INSTITUTO DE TECNOLOGIA PARA O DESENVOLVIMENTO;UTFPR - LABORATÓRIO DE SOLDAGEM E ENGENHARIA DE SUPERFÍCIE</t>
  </si>
  <si>
    <t>24216-4</t>
  </si>
  <si>
    <t>Desenvolvimento de metodologia para seleção, qualificação e aplicação de materiais alternativos para peças de reposição na indústria de O&amp;G produzidas por Manufatura Aditiva</t>
  </si>
  <si>
    <t>24218-0</t>
  </si>
  <si>
    <t>Inspeção e avaliação da corrosão nos revestimentos de aço carbono com comunicação coluna-anular de poços produtores e injetores de campos de petróleo.</t>
  </si>
  <si>
    <t>25101-7</t>
  </si>
  <si>
    <t>Ajuste de modelos de geomateriais</t>
  </si>
  <si>
    <t>24110-9</t>
  </si>
  <si>
    <t>Tecnologia de Reparos de Dutos Rígidos com uso de Conectores Diverless (Fase 1)</t>
  </si>
  <si>
    <t>23049-0</t>
  </si>
  <si>
    <t>GP-SUB: Gerenciamento de Projetos em Engenharia Submarina Através de Uma Ferramenta Interoperável de Transformação Digital</t>
  </si>
  <si>
    <t>24112-5</t>
  </si>
  <si>
    <t>Tecnologias para Gestão de Integridade Aplicada a Energia Renovável  Offshore</t>
  </si>
  <si>
    <t>24113-3</t>
  </si>
  <si>
    <t>Análise da viabilidade de modelo de predição de Estadia em Terminais</t>
  </si>
  <si>
    <t>25015-9</t>
  </si>
  <si>
    <t>Avaliação de impactos e desenvolvimento de mitigação em cenários de produção água contendo cocoamidopropil hidroxisultaína (CPHS) na separação gravitacional de água do petróleo, no tratamento de óleo.</t>
  </si>
  <si>
    <t>25044-9</t>
  </si>
  <si>
    <t>Avaliação de impactos e desenvolvimento de mitigação em cenários de produção água contendo cocoamidopropil hidroxisultaína (CPHS) na separação eletrostática (desidratação e dessalgação) de água do petróleo, no tratamento de óleo</t>
  </si>
  <si>
    <t>22816-3</t>
  </si>
  <si>
    <t>CAPACITAÇÃO DO LABORATÓRIO DE RECUPERAÇÃO AVANÇADA DE PETRÓLEO PARA REALIZAÇÃO DE ENSAIOS DE COREFLOOD E PVT EM CONDIÇÕES REAIS DE RESERVATÓRIOS DO PRÉ-SAL BRASILEIRO</t>
  </si>
  <si>
    <t>24621-5</t>
  </si>
  <si>
    <t>Sistema de localização e mapeamento embarcado em miniROV</t>
  </si>
  <si>
    <t>24649-6</t>
  </si>
  <si>
    <t>CARTAS ESTRATIGRÁFICAS DAS BACIAS INTERIORES PALEOZOICAS</t>
  </si>
  <si>
    <t>24650-4</t>
  </si>
  <si>
    <t>CARTAS ESTRATIGRÁFICAS DAS BACIAS INTERIORES PROTEROZOICAS</t>
  </si>
  <si>
    <t>24630-6</t>
  </si>
  <si>
    <t>Pesquisa sobre Modelos Substitutivos baseados em Redes Neurais de Grafos para Simulação de Sequestro de CO2</t>
  </si>
  <si>
    <t>25399-7</t>
  </si>
  <si>
    <t>UFRJ - Laboratório de Bacteriologia Molecular e Marinha (IMPG-UFRJ)</t>
  </si>
  <si>
    <t>23467-4</t>
  </si>
  <si>
    <t>Inteligência Artificial Aplicada ao Controle Operacional do BCSS</t>
  </si>
  <si>
    <t>23812-1</t>
  </si>
  <si>
    <t>Compreendendo o impacto da estimulação ácida em reservatórios de rochas carbonáticas compactadas do Pré-Sal Brasileiro</t>
  </si>
  <si>
    <t>23945-9</t>
  </si>
  <si>
    <t>Adequação de infraestrutura para pesquisa em transições em equilíbrios multifásicos por análise espectral IR</t>
  </si>
  <si>
    <t>24626-4</t>
  </si>
  <si>
    <t>Desenvolvimento de sistemas para implantação de rede de comunicação wireless multimodal</t>
  </si>
  <si>
    <t>24126-5</t>
  </si>
  <si>
    <t>Avaliação de tecnologias de dutos não metálicos e de reproposição de dutos para transporte de CO2</t>
  </si>
  <si>
    <t>25164-5</t>
  </si>
  <si>
    <t>Infraestrutura para apoio ao projeto Diagnóstico e Investigação dos Mecanismos Reguladores do Comportamento de PFAs (substâncias per e polifluoroaquil)</t>
  </si>
  <si>
    <t>23039-1</t>
  </si>
  <si>
    <t>CRONOS - Simulador de Corrosão</t>
  </si>
  <si>
    <t>23075-5</t>
  </si>
  <si>
    <t>Desenvolvimento de Materiais de Referência Nacionais de Amostras Geológicas - MATER GEO</t>
  </si>
  <si>
    <t>23405-4</t>
  </si>
  <si>
    <t>Avaliação remota da sensibilidade acústica de organismos marinhos à atividade de aquisição sísmica</t>
  </si>
  <si>
    <t>25416-9</t>
  </si>
  <si>
    <t>DT.GIP Digital Twin para Gestão de Integridade de Poços</t>
  </si>
  <si>
    <t>24037-4</t>
  </si>
  <si>
    <t>Avaliação do Potencial Geológico para a Exploração de Hidrogênio Natural – FASE 1</t>
  </si>
  <si>
    <t>22932-8</t>
  </si>
  <si>
    <t>Controle da tectônica Cenozoica sobre os padrões de deformação e de sedimentação na Região Sudeste do Brasil, onshore e offshore</t>
  </si>
  <si>
    <t>23788-3</t>
  </si>
  <si>
    <t>Aprimoramento da medição de viscosidade de gases</t>
  </si>
  <si>
    <t>23845-1</t>
  </si>
  <si>
    <t>Tecnologias para aumento de eficiência em embarcações – Classe 2</t>
  </si>
  <si>
    <t>24237-0</t>
  </si>
  <si>
    <t>Avaliação do impacto em materiais elastoméricos de misturas de combustíveis marítimos com biocombustíveis.</t>
  </si>
  <si>
    <t>23808-9</t>
  </si>
  <si>
    <t>Automatização da Gestão de Dano em Poços de Petróleo</t>
  </si>
  <si>
    <t>23882-4</t>
  </si>
  <si>
    <t>REGIONALIZAÇÃO ESPAÇO-TEMPORAL DA OCEANOGRAFIA FÍSICA DA BACIA DE SANTOS</t>
  </si>
  <si>
    <t>24200-8</t>
  </si>
  <si>
    <t>Cronoestratigrafia e Geocronologia do Campo de Tupi e suas correlações com Áreas Exploratórias: integração de novos dados de bioestratigrafia, quimioestratigrafia, magnetoestratigrafia e geocronologia</t>
  </si>
  <si>
    <t>24003-6</t>
  </si>
  <si>
    <t>Desenvolvimento de Tecnologias para Producão de Biocombustíveis Avançados</t>
  </si>
  <si>
    <t>25452-4</t>
  </si>
  <si>
    <t>Desenvolvimento de plataforma para análise de dados de sensores para o diagnóstico e predição de anomalias operacionais e envelope operacional em poços abandonados</t>
  </si>
  <si>
    <t>25614-9</t>
  </si>
  <si>
    <t>Argilominerais Magnesianos e Implicações Geomecânicas Durante a Perfuração e Perfilagem de Poços no Campo de Búzios</t>
  </si>
  <si>
    <t>23892-3</t>
  </si>
  <si>
    <t>Estruturação crustal, caracterização tectono-deposicional e evolução termomecânica das bacias da Margem Equatorial Centro-Oeste (MECO).</t>
  </si>
  <si>
    <t>23131-6</t>
  </si>
  <si>
    <t>Evolução Tecnológica dos Processos de Visualização, Monitoração e Integridade de UEPs</t>
  </si>
  <si>
    <t>24162-0</t>
  </si>
  <si>
    <t>Aumento da disponibilidade de compressores de parafuso</t>
  </si>
  <si>
    <t>25049-8</t>
  </si>
  <si>
    <t>Desenvolvimento de Metodologia de Bancada para Avaliar as Condições de Repartida de Fluidos Gelificados</t>
  </si>
  <si>
    <t>24288-3</t>
  </si>
  <si>
    <t>Infraestrutura de compressão para testes com escoamento multifásico</t>
  </si>
  <si>
    <t>23182-9</t>
  </si>
  <si>
    <t>Sistema de Riser de Captação de Água para Grandes Profundidades</t>
  </si>
  <si>
    <t>23186-0</t>
  </si>
  <si>
    <t>Desenvolvimento de biopolímeros, biocidas e biossurfactantes e tratamento de água como soluções para recuperação de petróleo com aplicação offshore</t>
  </si>
  <si>
    <t>24593-6</t>
  </si>
  <si>
    <t>Infraestrutura para Caracterização Termodinâmica de Misturas Ricas em CO2 para CCUS e Produção de Hidrocarbonetos</t>
  </si>
  <si>
    <t>24627-2</t>
  </si>
  <si>
    <t>HELI FX - Previsor de Movimentos em Helideques</t>
  </si>
  <si>
    <t>24685-0</t>
  </si>
  <si>
    <t>Simulação de tratamento termico em arames de dutos flexiveis em sistema gleeble</t>
  </si>
  <si>
    <t>SENAI-RJ - Instituto SENAI Tecnologia Solda</t>
  </si>
  <si>
    <t>23893-1</t>
  </si>
  <si>
    <t>Desenvolvimento e Avaliação de Formulações de Fluidos de Preenchimento a Partir de Sistemas Micelares</t>
  </si>
  <si>
    <t>22402-2</t>
  </si>
  <si>
    <t>S-DWI - Sistema Submarino de Injeção de Água do Mar com Dessulfatação</t>
  </si>
  <si>
    <t>22700-9</t>
  </si>
  <si>
    <t>SSGL (Separação Submarina Gás-Líquido) para Gerenciamento de Correntes Produzidas.</t>
  </si>
  <si>
    <t>23907-9</t>
  </si>
  <si>
    <t>WISDOM - Gestão Quantitativa e Tempo Real de Integridade</t>
  </si>
  <si>
    <t>24057-2</t>
  </si>
  <si>
    <t>Desenvolvimento e Implementação de Operadores Neurais  para Modelagem Multifísica e Multiescalas em Engenharia de Reservatórios</t>
  </si>
  <si>
    <t>25053-0</t>
  </si>
  <si>
    <t>Riscos de implantação tecnológica</t>
  </si>
  <si>
    <t>UFF - Núcleo de Competitividade, Estratégia e Organização - LabCEO</t>
  </si>
  <si>
    <t>25262-7</t>
  </si>
  <si>
    <t>Modernização da Infraestrutura Analítica para Detecção Avançada de Hidrocarbonetos na Foz do Amazonas</t>
  </si>
  <si>
    <t>25488-8</t>
  </si>
  <si>
    <t>Sonda WEB - Editor e Visualizador de Processo de Sondagem</t>
  </si>
  <si>
    <t>EYLLO TECNOLOGIA LTDA</t>
  </si>
  <si>
    <t>PUC-Rio - Instituto Gênesis PUC-Rio</t>
  </si>
  <si>
    <t>22920-3</t>
  </si>
  <si>
    <t>DOMANDO RESERVATÓRIOS COM APRENDIZADO DE MÁQUINA: DA SÍSMICA ÀS LÂMINAS PETROGRÁFICAS (PHYSICS_DRIVEN_DL)</t>
  </si>
  <si>
    <t>24482-2</t>
  </si>
  <si>
    <t>REDUÇÃO DE CONSUMO DE DIESEL E GASES DO EFEITO ESTUFA COM O USO DO HIDROGÊNIO EM MOTORES MARÍTIMOS FASE II</t>
  </si>
  <si>
    <t>ODEBRECHT ÓLEO E GÁS S.A.;PROTIUM DYNAMICS LTDA</t>
  </si>
  <si>
    <t>23889-9</t>
  </si>
  <si>
    <t>Ensaios de Tenacidade de Ligas de Níquel para Fixadores de FPSOs e Modelagem Numérica do Fenômeno de Fragilização pelo Hidrogênio</t>
  </si>
  <si>
    <t>24527-4</t>
  </si>
  <si>
    <t>CT-ROB (Edificação) - Centro para desenvolvimento e qualificação de robôs e drones em mockups da indústria de O&amp;G.</t>
  </si>
  <si>
    <t>24165-3</t>
  </si>
  <si>
    <t>Plug-in de dados bio- e cronoestratigráficos para o Petrel (SLB) e DSG (Halliburton)</t>
  </si>
  <si>
    <t>24702-3</t>
  </si>
  <si>
    <t>Desenvolvimento e avaliação de tintas isolantes térmicas.</t>
  </si>
  <si>
    <t>23213-2</t>
  </si>
  <si>
    <t>Modelagem e imageamento em caixa de areia: Aplicação na reativação eocretácea dos grandes lineamentos da margem continental leste do NE do Brasil.</t>
  </si>
  <si>
    <t>23895-6</t>
  </si>
  <si>
    <t>Organização de Coleções Física e Digital de Referência de Foraminíferos</t>
  </si>
  <si>
    <t>24703-1</t>
  </si>
  <si>
    <t>Desenvolvimento de um método de avaliação de produtos químicos usados na remoção de incrustações de sulfatos de bário e estrôncio na produção de petróleo</t>
  </si>
  <si>
    <t>23216-5</t>
  </si>
  <si>
    <t>Quantificação de Incertezas para Dados Sísmicos Multicomponentes Aplicados ao Imageamento Sísmico</t>
  </si>
  <si>
    <t>25370-8</t>
  </si>
  <si>
    <t>Modelagem Estimulação Fishbones</t>
  </si>
  <si>
    <t>25496-1</t>
  </si>
  <si>
    <t>BOP ANCORADO: ESTUDOS DE VIABILIDADE DO USO DE ESTACAS TORPEDO PARA ANCORAGEM DE BOPs EM LDAs RASAS.</t>
  </si>
  <si>
    <t>23819-6</t>
  </si>
  <si>
    <t>Estudo da geração nuclear em instalação submarina para suprimento de energia offshore</t>
  </si>
  <si>
    <t>24347-7</t>
  </si>
  <si>
    <t>Projeto executivo para construção do Centro Tecnológico de Equipamentos Mecânicos para Operações de Óleo e Gás (CETEMO), um centro de excelência de pesquisa, desenvolvimento e manufatura de equipamentos complexos de grande porte, utilizando transformação digital, automação e manufatura avançada.</t>
  </si>
  <si>
    <t>24699-1</t>
  </si>
  <si>
    <t>Desenvolvimento de catalisadores de Desidrogenação Oxidativa de parafinas leves</t>
  </si>
  <si>
    <t>24711-4</t>
  </si>
  <si>
    <t>AVALIAÇÃO DE MELHORADORES PARA REMOÇÃO DE INCRUSTAÇÕES DE SULFATO</t>
  </si>
  <si>
    <t>25524-0</t>
  </si>
  <si>
    <t>Estruturação e integração de dados para visualização e análise de integridade de dutos.</t>
  </si>
  <si>
    <t>22628-2</t>
  </si>
  <si>
    <t>Digital Twin de Equipamentos Submarinos</t>
  </si>
  <si>
    <t>25159-5</t>
  </si>
  <si>
    <t>Avaliação de tecnologias por Ultrasom para a limpeza de permutadores de calor e minimização de formação de depósitos</t>
  </si>
  <si>
    <t>23209-0</t>
  </si>
  <si>
    <t>Caracterização de Fluidos Complexos em Condições de Reservatórios: Avaliação do Comportamento de Fases de Fluidos de Reservatórios sob a Presença de CO2</t>
  </si>
  <si>
    <t>UFRJ - LRAP - Laboratório de Recuperação Avançada de Petróleo;UFRJ - Laboratório ATOMS - Termodinâmica Aplicada e Simulação Molecular</t>
  </si>
  <si>
    <t>23271-0</t>
  </si>
  <si>
    <t>Escoamento multifásico em multi-escala utilizando tomografia de Raios-X</t>
  </si>
  <si>
    <t>25513-3</t>
  </si>
  <si>
    <t>Metodologia para análise de integridade de dutos rígidos a partir de dados de inspeção e de operação</t>
  </si>
  <si>
    <t>24719-7</t>
  </si>
  <si>
    <t>Estudo do efeito de micro/ nanopartículas de diferentes materiais sobre a eficiência de um agente de controle de espumas à base de PDMS</t>
  </si>
  <si>
    <t>25073-8</t>
  </si>
  <si>
    <t>Análise Comparativa de Sistemas de Gerenciamento de Integridade de Instalações de Óleo e Gás no Brasil e no Mar do Norte com Avaliação Tecnológica de Soluções Existentes</t>
  </si>
  <si>
    <t>24185-1</t>
  </si>
  <si>
    <t>Construção da visão de futuro em P&amp;D para Fertilizantes</t>
  </si>
  <si>
    <t>23898-0</t>
  </si>
  <si>
    <t>Desenvolvimento de modelo e ferramenta para análise do risco de formação de bloqueios por hidratos</t>
  </si>
  <si>
    <t>24499-6</t>
  </si>
  <si>
    <t>Desenvolvimento de Válvula de Controle de Intervalo elétrica de pequeno diâmetro (Smaller Size e-ICV).</t>
  </si>
  <si>
    <t>24284-2</t>
  </si>
  <si>
    <t>Estudos de permeabilidade, anisotropia e fraturas em problemas de perfilagem sônica de poços preenchidos por fluido</t>
  </si>
  <si>
    <t>24198-4</t>
  </si>
  <si>
    <t>Desenvolvimento de válvula elétrica de injeção química</t>
  </si>
  <si>
    <t>24544-9</t>
  </si>
  <si>
    <t>IBR-flex digital</t>
  </si>
  <si>
    <t>25922-6</t>
  </si>
  <si>
    <t>Avaliação de tecnologias de adensamento, desidratação, secagem e valorização de lodos</t>
  </si>
  <si>
    <t>23962-4</t>
  </si>
  <si>
    <t>Metalização de Junta Interna de Dutos para Controle da Corrosão - Fase 2</t>
  </si>
  <si>
    <t>23567-1</t>
  </si>
  <si>
    <t>IMPLEMENTAÇÃO DE INFRAESTRUTURA LABORATORIAL PARA O DESENVOLVIMENTO DE ESTUDOS AVANÇADOS NA ÁREA DE GARANTIA DE ESCOAMENTO - FASE I</t>
  </si>
  <si>
    <t>24194-3</t>
  </si>
  <si>
    <t>ReliaWell</t>
  </si>
  <si>
    <t>24195-0</t>
  </si>
  <si>
    <t>FAC - Ferramental de Análise de Confiabilidade</t>
  </si>
  <si>
    <t>23976-4</t>
  </si>
  <si>
    <t>Expandindo fronteiras no setor de energia: novos horizontes em petroleômica com FT-ICR MS de alto campo magnético</t>
  </si>
  <si>
    <t>24737-9</t>
  </si>
  <si>
    <t>INFRAESTRUTURA LABORATORIAL PARA A CARACTERIZAÇÃO DE PROPRIEDADES INTERFACIAIS E REOLÓGICAS EM GARANTIA DE ESCOAMENTO</t>
  </si>
  <si>
    <t>24604-1</t>
  </si>
  <si>
    <t>Metodologias para a caracterização de fenômenos hidrodinâmicos não lineares em FPSOs</t>
  </si>
  <si>
    <t>23922-8</t>
  </si>
  <si>
    <t>Pesquisa em transições em equilíbrios multifásicos por análise espectral IR</t>
  </si>
  <si>
    <t>24297-4</t>
  </si>
  <si>
    <t>Solução Integrada para Otimização de Trajetória de Poço Sujeita a Restrições</t>
  </si>
  <si>
    <t>24303-0</t>
  </si>
  <si>
    <t>Automatização de Projeto Conceitual de Poço através de IA</t>
  </si>
  <si>
    <t>24290-9</t>
  </si>
  <si>
    <t>Aperfeiçoamento da infraestrutura do Laboratório de Química e Reologia de ligantes asfálticos-UFC, vinculado ao Laboratório de Mecânica dos Pavimentos para desenvolvimento de pesquisa com fins de viabilizar o uso do polímero Vistamaxx na pavimentação.</t>
  </si>
  <si>
    <t>24716-3</t>
  </si>
  <si>
    <t>Avaliação da Rota ATJ (Alcohol-to-Jet)</t>
  </si>
  <si>
    <t>24743-7</t>
  </si>
  <si>
    <t>Desenvolvimento e implementação de métodos de alta resolução 1D para captura de ondas de pressão</t>
  </si>
  <si>
    <t>24934-2</t>
  </si>
  <si>
    <t>Piloto de volantes de válvulas de materiais alternativos em Manufatura Aditiva</t>
  </si>
  <si>
    <t>23366-8</t>
  </si>
  <si>
    <t>Eletrificação Submarina - Distribuição de Energia</t>
  </si>
  <si>
    <t>24305-5</t>
  </si>
  <si>
    <t>Metodologia para análise de amostras complexas utilizando  conceitos baseados em imagens digitais</t>
  </si>
  <si>
    <t>24806-2</t>
  </si>
  <si>
    <t>Melhoramento da infraestrutura para desenvolvimento de métodos para avaliação de inibidores de incrustação salina em condições próximas ao campo</t>
  </si>
  <si>
    <t>23972-3</t>
  </si>
  <si>
    <t>Produção de Ácido Oxálico ou Formiatos Alcalinos a partir de Dióxido de Carbono via Rotas Eletrolíticas e Microfluidicas</t>
  </si>
  <si>
    <t>24206-5</t>
  </si>
  <si>
    <t>Cortex - IA baseada em modelos generativos</t>
  </si>
  <si>
    <t>23987-1</t>
  </si>
  <si>
    <t>CARACTERIZAÇÃO POR MECÂNICA DE DANO E FRATURA DE POLÍMEROS E COMPÓSITOS UTILIZADOS EM DUTOS FLEXÍVEIS NO ESTADO VIRGEM E ENVELHECIDO.</t>
  </si>
  <si>
    <t>24311-3</t>
  </si>
  <si>
    <t>OTIMIZEPLAN - Otimização Automatizada de Arranjo de Equipamentos e Módulos em FPSOs</t>
  </si>
  <si>
    <t>SENAI-SC - Instituto SENAI de Inovação em Sistemas Embarcados</t>
  </si>
  <si>
    <t>25311-2</t>
  </si>
  <si>
    <t>Visão Computacional e IA para Descomissionamento Sustentável de Sucata</t>
  </si>
  <si>
    <t>23202-5</t>
  </si>
  <si>
    <t>Aquisição frequente de dados sísmicos 4D para gerenciamento aprimorado de reservatórios em campos do pré-sal brasileiro</t>
  </si>
  <si>
    <t>23978-0</t>
  </si>
  <si>
    <t>Pesquisa Experimental em Cravação de Condutores por Gravidade e por Martelamento em Argilas Moles</t>
  </si>
  <si>
    <t>UFRJ - LACEO - Laboratório de Análise e Confiabilidade de Estruturas Offshore;UFRJ - Laboratório de Ensaios de Campo e Instrumentação Professor Marcio Miranda Soares</t>
  </si>
  <si>
    <t>24638-9</t>
  </si>
  <si>
    <t>CARTAS ESTRATIGRÁFICAS DAS BACIAS DA MARGEM EQUATORIAL</t>
  </si>
  <si>
    <t>24639-7</t>
  </si>
  <si>
    <t>CARTAS ESTRATIGRÁFICAS DAS BACIAS DA MARGEM LESTE</t>
  </si>
  <si>
    <t>24647-0</t>
  </si>
  <si>
    <t>CARTAS ESTRATIGRÁFICAS DAS BACIAS DA MARGEM SUL-SUDESTE</t>
  </si>
  <si>
    <t>24648-8</t>
  </si>
  <si>
    <t>CARTAS ESTRATIGRÁFICAS DAS BACIAS INTERIORES MESO-CENOZOICAS</t>
  </si>
  <si>
    <t>25380-7</t>
  </si>
  <si>
    <t>PRIO FORTE</t>
  </si>
  <si>
    <t>PRIO Core - Núcleo de Computação de Alto Desempenho para Projetos de P,D&amp;I de Otimização e Inteligência Artificial Aplicados à Engenharia de Reservatórios e Subsuperfície</t>
  </si>
  <si>
    <t>24758-5</t>
  </si>
  <si>
    <t>[CIMENTO AUTO-SENSOR] Pastas de cimentação nanoestruturadas para monitoramento de anular por meio de medidas de resistência elétrica</t>
  </si>
  <si>
    <t>24766-8</t>
  </si>
  <si>
    <t>Monitoramento do Processo de Separação de CO2 por Membranas do Tipo Fibra Oca.</t>
  </si>
  <si>
    <t>23283-5</t>
  </si>
  <si>
    <t>Descarbonização em Sondagem Marítima</t>
  </si>
  <si>
    <t>24225-5</t>
  </si>
  <si>
    <t>Roadmaps para o BIORREFINO</t>
  </si>
  <si>
    <t>23984-8</t>
  </si>
  <si>
    <t>Fragilização Hidrogênio Titânio</t>
  </si>
  <si>
    <t>24764-3</t>
  </si>
  <si>
    <t>ESTUDO DE EXTRUSÃO POR FLUÊNCIA E VEDAÇÕES EM DUTOS FLEXÍVEIS OPERANDO ACIMA DA TEMPERATURA DE PROJETO</t>
  </si>
  <si>
    <t>UNIFEI - GEMEC - Grupo de Estudos em Mecânica Experimental e Computacional</t>
  </si>
  <si>
    <t>23997-0</t>
  </si>
  <si>
    <t>Estimativa de taxa de corrosão localizada e crescimento de defeitos em aço carbono</t>
  </si>
  <si>
    <t>UFSJ;UFRJ</t>
  </si>
  <si>
    <t xml:space="preserve">UFSJ - CESTEQ - Centro de Engenharia de Superfícies, Tribologia e EletroQuímica;UFRJ - Labcorr - Laboratório de Corrosão </t>
  </si>
  <si>
    <t>24587-8</t>
  </si>
  <si>
    <t>Subs magnéticos - Anular e insertável</t>
  </si>
  <si>
    <t>24781-7</t>
  </si>
  <si>
    <t>Nova Metodologia de Avaliação de Integridade em Dutos Aquecidos</t>
  </si>
  <si>
    <t>24786-6</t>
  </si>
  <si>
    <t>Nanotecnologia aplicada ao tratamento e reúso de água</t>
  </si>
  <si>
    <t>23064-9</t>
  </si>
  <si>
    <t>Infraestrutura para realização de tomografia de raios X 4D envolvendo escoamento de fluidos em meios porosos</t>
  </si>
  <si>
    <t>23269-4</t>
  </si>
  <si>
    <t>Tomografia de raios X para medidas in situ de amostras de rocha em condição de reservatório, P&amp;D</t>
  </si>
  <si>
    <t>23703-2</t>
  </si>
  <si>
    <t>Corrosão no revestimento de poços</t>
  </si>
  <si>
    <t>24328-7</t>
  </si>
  <si>
    <t>Desenvolvimento de metodologia analítica para determinação de íons orgânicos e inorgânicos em amostras de água produzida utilizando microssistemas eletroforéticos com detecção condutométrica sem contato.</t>
  </si>
  <si>
    <t>23130-8</t>
  </si>
  <si>
    <t>24201-6</t>
  </si>
  <si>
    <t>Lab on a Chip - Estudos para aplicação na indústria do petróleo</t>
  </si>
  <si>
    <t>24386-5</t>
  </si>
  <si>
    <t>Modelagem numérica dos efeitos da deformação cenozoica em rochas silicicláticas pouco consolidadas</t>
  </si>
  <si>
    <t>24779-1</t>
  </si>
  <si>
    <t>Previsão Cinética de Formação de Sulfatos e NORM</t>
  </si>
  <si>
    <t>25197-5</t>
  </si>
  <si>
    <t>Estudo para geração de triglicerídeos e biogás a partir do processamento de resíduos de pescado da Amazônia Legal</t>
  </si>
  <si>
    <t>SENAI-MS;UFAM;FGV</t>
  </si>
  <si>
    <t xml:space="preserve">SENAI-MS - INSTITUTO SENAI DE INOVAÇÃO EM BIOMASSA;UFAM - Centro de Ciências do Ambiente - CCA;FGV - FUNDACAO GETULIO VARGAS </t>
  </si>
  <si>
    <t>25605-7</t>
  </si>
  <si>
    <t>Caracterização e elaboração de plano de qualificação de variadores eletromecânicos de velocidade para bombas e compressores</t>
  </si>
  <si>
    <t>24330-3</t>
  </si>
  <si>
    <t>Desenvolvimento de métodos para especiação operacional quantitativa de arsênio em amostras de destilados de petróleo</t>
  </si>
  <si>
    <t>25393-0</t>
  </si>
  <si>
    <t>Estudo regional dos argilominerais e da geoquímica inorgânica de rochas pelíticas da Bacia de Pelotas</t>
  </si>
  <si>
    <t>24796-5</t>
  </si>
  <si>
    <t>Caracterização das Feições Superficiais de Círculos de Fadas Provenientes de Emanações de Hidrogênio Natural Utilizando Sistemas Sensores Aéreo e Orbitais</t>
  </si>
  <si>
    <t>25037-3</t>
  </si>
  <si>
    <t>Equipamentos para aplicações de sensoriamento acústico distribuído a fibra óptica no registro sísmico de superfície</t>
  </si>
  <si>
    <t>25615-6</t>
  </si>
  <si>
    <t>Estudo reológico para determinar a influência da temperatura no comportamento de argilas marinhas.</t>
  </si>
  <si>
    <t>UFRGS - ReoSul - Laboratório de Reologia e Escoamentos de Fluidos Não Newtonianos</t>
  </si>
  <si>
    <t>23267-8</t>
  </si>
  <si>
    <t>Identificação e estratégias para mitigação de riscos do impacto de polímero nas etapas de produção e pós-produção de óleo pesado</t>
  </si>
  <si>
    <t>23787-5</t>
  </si>
  <si>
    <t>Análise espectral para sistemas de hidrocarbonetos em alta pressão</t>
  </si>
  <si>
    <t>23951-7</t>
  </si>
  <si>
    <t>Caracterização avançada de materiais por RMN e XPS</t>
  </si>
  <si>
    <t>24251-1</t>
  </si>
  <si>
    <t>Experimentações Safety Lab</t>
  </si>
  <si>
    <t>25252-8</t>
  </si>
  <si>
    <t>Fluxos alternativos de dados qualidade de petróleo</t>
  </si>
  <si>
    <t>24013-5</t>
  </si>
  <si>
    <t>Respostas Individuais dos Mamíferos Marinhos à Sísmica - MARESIS</t>
  </si>
  <si>
    <t>IBJ</t>
  </si>
  <si>
    <t>IBJ - Instituto Baleia Jubarte</t>
  </si>
  <si>
    <t>24025-9</t>
  </si>
  <si>
    <t>Projeto de Monitoramento Acústico Passivo Científico - Ampliando o conhecimento sobre cetáceos e avaliando potenciais impactos da prospecção sísmica - Pesquisa.</t>
  </si>
  <si>
    <t>24841-9</t>
  </si>
  <si>
    <t>Previsão de deriva de óleo baseado deep learning</t>
  </si>
  <si>
    <t>23270-2</t>
  </si>
  <si>
    <t>Mecanismos de deslocamento água/óleo em sistemas porosos carbonáticos: Análise de dados experimentais a partir de micromodelos 2D, microtomografia de raios X 3D e 4D e simulações discretas de Lattice-Boltzmann</t>
  </si>
  <si>
    <t>24140-6</t>
  </si>
  <si>
    <t>Maximização do teor de coprocessamento para produção de Querosene com conteúdo renovável</t>
  </si>
  <si>
    <t>25782-4</t>
  </si>
  <si>
    <t>Teste de Plataforma para Avaliação de Riscos de Segurança Ocupacional na Operação</t>
  </si>
  <si>
    <t>23833-7</t>
  </si>
  <si>
    <t>Economia Circular - Reuso de RSU de plástico</t>
  </si>
  <si>
    <t>24360-0</t>
  </si>
  <si>
    <t>Curvas-Tipo de Permeabilidade Relativa</t>
  </si>
  <si>
    <t>25779-0</t>
  </si>
  <si>
    <t>Teste de Soluções de Segurança de Aeronaves e Drones</t>
  </si>
  <si>
    <t>24479-8</t>
  </si>
  <si>
    <t>Adequação de parque experimental da Gerência Setorial de Tecnologias de Fluidos – ciclo 2024 e 2025 (CENPES/PDIEP/TAE/TF)</t>
  </si>
  <si>
    <t>24538-1</t>
  </si>
  <si>
    <t>Ferramenta molecular para monitoramento ambiental - BRchip</t>
  </si>
  <si>
    <t>24555-5</t>
  </si>
  <si>
    <t>Adequação do parque experimental e inovações tecnológicas aplicados aos projetos de P&amp;D – INFRAESTRUTURA da gerência setorial de TECNOLOGIAS DE RESERVATÓRIOS E PETROFÍSICA (CENPES/PDIEP/TAE/TRESP).</t>
  </si>
  <si>
    <t>25704-8</t>
  </si>
  <si>
    <t>Desenvolvimento de um protótipo modular de uma estação compacta para uma estação de armazenamento e injeção de químicos submarina (SCS&amp;I) aplicada a longos tiebacks em campos de O&amp;G – Projeto conceitual e de sistema.</t>
  </si>
  <si>
    <t>24154-7</t>
  </si>
  <si>
    <t>24390-7</t>
  </si>
  <si>
    <t>Projeto BioMist+ResidMist: Desenvolvimento Tecnológico de Dispersores de Cargas Renováveis e Residuais em Reatores de Conversão Catalítica, por Experimentação Física e Simulação Numérica</t>
  </si>
  <si>
    <t>25424-3</t>
  </si>
  <si>
    <t>Portal integrador para detecção, acompanhamento e emissão de alertas em emergências ambientais</t>
  </si>
  <si>
    <t>23706-5</t>
  </si>
  <si>
    <t>Infinite Loop -- Solução da Resoptima</t>
  </si>
  <si>
    <t>24015-0</t>
  </si>
  <si>
    <t>Otimização da formulação de inibidores de incrustação e aditivos químicos através de testes de injeção em testemunhos de rochas e dispositivos microfluídicos</t>
  </si>
  <si>
    <t>24568-8</t>
  </si>
  <si>
    <t>PredMain-ai: Sistema com IA híbrida para monitoramento de risco e manutenção preditiva em equipamentos críticos de unidades offshore</t>
  </si>
  <si>
    <t>24570-4</t>
  </si>
  <si>
    <t>Desenvolvimento de um sistema com IA híbrida multi-classes para detecção simultânea de anomalias de produção com cinética rápida em poços produtores de óleo</t>
  </si>
  <si>
    <t>24020-0</t>
  </si>
  <si>
    <t>Tratamento Inteligente de Dados e Metadados Industriais para Engenharia de Manutenção e Confiabilidade</t>
  </si>
  <si>
    <t>24125-7</t>
  </si>
  <si>
    <t>Ampliação da Infraestrutura do LIEC para Pesquisa e Desenvolvimento em O-PAS</t>
  </si>
  <si>
    <t>24023-4</t>
  </si>
  <si>
    <t>Redução da formação de borra por meio de experimentação física e numérica do escoamento multifásico em tanques de armazenamento de petróleo</t>
  </si>
  <si>
    <t>24024-2</t>
  </si>
  <si>
    <t>HIGEE para PCCC - Pos combustion carbon capture</t>
  </si>
  <si>
    <t>24026-7</t>
  </si>
  <si>
    <t>Viscosidade capilar de gases pressurizados ricos em CO2</t>
  </si>
  <si>
    <t>24949-0</t>
  </si>
  <si>
    <t>Infraestrutura - Construção do Laboratório de qualificação de barreiras para abandono de poços</t>
  </si>
  <si>
    <t>23566-3</t>
  </si>
  <si>
    <t>Metodologia para Análise de Fadiga de VIV em risers</t>
  </si>
  <si>
    <t>23979-8</t>
  </si>
  <si>
    <t>Reparos Alternativos em Dutos – Fase 2</t>
  </si>
  <si>
    <t>24027-5</t>
  </si>
  <si>
    <t>FLUIDOS LEVES PARA PERFURAÇÃO DE POÇOS DE PETRÓLEO</t>
  </si>
  <si>
    <t>24033-3</t>
  </si>
  <si>
    <t>Soluções inovadoras para análise de ostracodes não-marinhos</t>
  </si>
  <si>
    <t>24034-1</t>
  </si>
  <si>
    <t>Avaliação do uso dos ENDs na inspeção de tanques de FPSO</t>
  </si>
  <si>
    <t>24054-9</t>
  </si>
  <si>
    <t>Desenvolvimento de membranas de poli(líquidos)iônicos para remoção de CO2 de correntes gasosas</t>
  </si>
  <si>
    <t>23148-0</t>
  </si>
  <si>
    <t>Matérias-Primas Alternativas para o Biorefino - OGR e outras matérias graxas</t>
  </si>
  <si>
    <t>23870-9</t>
  </si>
  <si>
    <t>Aditivos melhoradores de consumo em combustíveis marítimos</t>
  </si>
  <si>
    <t>25353-4</t>
  </si>
  <si>
    <t>REPSOL; PETRONAS</t>
  </si>
  <si>
    <t>SAMA – Solução Autônoma de Monitoramento de Ativos – Parte 2</t>
  </si>
  <si>
    <t>24393-1</t>
  </si>
  <si>
    <t>Estudo da influência de sólidos formados a partir de processos corrosivos na redução de injetividade em processos de injeção de água do mar dessulfatada e da reinjeção de água produzida.</t>
  </si>
  <si>
    <t>24730-4</t>
  </si>
  <si>
    <t>Infraestrutura para estudo de estabilidade e solubilidade de asfaltenos pelas técnicas de microscopia de alta pressão, difratometria laser e ressonância de cristal de quartzo</t>
  </si>
  <si>
    <t>24824-5</t>
  </si>
  <si>
    <t>Modelagem e simulação da incrustação inorgânica em válvulas AICD em condições de poços petrolíferos.</t>
  </si>
  <si>
    <t>23946-7</t>
  </si>
  <si>
    <t>25324-5</t>
  </si>
  <si>
    <t>Soluções mitigatórias para operações de pull-in em TSUDL</t>
  </si>
  <si>
    <t>23689-3</t>
  </si>
  <si>
    <t>Processamento de cargas de base lipídica no FCC para produção de correntes renováveis</t>
  </si>
  <si>
    <t>24051-5</t>
  </si>
  <si>
    <t>Nanotecnologia - Aplicação de nanoestruturas</t>
  </si>
  <si>
    <t>24516-7</t>
  </si>
  <si>
    <t>Avaliação e Mitigação de Impacto FAWAG em Processos de Topside</t>
  </si>
  <si>
    <t>24729-6</t>
  </si>
  <si>
    <t>Projeto de melhoria de infraestrutura para pesquisa em modelagem elástica e inversão de dados sísmicos na UFPA</t>
  </si>
  <si>
    <t>24821-1</t>
  </si>
  <si>
    <t>Análise petrológica, sedimentológica e estratigráfica de carbonatos intraclásticos do Pré-sal</t>
  </si>
  <si>
    <t>25807-9</t>
  </si>
  <si>
    <t>Oxicombustão Offshore</t>
  </si>
  <si>
    <t>23397-3</t>
  </si>
  <si>
    <t>Simulação de Intemperismo de Óleo em Vazamentos no Mar</t>
  </si>
  <si>
    <t>24039-0</t>
  </si>
  <si>
    <t>Magneto-cicloestratigrafia do Cretáceo na Margem Equatorial Brasileira (MEQ)</t>
  </si>
  <si>
    <t>24832-8</t>
  </si>
  <si>
    <t>Sistema robótico diverless para remoção de macro incrustação</t>
  </si>
  <si>
    <t>BRS ROBOTICA SUBMARINA LTDA;AUTO DYNA - SISTEMAS AUTONOMOS DINAMICOS LTDA</t>
  </si>
  <si>
    <t>24965-6</t>
  </si>
  <si>
    <t>Módulo de detecção de vazamentos para dutos de transporte de CO2</t>
  </si>
  <si>
    <t>24972-2</t>
  </si>
  <si>
    <t>Otimizador estratégico/econômico das alternativas de logística de escoamento de fluidos</t>
  </si>
  <si>
    <t>25907-7</t>
  </si>
  <si>
    <t>Avaliar aplicação de sistema de mistura em linha no parque de refino</t>
  </si>
  <si>
    <t>24306-3</t>
  </si>
  <si>
    <t>Avaliação de cargas alternativas para ANSA</t>
  </si>
  <si>
    <t>24044-0</t>
  </si>
  <si>
    <t>Drones Subaquáticos para inspeção visual offshore em substituição ao mergulho humano.</t>
  </si>
  <si>
    <t>BRS ROBOTICA SUBMARINA LTDA</t>
  </si>
  <si>
    <t>24308-9</t>
  </si>
  <si>
    <t>Estruturação da carteira da ST Descarbonização do Refino</t>
  </si>
  <si>
    <t>24048-1</t>
  </si>
  <si>
    <t>PALYNO-AI - Análise de Lâminas Palinológicas por Inteligência Artificial</t>
  </si>
  <si>
    <t>24203-2</t>
  </si>
  <si>
    <t>Ferramentas analíticas para medida da propensão à deposição em sistemas térmicos e fornos de UCR com vistas ao processamento otimizado</t>
  </si>
  <si>
    <t>23319-7</t>
  </si>
  <si>
    <t>TRAPAS - Estilos de trapeamento estratigráfico em sistemas turbidíticos</t>
  </si>
  <si>
    <t>23590-3</t>
  </si>
  <si>
    <t>Estudo e avaliação do efeito de tensoativos na recuperação e aumento de injetividade de água produzida</t>
  </si>
  <si>
    <t>24181-0</t>
  </si>
  <si>
    <t>Mitigação do contaminante cloro nas unidades a jusante da destilação</t>
  </si>
  <si>
    <t>25834-3</t>
  </si>
  <si>
    <t>Ferramenta Submarina de Inspeção de Trincas em Parafusos de ANMs</t>
  </si>
  <si>
    <t>24065-5</t>
  </si>
  <si>
    <t>Modelagem Estratigráfica Quantitativa de Sistemas Carbonáticos</t>
  </si>
  <si>
    <t>24831-0</t>
  </si>
  <si>
    <t>Avaliação da qualidade do biodiesel de diferentes origens e suas misturas com óleo diesel mineral.</t>
  </si>
  <si>
    <t>24317-0</t>
  </si>
  <si>
    <t>Dimensionamento de Redes de Dutos para H2 e Misturas H2/GN</t>
  </si>
  <si>
    <t>24834-4</t>
  </si>
  <si>
    <t>Aproveitamento do CO2 na produção de olefina leves por meio da desidrogenação oxidativa de alcanos</t>
  </si>
  <si>
    <t>INT - Divisão de Catálise e Processos Químicos;INT - Divisão de Processamento e Caracterização de Materiais</t>
  </si>
  <si>
    <t>24856-7</t>
  </si>
  <si>
    <t>Desenvolvimento de Metodologias de Seleção e Avaliação de Instalações de Pesquisa e Competências Científicas</t>
  </si>
  <si>
    <t>25611-5</t>
  </si>
  <si>
    <t>Modelagem do transporte de fluido em reservatórios fraturados considerando efeitos geomecânicos</t>
  </si>
  <si>
    <t>24955-7</t>
  </si>
  <si>
    <t>MarIA: Análise de coral-sol baseada em visão computacional e inteligência artificial</t>
  </si>
  <si>
    <t>24053-1</t>
  </si>
  <si>
    <t>Métodos Cognitivos de Interpretação de Dados Sísmicos</t>
  </si>
  <si>
    <t>24058-0</t>
  </si>
  <si>
    <t>Deep Mero: Caracterização de feições cársticas do Campo de Mero, Pré-sal da Bacia de Santos</t>
  </si>
  <si>
    <t>25927-5</t>
  </si>
  <si>
    <t>Mineração de processos de manutenção</t>
  </si>
  <si>
    <t>24258-6</t>
  </si>
  <si>
    <t>Soluções de anisotropia de velocidade, permeabilidade e imageamento profundo via perfis sônicos ao longo do poço.</t>
  </si>
  <si>
    <t>24589-4</t>
  </si>
  <si>
    <t>Avaliação das Técnicas de Microscopia na Caracterização Avançada de Materiais</t>
  </si>
  <si>
    <t>23916-0</t>
  </si>
  <si>
    <t>Sistema Inteligente de Detecção de Vazamentos - SIDV</t>
  </si>
  <si>
    <t>24861-7</t>
  </si>
  <si>
    <t>Avaliação das Técnicas de Microscopia na Caracterização Avançada de Materiais.</t>
  </si>
  <si>
    <t>UFRJ - LNDC - Laboratório de Ensaios Não Destrutivos, Corrosão e Soldagem;UFRJ - Núcleo Multiusuário de Microscopia  da COPPE/UFRJ</t>
  </si>
  <si>
    <t>23860-0</t>
  </si>
  <si>
    <t>Avaliação geoquímica de hidrocarbonetos de exsudações naturais em áreas de novas fronteiras exploratórias</t>
  </si>
  <si>
    <t>23912-9</t>
  </si>
  <si>
    <t>Monitoramento por sensoriamento remoto orbital da emissão de metano e dióxido de carbono para a indústria do petróleo.</t>
  </si>
  <si>
    <t>24070-5</t>
  </si>
  <si>
    <t>Produção de biogás a partir de resíduos orgânicos: avaliação da digestão anaeróbica seca e úmida e de diferentes configurações de reator</t>
  </si>
  <si>
    <t>25325-2</t>
  </si>
  <si>
    <t>Caracterização de Rocha e Fluido para EOR Térmico com Água Quente</t>
  </si>
  <si>
    <t>25887-1</t>
  </si>
  <si>
    <t>BCS de Alta Rotação</t>
  </si>
  <si>
    <t>23276-9</t>
  </si>
  <si>
    <t>AVALIAÇÃO DE PVDFs E DE COMPÓSITOS USADOS NA BAREIRA DE PRESSÃO DE DUTOS FLEXÍVEIS ENVELHECIDOS SOB ScCO2 E SUA SUSCPETIBILIDADE AO CRESCIMENTO DE TRINCA ASSISTIDO PELO MEIO (ESC)</t>
  </si>
  <si>
    <t>UFMG;UFRJ</t>
  </si>
  <si>
    <t>UFMG - Laboratório de Imagens e Caracterização Avançada de Materiais ;UFRJ - LPCM - Laboratório de Processamento e Caracterização de Materiais</t>
  </si>
  <si>
    <t>24864-1</t>
  </si>
  <si>
    <t>Metodologia VDI para Derrames e Estratigrafia</t>
  </si>
  <si>
    <t>UFRJ - SAGE - Laboratório de Sistemas Avançados de Gestão da Produção</t>
  </si>
  <si>
    <t>25078-7</t>
  </si>
  <si>
    <t>Estudo sobre a influência do número de stacks parciais e dos parâmetros de inversão na estabilidade da razão VpVs</t>
  </si>
  <si>
    <t>23692-7</t>
  </si>
  <si>
    <t>Controles de Trapas Estratigráficas em Sistemas Turbidíticos</t>
  </si>
  <si>
    <t>24454-1</t>
  </si>
  <si>
    <t>Desenvolvimento de ferramenta operada por ROV para detecção de danos estruturais nos arames da camada de tração de linhas flexíveis em operação utilizando tecnologias de inspeção por raios X - RIFLEX</t>
  </si>
  <si>
    <t>ISQ BRASIL INSTITUTO DE SOLDADURA E QUALIDADE LTDA.;INTEGRAL MONITORAMENTO E INSPECAO LTDA</t>
  </si>
  <si>
    <t>23891-5</t>
  </si>
  <si>
    <t>Enxames de sondas florestais para a percepção persistente de CO2 - Infraestrutura</t>
  </si>
  <si>
    <t>23903-8</t>
  </si>
  <si>
    <t>Monitoramento sistêmico de um fragmento florestal urbano - Infraestrutura</t>
  </si>
  <si>
    <t>24687-6</t>
  </si>
  <si>
    <t>Modelagem Integrada de Processos de Sistemas de Águas Profundas - interações entre correntes de fundo e fluxos gravitacionais</t>
  </si>
  <si>
    <t>24469-9</t>
  </si>
  <si>
    <t>Assistente cognitivo para dados geofísicos</t>
  </si>
  <si>
    <t>25804-6</t>
  </si>
  <si>
    <t>Projeto executivo para projeto de ampliação da infraestrutura de laboratório para desenvolvimento e qualificação de materiais de combate a perda de circulação (LCM)</t>
  </si>
  <si>
    <t>24249-5</t>
  </si>
  <si>
    <t>Pasta de Cimentação Resistente e Resiliente a CO2 para Aplicação de Armazenamento e Sequestro de Carbono (CCS)</t>
  </si>
  <si>
    <t>24088-7</t>
  </si>
  <si>
    <t>Planta Piloto e eletrólise para estudo da valoração da cadeia de hidrogênio de baixo carbono</t>
  </si>
  <si>
    <t>25879-8</t>
  </si>
  <si>
    <t>Definição de estratégias tecnológicas para tratamento de borras oleosas ancorada em análises bibliométricas e bibliográficas.</t>
  </si>
  <si>
    <t>25844-2</t>
  </si>
  <si>
    <t>Suporte à Decisão Integrada para ativos de Exploração e Produção - SDI-E&amp;P</t>
  </si>
  <si>
    <t>24357-6</t>
  </si>
  <si>
    <t>CT-ROB (Equipamentos) - Centro para desenvolvimento e qualificação de robôs e drones em mockups da indústria de O&amp;G</t>
  </si>
  <si>
    <t>25263-5</t>
  </si>
  <si>
    <t>Desenvolvimento de Grafite Sintético a partir do Coque verde petrolífero da Petrobras para Aplicação em Baterias de Íons de Lítio</t>
  </si>
  <si>
    <t>23896-4</t>
  </si>
  <si>
    <t>Fabricação Digital via Manufatura Aditiva por Deposição a Arco para Componentes da Indústria de O&amp;G</t>
  </si>
  <si>
    <t>24091-1</t>
  </si>
  <si>
    <t>Estudo sobre compatibilidade química de polímeros e elastômeros sob ação de fluidos de tratamento utilizados na indústria de exploração e produção de petróleo e gás natural</t>
  </si>
  <si>
    <t>24094-5</t>
  </si>
  <si>
    <t>Identificação de mecanismos de envenenamento de catalisadores de HDS de nafta craqueada</t>
  </si>
  <si>
    <t>24095-2</t>
  </si>
  <si>
    <t>BS3D: Simulação Integrada de Processos Térmicos e Mecânicos para Análise de Bacias, com Visualização 3D.</t>
  </si>
  <si>
    <t>23728-9</t>
  </si>
  <si>
    <t>Métodos Alternativos para Análise Estrutural de Dutos Flexíveis e Aplicações no Digital Twin</t>
  </si>
  <si>
    <t>24092-9</t>
  </si>
  <si>
    <t>Definição de Procedimentos metodológicos para o envelhecimento, condicionamento e indução de danos em materiais poliméricos e compostos</t>
  </si>
  <si>
    <t>24106-7</t>
  </si>
  <si>
    <t>Estudo de eficiência dinâmica de inibidores de incrustação poliméricos em alta temperatura</t>
  </si>
  <si>
    <t>24105-9</t>
  </si>
  <si>
    <t>Desenvolvimento de formulações de fluidos de perfuração para o cenário do Pré-sal</t>
  </si>
  <si>
    <t>24103-4</t>
  </si>
  <si>
    <t>AQUASMART - Estratégias Inovadoras para Manejo e Recuperação de Ecossistemas Aquáticos para Abastecimento da Indústria de Óleo e Gás: Diagnóstico, Monitoramento, Mitigação e Prevenção de Pressões Antrópicas e Riscos Hidrológicos</t>
  </si>
  <si>
    <t>UFMG - SIMOA - Sistema Inteligente de Monitoramento Ambiental</t>
  </si>
  <si>
    <t>24118-2</t>
  </si>
  <si>
    <t>Desenvolvimento de plataforma para estudos operacionais e análise da ocorrência e impactos de eventos de irradiância extrema no de desempenho de usinas fotovoltaicas em diferentes climas</t>
  </si>
  <si>
    <t>24504-3</t>
  </si>
  <si>
    <t>Metodologia analítica baseada em pirólise acoplada à cromatografia gasosa (Py-GC-MS/FID) para caracterização e quantificação de componentes produzidos por rochas (potencialmente) geradoras e petróleo</t>
  </si>
  <si>
    <t>24104-2</t>
  </si>
  <si>
    <t>Geração de Energia e Eletrificação de Sistemas de Produção Offshore</t>
  </si>
  <si>
    <t>24107-5</t>
  </si>
  <si>
    <t>Fluidos de perfuração de baixa densidade</t>
  </si>
  <si>
    <t>24691-8</t>
  </si>
  <si>
    <t>Sistema híbrido de dados e modelos para monitoramento da produção de Petróleo</t>
  </si>
  <si>
    <t>24503-5</t>
  </si>
  <si>
    <t>Desenvolvimento e implementação de metodologias baseadas na técnica de difusão em filmes finos por gradiente de concentração (DGT) para determinação multielementar in situ: Aplicações offshore.</t>
  </si>
  <si>
    <t>23696-8</t>
  </si>
  <si>
    <t>HLR de Baixo Carbono</t>
  </si>
  <si>
    <t>24926-8</t>
  </si>
  <si>
    <t>Uso de resíduos da UN-AM na construção civil</t>
  </si>
  <si>
    <t>24971-4</t>
  </si>
  <si>
    <t>Sistema autônomo leve de preparação de superfície para reparo de revestimento com uso de drone e minigrua</t>
  </si>
  <si>
    <t>25898-8</t>
  </si>
  <si>
    <t>Implantação Sensor Fluorescência a Laser para a caracterização de óleo e efluente em áreas marinhas</t>
  </si>
  <si>
    <t>23012-8</t>
  </si>
  <si>
    <t>Inclusão de alternativa de tecnologia de desaeração de água do mar por membranas contatoras nos projetos de afretadas e próprias.</t>
  </si>
  <si>
    <t>25895-4</t>
  </si>
  <si>
    <t>Experimentação - Biguá Helideques</t>
  </si>
  <si>
    <t>24133-1</t>
  </si>
  <si>
    <t>Gasolina para Mobilidade Verde e Combustível do Futuro</t>
  </si>
  <si>
    <t>24526-6</t>
  </si>
  <si>
    <t>Pesquisa e desenvolvimento de padrões de processo para medições a partir de nuvens de pontos em ambientes offshore.</t>
  </si>
  <si>
    <t>24984-7</t>
  </si>
  <si>
    <t>Sistema de eletrocoalescência de alta eficiência para separação de emulsões óleo/água</t>
  </si>
  <si>
    <t>23969-9</t>
  </si>
  <si>
    <t>Ampliação do uso de tubulações FRP em plataformas</t>
  </si>
  <si>
    <t>24117-4</t>
  </si>
  <si>
    <t>Metodologias analíticas para monitoramento de injeção de produto químico</t>
  </si>
  <si>
    <t>24318-8</t>
  </si>
  <si>
    <t>AUTOMAÇÃO DO PROCESSO DE IDENTIFICAÇÃO E VALIDAÇÃO DE INFORMAÇÕES DOS ACERVOS DE GEOLOGIA JUNTO À BASE DE DADOS E ARQUIVOS</t>
  </si>
  <si>
    <t>25309-6</t>
  </si>
  <si>
    <t>Desenvolvimento de sistema inercial para monitoramento de torção em linhas flexíveis durante recolhimento</t>
  </si>
  <si>
    <t>NAVIA PIPELINE INNOVATION LTDA</t>
  </si>
  <si>
    <t>24708-0</t>
  </si>
  <si>
    <t>Quadro paragenético de intervalos siliciclásticos integrados ao estudo de inclusões fluidas e maturação térmica</t>
  </si>
  <si>
    <t>25410-2</t>
  </si>
  <si>
    <t>Impacto da assimilação de dados XBT nas previsões  de correntes oceânicas na Margem Equatorial e Bacias de Campos e Santos</t>
  </si>
  <si>
    <t>24170-3</t>
  </si>
  <si>
    <t>Validação metrológica de medições composicionais e isotópicas de hidrogênio e hélio em gás natural</t>
  </si>
  <si>
    <t>24562-1</t>
  </si>
  <si>
    <t>Identificação de Corrosão por meio de Sondas Fotoquímicas</t>
  </si>
  <si>
    <t>25079-5</t>
  </si>
  <si>
    <t>Avaliação de tecnologias para etanol 1G e 2G</t>
  </si>
  <si>
    <t>24060-6</t>
  </si>
  <si>
    <t>Implantar automação em Terminais Aquaviários para aumento da eficiência operacional</t>
  </si>
  <si>
    <t>24127-3</t>
  </si>
  <si>
    <t>Digitalização e Otimização de Plataformas Offshore (de Poços a Sistemas de Superfície)</t>
  </si>
  <si>
    <t>25071-2</t>
  </si>
  <si>
    <t>Infraestrutura Computacional do laboratório TPN para pesquisas avançadas de Modelagem de Engenharia Ampliada por Inteligência Artificial e Otimização.</t>
  </si>
  <si>
    <t>25326-0</t>
  </si>
  <si>
    <t>GEOLAKE: Data Lake de Geoquímica</t>
  </si>
  <si>
    <t>PUC-Rio - Laboratório de Inteligência Computacional Aplicada - ICA;PUC-Rio - Laboratório de Inteligência Computacional Aplicada - ICA</t>
  </si>
  <si>
    <t>24136-4</t>
  </si>
  <si>
    <t>GIM TOOL / RECON - Tratamento de Dados Geológicos e novos desenvolvimentos para o Sistema Recon Paleorrelevo</t>
  </si>
  <si>
    <t>24137-2</t>
  </si>
  <si>
    <t>Desenvolvimento de Pesquisa para Ferramentas Robóticas para Inspeção e Manutenção em Instalações Petrolíferas</t>
  </si>
  <si>
    <t>24138-0</t>
  </si>
  <si>
    <t>TECTOS - Desenvolvimento de arquitetura de Plugins e processamento distribuído na calculadora numérica gHEM</t>
  </si>
  <si>
    <t>24153-9</t>
  </si>
  <si>
    <t>Interpretação Multifísica em Bacias com Rochas Vulcânicas</t>
  </si>
  <si>
    <t>ON - LABORATÓRIO DE PROBLEMAS INVERSOS EM GEOFÍSICA - PINGA – ON</t>
  </si>
  <si>
    <t>24904-5</t>
  </si>
  <si>
    <t>SISTEMA AUTÔNOMO DE DETEÇÃO DE METANO BASEADO EM DRONES PARA PLATAFORMAS OFFSHORE</t>
  </si>
  <si>
    <t>25063-9</t>
  </si>
  <si>
    <t>Atualização sistema de refrigeração Supercomputador Santos Dumont</t>
  </si>
  <si>
    <t>25790-7</t>
  </si>
  <si>
    <t>Tecnologias para controle de corrosão em sistemas fechados de águas de utilidades</t>
  </si>
  <si>
    <t>23373-4</t>
  </si>
  <si>
    <t>RTOLIVE / WISLIVE - Plataforma para Dados em Tempo Real</t>
  </si>
  <si>
    <t>24179-4</t>
  </si>
  <si>
    <t>Desenvolvimento e fabricação digital de protótipos de engenharia via processos de Manufatura Aditiva</t>
  </si>
  <si>
    <t>3D CRIAR CONSULTORIA E COMERCIO DE SOLUCOES DIGITAIS LTDA</t>
  </si>
  <si>
    <t>25839-2</t>
  </si>
  <si>
    <t>Aplicação Experimental de Ensaios de Fluido de Perfuração, Detecção e Análise de Contaminantes em Ambiente Simulado de Sonda de Perfuração com Apoio de Ferramenta de Gás Avançado (Wellex MB)</t>
  </si>
  <si>
    <t>24205-7</t>
  </si>
  <si>
    <t>SATORO - Sistema de Apoio Tático em Operações de Recolhimento de Óleo no Mar</t>
  </si>
  <si>
    <t>ALTAVE INDUSTRIA, COMERCIO E EXPORTACAO DE AERONAVES S.A</t>
  </si>
  <si>
    <t>24826-0</t>
  </si>
  <si>
    <t>RTO da Produção</t>
  </si>
  <si>
    <t>24197-6</t>
  </si>
  <si>
    <t>PROCESSOS HIDROSSEDIMENTOLÓGICOS EM ACUMULAÇÕES DE COQUINAS POR MODELAGEM FÍSICA E CARACTERIZAÇÃO DE TAFOFÁCIES EM ANÁLOGOS (COQUINAS II)</t>
  </si>
  <si>
    <t>24172-9</t>
  </si>
  <si>
    <t>Método para determinação do escopo de inspeções de tanques de plataformas FPSO baseado nos conceitos de confiabilidade e risco</t>
  </si>
  <si>
    <t>24927-6</t>
  </si>
  <si>
    <t>Iniciativa GeoPoro 2D</t>
  </si>
  <si>
    <t>25169-4</t>
  </si>
  <si>
    <t>24183-6</t>
  </si>
  <si>
    <t>Data Augmentation Vinculado a Modelos de Física de Rochas</t>
  </si>
  <si>
    <t>24214-9</t>
  </si>
  <si>
    <t>ESTRATÉGIAS DE CONTROLE E OTIMIZAÇÃO PARA O SISTEMA HISEP® COM REINJEÇÃO DE FASE DENSA EM RESERVATÓRIO</t>
  </si>
  <si>
    <t>24188-5</t>
  </si>
  <si>
    <t>WISDOM - Sistema Integrado de Suporte a Tomada de Decisão em Tempo Real para Gestão de Risco em Poços - Desenvolvimento de novos modelos de confiabilidade de conjunto solidário de barreiras de poços.</t>
  </si>
  <si>
    <t>UNESP - Recogna Laboratory</t>
  </si>
  <si>
    <t>24588-6</t>
  </si>
  <si>
    <t>AVALIAÇÃO DA REAÇÃO DE REVESTIMENTOS ANTICORROSIVOS AO FOGO</t>
  </si>
  <si>
    <t>24196-8</t>
  </si>
  <si>
    <t>Definição de critérios de injeção de água em poços sob alta pressão em arenitos inconsolidados.</t>
  </si>
  <si>
    <t>24414-5</t>
  </si>
  <si>
    <t>Unidade Erosional - Planta U-1244</t>
  </si>
  <si>
    <t>24415-2</t>
  </si>
  <si>
    <t>Unidade de Teste de Válvula de Injeção química (VIQ) - Planta U-1261</t>
  </si>
  <si>
    <t>24416-0</t>
  </si>
  <si>
    <t>Conversão de CO2 integrada ao Refino</t>
  </si>
  <si>
    <t>24417-8</t>
  </si>
  <si>
    <t>Dutos e risers submarinos fabricados em aço-carbono: Atualização da CT-ES-013</t>
  </si>
  <si>
    <t>24867-4</t>
  </si>
  <si>
    <t>Estudo de técnicas avançadas de amostragem para intensificação de sinais e interpretação de resultados em espectroscopia vibracional</t>
  </si>
  <si>
    <t>25016-7</t>
  </si>
  <si>
    <t>Mecanismo de controle de gases para maçarico submarino</t>
  </si>
  <si>
    <t>IF-F</t>
  </si>
  <si>
    <t>IF-F - Polo de Inovação Campos dos Goytacazes</t>
  </si>
  <si>
    <t>25267-6</t>
  </si>
  <si>
    <t>Produção de Amônia (NH3) Azul em ambiente offshore para combustível de baixo carbono e transporte de hidrogênio (H2)</t>
  </si>
  <si>
    <t>23967-3</t>
  </si>
  <si>
    <t>Novos modelos para previsão de deslocamento de fluidos durante paradas e descomissionamento</t>
  </si>
  <si>
    <t>25005-0</t>
  </si>
  <si>
    <t>Uso de aprendizado de máquina para desenvolvimento de proxy para simuladores numéricos de fluxo em reservatórios</t>
  </si>
  <si>
    <t>23489-8</t>
  </si>
  <si>
    <t>Desenvolvimento do Processo de Produção de Combustíveis Sustentáveis: Etanol e Querosene de Aviação</t>
  </si>
  <si>
    <t>UFRJ - NUCAT - Núcleo de Catálise;UFRJ - COPPEComb - Centro de Pesquisas e Caraterização de Petróleo e Combustíveis</t>
  </si>
  <si>
    <t>24339-4</t>
  </si>
  <si>
    <t>Nova Geração de Tecnologia Geofísica para Melhoria no Imageamento SubBasalto para destravar o potencial de gás na Bacia do Paraná</t>
  </si>
  <si>
    <t>25006-8</t>
  </si>
  <si>
    <t>Projeto Conceitual de um Sistema Autônomo de Separação de Sólidos Gerados na Perfuração - Rota 1</t>
  </si>
  <si>
    <t>24219-8</t>
  </si>
  <si>
    <t>Desenvolvimento e aplicação de materiais adsorventes regeneráveis para remoção de sulfurados</t>
  </si>
  <si>
    <t>24609-0</t>
  </si>
  <si>
    <t>Desenvolvimento de Escala de Maturidade em Gestão de Inovação de Instituições Executoras de P&amp;D na Indústria de Energia</t>
  </si>
  <si>
    <t>25011-8</t>
  </si>
  <si>
    <t>UFRJ - Laboratório de Eletroquímica e Eletroanalítica</t>
  </si>
  <si>
    <t>25702-2</t>
  </si>
  <si>
    <t>WAVE 2.0 - Controle Supervisório Integrado de Maximização de Injeção de Água</t>
  </si>
  <si>
    <t>25014-2</t>
  </si>
  <si>
    <t>Projeto Conceitual de um Sistema Autônomo de Separação de Sólidos Gerados na Perfuração</t>
  </si>
  <si>
    <t>25818-6</t>
  </si>
  <si>
    <t>Desenvolvimento de produto para aplicação subsea e redução da TLE e Ponto de Fluidez de Petróleos</t>
  </si>
  <si>
    <t>24615-7</t>
  </si>
  <si>
    <t>Desenvolvimento de metodologia detalhada para interpretação de cargas de topo do riser transmitidas para suportes de riser desacoplados (Bocas de Sino).</t>
  </si>
  <si>
    <t>24616-5</t>
  </si>
  <si>
    <t>Captura de CO2 de gases exaustos com separador supersônico - validação experimental</t>
  </si>
  <si>
    <t>24230-5</t>
  </si>
  <si>
    <t>Métodos Multiescala Baseados em Técnicas de Elementos Finitos Aplicados à Simulação de Reservatórios</t>
  </si>
  <si>
    <t>24576-1</t>
  </si>
  <si>
    <t>Infraestrutura para aquisição de equipamentos e material permanente para desenvolvimento do projeto de P&amp;D: Tratamento de água produzida de fonte não convencional visando a remoção de compostos orgânicos dissolvidos</t>
  </si>
  <si>
    <t>24229-7</t>
  </si>
  <si>
    <t>Especiação e Quantificação de Compostos Oxigenados em Produtos de Refino de Origem Biogênica</t>
  </si>
  <si>
    <t>24624-9</t>
  </si>
  <si>
    <t>Montagem e operação de Unidade de Testes de Medição de BSW (UTBSW) para desenvolver pesquisas tecnológicas para qualificação de perfiladores e medidores de nível e interface água/óleo.</t>
  </si>
  <si>
    <t>24438-4</t>
  </si>
  <si>
    <t>Novos Desenvolvimentos em Produtos Especiais</t>
  </si>
  <si>
    <t>25024-1</t>
  </si>
  <si>
    <t>DELFOS 3.0 - Evolução de ferramenta computacional utilizada para o dimensionamento de recursos na construção de poços marítimos</t>
  </si>
  <si>
    <t>23781-8</t>
  </si>
  <si>
    <t>Ampliação da Infraestrutura para análise micropaleontológica</t>
  </si>
  <si>
    <t>24255-2</t>
  </si>
  <si>
    <t>Sistema de Decisão em Gerenciamento de Reservatórios (GERENCIA)</t>
  </si>
  <si>
    <t>23327-0</t>
  </si>
  <si>
    <t>Ferramenta para desalagamento de riser via UEP</t>
  </si>
  <si>
    <t>25029-0</t>
  </si>
  <si>
    <t>Desenvolvimento de sistema microfluidico para avaliação da ação de produtos químicos em emulsões óleo em água</t>
  </si>
  <si>
    <t>POLARIS MICROSYSTEMS E NANOTECHNOLOGY LTDA</t>
  </si>
  <si>
    <t>24363-4</t>
  </si>
  <si>
    <t>ChatPetrofísica BR</t>
  </si>
  <si>
    <t>24490-5</t>
  </si>
  <si>
    <t>CAPACITAÇÃO DO LABORATÓRIO DE NANO E MICROFLUIDICA DA COPPE/UFRJ PARA TRATAMENTO DE ÁGUA DE PRODUÇÃO HIPERSALINA VIA PROCESSOS DE DESTILAÇÃO POR MEMBRANAS</t>
  </si>
  <si>
    <t>24681-9</t>
  </si>
  <si>
    <t>Desenvolvimento de Sistemas para Detecção de Vazamento de H2 Verde utilizando-se Técnicas Diversas</t>
  </si>
  <si>
    <t>ISQ BRASIL INSTITUTO DE SOLDADURA E QUALIDADE LTDA.;AEROCOM INDUSTRIA E COMERCIO LTDA;NANOVIEW NANOTECNOLOGIA LTDA</t>
  </si>
  <si>
    <t>UFMG;UNIFEI</t>
  </si>
  <si>
    <t>UFMG - Centro de Tecnologia em Nanomateriais e Grafeno;UNIFEI - Núcleo de Separadores Compactos - (NUSEC/IEM)</t>
  </si>
  <si>
    <t>24961-5</t>
  </si>
  <si>
    <t>Tecnologias Disruptivas para Eólica Flutuante em Águas Profundas</t>
  </si>
  <si>
    <t>23435-1</t>
  </si>
  <si>
    <t>Desenvolvimento de Metodologia Multicritério com uso de Inteligência Artificial.</t>
  </si>
  <si>
    <t>24642-1</t>
  </si>
  <si>
    <t>Robôs submarinos para prevenção de bioincrustação em navios da indústria de petróleo.</t>
  </si>
  <si>
    <t>24654-6</t>
  </si>
  <si>
    <t>Avaliação de riscos associados a injeção de CO2 no contexto topside completion e na integridade de poços (Protocolos de Segurança em Operação com CCUS no cenário Petrobras).</t>
  </si>
  <si>
    <t>24877-3</t>
  </si>
  <si>
    <t>Tecnologias para mitigação e remoção de verniz em sistemas lubrificados</t>
  </si>
  <si>
    <t>23439-3</t>
  </si>
  <si>
    <t>GSIM - Simulador Numérico de Reservatórios</t>
  </si>
  <si>
    <t>22718-1</t>
  </si>
  <si>
    <t>DESENVOLVIMENTO DE APLICAÇÕES PARA RESÍDUOS DA PRODUÇÃO DE ETANOL 2G E 1G</t>
  </si>
  <si>
    <t>23704-0</t>
  </si>
  <si>
    <t>Limites de pressão de injeção em formações friáveis</t>
  </si>
  <si>
    <t>24658-7</t>
  </si>
  <si>
    <t>Sistema de manutenção preditiva de turbocompressores por meio de inteligência artificial da Unidade de Cabiúnas - SiMPred</t>
  </si>
  <si>
    <t>UFAL - Laboratório de Ultrassom e Aplicações</t>
  </si>
  <si>
    <t>24243-8</t>
  </si>
  <si>
    <t>Análise Termofluidodinâmica de Escoamentos Multifásicos em Regiões Anulares com Rotação da Parede Interna</t>
  </si>
  <si>
    <t>24244-6</t>
  </si>
  <si>
    <t>Validação de um Sistema Inteligente para Detecção de Vazamentos - VSIDV</t>
  </si>
  <si>
    <t>24246-1</t>
  </si>
  <si>
    <t>Adsorção e absorção - equilíbrio termodinâmico e processos de desidratação de gás natural com altos teores de CO2</t>
  </si>
  <si>
    <t>25041-5</t>
  </si>
  <si>
    <t>Sensores bombeáveis - Aplicações na perfuração de Poços</t>
  </si>
  <si>
    <t>24427-7</t>
  </si>
  <si>
    <t>Dinâmica de risers lazy-wave sob escoamentos multifásicos internos – uma abordagem numérica</t>
  </si>
  <si>
    <t>24774-2</t>
  </si>
  <si>
    <t>Power from Shore</t>
  </si>
  <si>
    <t>25220-5</t>
  </si>
  <si>
    <t>SSTAB - Módulo para Gestão da Estabilidade da Frota Centrada em Dados</t>
  </si>
  <si>
    <t>25313-8</t>
  </si>
  <si>
    <t>Desenvolvimento de Sistema de Monitoramento de Torção de Linhas Flexíveis durante Recolhimento</t>
  </si>
  <si>
    <t>25319-5</t>
  </si>
  <si>
    <t>25331-0</t>
  </si>
  <si>
    <t>Infraestrutura - Avaliação de Tecnologias para Remoção de Compostos de Cloro em Correntes de Hidrocarbonetos</t>
  </si>
  <si>
    <t>25376-5</t>
  </si>
  <si>
    <t>Desenvolvimento de barreira mecânica anular de alta expansão para poços com diâmetro alargado</t>
  </si>
  <si>
    <t>24260-2</t>
  </si>
  <si>
    <t>Inversão eletromagnética de meios anisotrópicos para caracterização e monitoramento de reservatórios</t>
  </si>
  <si>
    <t>24333-7</t>
  </si>
  <si>
    <t>Conversão catalítica de metanol a aromáticos a elevada pressão</t>
  </si>
  <si>
    <t>24272-7</t>
  </si>
  <si>
    <t>Recuperação e Identificação Automática de Microfósseis em Arquivos Naturais</t>
  </si>
  <si>
    <t>23449-2</t>
  </si>
  <si>
    <t>Avaliação do risco de reativação de falhas em operações de injeção de CO2 em depósitos geológicos</t>
  </si>
  <si>
    <t>24004-4</t>
  </si>
  <si>
    <t>Cromatografia Gasosa de Alta resolução para Geoquímica de reservatórios</t>
  </si>
  <si>
    <t>24169-5</t>
  </si>
  <si>
    <t>Inovações Metodológicas em Geoquímica Orgânica</t>
  </si>
  <si>
    <t>24474-9</t>
  </si>
  <si>
    <t>Avaliação da influência de depressores de ponto de fluidez em propriedades reológicas para  petróleos da Bacia de Santos</t>
  </si>
  <si>
    <t>24270-1</t>
  </si>
  <si>
    <t>Processos mecanizados e de alta produtividade para soldagem de dutos terrestres</t>
  </si>
  <si>
    <t>23471-6</t>
  </si>
  <si>
    <t>Aprimoramento de metodologias de análise de integridade de equipamentos submarinos com dados de dissecações.</t>
  </si>
  <si>
    <t>24143-0</t>
  </si>
  <si>
    <t>Paralelização do TECTOS</t>
  </si>
  <si>
    <t>24144-8</t>
  </si>
  <si>
    <t>Ferramenta para tratamento e consolidação de modelos do RECON</t>
  </si>
  <si>
    <t>24908-6</t>
  </si>
  <si>
    <t>Substituição RASF por outras cargas na ANSA</t>
  </si>
  <si>
    <t>25190-0</t>
  </si>
  <si>
    <t>Desenvolvimento Assistido por Inteligência Artificial de Solventes Bifásicos e Catalisadores para Captura de CO2 em Contactores de Membrana (MBC)</t>
  </si>
  <si>
    <t>24265-1</t>
  </si>
  <si>
    <t>OD OBN-Fase 2B.3: Produção e Desenvolvimento de Sistema Piloto de Sensores Sísmicos de Longa Residência no Assoalho Oceânico</t>
  </si>
  <si>
    <t>24970-6</t>
  </si>
  <si>
    <t>Aquisição de Equipamentos para Laboratório de Qualificação de Barreiras Permanentes</t>
  </si>
  <si>
    <t>24866-6</t>
  </si>
  <si>
    <t>CARPA - CARTA ESTRATIGRÁFICA DA BACIA DO PARANÁ</t>
  </si>
  <si>
    <t>25181-9</t>
  </si>
  <si>
    <t>Produção de Biochar no Semiárido Brasileiro: Pesquisa Aplicada para a Concepção e Avaliação Sistemática de um Protótipo para Produção de Biochar para fins de Captura Natural de CO2, Produção de Biomassa e Energia</t>
  </si>
  <si>
    <t>UFERSA</t>
  </si>
  <si>
    <t>UFERSA - Núcleo de Pesquisa em Economia de Baixo Carbono</t>
  </si>
  <si>
    <t>25531-5</t>
  </si>
  <si>
    <t>Estudo de coprocessamento de óleos desparafinados obtidos por rota solvente, com óleo básico bruto (OBB), para as unidades de HDT do parque de lubrificantes e parafinas da REDUC</t>
  </si>
  <si>
    <t>24634-8</t>
  </si>
  <si>
    <t>Análise de sensibilidade multi-fator da estabilidade do fundo marinho em áreas de armazenamento geológico de carbono</t>
  </si>
  <si>
    <t>24445-9</t>
  </si>
  <si>
    <t>Aplicação de fibra ótica para a detecção de incêndio em UEPs</t>
  </si>
  <si>
    <t>24227-1</t>
  </si>
  <si>
    <t>Micropaleontologia 4.0: Tecnologias inovadoras aplicadas à Microfósseis com ênfase em Bioestratigrafia</t>
  </si>
  <si>
    <t>25154-6</t>
  </si>
  <si>
    <t>CARTA ESTRATIGRÁFICA DA BACIA DO ARARIPE</t>
  </si>
  <si>
    <t>UNESP - Unesp Rio Claro</t>
  </si>
  <si>
    <t>24898-9</t>
  </si>
  <si>
    <t>CARTA ESTRATIGRÁFICA DAS BACIAS DOS RIFTES DO SUDESTE</t>
  </si>
  <si>
    <t>25523-2</t>
  </si>
  <si>
    <t>Drone AquaVant de Combate a Incêndio</t>
  </si>
  <si>
    <t>24277-6</t>
  </si>
  <si>
    <t>Sistemas e métodos para avaliação do impacto de água produzida na reinjeção em diferentes condições</t>
  </si>
  <si>
    <t>24435-0</t>
  </si>
  <si>
    <t>Projeto EnerGente: Desenvolvimento de um Sistema de Policogeração Distribuída e Sustentável de Eletricidade, Água Dessalinizada e Hidrogênio</t>
  </si>
  <si>
    <t>25147-0</t>
  </si>
  <si>
    <t>Inteligência Artificial na Determinação da Rota de Completação de Poços</t>
  </si>
  <si>
    <t>25172-8</t>
  </si>
  <si>
    <t>Módulo Computacional para Classificação Automatizada de Fraturas e Tipologia de Poros em Reservatórios Carbonáticos Carstificados do Pré-Sal na Bacia de Santos</t>
  </si>
  <si>
    <t>25225-4</t>
  </si>
  <si>
    <t>Detecção Geofísica de Hidrogênio Natural em Reservatórios e Estruturas Geológicas Profundas</t>
  </si>
  <si>
    <t>25228-8</t>
  </si>
  <si>
    <t>CARTAS ESTRATIGRÁFICAS DAS BACIAS PERNAMBUCO E PARAÍBA</t>
  </si>
  <si>
    <t>UFPE - GEOQUANTT Pesquisa em Geociências</t>
  </si>
  <si>
    <t>23930-1</t>
  </si>
  <si>
    <t>Petrofísica 4D</t>
  </si>
  <si>
    <t>24444-2</t>
  </si>
  <si>
    <t>Técnicas analíticas para monitoramento e controle de processo no tratamento da água de injeção</t>
  </si>
  <si>
    <t>25171-0</t>
  </si>
  <si>
    <t>Ferramenta computacional para quantificação da capacidade de armazenamento de CO2 em aquíferos salinos</t>
  </si>
  <si>
    <t>25224-7</t>
  </si>
  <si>
    <t>Posicionamento de tampões para abandono de poços</t>
  </si>
  <si>
    <t>24974-8</t>
  </si>
  <si>
    <t>Apoio a infraestrutura do Supercomputador OGBON</t>
  </si>
  <si>
    <t>25105-8</t>
  </si>
  <si>
    <t>HOP-FRP (High-Performance Optimized Pultruded FRP Grating System): Desenvolvimento de Grades de Piso em Material Compósito com Nível de Integridade ao Fogo L1</t>
  </si>
  <si>
    <t>23151-4</t>
  </si>
  <si>
    <t>Controle digital de corrosão em sistemas de topo</t>
  </si>
  <si>
    <t>23499-7</t>
  </si>
  <si>
    <t>Incertezas de propriedades de reservatórios através de inversão sísmica e aprendizado de máquina</t>
  </si>
  <si>
    <t>24712-2</t>
  </si>
  <si>
    <t>Ferramenta e Método de Modelagem para Cálculo e Acompanhamento de Custos em Tempo Real em Intervenções de Poços</t>
  </si>
  <si>
    <t>25106-6</t>
  </si>
  <si>
    <t>Previsão de deriva de óleo baseado em deep learning.</t>
  </si>
  <si>
    <t>24285-9</t>
  </si>
  <si>
    <t>Quantificação de perda de aperto em juntas flangeadas sob vibração</t>
  </si>
  <si>
    <t>25132-2</t>
  </si>
  <si>
    <t>Sistema IA para Inspeção de Anomalias em Estruturas Offshore</t>
  </si>
  <si>
    <t>24721-3</t>
  </si>
  <si>
    <t>Metodologia de avaliação de inibidores de incrustação em solução contendo ferro</t>
  </si>
  <si>
    <t>24511-8</t>
  </si>
  <si>
    <t>Recuperação de hidrogênio no Refino</t>
  </si>
  <si>
    <t>25184-3</t>
  </si>
  <si>
    <t>Estudo numérico de soluções para redução de risco na injetividade de CO2 para armazenamento geológico em reservatórios brasileiros</t>
  </si>
  <si>
    <t>25187-6</t>
  </si>
  <si>
    <t>Previsão de formação de Hidratos de CO2 e Mitigação para fins de estocagem de CO2 em campos petrolíferos brasileiros</t>
  </si>
  <si>
    <t>23654-7</t>
  </si>
  <si>
    <t>Propriedades em escalas micro e macro de carbonatos para problemas relacionados a 
óleo e gás - Fase II</t>
  </si>
  <si>
    <t>24240-4</t>
  </si>
  <si>
    <t>Aquisição de equipamentos para Centro de Referências em Geociências</t>
  </si>
  <si>
    <t>24247-9</t>
  </si>
  <si>
    <t>INFRA - Construção do Centro de Referências em Geociências</t>
  </si>
  <si>
    <t>24156-2</t>
  </si>
  <si>
    <t>Obra para revitalização do Museu de Ciências da Terra e seus laboratórios associados</t>
  </si>
  <si>
    <t>24287-5</t>
  </si>
  <si>
    <t>Obra da Litoteca da UNIDADE URCA da Rede SGB de P,D&amp;I com Rochas e Fluidos de Bacias Petrolíferas.</t>
  </si>
  <si>
    <t>25486-2</t>
  </si>
  <si>
    <t>Infraestrutura para desenvolver revestimento para mitigar impactos de corrosão em turbinas</t>
  </si>
  <si>
    <t>25133-0</t>
  </si>
  <si>
    <t>Integração de Física de Rocha Digital e Redes Neurais para Análise de Variações de Saturação na Sísmica 4D em Reservatórios Carbonáticos</t>
  </si>
  <si>
    <t>25921-8</t>
  </si>
  <si>
    <t>WIManagement</t>
  </si>
  <si>
    <t>23975-6</t>
  </si>
  <si>
    <t>Avaliação da Corrosão em Anular de Poço - Corrosão pelo CO2 e O2 de Revestimentos e tubos de Produção expostos a fluidos de completação</t>
  </si>
  <si>
    <t>24293-3</t>
  </si>
  <si>
    <t>Aprimoramento de algoritmos de flash multifásico</t>
  </si>
  <si>
    <t>25110-8</t>
  </si>
  <si>
    <t>Remoção de sulfurados em fração de hidrocarbonetos C5+ via adsorção em MOF regenerável</t>
  </si>
  <si>
    <t>23507-7</t>
  </si>
  <si>
    <t>Geoband 2 - Geomodelagem numérica de zonas de falhas</t>
  </si>
  <si>
    <t>24223-0</t>
  </si>
  <si>
    <t>MemBRain II - monitoramento preditivo do sistema de remoção de CO2</t>
  </si>
  <si>
    <t>24545-6</t>
  </si>
  <si>
    <t>FerryBox_BR- Sistema  autônomo multiparâmetros de qualidade da água em navios de oportunidade</t>
  </si>
  <si>
    <t>24750-2</t>
  </si>
  <si>
    <t>Biogás e biometano como novas oportunidades de descarbonização da PETROBRAS</t>
  </si>
  <si>
    <t>24744-5</t>
  </si>
  <si>
    <t>Desenvolvimento da geração nuclear em instalação topside para suprimento de energia offshore</t>
  </si>
  <si>
    <t>25256-9</t>
  </si>
  <si>
    <t>Caracterização tectonoestratigráfica regional da Bacia de Pelotas e elementos de seus sistemas petrolíferos - PELOTAS</t>
  </si>
  <si>
    <t>24309-7</t>
  </si>
  <si>
    <t>GeoScan - Sensoriamento e Imageamento 3D de Amostras de Rochas</t>
  </si>
  <si>
    <t>24746-0</t>
  </si>
  <si>
    <t>Desenvolvimento de sistema microfluídico para determinação do teor de asfaltenos, saturados, aromáticos e resinas em petróleo</t>
  </si>
  <si>
    <t>24189-3</t>
  </si>
  <si>
    <t>ADEQUAÇÃO DO CO2 DAS UTGs PARA DIFERENTES DESTINAÇÕES</t>
  </si>
  <si>
    <t>25116-5</t>
  </si>
  <si>
    <t>Soldagem para reparo de áreas corroídas em chapas de fundo de tanques de carga de UEPs com baixas espessuras</t>
  </si>
  <si>
    <t>25335-1</t>
  </si>
  <si>
    <t>Integração das interfaces de Hardware e Software para interoperabilidade dos sistemas "Subsea Control Module for Well Completion - SCM-COMP" e "Electric Down Hole Safety Valve for Subsea Wells - DHSV-e", bem como a integração completa com seus sistemas de monitoramento e controle.</t>
  </si>
  <si>
    <t>25802-0</t>
  </si>
  <si>
    <t>Estudo de petróleo alternativo para planta de lubrificantes da LUBNOR</t>
  </si>
  <si>
    <t>24883-1</t>
  </si>
  <si>
    <t>Infraestrutura para experimentos em larga escala em simuladores horizontais de completação inteligente de poços</t>
  </si>
  <si>
    <t>25310-4</t>
  </si>
  <si>
    <t>Desenvolvimento de Combustíveis Marítimos Sustentáveis a partir de Biomassas Residuais: Aplicação de Pirólise Catalítica, Hidrotermólise e Testes de Desempenho</t>
  </si>
  <si>
    <t>25314-6</t>
  </si>
  <si>
    <t>Plataforma inteligente e automatizada para identificar melhores práticas e dar suporte no projeto de abandono permanente de poços produtores de petróleo e gás</t>
  </si>
  <si>
    <t>23112-6</t>
  </si>
  <si>
    <t>Asfalto com conteúdo renovável</t>
  </si>
  <si>
    <t>24310-5</t>
  </si>
  <si>
    <t>Métodos Multiescala Baseados em Técnicas de Volumes Finitos Aplicados à Simulação de Reservatórios</t>
  </si>
  <si>
    <t>24542-3</t>
  </si>
  <si>
    <t>Preparação para EVTE sobre a implementação de Bombas de Calor no Refino</t>
  </si>
  <si>
    <t>25570-3</t>
  </si>
  <si>
    <t>Sistema de contenção para gel biocida em operações de neutralização de coral sol.</t>
  </si>
  <si>
    <t>R PEOTTA ENGENHARIA E CONSULTORIA LTDA</t>
  </si>
  <si>
    <t>24298-2</t>
  </si>
  <si>
    <t>Estudos Técnico-Científicos para Armazenamento Geológico de CO2 em Aquíferos Salinos Profundos da Bacia do Paraná (Estudo de Bacias)</t>
  </si>
  <si>
    <t>25185-0</t>
  </si>
  <si>
    <t>Otimização de sistemas de refrigeração de baixa temperatura para captura de CO2 em plataformas offshore: uma abordagem integrada com refrigerantes avançados e análise de pinch.</t>
  </si>
  <si>
    <t>25186-8</t>
  </si>
  <si>
    <t>Captura de CO2 - Processo de Recuperação de Hidrocarbonetos através de Crio-Refrigeração</t>
  </si>
  <si>
    <t>25305-4</t>
  </si>
  <si>
    <t>Avaliação experimental de permeação e degradação em espaços anulares de dutos flexíveis para aprimoramento de modelos de predição e integridade envolvendo CO2 em altas pressões e água</t>
  </si>
  <si>
    <t>23913-7</t>
  </si>
  <si>
    <t>Implantar metodologia multifásica  para uso dos impelidores de tanques</t>
  </si>
  <si>
    <t>24320-4</t>
  </si>
  <si>
    <t>RPDBCS_Com Interação Baseada em IA</t>
  </si>
  <si>
    <t>24623-1</t>
  </si>
  <si>
    <t>Desenvolvimento e validação de metodologias otimizadas de cromatografia a gás para fluidos oleosos</t>
  </si>
  <si>
    <t>24321-2</t>
  </si>
  <si>
    <t>Solução Integrada de Perfuração Marítima em Carretel (Plasma HP/HT)</t>
  </si>
  <si>
    <t>23855-0</t>
  </si>
  <si>
    <t>Centro de Bioenergia - Implantação de infraestrutura para o desenvolvimento de soluções tecnológicas de segunda geração</t>
  </si>
  <si>
    <t>SENAI-SP - Instituto Senai de Inovação em Biotecnologia</t>
  </si>
  <si>
    <t>24854-2</t>
  </si>
  <si>
    <t>SASMITTER - Sistema modular de Aquisição de Sinais com Monitoramento Independente e Transmissão em Tempo Real</t>
  </si>
  <si>
    <t>25450-8</t>
  </si>
  <si>
    <t>Sistema Integrado de Gestão de Anomalias e Segurança em SMS - SIGA-SMS</t>
  </si>
  <si>
    <t>24006-9</t>
  </si>
  <si>
    <t>Metodologias alternativas para determinação em campo de íons com potencial de incrustação</t>
  </si>
  <si>
    <t>24358-4</t>
  </si>
  <si>
    <t>OTIC_NPO6_Metodologias para inspeção baseada em risco de equipamento submarino: aplicação para sistema de bombeamento elétrico submerso</t>
  </si>
  <si>
    <t>24370-9</t>
  </si>
  <si>
    <t>OTIC_NPO1_Rotas sustentáveis para a  produção de substâncias transportadoras de hidrogênio a partir de gás natural offshore</t>
  </si>
  <si>
    <t>24371-7</t>
  </si>
  <si>
    <t>OTIC_MNT2_Desenvolvimento de materiais adsorventes baseados em redes metalorgânicas para transporte e estocagem de H2 e CO2</t>
  </si>
  <si>
    <t>IPT;USP</t>
  </si>
  <si>
    <t>IPT - Instituto de Pesquisas Tecnológicas do Estado de SP SA - IPT;USP - OTIC - Offshore Technology Innovation Centre</t>
  </si>
  <si>
    <t>24381-6</t>
  </si>
  <si>
    <t>OTIC_HSE2_Poços auto abandonáveis: uma nova tecnologia "berço-ao-túmulo" para abandono offshore</t>
  </si>
  <si>
    <t>24397-2</t>
  </si>
  <si>
    <t>OTIC_LCP3_Projeto de unidade offshore de energia nuclear</t>
  </si>
  <si>
    <t>24398-0</t>
  </si>
  <si>
    <t>OTIC_DGT2_Configuração ótima de uma rede offshore de estações geradoras de energia com CCS</t>
  </si>
  <si>
    <t>24422-8</t>
  </si>
  <si>
    <t>OTIC_DGT1_Gêmeo digital da planta de processamento offshore de petróleo e gás</t>
  </si>
  <si>
    <t>24453-3</t>
  </si>
  <si>
    <t>Produção industrial de metanol de baixo carbono</t>
  </si>
  <si>
    <t>25122-3</t>
  </si>
  <si>
    <t>Smart Supply 2.0 - Desenvolvimento de ferramentas computacionais para planejamento e gestão de embarque de recursos em sondas marítimas</t>
  </si>
  <si>
    <t>21279-5</t>
  </si>
  <si>
    <t>Implantação de infraestrutura para padronização de vazão de gás e aumento da capacidade da infraestrutura implantada de vazão de água.</t>
  </si>
  <si>
    <t>25215-5</t>
  </si>
  <si>
    <t>Projeto executivo para edificação de uma planta piloto para estudos de garantia de escoamento</t>
  </si>
  <si>
    <t>24529-0</t>
  </si>
  <si>
    <t>Modernização do Laboratório de Geologia e Geofísica do Petróleo II</t>
  </si>
  <si>
    <t>24605-8</t>
  </si>
  <si>
    <t>Avanços Tecnológicos e Parcerias Estratégicas em Geoquímica</t>
  </si>
  <si>
    <t>24669-4</t>
  </si>
  <si>
    <t>Limpeza Ultrassônica de Incrustações em Membranas da URS¿</t>
  </si>
  <si>
    <t>25022-5</t>
  </si>
  <si>
    <t>Adequação de parque experimental e inovações tecnológicas aplicados aos projetos de P&amp;D para a gerência PDITEN\LTES - INFRAESTRUTURA</t>
  </si>
  <si>
    <t>24326-1</t>
  </si>
  <si>
    <t>Ferramentas Integradas para Projeto de Risers e Dutos Flexíveis.</t>
  </si>
  <si>
    <t>24784-1</t>
  </si>
  <si>
    <t>Avaliação do risco e impacto ambiental pelo coaltar em um contexto de descomissionamento de estruturas offshore.</t>
  </si>
  <si>
    <t>UFRJ - LABORATÓRIO DE ANÁLISES AMBIENTAIS E SIMULAÇÃO COMPUTACIONAL</t>
  </si>
  <si>
    <t>24573-8</t>
  </si>
  <si>
    <t>Análise dos Dados de Operações de Navio para Diagnóstico da Deficiência no Bombeio</t>
  </si>
  <si>
    <t>24892-2</t>
  </si>
  <si>
    <t>Estratégias da Modelagem Geológica para Ajuste por Filtros de Kalman: um Estudo Sistemático</t>
  </si>
  <si>
    <t>23998-8</t>
  </si>
  <si>
    <t>Abrangência do SCC-CO2</t>
  </si>
  <si>
    <t>25141-3</t>
  </si>
  <si>
    <t>CARTA ESTRATIGRÁFICA DA BACIA DO ACRE</t>
  </si>
  <si>
    <t>24193-5</t>
  </si>
  <si>
    <t>Integração biocronoestratigráfica entre radiolários e nanofósseis calcários em bacias da margem continental brasileira</t>
  </si>
  <si>
    <t>24336-0</t>
  </si>
  <si>
    <t>Microcanais para Captura de CO2 de gás exausto em ambiente offshore</t>
  </si>
  <si>
    <t>25767-5</t>
  </si>
  <si>
    <t>Otimização das Unidades do conjunto de Lubrificantes da REDUC</t>
  </si>
  <si>
    <t>24335-2</t>
  </si>
  <si>
    <t>IBR-Flex: Ambiente de análise de risco e suporte ao planejamento de inspeção de dutos flexíveis</t>
  </si>
  <si>
    <t>24343-6</t>
  </si>
  <si>
    <t>Infra360 - Desenvolvimento de uma solução digital para apoio ao plano de infraestrutura de paradas programadas e grandes manutenções de unidades offshore</t>
  </si>
  <si>
    <t>24442-6</t>
  </si>
  <si>
    <t>E-HIDROGÊNIO AZUL: UNINDO ELETRIFICAÇÃO E REFORMA A VAPOR DO METANO COMO UMA ALTERNATIVA À REFORMA A VAPOR DO METANO CONVENCIONAL E CAPTURA E ARMAZENAMENTO DE CO2</t>
  </si>
  <si>
    <t>24801-3</t>
  </si>
  <si>
    <t>Estudos de Compactação e Melhoria da Confiabilidade de Plantas de Tratamento de Água Produzida.</t>
  </si>
  <si>
    <t>24042-4</t>
  </si>
  <si>
    <t>Infraestrutura para testes de campo e laboratório, visando calibração de modelos de previsão de capacidade de carga em condutores cravados e bases-torpedo em argila mole.</t>
  </si>
  <si>
    <t>24341-0</t>
  </si>
  <si>
    <t>Estudos de ultrassom no processamento primário e medição de fluidos</t>
  </si>
  <si>
    <t>24548-0</t>
  </si>
  <si>
    <t>Sistemas e equipamentos submarinos para cenários desafiadores</t>
  </si>
  <si>
    <t>23557-2</t>
  </si>
  <si>
    <t>Medição /redução de incerteza nos ensaios de Pressão Capilar e molhabilidade em centrífugas.</t>
  </si>
  <si>
    <t>23682-8</t>
  </si>
  <si>
    <t>Captura e separação de CO2 de gás natural de alta pressão: síntese, caracterização estrutural, avaliação de desempenho, modelagem teórica de membranas e suportes cerâmicos</t>
  </si>
  <si>
    <t>23685-1</t>
  </si>
  <si>
    <t>Captura biológica de CO2 por microalgas marinhas para produção de biomassa e avaliação do seu potencial biotecnológico</t>
  </si>
  <si>
    <t>23686-9</t>
  </si>
  <si>
    <t>Sistemas de baterias baseados nas reações Metal-CO2: uma estratégia para acumular energia renovável, utilizar CO2 e operar em conjunto com sistemas de captura de carbono da indústria de Óleo &amp; Gás (O&amp;G).</t>
  </si>
  <si>
    <t>24819-5</t>
  </si>
  <si>
    <t>Análise numérica e experimental dos efeitos geomecânicos decorrentes do armazenamento de CO2 em meios geológicos – Projeto CO2GEOMEC.</t>
  </si>
  <si>
    <t>UFES - Núcleo de Estudos em Tectônica e Sedimentação</t>
  </si>
  <si>
    <t>24872-4</t>
  </si>
  <si>
    <t>REVISÃO DA CARTA ESTRATIGRÁFICA DAS BACIAS SÃO LUIS-BRAGANÇA-VIZEU-ILHA NOVA</t>
  </si>
  <si>
    <t>UFPA - LABORATÓRIO DE SEDIMENTOLOGIA E DE MINERAIS PESADOS</t>
  </si>
  <si>
    <t>24345-1</t>
  </si>
  <si>
    <t>InvIA - Sistema de Inversão Sísmica Integrado com IA</t>
  </si>
  <si>
    <t>24446-7</t>
  </si>
  <si>
    <t>Vale da Gávea: Integração de Inovações Tecnológicas para a Implementação de um Hub de Captura de CO2 e Sustentabilidade no coração do Rio de Janeiro.</t>
  </si>
  <si>
    <t>24447-5</t>
  </si>
  <si>
    <t>Desenvolvimento de inovações e soluções tecnológicas para restauração de manguezais e medições de carbono com maior eficácia</t>
  </si>
  <si>
    <t>24484-8</t>
  </si>
  <si>
    <t>Implantação e adequação de infraestrutura laboratorial para o projeto de P&amp;D "Estudo de sais quaternários de amônia sobre biofilmes em sistema de injeção de água em plataformas de petróleo"</t>
  </si>
  <si>
    <t>UFV - Laboratório de Microbiologia Ambiental Aplicada</t>
  </si>
  <si>
    <t>25179-3</t>
  </si>
  <si>
    <t>Mineralização de CO2 em resíduos para produção de materiais com propriedades cimentícias</t>
  </si>
  <si>
    <t>PGT - PETROLEUM GOESCIENCE TECHONOLOGY LTDA</t>
  </si>
  <si>
    <t>25737-8</t>
  </si>
  <si>
    <t>Sistema de Monitoramento de Mangotes de Offloading</t>
  </si>
  <si>
    <t>23702-4</t>
  </si>
  <si>
    <t>Florestas de Carbono Azul para mitigação de mudanças climáticas offshore - BlueShore</t>
  </si>
  <si>
    <t>23927-7</t>
  </si>
  <si>
    <t>Quantificação da capacidade de armazenamento geológico de CO2 na Bacia do Paraná</t>
  </si>
  <si>
    <t>24344-4</t>
  </si>
  <si>
    <t>Otimização dos processos biológicos das plantas de tratamento de efluentes de refinarias e terminais buscando aumento de eficiência e estabilidade operacional</t>
  </si>
  <si>
    <t>24569-6</t>
  </si>
  <si>
    <t>ProSim-ai: Sistema com IA híbrida para monitoramento, avaliação e melhoria contínua do desempenho de equipamentos em unidades de produção offshore</t>
  </si>
  <si>
    <t>24808-8</t>
  </si>
  <si>
    <t>Upscaling de Propriedades Multifísicas de Rochas</t>
  </si>
  <si>
    <t>24810-4</t>
  </si>
  <si>
    <t>SMB - Sistema de Monitoramento de Baterias Alcalinas (Fase 2)</t>
  </si>
  <si>
    <t>23755-2</t>
  </si>
  <si>
    <t>Captura de CO2 de gás associado do pré-sal através da tecnologia de adsorção com modulação de corrente elétrica usando adsorventes de origem sustentável</t>
  </si>
  <si>
    <t>23761-0</t>
  </si>
  <si>
    <t>ESTUDOS CIENTÍFICOS E TECNOLÓGICOS EM BACIAS SEDIMENTARES DE FRONTEIRA BRASILEIRAS POR MEIO DE MODELAGEM GEOQUÍMICA AVANÇADA</t>
  </si>
  <si>
    <t>24443-4</t>
  </si>
  <si>
    <t>TRATAMENTO DE ÁGUA DE PRODUÇÃO HIPERSALINA VIA PROCESSOS DE DESTILAÇÃO POR MEMBRANAS</t>
  </si>
  <si>
    <t>25142-1</t>
  </si>
  <si>
    <t>CARTA ESTRATIGRÁFICA DA BACIA ALTO TAPAJÓS</t>
  </si>
  <si>
    <t>25368-2</t>
  </si>
  <si>
    <t>Desenvolvimento de metodologias para caracterização e previsão da circulação 3D oceânica em águas profundas – Bacia de Santos</t>
  </si>
  <si>
    <t>25375-7</t>
  </si>
  <si>
    <t>Desenvolvimento de Protótipo Chemical Looping Combustion para FPSO: Conversão Sustentável do Gás Natural de flare em Energia com Captura Eficiente de CO2 – CLC Pilot-FPSO</t>
  </si>
  <si>
    <t>23858-4</t>
  </si>
  <si>
    <t>Scanner de lâminas palinológicas com inteligência artificial</t>
  </si>
  <si>
    <t>24394-9</t>
  </si>
  <si>
    <t>Desenvolvimento do processo ATJ - Combustível de aviação obtido a partir das reações de acoplamento do etanol obtido a partir da fermentação da cana-de-açúcar</t>
  </si>
  <si>
    <t>24434-3</t>
  </si>
  <si>
    <t>PRONT-ABAN 2.0 - Aplicação de IA na prontidão de materiais e serviços nos processos de Abandono de Poços</t>
  </si>
  <si>
    <t>24953-2</t>
  </si>
  <si>
    <t>Fertilizantes com base em ureia aditivada com inibidores de urease</t>
  </si>
  <si>
    <t>24411-1</t>
  </si>
  <si>
    <t>Dinâmica do DNA Ambiental em Ecossistemas Marinhos (eDNA)</t>
  </si>
  <si>
    <t>25431-8</t>
  </si>
  <si>
    <t>Balanço hídrico em tempo real</t>
  </si>
  <si>
    <t>23518-4</t>
  </si>
  <si>
    <t>Avançando na modelagem matemática e computacional para apoiar a implementação da tecnologia "Foam-assisted WAG" em reservatórios do Pré-sal</t>
  </si>
  <si>
    <t>24062-2</t>
  </si>
  <si>
    <t>"Asset performance management" aplicado a Sistemas de Automação Industrial</t>
  </si>
  <si>
    <t>24312-1</t>
  </si>
  <si>
    <t>Inspeção PIDR-1 com uso da técnica MMM embarcada em ROV ou AUV</t>
  </si>
  <si>
    <t>24967-2</t>
  </si>
  <si>
    <t>Inspeção de dutos com técnicas de END de longo alcance</t>
  </si>
  <si>
    <t>24933-4</t>
  </si>
  <si>
    <t>Biometano como carga alternativa nas unidades de fertilizantes</t>
  </si>
  <si>
    <t>25478-9</t>
  </si>
  <si>
    <t>ROBIN F 02 - Desenvolvimento do Robô</t>
  </si>
  <si>
    <t>23599-4</t>
  </si>
  <si>
    <t>Desenvolvimento de produtos digitais para projeto e gestão de integridade de estrutura de poço</t>
  </si>
  <si>
    <t>24830-2</t>
  </si>
  <si>
    <t>Estudo do teor de oxigênio em ambientes presentes nas carcaças de dutos flexíveis em processo de hibernação.</t>
  </si>
  <si>
    <t>24656-1</t>
  </si>
  <si>
    <t>Análise de viabilidade da cadeia de suprimento e recursos logísticos de eólica offshore</t>
  </si>
  <si>
    <t>25833-5</t>
  </si>
  <si>
    <t>SINOCHEM; PRIO FORTE</t>
  </si>
  <si>
    <t>Expansão da infraestrutura laboratorial para estudos sobre os mecanismos de dano associados à reinjeção de água produzida (PWRI) em reservatórios</t>
  </si>
  <si>
    <t>25846-7</t>
  </si>
  <si>
    <t>23872-5</t>
  </si>
  <si>
    <t>Ecosistema de prevenção de riscos ocupacionais em movimentação de carga.</t>
  </si>
  <si>
    <t>25201-5</t>
  </si>
  <si>
    <t>PROSEI:PROJETOS DE PROTEÇÃO DE SISTEMAS ELÉTRICOS COM IA</t>
  </si>
  <si>
    <t>23859-2</t>
  </si>
  <si>
    <t>Sistema de aquisição de fundo oceanico semi permanente</t>
  </si>
  <si>
    <t>23389-0</t>
  </si>
  <si>
    <t>Aprimoramento da infraestrutura laboratorial para promover os avanços científicos, tecnológicos e negócios na área de Tecnologias do Hidrogênio (H-TECH2).</t>
  </si>
  <si>
    <t>24418-6</t>
  </si>
  <si>
    <t>PROFETA-GO: Projeto de Sensor DAS com Fibras Ópticas de Alto Espalhamento para Aplicações Geológicas Offshore.</t>
  </si>
  <si>
    <t>24426-9</t>
  </si>
  <si>
    <t>DESENVOLVIMENTO DE DIGITAL TWIN PARA O SISTEMA HISEP® COM REINJEÇÃO DE FASE DENSA EM RESERVATÓRIO</t>
  </si>
  <si>
    <t>24481-4</t>
  </si>
  <si>
    <t>Otimização de parâmetros de processo na
soldabilidade e no dobramento de dutos para transporte de gás hidrogênio</t>
  </si>
  <si>
    <t>25458-1</t>
  </si>
  <si>
    <t>Avaliação do uso de emulsão diesel-água no desempenho de motores</t>
  </si>
  <si>
    <t>25042-3</t>
  </si>
  <si>
    <t>Implantação de infraestrutura de excelência em conversão e análise de biomassa e seus derivados</t>
  </si>
  <si>
    <t>UFPR - LACTA - Laboratório de Cinética e Termodinâmica Aplicada</t>
  </si>
  <si>
    <t>25060-5</t>
  </si>
  <si>
    <t>Revestimento anticorrosão obtido da reciclagem química de resíduos poliméricos do E&amp;P</t>
  </si>
  <si>
    <t>24862-5</t>
  </si>
  <si>
    <t>Desenvolvimento e produção de nanoestruturas de semicondutores e metais funcionalizadas para testes de aplicações e provas de conceito em desafios tecnológicos para indústria de energia</t>
  </si>
  <si>
    <t>24936-7</t>
  </si>
  <si>
    <t>Métodos de automatização de mapas multi-temáticos (geotectônica, magmatismo e hidrotermalismo) e previsibilidade.</t>
  </si>
  <si>
    <t>25757-6</t>
  </si>
  <si>
    <t>DAC-TWINS (Direct Air Capture Twinning Workflow and Interactive Network System): Desenvolvimento de Gêmeos Digitais para unidade de Captura Direta do Ar com uma abordagem de IA Híbrida e Scale-up</t>
  </si>
  <si>
    <t>24429-3</t>
  </si>
  <si>
    <t>WISDOM - Sistema Integrado de Suporte a Tomada de Decisão em Tempo Real para Gestão de Risco em Poços - Aprimoramento de modelos de confiabilidade de conjunto solidário de barreiras de poços.</t>
  </si>
  <si>
    <t>24467-3</t>
  </si>
  <si>
    <t>Desenvolvimento de bioaditivos para aplicação em fluidos utilizados na construção e intervenção de poços de petróleo</t>
  </si>
  <si>
    <t>25239-5</t>
  </si>
  <si>
    <t>MITRA - Microesferas Inteligentes para Temperatura, pressão e Reologia</t>
  </si>
  <si>
    <t>SENAI-RS - Instituto SENAI de Inovação em Engenharia de Polímeros;SENAI-RS - Instituto SENAI de Inovação em Sistemas de Sensoriamento</t>
  </si>
  <si>
    <t>25795-6</t>
  </si>
  <si>
    <t>Piloto de reabilitação de dutos com liner polimérico</t>
  </si>
  <si>
    <t>25241-1</t>
  </si>
  <si>
    <t>Desenvolvimento de Dispositivo de Travamento Complacentes de Bocas de Sino para Aumento de Vida em Fadiga</t>
  </si>
  <si>
    <t>23970-7</t>
  </si>
  <si>
    <t>24220-6</t>
  </si>
  <si>
    <t>Desenvolvimento de atividades para visão de futuro da Avaliação de Petróleo</t>
  </si>
  <si>
    <t>23409-6</t>
  </si>
  <si>
    <t>Metodologia para avaliação da modernização de compressores, visando redução do IIE e confiabilidade</t>
  </si>
  <si>
    <t>24596-9</t>
  </si>
  <si>
    <t>Adequação da infraestrutura para viabilizar a execução do projeto de pesquisa fadiga-hidrogênio em ligas de titânio</t>
  </si>
  <si>
    <t>25291-6</t>
  </si>
  <si>
    <t>LIMPEZA ULTRASSÔNICA DE MEMBRANAS DE NANOFILTRAÇÃO DA UNIDADE DE REMOÇÃO DE SULFATO</t>
  </si>
  <si>
    <t>25298-1</t>
  </si>
  <si>
    <t>23973-1</t>
  </si>
  <si>
    <t>Compatibilidade de equipamentos submarinos com anel de vedação em Liga 825 sob exposição a água do mar (externamente e internamente)</t>
  </si>
  <si>
    <t>25248-6</t>
  </si>
  <si>
    <t>Desenvolvimento de uma ferramenta que auxilie na identificação de falha de seletividade de relés de proteção</t>
  </si>
  <si>
    <t>23517-6</t>
  </si>
  <si>
    <t>BRAVE - Programa Brasileiro para o desenvolvimento do Agave (Brazilian Agave Development): Desenvolvimento de rotas industriais para obtenção de etanol e co-produtos - BRAVE IND Infra</t>
  </si>
  <si>
    <t>23911-1</t>
  </si>
  <si>
    <t>BRAVE - Programa Brasileiro para o desenvolvimento do Agave (Brazilian Agave Development): Desenvolvimento de rotas industriais para obtenção de etanol e co-produtos - BRAVE IND P&amp;D</t>
  </si>
  <si>
    <t>24594-4</t>
  </si>
  <si>
    <t>Infraestrutura para Laboratório de Nanotecnologia Aplicada ao Tratamento e Reúso de Água</t>
  </si>
  <si>
    <t>23645-5</t>
  </si>
  <si>
    <t>MD2 - Aplicação de Manufatura Aditiva Metálica para indústria de Óleo &amp; Gás</t>
  </si>
  <si>
    <t>23520-0</t>
  </si>
  <si>
    <t>Captura de CO2 de gás exausto oriundo da geração de energia - ambiente offshore</t>
  </si>
  <si>
    <t>23834-5</t>
  </si>
  <si>
    <t>Redução da Incerteza na Permeabilidade Relativa</t>
  </si>
  <si>
    <t>24184-4</t>
  </si>
  <si>
    <t>Integração dos Simuladores de Processos Geológicos</t>
  </si>
  <si>
    <t>25277-5</t>
  </si>
  <si>
    <t>Avaliação e Validação de Tecnologia DTS para Detecção de Incêndio em Unidades Offshore</t>
  </si>
  <si>
    <t>24882-3</t>
  </si>
  <si>
    <t>Desenvolvimento de Modelo Agroeconômico Nacional com projeção de uso indireto do uso da terra (ILUC)</t>
  </si>
  <si>
    <t>UNICAMP - NÚCLEO INTERDISCIPLINAR DE PLANEJAMENTO ENERGÉTICO</t>
  </si>
  <si>
    <t>25318-7</t>
  </si>
  <si>
    <t>Desenvolvimento de protótipo de impressora 3D com arame e arco e de monitoramento e controle in situ e online para manufatura aditiva de peças metálicas com segurança operacional</t>
  </si>
  <si>
    <t>23857-6</t>
  </si>
  <si>
    <t>Infraestrutura para o Laboratório de Engenharia de Fluidos da PUC-Rio.</t>
  </si>
  <si>
    <t>24632-2</t>
  </si>
  <si>
    <t>Desenvolvimento de infraestrutura laboratorial para suporte em pesquisa relacionada a limpeza mecanizada de casco.</t>
  </si>
  <si>
    <t>25439-1</t>
  </si>
  <si>
    <t>Parametrização multiescalar de regiões de interação entre falhas</t>
  </si>
  <si>
    <t>24485-5</t>
  </si>
  <si>
    <t>Estudo de Soluções para o Pull-out de Risers Flexíveis em Lazy-Wave</t>
  </si>
  <si>
    <t>25234-6</t>
  </si>
  <si>
    <t>Melhorias de infraestrutura para instalação de Bancos Genéticos de Árvores e Microrganismos e Aplicações Bio e Nanotecnológicas em plantios florestais em áreas degradadas na Amazônia</t>
  </si>
  <si>
    <t>23720-6</t>
  </si>
  <si>
    <t>Wellsupply Carteira- Desenvolvimento de Soluções para Gestão e Otimização da Carteira de Poços</t>
  </si>
  <si>
    <t>24999-5</t>
  </si>
  <si>
    <t>Desenvolvimento e validação de metodologia para calibração dos sensores ambientais do FerryBox</t>
  </si>
  <si>
    <t>UFRJ - HIDRO - Laboratório de Hidrobiologia</t>
  </si>
  <si>
    <t>24674-4</t>
  </si>
  <si>
    <t>Mapeamento oportunidades para ganho de produtividade na C&amp;M de tanque</t>
  </si>
  <si>
    <t>25783-2</t>
  </si>
  <si>
    <t>Sistema robótico para dissociação de hidratos em risers e flowlines (IARA – Inline Anti-hydrate Remediation Apparatus)</t>
  </si>
  <si>
    <t>24734-6</t>
  </si>
  <si>
    <t>Avaliação das condições de operação para hidrotratamento conjunto de nafta e diesel</t>
  </si>
  <si>
    <t>24016-8</t>
  </si>
  <si>
    <t>Desenvolvimento de duto rígido submarino revestido com polímeros para aplicação em linhas de WAG</t>
  </si>
  <si>
    <t>SUBSEA7 DO BRASIL SERVICOS LTDA;PETRÓLEO BRASILEIRO S.A.</t>
  </si>
  <si>
    <t>24489-7</t>
  </si>
  <si>
    <t>CARACTERIZAÇÃO TÉRMICA E MECÂNICA DE REVESTIMENTOS DE POLIUREIA E DE POLIURETANO</t>
  </si>
  <si>
    <t>25283-3</t>
  </si>
  <si>
    <t>Modelagem e simulação fluidodinâmica do processo de permeação em membranas inorgânicas</t>
  </si>
  <si>
    <t>23736-2</t>
  </si>
  <si>
    <t>DeepSiS: Caracterização geológica e geração de sísmica sintética em modelos digitais de afloramentos.</t>
  </si>
  <si>
    <t>24873-2</t>
  </si>
  <si>
    <t>Projeto de Infraestrutura para Caracterização Microtomográfica 3D de Rochas Sedimentares.</t>
  </si>
  <si>
    <t>25297-3</t>
  </si>
  <si>
    <t>Desenvolvimento de métodos para análise de insumos químicos da indústria do petróleo utilizando espectroscopia de absorção no infravermelho intensificada por superfície</t>
  </si>
  <si>
    <t>UFPE - Laboratório de Combustíveis da UFPE (LAC-UFPE)</t>
  </si>
  <si>
    <t>25302-1</t>
  </si>
  <si>
    <t>Determinação dos valores de referência para NORM em ambientes marinhos</t>
  </si>
  <si>
    <t>23724-8</t>
  </si>
  <si>
    <t>Protótipo para monitoramento e controle em tempo real das propriedades de fluidos de perfuração.</t>
  </si>
  <si>
    <t>24313-9</t>
  </si>
  <si>
    <t>Prevenção de incrustações inorgânicas em cenários de água produzida com ferro no PPSBS</t>
  </si>
  <si>
    <t>24505-0</t>
  </si>
  <si>
    <t>Integração de Fatores Humanos nos Sistemas de Gestão de Segurança Operacional na Indústria de Óleo e Gás</t>
  </si>
  <si>
    <t>24714-8</t>
  </si>
  <si>
    <t>NOVAS METODOLOGIAS PARA O GERENCIAMENTO E PREVENÇÃO DE HIDRATOS EM POÇOS PRODUTORES DE ÓLEO &amp; GÁS EM ÁGUAS PROFUNDAS</t>
  </si>
  <si>
    <t>23747-9</t>
  </si>
  <si>
    <t>LignoOil Thermoprocess - Desenvolvimento de rota tecnológica para a produção de bio-óleo pirolítico hidrotratado a partir de biomassas e ligninas</t>
  </si>
  <si>
    <t>24662-9</t>
  </si>
  <si>
    <t>IBR-FLEX - aprimoramento de metodologia DEA para dutos flexíveis e metodologia de inspeção baseada em risco para umbilicais</t>
  </si>
  <si>
    <t>25792-3</t>
  </si>
  <si>
    <t>Análise Crítica de Planejamento de Materiais em Paradas</t>
  </si>
  <si>
    <t>24011-9</t>
  </si>
  <si>
    <t>Digital Twin de Geração e Emissões em Sondagem Marítima</t>
  </si>
  <si>
    <t>24902-9</t>
  </si>
  <si>
    <t>PROJETO DE INFRAESTRUTURA LABORATORIAL DOS EQUIPAMENTOS DE CARACTERIZAÇÃO e REFORMA de EQUIPAMENTOS DO LABORATÓRIO DE PLASMA TÉRMICO.</t>
  </si>
  <si>
    <t>UFES - Laboratório de Materiais Carbonosos e Cerâmicos</t>
  </si>
  <si>
    <t>25206-4</t>
  </si>
  <si>
    <t>Reconciliação de Dados</t>
  </si>
  <si>
    <t>UFRJ - Laboratório de Métodos de Suporte à Tomada de Decisão - LAMDEC</t>
  </si>
  <si>
    <t>24598-5</t>
  </si>
  <si>
    <t>INFRAESTRUTURA PARA ESTUDO DA CARACTERIZAÇÃO E REAPROVEITAMENTO DE CASCALHOS DE PERFURAÇÃO PARA FABRICAÇÃO DE NOVOS PRODUTOS DA INDÚSTRIA CIVIL</t>
  </si>
  <si>
    <t>UFLA</t>
  </si>
  <si>
    <t>UFLA - Laboratório de Operação e Sistemas Térmicos</t>
  </si>
  <si>
    <t>24574-6</t>
  </si>
  <si>
    <t>Magneto-cicloestratigrafia de rochas carbonáticas do Pré-sal</t>
  </si>
  <si>
    <t>23971-5</t>
  </si>
  <si>
    <t>Recuperação ambiental da Lagoa de Ibirité - MG</t>
  </si>
  <si>
    <t>25337-7</t>
  </si>
  <si>
    <t>Desenvolvimento de Sistema de Otimização da Combustão em Motores Diesel de Sondas (COS)</t>
  </si>
  <si>
    <t>OCYAN DRILLING S.A</t>
  </si>
  <si>
    <t>IATI</t>
  </si>
  <si>
    <t>IATI - INSTITUTO AVANCADO DE TECNOLOGIA E INOVACAO - IATI</t>
  </si>
  <si>
    <t>25357-5</t>
  </si>
  <si>
    <t>Rota de produção de Metanol Verde usando a reforma a seco Via Plasma.</t>
  </si>
  <si>
    <t>24732-0</t>
  </si>
  <si>
    <t>Projeto Estruturante - Baterias de íons-lítio</t>
  </si>
  <si>
    <t>24531-6</t>
  </si>
  <si>
    <t>Caracterização de meios rochosos anisotrópicos em ensaios acoplados acústico-mecânico</t>
  </si>
  <si>
    <t>PUC-Rio;UFRJ</t>
  </si>
  <si>
    <t>PUC-Rio - Laboratório Centro de Pesquisa em Tecnologia de Inspeção - CPTI;UFRJ - LNDC - Laboratório de Ensaios Não Destrutivos, Corrosão e Soldagem</t>
  </si>
  <si>
    <t>24050-7</t>
  </si>
  <si>
    <t>Incremento de infraestrutura para investigação experimental da resistência de Sistemas de Cabeça de Poço Submarino (SCPS) em condições de campo</t>
  </si>
  <si>
    <t>24532-4</t>
  </si>
  <si>
    <t>Detalhamento da geoquímica orgânica molecular aplicada à exploração e produção de petróleo no pré-sal e em novas fronteiras exploratórias com ferramentas analíticas emergentes</t>
  </si>
  <si>
    <t>24494-7</t>
  </si>
  <si>
    <t>Renovação e Adequação do Parque Laboratorial do NUEM-UTFPR</t>
  </si>
  <si>
    <t>24673-6</t>
  </si>
  <si>
    <t>Implantação de Infraestrutura para desenvolvimento do projeto: Membranas Cerâmicas Verdes</t>
  </si>
  <si>
    <t>24536-5</t>
  </si>
  <si>
    <t>Determinação do gradiente de fugacidade no espaço anular de dutos flexíveis</t>
  </si>
  <si>
    <t>24543-1</t>
  </si>
  <si>
    <t>Desenvolvimento de metodologia e ferramenta de software para avaliação de risco e apoio a tomada de decisão referente a projetos com incorporação tecnológica.</t>
  </si>
  <si>
    <t>24554-8</t>
  </si>
  <si>
    <t>Projeto +Digital e Estimativa de Variáveis Virtuais Críticas</t>
  </si>
  <si>
    <t>24899-7</t>
  </si>
  <si>
    <t>CARTA ESTRATIGRÁFICA DA BACIA DO PARNAÍBA</t>
  </si>
  <si>
    <t>25349-2</t>
  </si>
  <si>
    <t>Ensaio de caracterização e desempenho de materiais isolantes térmicos disponíveis comercialmente para sistemas de exploração, produção e processamento de petróleo.</t>
  </si>
  <si>
    <t>23107-6</t>
  </si>
  <si>
    <t>24805-4</t>
  </si>
  <si>
    <t>Infraestrutura para o imageamento hiperespectral de testemunhos</t>
  </si>
  <si>
    <t>25730-3</t>
  </si>
  <si>
    <t>Infraestrutura para Pesquisas em Tecnologias Quânticas e Pós-Quânticas para a Segurança Cibernética</t>
  </si>
  <si>
    <t>23322-1</t>
  </si>
  <si>
    <t>Desenvolvimento do simulador multiHYD</t>
  </si>
  <si>
    <t>25175-1</t>
  </si>
  <si>
    <t>Desenvolvimento de Processo para Tratamento Sustentável de Cascalho de Perfuração utilizando Ultrassom e Tensoativo Biodegradável</t>
  </si>
  <si>
    <t>24651-2</t>
  </si>
  <si>
    <t>Avaliação Multidimensional da Suscetibilidade de Ativos Ambientais à Derramamento de Óleo</t>
  </si>
  <si>
    <t>CLS BRASIL - COLETA, MONITORAMENTO E TRATAMENTO DE DADOS LTDA.</t>
  </si>
  <si>
    <t>24286-7</t>
  </si>
  <si>
    <t>Metodologias portáteis aplicadas a matrizes aquosas e complexas baseados em imagens digitais</t>
  </si>
  <si>
    <t>24528-2</t>
  </si>
  <si>
    <t>Avaliação e monitoramento espaço-temporal da biodiversidade dos ambientes de corais de águas profundas e dos efeitos da ressuspensão de sedimentos usando marcadores biológicos e eDNA - Implementação de infraestrutura</t>
  </si>
  <si>
    <t>CEBIMar/USP</t>
  </si>
  <si>
    <t>CEBIMar/USP - Laboratório de Fisiologia e Genética de Corais</t>
  </si>
  <si>
    <t>25411-0</t>
  </si>
  <si>
    <t>Computação de alto desempenho centrada em computação quântica com aplicações em petróleo e gás</t>
  </si>
  <si>
    <t>23758-6</t>
  </si>
  <si>
    <t>Estudos metrológicos e de compressão de dados de sensoriamento distribuído com fibra ótica</t>
  </si>
  <si>
    <t>25384-9</t>
  </si>
  <si>
    <t>Sensoriamento termoacústico distribuído para detecção de alagamento do anular de dutos flexíveis</t>
  </si>
  <si>
    <t>23796-6</t>
  </si>
  <si>
    <t>Modelo de taxa de crescimento de trinca e fadiga da/dN em SCC-CO2</t>
  </si>
  <si>
    <t>24597-7</t>
  </si>
  <si>
    <t>Caracterização de reservatórios através da solução de problema inverso em testes de produção e de injetividade utilizando dados de registradores convencionais (PDG, TPT) e dados de temperatura distribuídos (DTS) em reservatórios com alta permeabilidade.</t>
  </si>
  <si>
    <t>25127-2</t>
  </si>
  <si>
    <t>Implantação de infraestrutura para o desenvolvimento de metodologia consolidada em software inovador para delineamento de Soluções Baseadas na Natureza (SBN) e aceleração da remediação de áreas contaminadas da Indústria de Óleo e Gás</t>
  </si>
  <si>
    <t>24423-6</t>
  </si>
  <si>
    <t>Eficiência e impacto do biodispersante em água de injeção</t>
  </si>
  <si>
    <t>24582-9</t>
  </si>
  <si>
    <t>Avaliação Catalítica de Componentes de Catalisadores de FCC com Sistema de Poros Hierarquizados</t>
  </si>
  <si>
    <t>24583-7</t>
  </si>
  <si>
    <t>Produção de olefinas de cadeia média e SAF por metátese</t>
  </si>
  <si>
    <t>24770-0</t>
  </si>
  <si>
    <t>Aprimoramento do Reparo BR: Alta Temperatura, Proteção passiva, Programa para o projeto de reparos</t>
  </si>
  <si>
    <t>25848-3</t>
  </si>
  <si>
    <t>Recalibração e aplicação de inteligência artificial na predição de falha de dutos flexíveis</t>
  </si>
  <si>
    <t>23018-5</t>
  </si>
  <si>
    <t>25230-4</t>
  </si>
  <si>
    <t>CARTA ESTRATIGRÁFICA DA BACIA DO MARAJÓ</t>
  </si>
  <si>
    <t>25801-2</t>
  </si>
  <si>
    <t>Modelo de Predição de recebimento de águas pelos Terminais Aquaviários na visão das operações logísticas de curto prazo</t>
  </si>
  <si>
    <t>23789-1</t>
  </si>
  <si>
    <t>Modelos probabilísticos de difusão e algoritmos multifidelidade para o desenvolvimento de gêmeos digitais de estruturas porosas e sistemas oceanográficos</t>
  </si>
  <si>
    <t>UFRJ - LabMAPetro - Laboratório de Matemática Aplicada à Área de Petróleo;UFRJ - Laboratório de Computação de Alto Desempenho e Aprendizado de Máquina em Engenharia (L'CADAME)</t>
  </si>
  <si>
    <t>24717-1</t>
  </si>
  <si>
    <t>Avaliação da qualidade de petróleos do mercado para DILUB REDUC</t>
  </si>
  <si>
    <t>24168-7</t>
  </si>
  <si>
    <t>IA em dados de gás para avaliação de fluidos de perfuração e sistema petrolífero</t>
  </si>
  <si>
    <t>24217-2</t>
  </si>
  <si>
    <t>Robô para geração e seleção de modelos de cálculo de vida útil de dutos flexíveis ao SCC-CO2</t>
  </si>
  <si>
    <t>24354-3</t>
  </si>
  <si>
    <t>PETRO RIO JAGUAR; PRIO FORTE</t>
  </si>
  <si>
    <t>Análise da Injeção de emulsões óleo-água e soluções poliméricas como método de recuperação avançada de petróleo.</t>
  </si>
  <si>
    <t>24618-1</t>
  </si>
  <si>
    <t>Modelagem Hidromecânica para CCS em Rochas Fraturadas Contendo  Zonas de Falhas</t>
  </si>
  <si>
    <t>25013-4</t>
  </si>
  <si>
    <t>Modelagens física e numérica das condições de resistência e estabilidade do fundo marinho em áreas de projetos de CCS.</t>
  </si>
  <si>
    <t>25089-4</t>
  </si>
  <si>
    <t>Infraestrutura para aquisição de equipamento para imageamento petrográfico e de catodoluminescência associado a datação de rocha sedimentar</t>
  </si>
  <si>
    <t>25510-9</t>
  </si>
  <si>
    <t>Método de Cálculo de Abatimento de Emissões de Desenvolvimentos Tecnológicos</t>
  </si>
  <si>
    <t>25685-9</t>
  </si>
  <si>
    <t>Optimal Burn - Otimizador de Políticas para Sistemas de Geração com Máquinas em Paralelo</t>
  </si>
  <si>
    <t>23919-4</t>
  </si>
  <si>
    <t>Revestimentos elastoméricos anticorrosivos resistentes à abrasão e ao impacto</t>
  </si>
  <si>
    <t>24620-7</t>
  </si>
  <si>
    <t>Análise multielementar total e pontual de sólidos inorgânicos com LIBS/LA-ICP-MS</t>
  </si>
  <si>
    <t>24726-2</t>
  </si>
  <si>
    <t>Ampliação da infraestrutura laboratorial para estudo e caracterização do comportamento mecânico a curto e longo prazo em pequena escala de materiais compósitos laminados empregados em dutos do tipo TCP (Thermoplastic Composite Pipes).</t>
  </si>
  <si>
    <t>25126-4</t>
  </si>
  <si>
    <t>AQUISIÇÃO DE EQUIPAMENTOS PARA OBTENÇÃO DE DADOS GAMAESPECTRAIS DE AMOSTRAS DE CALHA DOS POÇOS DA ÁREA DE LIBRA</t>
  </si>
  <si>
    <t>24622-3</t>
  </si>
  <si>
    <t>Desenvolvimento de Técnicas de Avaliação de Vida Útil Residual de Poços de Petróleo</t>
  </si>
  <si>
    <t>24645-4</t>
  </si>
  <si>
    <t>Compatibilidade de anel de vedação em Liga 825 sob exposição à água do mar para aplicação em equipamentos submarinos</t>
  </si>
  <si>
    <t>23947-5</t>
  </si>
  <si>
    <t>Tecnologias em isolamentos térmicos para instalações de superfície</t>
  </si>
  <si>
    <t>24644-7</t>
  </si>
  <si>
    <t>Desenvolvimento de Versão WEB para o Simulador Anflex (AnflexWEB)</t>
  </si>
  <si>
    <t>24836-9</t>
  </si>
  <si>
    <t>Desenvolvimento de um programa de estabilidade de poços de alto desempenho computacional baseado em formulações analítica e numérica (elementos finitos).</t>
  </si>
  <si>
    <t>25415-1</t>
  </si>
  <si>
    <t>UNIDADE DE SEPARAÇÃO DE AR BASEADA EM CHEMICAL LOOPING AIR SEPARATION (CLAS) PARA APLICAÇÃO OFFSHORE</t>
  </si>
  <si>
    <t>23468-2</t>
  </si>
  <si>
    <t>Framework para análise do risco de bloqueios de hidratos em operações de parada/ repartida de poços</t>
  </si>
  <si>
    <t>25417-7</t>
  </si>
  <si>
    <t>PIG de inspeção de trincas para dutos cladeados multidiâmetros</t>
  </si>
  <si>
    <t>25418-5</t>
  </si>
  <si>
    <t>INSPEÇÃO DE DUTOS E TUBULAÇÕES NÃO PIGÁVEIS COM FERRAMENTAS PIPERS®</t>
  </si>
  <si>
    <t>ORION SERVICOS DE INSPECAO E CONSULTORIA LTDA</t>
  </si>
  <si>
    <t>24641-3</t>
  </si>
  <si>
    <t>Tratamento de Matéria Prima e Novos Biocatalisadores para diesel renovável e SAF (bioQAV)</t>
  </si>
  <si>
    <t>UFRJ - Laboratório de Biotecnologia Microbiana - LaBiM;UFRJ - Laboratório de Bioinformática;UFRJ - LIPCAT - Laboratório de Intensificação de Processos e Catálise</t>
  </si>
  <si>
    <t>25165-2</t>
  </si>
  <si>
    <t>Aprimoramento dos Laboratórios de Transição Energética e Sustentabilidade, PDITEN\LTES - INFRAESTRUTURA</t>
  </si>
  <si>
    <t>25428-4</t>
  </si>
  <si>
    <t>Modelos de rocha digital para escoamento de CO2 em aquíferos salinos areníticos</t>
  </si>
  <si>
    <t>WISE LABORATORIO VIRTUAL LTDA</t>
  </si>
  <si>
    <t>23801-4</t>
  </si>
  <si>
    <t>Efeito do consumo do CO2 no anular de duto flexível</t>
  </si>
  <si>
    <t>25422-7</t>
  </si>
  <si>
    <t>KRILLCARBON: Desenvolvimento de Produtos Sustentáveis Inovadores para a Restauração de Áreas com Espécies Florestais</t>
  </si>
  <si>
    <t>KRILLTECH NANOTECNOLOGIA AGRO SA</t>
  </si>
  <si>
    <t>25432-6</t>
  </si>
  <si>
    <t>Desenvolvimento de reparos em FRP com alta Tg e proteção passiva e de um software para projeto de reparos</t>
  </si>
  <si>
    <t>25394-8</t>
  </si>
  <si>
    <t>Medição fiscal de gás natural pulsante</t>
  </si>
  <si>
    <t>25926-7</t>
  </si>
  <si>
    <t>Desenvolvimento e teste de campo de tecnologia Compressive Sensing para aumento de eficiência operacional em aquisição sísmica</t>
  </si>
  <si>
    <t>25434-2</t>
  </si>
  <si>
    <t>Blade-MDO: Análise multifísica das palhetas dos turboexpansores, diagnóstico de falhas e recomendações operacionais</t>
  </si>
  <si>
    <t>24778-3</t>
  </si>
  <si>
    <t>Física de Rochas de Carbonatos 2: Caracterização Petroelastica de carbonatos do pré-sal para o monitoramento geofísico de reservatórios</t>
  </si>
  <si>
    <t>24916-9</t>
  </si>
  <si>
    <t>Paleoambientes e dados paleoecológicos de icnofósseis da porção setentrional da MEQ</t>
  </si>
  <si>
    <t>25899-6</t>
  </si>
  <si>
    <t>Validação de um método de Monitoramento Remoto de Fauna Marinha em unidades offshore através de câmeras remotamente controladas e com auxílio de IA.</t>
  </si>
  <si>
    <t>24410-3</t>
  </si>
  <si>
    <t>Taxa de sedimentação, propriedades petrofísicas e geometria de depósitos carbonáticos lacustres para aplicação na modelagem geológica de reservatórios</t>
  </si>
  <si>
    <t>24659-5</t>
  </si>
  <si>
    <t>Fadiga-Hidrogênio-Titânio</t>
  </si>
  <si>
    <t>24660-3</t>
  </si>
  <si>
    <t>Soldabilidade de CRAs alternativos para fabricação de MLP</t>
  </si>
  <si>
    <t>24665-2</t>
  </si>
  <si>
    <t>Pesquisa e desenvolvimento visando metodologia para caracterização, alternativas de tratamento e reaproveitamento sustentável dos resíduos sólidos da perfuração de poços</t>
  </si>
  <si>
    <t>UFBA - Laboratório de Cimentação - LabCim</t>
  </si>
  <si>
    <t>24667-8</t>
  </si>
  <si>
    <t>Magnetoestratigrafia e Paleointensidade Relativa do Neógeno-Quaternário da Bacia de Santos</t>
  </si>
  <si>
    <t>24677-7</t>
  </si>
  <si>
    <t>Caracterização química e reatividade de superfícies de catalisadores industriais em condições de reação.</t>
  </si>
  <si>
    <t>24679-3</t>
  </si>
  <si>
    <t>Melhoria de infraestrutura laboratorial para estudos em asfalto</t>
  </si>
  <si>
    <t>24663-7</t>
  </si>
  <si>
    <t>Ferramentas analíticas para medida da propensão à deposição em trocadores de calor e fornos de UCR utilizando HLPS e protótipo de bancada</t>
  </si>
  <si>
    <t>24664-5</t>
  </si>
  <si>
    <t>Desenvolvimento de método para quantificação de CO2 em sistemas multifásicos empregando dados PVT+NIR+IA</t>
  </si>
  <si>
    <t>24666-0</t>
  </si>
  <si>
    <t>Aplicação de Large Language Models (LLMs) para o monitoramento online de processos industriais</t>
  </si>
  <si>
    <t>24670-2</t>
  </si>
  <si>
    <t>Proveniência sedimentar utilizando Sm-Nd e Sr-Sr em sedimentos finos e geoquímica elementar e isotópica em zircões detríticos: o Cretáceo das bacias Barreirinhas, Pará-Maranhão e Foz do Amazonas</t>
  </si>
  <si>
    <t>25304-7</t>
  </si>
  <si>
    <t>Desenvolvimento de solução para Redução do Consumo Energético e Emissões de Operações de Plataformas de O&amp;G – Fase 2 Desenvolvimento de algoritmos relacionados a sistemas de tratamento e injeção de água e a Otimização Geral de Outros Sistemas Consumidores.</t>
  </si>
  <si>
    <t>SHAPE  BRASIL SOLUCOES DIGITAIS  LTDA.</t>
  </si>
  <si>
    <t>23363-5</t>
  </si>
  <si>
    <t>H2REF2 - produção de hidrogênio verde (eletrólise da água) integrada ao Refino</t>
  </si>
  <si>
    <t>24283-4</t>
  </si>
  <si>
    <t>Adequação de parque experimental e inovações tecnológicas aplicados aos projetos de P&amp;D – INFRAESTRUTURA da disciplina Tecnologias para Recuperação e Elevação e Escoamento (CENPES/PDIEP/TAE/TREE) .</t>
  </si>
  <si>
    <t>24525-8</t>
  </si>
  <si>
    <t>Adequação de parque experimental e inovações tecnológicas aplicadas aos projetos de PD&amp;I – INFRAESTRUTURA nas linhas de pesquisa vinculadas à Tecnologias em Sedimentologia e Petrologia (CENPES/PDIEP/TAE/TSEP).</t>
  </si>
  <si>
    <t>24676-9</t>
  </si>
  <si>
    <t>Arcabouço biocronoestratigráfico integrado de Radiolários e Nanofósseis Calcários em bacias sedimentares brasileiras (Cretáceo)</t>
  </si>
  <si>
    <t>24969-8</t>
  </si>
  <si>
    <t>Estruturação de laboratório com novas tecnologias para otimizar o sequestro de carbono por meio da restauração florestal em escala</t>
  </si>
  <si>
    <t>IIS</t>
  </si>
  <si>
    <t>IIS - Instituto Internacional para Sustentabilidade</t>
  </si>
  <si>
    <t>25455-7</t>
  </si>
  <si>
    <t>Ferramenta digital para gestão e classificação de queima de rotina em tochas de FPSOs</t>
  </si>
  <si>
    <t>25868-1</t>
  </si>
  <si>
    <t>Inovações com startups para integridade de Dutos Rígidos Submarinos</t>
  </si>
  <si>
    <t>25890-5</t>
  </si>
  <si>
    <t>Evoluir MVP para análise de documentos de medição fiscal de óleo e gás.</t>
  </si>
  <si>
    <t>CESAR</t>
  </si>
  <si>
    <t>CESAR - CESAR</t>
  </si>
  <si>
    <t>24705-6</t>
  </si>
  <si>
    <t>Desenvolvimento de funcionalidades avançadas do Digital Twin de Flexíveis</t>
  </si>
  <si>
    <t>24787-4</t>
  </si>
  <si>
    <t>Análise do Processo de Recuperação Avançada de Petróleo por Injeção de Polímeros Associativos</t>
  </si>
  <si>
    <t>24865-8</t>
  </si>
  <si>
    <t>Desenvolvimento de Metodologia de Monitoramento Avançado de DNA Ambiental (eDNA) para Avaliação da Biodiversidade Marinha em Campos de Petróleo offshore.</t>
  </si>
  <si>
    <t>24976-3</t>
  </si>
  <si>
    <t>Medição de CO2 para os HUBs de CCUS</t>
  </si>
  <si>
    <t>24909-4</t>
  </si>
  <si>
    <t>Produção de Fluidos Hidrogenados</t>
  </si>
  <si>
    <t>24348-5</t>
  </si>
  <si>
    <t>Apoio à Instalação Laboratorial de P,D&amp;I no âmbito da Comissão Interministerial para os Recursos do Mar (CIRM)</t>
  </si>
  <si>
    <t>25470-6</t>
  </si>
  <si>
    <t>Modelagem Numérica para Previsão de Propriedades Termodinâmicas de Fluidos Supercríticos para Simulação de Processos de Separação Submarina</t>
  </si>
  <si>
    <t>24686-8</t>
  </si>
  <si>
    <t>Investigação de novas formulações de fluidos de perfuração visando melhor desempenho e requisitos ambientais.</t>
  </si>
  <si>
    <t>25036-5</t>
  </si>
  <si>
    <t>Aquisição e implantação de infraestrutura analítica e processamento avançado de dados para estudos petrológicos e geoquímicos das rochas carbonáticas do pré-sal.</t>
  </si>
  <si>
    <t>25477-1</t>
  </si>
  <si>
    <t>Batimetria - Ferramenta de processamento e distribuição de dados batimetricos de alta resolução</t>
  </si>
  <si>
    <t>24078-8</t>
  </si>
  <si>
    <t>EXCO2 – Facies vulcânicas (composição, texturas e estruturas) e processos de alteração em basaltos do Paraná e sua caracterização para captura e armazenamento de CO2.</t>
  </si>
  <si>
    <t>24763-5</t>
  </si>
  <si>
    <t>Investigação do Potencial das rochas vulcânicas da Suíte Magmática Ipojuca para armazenamento geológico de carbono (GCS) na Região do Complexo Industrial-portuário de SUAPE, PE (CO2PE)</t>
  </si>
  <si>
    <t>24704-9</t>
  </si>
  <si>
    <t>Alternativa para tratamento e reaproveitamento de resíduos sólidos de perfuração de poços de petróleo e gás na produção de compósitos poliméricos com potencial utilização em abandono de poços.</t>
  </si>
  <si>
    <t>25229-6</t>
  </si>
  <si>
    <t>Infraestrutura pra modelagem matemática e simulação computacional de caldeiras ciclônicas de CO - Fase 2</t>
  </si>
  <si>
    <t>24698-3</t>
  </si>
  <si>
    <t>Estudo Laboratorial da Carbonatação de CO2 em Basaltos, visando entender o processo de sequestro de CO2 via mineralização in situ. (COCABA).</t>
  </si>
  <si>
    <t>25595-0</t>
  </si>
  <si>
    <t>Desenvolvimento de unidade de testes de perfiladores e medidores de nível e interface água-óleo.</t>
  </si>
  <si>
    <t>25645-3</t>
  </si>
  <si>
    <t>Infraestrutura para o desenvolvimento de sistemas pressurizados para avaliação do efeito de comunidades microbianas relacionadas à biodegradação de óleo e produção de H2S em condições de reservatório.</t>
  </si>
  <si>
    <t>24089-5</t>
  </si>
  <si>
    <t>Coliquefação de biomassa para produção de biocombustíveis renováveis e sustentáveis – BHTCL</t>
  </si>
  <si>
    <t>24707-2</t>
  </si>
  <si>
    <t>Modelagem geomecânica de Reservatório para Injecão de CO2 por meio de Geofisica de Múltiplas Fases</t>
  </si>
  <si>
    <t>25504-2</t>
  </si>
  <si>
    <t>Aperfeiçoamento dos modelos do HYD-ai para previsão de risco por bloqueio de hidratos em poços produtores de petróleo</t>
  </si>
  <si>
    <t>24706-4</t>
  </si>
  <si>
    <t>DESENVOLVIMENTO DE NOVOS FLUIDOS AQUOSOS DE BAIXO CUSTO, MAIOR RESISTÊNCIA (BIO)QUÍMICA E TÉRMICA E BAIXO IMPACTO AMBIENTAL</t>
  </si>
  <si>
    <t>25176-9</t>
  </si>
  <si>
    <t>Desenvolvimento de tinta anti-incrustante sustentável para aplicação em instalações offshore</t>
  </si>
  <si>
    <t>25520-8</t>
  </si>
  <si>
    <t>InspecionAI: Ferramenta para geração automatizada de laudo de inspeção de juntas soldadas a partir da avaliação de dados de ultrassom Phased Array usando técnicas de inteligência artificial.</t>
  </si>
  <si>
    <t>ACCORE AUTOMACAO &amp; CONTROLE INDUSTRIAL LTDA</t>
  </si>
  <si>
    <t>25521-6</t>
  </si>
  <si>
    <t>Monitoramento remoto avançado para perda de espessura em tubulações.</t>
  </si>
  <si>
    <t>SIFT MONITOR ENGENHARIA LTDA</t>
  </si>
  <si>
    <t>24279-2</t>
  </si>
  <si>
    <t>Neutralizadores de Vibração Viscoelásticos</t>
  </si>
  <si>
    <t>23690-1</t>
  </si>
  <si>
    <t>Robô submarino para remoção de incrustações</t>
  </si>
  <si>
    <t>25528-1</t>
  </si>
  <si>
    <t>Libra FailTrace: IA Generativa a serviço da comunicação de falhas de medição de óleo e gás em campos petrolíferos</t>
  </si>
  <si>
    <t>23958-2</t>
  </si>
  <si>
    <t>Neutralizadores de Vibração Viscoelásticos - Fase 2</t>
  </si>
  <si>
    <t>24139-8</t>
  </si>
  <si>
    <t>Implantação do Laboratório de Paleomagnetismo e Magnetismo de Rocha da UFRGS (PaleoMag-UFRGS)</t>
  </si>
  <si>
    <t>24777-5</t>
  </si>
  <si>
    <t>Emprego de Cavitação Eletromagnética na Intensificação de Processos para a Produção de Combustíveis Marítimos Renováveis, Hidrocarbonetos Vegetais Oxigenados (HVO) e Combustíveis de Aviação Sustentáveis (SAF)</t>
  </si>
  <si>
    <t>24944-1</t>
  </si>
  <si>
    <t>Processos de desinfecção e controle de biofilme em sistemas de tratamento de água do mar</t>
  </si>
  <si>
    <t>24437-6</t>
  </si>
  <si>
    <t>Inspeção de dutos compósitos</t>
  </si>
  <si>
    <t>25525-7</t>
  </si>
  <si>
    <t>FASTPRO-DP MVP-2: Ferramenta computacional para geração e priorização preliminar de alternativas de sistemas de produção offshore</t>
  </si>
  <si>
    <t>23376-7</t>
  </si>
  <si>
    <t>SSAO 3.0</t>
  </si>
  <si>
    <t>23753-7</t>
  </si>
  <si>
    <t>Melhoria de Infraestrutura do CCARBON/USP para o Carbon Countdown_BR: Plataforma Integrada para Monitoramento e Tomada de Decisão na Gestão de Carbono (C) do Solo nos Biomas Brasileiros</t>
  </si>
  <si>
    <t>25138-9</t>
  </si>
  <si>
    <t>Aquisição, implantação de equipamentos e reforma laboratorial para estudos avançados de petrologia e geoquímica</t>
  </si>
  <si>
    <t>25522-4</t>
  </si>
  <si>
    <t>Inspeção de corrosão externa em tubulações aéreas e elevadas com tecnologia robótica e técnica MWM-Array</t>
  </si>
  <si>
    <t>24578-7</t>
  </si>
  <si>
    <t>Propriedades petrológicas e geoquímicas dos ambientes diagenéticos do Pré-sal (Formações Macabu e Barra Velha)</t>
  </si>
  <si>
    <t>25397-1</t>
  </si>
  <si>
    <t>CARTA ESTRATIGRÁFICA DA BACIA DO BANANAL</t>
  </si>
  <si>
    <t>23400-5</t>
  </si>
  <si>
    <t>Infraestrutura - Aprimorar os métodos de avaliação da degradação de equipamentos submarinos em operação</t>
  </si>
  <si>
    <t>25699-0</t>
  </si>
  <si>
    <t>Modelo Sedimentológico, Estratigráfico e Estrutural do Reservatório MRL200 do Campo de Marlim Leste</t>
  </si>
  <si>
    <t>25534-9</t>
  </si>
  <si>
    <t>Uso da Espectrometria de Massa com Aceleradores para aprimoramento dos processos de produção e certificação de combustíveis com conteúdo renovável</t>
  </si>
  <si>
    <t>24315-4</t>
  </si>
  <si>
    <t>Parametrização de novos processos intemperismo de óleo e integração com modelagem numérica para simulação de vazamentos</t>
  </si>
  <si>
    <t>24751-0</t>
  </si>
  <si>
    <t>Desempenho das carcaças de dutos flexíveis em diferentes cenários: hibernação, produção e acidificação.</t>
  </si>
  <si>
    <t>25925-9</t>
  </si>
  <si>
    <t>Redução de Emissões em UTAAs com Reciclo e Analisadores Online</t>
  </si>
  <si>
    <t>24736-1</t>
  </si>
  <si>
    <t>Estudo Teórico-Termodinâmico da medição de teor de CO2 em escoamento multifásico</t>
  </si>
  <si>
    <t>24840-1</t>
  </si>
  <si>
    <t>Estudos de viabilidade técnico-científica do Vistamaxx desenvolvido para aplicação no setor asfalto da indústria do petróleo</t>
  </si>
  <si>
    <t>23779-2</t>
  </si>
  <si>
    <t>Caracterização geológica de reservatórios basálticos da Formação Serra Geral (Cretáceo Inferior) para avaliação da viabilidade de estocagem de CO2 na bacia do Paraná, Brasil - GECO2</t>
  </si>
  <si>
    <t>24116-6</t>
  </si>
  <si>
    <t>LignoOil Catalysis - Desenvolvimento de catalisador otimizado para hidrotratamento de óleos de pirólise de biomassas lignocelulósicas</t>
  </si>
  <si>
    <t>23816-2</t>
  </si>
  <si>
    <t>Aprendizado profundo para super-resolução sísmica</t>
  </si>
  <si>
    <t>25545-5</t>
  </si>
  <si>
    <t>Modelagem da dados para ativos submarinos - padrão IFC</t>
  </si>
  <si>
    <t>25597-6</t>
  </si>
  <si>
    <t>24480-6</t>
  </si>
  <si>
    <t>Sistema portátil para determinação de residual de inibidor de incrustação</t>
  </si>
  <si>
    <t>CNPEM;SENAI-PR</t>
  </si>
  <si>
    <t>CNPEM - Laboratório Nacional de Nanotecnologia - LNNano;SENAI-PR - Instituto SENAI de Inovação em Eletroquímica</t>
  </si>
  <si>
    <t>25930-9</t>
  </si>
  <si>
    <t>Inspeção de Dutos Termoplásticos Compostos (Thermoplastic Composite Pipe - TCP) com aplicação da Tecnologia de Ressonância Acústica (ART)</t>
  </si>
  <si>
    <t>TSC SUBSEA INSPECOES LTDA</t>
  </si>
  <si>
    <t>24958-1</t>
  </si>
  <si>
    <t>Interpretação de Dados de Fibra Ótica para Reservatórios</t>
  </si>
  <si>
    <t>24753-6</t>
  </si>
  <si>
    <t>Processo de Captura de CO2 de Gases Exaustos com Uso de Bases Zwitteriônicas</t>
  </si>
  <si>
    <t>24966-4</t>
  </si>
  <si>
    <t>Tecnologia de Absorção para Tratamento de Gás Natural</t>
  </si>
  <si>
    <t>24975-5</t>
  </si>
  <si>
    <t>Qualidade do CO2 : qualificação de sensores de contaminantes e composição para CCUS</t>
  </si>
  <si>
    <t>25074-6</t>
  </si>
  <si>
    <t>Aquisição e implantação de infraestrutura analítica para estudos petrológicos e geoquímicos das rochas carbonáticas do pré-sal da área de Libra.</t>
  </si>
  <si>
    <t>25113-2</t>
  </si>
  <si>
    <t>TC para estudo do uso de resíduos da UN-AM (Urucu) na construção civil.</t>
  </si>
  <si>
    <t>25748-5</t>
  </si>
  <si>
    <t>Antecipação de dados petrofísicos com de perfis ressonância magnética e machine learning</t>
  </si>
  <si>
    <t>24121-6</t>
  </si>
  <si>
    <t>Mineralização de CO2 em rochas vulcânicas e vulcanoclásticas da Província Ígnea Paraná-Etendeka: uma abordagem geoquímica experimental</t>
  </si>
  <si>
    <t>24147-1</t>
  </si>
  <si>
    <t>Simulações Análogas Aplicadas ao detalhamento da estrutura intrabacinal da Margem Equatorial</t>
  </si>
  <si>
    <t>24740-3</t>
  </si>
  <si>
    <t>Estudo de sais quaternários de amônia sobre biofilmes em sistema de injeção de água em plataformas de petróleo</t>
  </si>
  <si>
    <t>24741-1</t>
  </si>
  <si>
    <t>Desenvolvimento e avaliação de coquetéis fágicos para testes de campo de controle de biofilmes e de geração biogênica de H2S na indústria do petróleo</t>
  </si>
  <si>
    <t>MICROBIOTEC PESQUISA, DESENVOLVIMENTO E ANALISES MICROBIOLOGICAS LTDA</t>
  </si>
  <si>
    <t>24749-4</t>
  </si>
  <si>
    <t>Testes Avançados em Protótipos de EPIs têxteis com o SENAI/CETIQT</t>
  </si>
  <si>
    <t>24752-8</t>
  </si>
  <si>
    <t>Membranas Cerâmicas Verdes</t>
  </si>
  <si>
    <t>25275-9</t>
  </si>
  <si>
    <t>Modelagem de válvulas AICD na simulação de reservatórios</t>
  </si>
  <si>
    <t>24164-6</t>
  </si>
  <si>
    <t>Determinação de propriedades de fluência e térmicas em rochas capeadora e reservatório - Poco-Lab</t>
  </si>
  <si>
    <t>24202-4</t>
  </si>
  <si>
    <t>Desenvolvimento de repositório digital-Palinologia do Cretáceo da Margem Equatorial brasileira</t>
  </si>
  <si>
    <t>25758-4</t>
  </si>
  <si>
    <t>Protótipo de malha não-estruturada no GeomecBR</t>
  </si>
  <si>
    <t>24791-6</t>
  </si>
  <si>
    <t>Sistema de drenagem automática de tanques de produtos claros</t>
  </si>
  <si>
    <t>25561-2</t>
  </si>
  <si>
    <t>Desenvolvimento de sistemas de amostragem avançada para análise por espectroscopia Raman</t>
  </si>
  <si>
    <t>FABNS FABRICA DE NANOSOLUCOES E PARTICIPACOES LTDA</t>
  </si>
  <si>
    <t>25759-2</t>
  </si>
  <si>
    <t>ROTA VIVA: Plataforma Inteligente para Otimização Logística Offshore Combinando Algoritmos de Otimização Híbrida com Inteligência Artificial</t>
  </si>
  <si>
    <t>25760-0</t>
  </si>
  <si>
    <t>Reotribologia de Fluidos de Perfuração e de Completação</t>
  </si>
  <si>
    <t>25769-1</t>
  </si>
  <si>
    <t>OPTIMA – Otimização do Gerenciamento de Reservatórios por Inteligência Artificial</t>
  </si>
  <si>
    <t>25770-9</t>
  </si>
  <si>
    <t>Análise do Processo de Recuperação Avançada de Petróleo por Injeção de Polímeros Associativos: Desenvolvimento Experimental e Numérico</t>
  </si>
  <si>
    <t>24010-1</t>
  </si>
  <si>
    <t>SCC-Life 5.0</t>
  </si>
  <si>
    <t>24579-5</t>
  </si>
  <si>
    <t>Microfluidica Aplicada a Fluidos de Perfuração: Driiling Fluids Lab on a Chip</t>
  </si>
  <si>
    <t>24580-3</t>
  </si>
  <si>
    <t>Desenvolvimento de sensores bombeáveis para capturar informações de poço</t>
  </si>
  <si>
    <t>24761-9</t>
  </si>
  <si>
    <t>Escoamento multifásico em meios porosos acompanhado por tomografia e microtomografia (TC P&amp;D)</t>
  </si>
  <si>
    <t>24765-0</t>
  </si>
  <si>
    <t>Estimativa do Recursos Eólico Offshore de Alta Resolução Baseado em Imagens SAR validadas com medições lidar e Associação com a Modelagem Atmosférica Regional Tridimensional</t>
  </si>
  <si>
    <t>24585-2</t>
  </si>
  <si>
    <t>Framework para autonomia robótica submarina em tarefas de intervenção com manipulação</t>
  </si>
  <si>
    <t>24590-2</t>
  </si>
  <si>
    <t>SOLUÇÕES DE VISÃO COMPUTACIONAL PARA VEÍCULOS SUBMARINOS</t>
  </si>
  <si>
    <t>25441-7</t>
  </si>
  <si>
    <t>25888-9</t>
  </si>
  <si>
    <t>Validação e especificação técnica do bioproduto PROCORAIS 2 para degradação de óleo e/ou proteção de corais</t>
  </si>
  <si>
    <t>23921-0</t>
  </si>
  <si>
    <t>Desempenho e qualidade de produtos renováveis para aplicações do ciclo Diesel</t>
  </si>
  <si>
    <t>25369-0</t>
  </si>
  <si>
    <t>Avaliação de Novas Rotas para Fontes de Energia para o Desenvolvimento da Produção</t>
  </si>
  <si>
    <t>25588-5</t>
  </si>
  <si>
    <t>Robô para limpeza de macro incrustação leve</t>
  </si>
  <si>
    <t>23752-9</t>
  </si>
  <si>
    <t>Eletrificação Submarina - Cabos Submarinos de Transmissão de Energia</t>
  </si>
  <si>
    <t>24782-5</t>
  </si>
  <si>
    <t>IntegriDutos WEB: Ambiente Digital Integrado Baseado em Inspeções para análise de Integridade de Dutos Rígidos Submarinos de Exportação e Coleta.</t>
  </si>
  <si>
    <t>25259-3</t>
  </si>
  <si>
    <t>[ATIVO360] ALGO360: Diagnóstico de Pintura</t>
  </si>
  <si>
    <t>24780-9</t>
  </si>
  <si>
    <t>Rotas para aumento de acidez em alumina visando ao aumento de atividade catalítica</t>
  </si>
  <si>
    <t>24794-0</t>
  </si>
  <si>
    <t>Especiação de Correntes de Origem Biogênica Produto do Refino de Petróleo</t>
  </si>
  <si>
    <t>UFS - Laboratório de Química Analítica Ambiental - LQA</t>
  </si>
  <si>
    <t>25919-2</t>
  </si>
  <si>
    <t>Otimização do uso da água na FAFEN-BA e FAFEN-SE</t>
  </si>
  <si>
    <t>23505-1</t>
  </si>
  <si>
    <t>Processos e Caracterização de rotas de fluxo de fluidos em reservatórios carstificados, fraturados e silicificados do Pré-sal (PoroCarste fase II)</t>
  </si>
  <si>
    <t>24675-1</t>
  </si>
  <si>
    <t>Veículos autônomos para resposta a emergência</t>
  </si>
  <si>
    <t>23993-9</t>
  </si>
  <si>
    <t>ESTUDO EXPERIMENTAL DAS INTERAÇÕES DE FLUIDOS RICOS EM CO2 E H2O E ROCHA APLICADOS À GÊNESE DE BASALTOS, SEQUESTRO DE CO2 E GERAÇÃO DE HIDROGÊNIO MOLECULAR.</t>
  </si>
  <si>
    <t>23994-7</t>
  </si>
  <si>
    <t>Metodologias experimentais para avaliação de EVU de dutos flexíveis (SCC-CO2 e fadiga)</t>
  </si>
  <si>
    <t>23995-4</t>
  </si>
  <si>
    <t>Identificação de feições geológicas em dados sísmicos por meio de inteligência artificial</t>
  </si>
  <si>
    <t>24257-8</t>
  </si>
  <si>
    <t>Recebedor de Pig Submarino</t>
  </si>
  <si>
    <t>24259-4</t>
  </si>
  <si>
    <t>Otimização e Alternativas à Rota Química: Equipamentos</t>
  </si>
  <si>
    <t>25610-7</t>
  </si>
  <si>
    <t>Metodologia de medição da tração de topo utilizando o sistema MODA existente nos risers flexíveis.</t>
  </si>
  <si>
    <t>25774-1</t>
  </si>
  <si>
    <t>Integração dos sistemas de Otimização e  Modernização do Digital Twin do REFINO – Fase I</t>
  </si>
  <si>
    <t>24783-3</t>
  </si>
  <si>
    <t>Sistema computacional para geração de modelos 3D rocha com interações virtuais para manipulações e interpretações geológicas.</t>
  </si>
  <si>
    <t>25312-0</t>
  </si>
  <si>
    <t>Avaliação do impacto de sólidos suspensos em sistemas multifásicos</t>
  </si>
  <si>
    <t>23941-8</t>
  </si>
  <si>
    <t>Limpeza Ultrassônica de Incrustações em Flotadores e Hidrociclones em Plataformas de Petróleo</t>
  </si>
  <si>
    <t>24914-4</t>
  </si>
  <si>
    <t>Armazenamento e Tratamento de Dados de Fibra Óptica para Reservatórios</t>
  </si>
  <si>
    <t>24793-2</t>
  </si>
  <si>
    <t>Comparação de tecnologias para coalescência eletrostática em unidade piloto de dessalgação de petróleo.</t>
  </si>
  <si>
    <t>24795-7</t>
  </si>
  <si>
    <t>Magmatismo alcalino do SE e a pluma de Vitória Trindade: plumbing systems e temperaturas do manto</t>
  </si>
  <si>
    <t>23634-9</t>
  </si>
  <si>
    <t>Bunker com conteúdo renovável</t>
  </si>
  <si>
    <t>24002-8</t>
  </si>
  <si>
    <t>Efeito do consumo de CO2 nas propriedades do espaço anular de dutos flexíveis</t>
  </si>
  <si>
    <t>25396-3</t>
  </si>
  <si>
    <t>Adequação de parque experimental da Gerência Setorial de Tecnologias de Fluidos – ciclo 2026 e 2027 (CENPES/PDIEP/TAE/TF)</t>
  </si>
  <si>
    <t>25620-6</t>
  </si>
  <si>
    <t>ANÁLISE DE VIABILIDADE E PROPOSTA DE SOLUÇÃO PARA INTERVENÇÃO ROBÓTICA - ROBIN</t>
  </si>
  <si>
    <t>25623-0</t>
  </si>
  <si>
    <t>Inversão Sísmica Elástica e Inteligência Artificial em bacias terrestres</t>
  </si>
  <si>
    <t>24134-9</t>
  </si>
  <si>
    <t>RPA multi sensores para o monitoramento marinho e resposta a emergências</t>
  </si>
  <si>
    <t>24207-3</t>
  </si>
  <si>
    <t>Aquisição de equipamentos e instrumentos de laboratório para realização de análises em amostras geradas nas plantas de PD&amp;I no Núcleo Experimental SIX em São Mateus do Sul - PR</t>
  </si>
  <si>
    <t>24799-9</t>
  </si>
  <si>
    <t>Cortex - IA Generativa aplicada à base de operações diárias de Poços</t>
  </si>
  <si>
    <t>25724-6</t>
  </si>
  <si>
    <t>Solução de Destinação dos Resíduos de Gaseificação da ANSA</t>
  </si>
  <si>
    <t>23880-8</t>
  </si>
  <si>
    <t>Open Process Automation System (OPAS)</t>
  </si>
  <si>
    <t>24049-9</t>
  </si>
  <si>
    <t>Engenharia e seleção de novos sólidos adsortivos para captura de CO2 usando uma abordagem computacional multiescala</t>
  </si>
  <si>
    <t>24827-8</t>
  </si>
  <si>
    <t>Bioacústica no monitoramento ambiental</t>
  </si>
  <si>
    <t>24887-2</t>
  </si>
  <si>
    <t>[CCUS] Avaliação de sistemas cimentícios</t>
  </si>
  <si>
    <t>25740-2</t>
  </si>
  <si>
    <t>Previsão de compatibilidade de petróleos</t>
  </si>
  <si>
    <t>25258-5</t>
  </si>
  <si>
    <t>Estudos Conceituais de Interface SUB e SUP - Processamento Submarino</t>
  </si>
  <si>
    <t>24802-1</t>
  </si>
  <si>
    <t>Modelagem estática e dinâmica 3D aplicada ao armazenamento geológico de CO2 em aquíferos salinos</t>
  </si>
  <si>
    <t>UFSC - Laboratório de Geologia de Reservatórios</t>
  </si>
  <si>
    <t>24878-1</t>
  </si>
  <si>
    <t>Digital Twin de Barreira de Pressão Polimérica para Dutos Flexíveis</t>
  </si>
  <si>
    <t>25598-4</t>
  </si>
  <si>
    <t>EV-04908 – Modelo de análise preditiva para eficiência operacional das embarcações - Fase II</t>
  </si>
  <si>
    <t>24085-3</t>
  </si>
  <si>
    <t>ARACNO - Sistema de inspeção de cabos de aço instalados</t>
  </si>
  <si>
    <t>24130-7</t>
  </si>
  <si>
    <t>Estudo Fundamental Sobre os Mecanismos Envolvidos na Deposição de Parafinas</t>
  </si>
  <si>
    <t>25249-4</t>
  </si>
  <si>
    <t>Planta piloto para simulações e validações de operações e tecnologias de Plugue e Abandono de Poços (do inglês, 'Well P&amp;A Pilot Plant')</t>
  </si>
  <si>
    <t>24009-3</t>
  </si>
  <si>
    <t>Portal SUBWEB 4.0: Visão Multigestor e Gateway de serviços</t>
  </si>
  <si>
    <t>25163-7</t>
  </si>
  <si>
    <t>Desenvolvimento metodologia baseada em espectrometria de massas de altíssima resolução acoplado à cromatografia gasosa (CG-Orbitrap) para avaliação por group type de cortes pesados e resíduos de petróleo e/ou de coprocessamento - INFRAESTRUTURA</t>
  </si>
  <si>
    <t>23591-1</t>
  </si>
  <si>
    <t>Modelagem preditiva de transporte reativo para suporte ao gerenciamento e controle de incrustação no campo de Búzios</t>
  </si>
  <si>
    <t>24014-3</t>
  </si>
  <si>
    <t>Levantamento, Processamento e Interpretação de Dados Geofísicos na margem Continental do Brasil para apoiar o Plano de Levantamento da Plataforma Continental (LEPLAC), no estabelecimento do limite exterior da plataforma continental do Brasil, além das 200 milhas náuticas.</t>
  </si>
  <si>
    <t>24807-0</t>
  </si>
  <si>
    <t>Sistema Integrado de Prontidão para Operações de Workover</t>
  </si>
  <si>
    <t>24809-6</t>
  </si>
  <si>
    <t>Estudo e caracterização do comportamento mecânico a curto e longo prazo em pequena escala de materiais compósitos laminados empregados em dutos do tipo TCP (Thermoplastic Composite Pipes).</t>
  </si>
  <si>
    <t>24812-0</t>
  </si>
  <si>
    <t>3W Toolkit: Ambiente para o desenvolvimento de algoritmos de monitoramento de poços de petróleo</t>
  </si>
  <si>
    <t>25641-2</t>
  </si>
  <si>
    <t>PipeTwin 2.0: Portal de Gêmeos Digitais de Dutos Rígidos Submarinos para Acompanhamento, Visualização e Suporte a Decisão.</t>
  </si>
  <si>
    <t>24019-2</t>
  </si>
  <si>
    <t>Metodologias em Meteo-Oceanografia Aplicadas à Indústria de O&amp;G e Energias Renováveis</t>
  </si>
  <si>
    <t>24814-6</t>
  </si>
  <si>
    <t>Estudos sobre a modelagem sísmica de eventos de difração através do Método dos Elementos Finitos.</t>
  </si>
  <si>
    <t>25647-9</t>
  </si>
  <si>
    <t>Ativação Magnética do diesel marítimo de sondas para redução de consumo e emissões</t>
  </si>
  <si>
    <t>MAGNEX TECHNOLOGIES S/A;OCYAN DRILLING S.A</t>
  </si>
  <si>
    <t>23974-9</t>
  </si>
  <si>
    <t>Monitoramento distribuído de reativação de falhas/subsidência por fibra óptica</t>
  </si>
  <si>
    <t>24028-3</t>
  </si>
  <si>
    <t>WellSupply Analytics - Soluções em ciência de dados para cadeia de suprimentos de poços</t>
  </si>
  <si>
    <t>24657-9</t>
  </si>
  <si>
    <t>Operação ROVLess de pré pull-in</t>
  </si>
  <si>
    <t>24816-1</t>
  </si>
  <si>
    <t>Modelagem Dinâmica de Processos de Tomada de Decisão em Desenvolvimento Tecnológico</t>
  </si>
  <si>
    <t>25662-8</t>
  </si>
  <si>
    <t>Modelagem Numérica para Previsão de Propriedades Termodinâmicas e de Transporte de Fluidos Supercríticos para Simulação de Processos de Separação Submarina</t>
  </si>
  <si>
    <t>UFF - Laboratório de Energia Materiais e Meio Ambiente;UFF - Laboratório de Dinâmica dos Fluidos Computacional</t>
  </si>
  <si>
    <t>25667-7</t>
  </si>
  <si>
    <t>SIRR com Inteligência artificial</t>
  </si>
  <si>
    <t>24064-8</t>
  </si>
  <si>
    <t>Novos materiais para a captura e conversão de CO2</t>
  </si>
  <si>
    <t>25511-7</t>
  </si>
  <si>
    <t>AValiação de Gestão de mudança no emprego de robótica para inspeção de rotina.</t>
  </si>
  <si>
    <t>23847-7</t>
  </si>
  <si>
    <t>Planejamento integrado das operações simultâneas da UEP</t>
  </si>
  <si>
    <t>24035-8</t>
  </si>
  <si>
    <t>MODELAGEM MATEMÁTICA E REOLOGIA DE FLUIDOS COM POLÍMEROS VISCOSIFICANTES PRÉ-DISPERSOS (PAD-MUD)</t>
  </si>
  <si>
    <t>24324-6</t>
  </si>
  <si>
    <t>Otimização do tratamento biológico de efluentes industriais</t>
  </si>
  <si>
    <t>24718-9</t>
  </si>
  <si>
    <t>O-PAS (Open Process Automation Standard) para instalações offshore</t>
  </si>
  <si>
    <t>24823-7</t>
  </si>
  <si>
    <t>Estudos para aumento da confiabilidade na medição de vazão de gás de queima (flare)</t>
  </si>
  <si>
    <t>24940-9</t>
  </si>
  <si>
    <t>Nanotecnologia para otimização de membranas de osmose</t>
  </si>
  <si>
    <t>24978-9</t>
  </si>
  <si>
    <t>Integração dos dados biocronoestratigráficos e paleobatimétricos com os eventos tectono-estratigráficos das bacias Foz do Amazonas e  Pará-Maranhão</t>
  </si>
  <si>
    <t>25825-1</t>
  </si>
  <si>
    <t>Software para Avaliações de Adequação-ao-Uso (FFS) - FASE II</t>
  </si>
  <si>
    <t>23374-2</t>
  </si>
  <si>
    <t>Perfuração em Carretel</t>
  </si>
  <si>
    <t>23527-5</t>
  </si>
  <si>
    <t>Métricas para avaliação de impacto líquido de biodiversidade</t>
  </si>
  <si>
    <t>24072-1</t>
  </si>
  <si>
    <t>Calibração e Correlação do Andar Local Alagoas: Implicações do Tempo nas Atividades de Exploração nas Bacias Brasileiras (CRONOS)</t>
  </si>
  <si>
    <t>24951-6</t>
  </si>
  <si>
    <t>Aplicação de tecnologias de dutos não metálicos para transporte de CO2</t>
  </si>
  <si>
    <t>25327-8</t>
  </si>
  <si>
    <t>Expansão de infraestrutura voltada à execução de obras para avaliação da erosão em sistemas de contenção de blowouts submarinos.</t>
  </si>
  <si>
    <t>25747-7</t>
  </si>
  <si>
    <t>Water shut-off</t>
  </si>
  <si>
    <t>24045-7</t>
  </si>
  <si>
    <t>Petrofísica 4D de Alta Frequência, P&amp;D</t>
  </si>
  <si>
    <t>25701-4</t>
  </si>
  <si>
    <t>CAv GasMax - Maximização da Exportação de Gás</t>
  </si>
  <si>
    <t>24486-3</t>
  </si>
  <si>
    <t>Sistemas de controle para melhoria de eficiência de motores diesel de Sondas</t>
  </si>
  <si>
    <t>25491-2</t>
  </si>
  <si>
    <t>Simulação do Escoamento de Petróleo da Margem Equatorial</t>
  </si>
  <si>
    <t>24829-4</t>
  </si>
  <si>
    <t>Confiança em Sensores</t>
  </si>
  <si>
    <t>24833-6</t>
  </si>
  <si>
    <t>Desenvolvimento de revestimento depositado por aspersão térmica por chama de alta velocidade resistente ao desgaste e corrosão à elevadas temperaturas aplicado em turbinas do tipo hot expander</t>
  </si>
  <si>
    <t>24835-1</t>
  </si>
  <si>
    <t>Avaliação do impacto de elevados teores de biodiesel no óleo diesel BX em motores P7 e P8 por simulação dos problemas de campo em bancada de motor.</t>
  </si>
  <si>
    <t>UFMG - CENTRO DE TECNOLOGIA DA MOBILIDADE - CTM-UFMG</t>
  </si>
  <si>
    <t>25195-9</t>
  </si>
  <si>
    <t>Desenvolvimento de Metodologia em banco de provas de motor e avaliação do impacto de elevados teores de biodiesel em motores P7 e P8</t>
  </si>
  <si>
    <t>UFSM - Grupo de Pesquisas em Motores, Combustíveis e Emissões - GPMOT</t>
  </si>
  <si>
    <t>25709-7</t>
  </si>
  <si>
    <t>Uso de tecnologias digitais e sociais inovadoras, para o desenvolvimento local e regional do Amapá através da estruturação e o monitoramento de indicadores socioeconômicos.</t>
  </si>
  <si>
    <t>UNIFAP</t>
  </si>
  <si>
    <t>UNIFAP - Centro de Ciências Ambientais e Recursos Naturais Não Renováveis do Amapá - CCAR-AP</t>
  </si>
  <si>
    <t>25707-1</t>
  </si>
  <si>
    <t>Desenvolvimento e Validação de Metodologias Avançadas para Predição de Peso em Projetos de Engenharia de Plataformas FPSO</t>
  </si>
  <si>
    <t>25212-2</t>
  </si>
  <si>
    <t>Inversão CSEM 3D anisotrópica</t>
  </si>
  <si>
    <t>25625-5</t>
  </si>
  <si>
    <t>Piloto de Geração Eólica Offshore do Rio de Janeiro - Caracterização de Área</t>
  </si>
  <si>
    <t>24123-2</t>
  </si>
  <si>
    <t>Calculadora de Vida Útil Remanescente de Poços</t>
  </si>
  <si>
    <t>24055-6</t>
  </si>
  <si>
    <t>Inteligência artificial aplicada à ferramenta Octopus</t>
  </si>
  <si>
    <t>24733-8</t>
  </si>
  <si>
    <t>Análises Cicloestratigráficas, Calibrações Astronômicas e suas Potenciais Aplicações</t>
  </si>
  <si>
    <t>24858-3</t>
  </si>
  <si>
    <t>BOMBEAMENTO DE CO2 SOB ALTAS PRESSÕES - FASE 2</t>
  </si>
  <si>
    <t>24080-4</t>
  </si>
  <si>
    <t>Membranas para Permeação de Gases com Elevada Estabilidade Termo-Mecânica</t>
  </si>
  <si>
    <t>24322-0</t>
  </si>
  <si>
    <t>Ampliação e Modernização do Parque Experimental para Ampliar as Inovações Tecnológicas na Gerência de Laboratórios de Química do CENPES (CENPES/PDIPL/LQPI/LABQ) – Infraestrutura</t>
  </si>
  <si>
    <t>24930-0</t>
  </si>
  <si>
    <t>Métodos e técnicas para caracterização do grau de similaridade entre poços e alinhamento de séries temporais com base em dados multivariados.</t>
  </si>
  <si>
    <t>24938-3</t>
  </si>
  <si>
    <t>Inteligência computacional aplicada à caracterização molecular e isotópica para compostos individuais presentes em amostras de óleo e gás</t>
  </si>
  <si>
    <t>24601-7</t>
  </si>
  <si>
    <t>Novas metodologias de coleta e preparo de amostras para caracterização de fluidos e rochas geradoras</t>
  </si>
  <si>
    <t>24924-3</t>
  </si>
  <si>
    <t>Desenvolvimento e aplicação de sistema de aquisição de dados de mudlogging - Cabine Exata do Futuro</t>
  </si>
  <si>
    <t>23878-2</t>
  </si>
  <si>
    <t>Desenvolvimento de detectores de CO2 em fundo oceânico para monitoramento de CCUS</t>
  </si>
  <si>
    <t>23966-5</t>
  </si>
  <si>
    <t>Desenvolvimento de Modelo para Deposição de Asfaltenos</t>
  </si>
  <si>
    <t>24859-1</t>
  </si>
  <si>
    <t>Equipamento Robótico Submarino Integrado e Multi-propósito para Análises Ambientais e Inspeções Remotas em Cenários de Resposta à Emergência Ambiental.</t>
  </si>
  <si>
    <t>25237-9</t>
  </si>
  <si>
    <t>Soluções de Visão Computacional para Veículos Submarinos</t>
  </si>
  <si>
    <t>25797-2</t>
  </si>
  <si>
    <t>Hidrogenação de cargas biogênicas provenientes do FCC</t>
  </si>
  <si>
    <t>24466-5</t>
  </si>
  <si>
    <t>Uso de Inteligência Artificial Generativa para estruturação de dados e suporte à tomada de decisões sobre integridade e confiabilidade de sistemas submarinos</t>
  </si>
  <si>
    <t>24507-6</t>
  </si>
  <si>
    <t>Regularização CRP e separação de Difrações em dados Tipo Nodes</t>
  </si>
  <si>
    <t>24973-0</t>
  </si>
  <si>
    <t>Desenvolvimento de ICV elétrica do tipo esfera para aplicações em poços de águas profundas e ultra-profundas</t>
  </si>
  <si>
    <t>24879-9</t>
  </si>
  <si>
    <t>Parametrização de Processos Intemperismo de Óleo e Integração com Modelos de Simulação de Vazamentos</t>
  </si>
  <si>
    <t>PUC-Rio - Laboratorio de Estudos Marinhos e Ambientais - LabMAM;UFRJ - AECO-ÁREA DE ENGENHARIA COSTEIRA E OCEANOGRÁFICA;UFRJ - HIDRO - Laboratório de Hidrobiologia</t>
  </si>
  <si>
    <t>24299-0</t>
  </si>
  <si>
    <t>Montagem de Infraestrutura para Desenvolvimento de Tecnologia Microbiana na Potencialização da Captura de Carbono em Ecossistemas Costeiros</t>
  </si>
  <si>
    <t>24248-7</t>
  </si>
  <si>
    <t>Beneficiamento de etanol para oxigenados na faixa de diesel</t>
  </si>
  <si>
    <t>25250-2</t>
  </si>
  <si>
    <t>Desenvolvimento químico de biolubrificantes</t>
  </si>
  <si>
    <t>25741-0</t>
  </si>
  <si>
    <t>Crawler de inspeção externa de mangotes</t>
  </si>
  <si>
    <t>24534-0</t>
  </si>
  <si>
    <t>Impacto do ambiente deposicional e diagênese na qualidade de reservatório da zona de água de Búzios</t>
  </si>
  <si>
    <t>25265-0</t>
  </si>
  <si>
    <t>P&amp;D para Avaliação da Influência da Presença de Surfactantes (FAWAG) no Processo de Flotação para Água Produzida: Mecanismos de Fenômenos Interfaciais</t>
  </si>
  <si>
    <t>25264-3</t>
  </si>
  <si>
    <t>Automação de sistemas de avaliação de capacidade de sequestro de H2S</t>
  </si>
  <si>
    <t>25849-1</t>
  </si>
  <si>
    <t>Modelagem matemática e simulações de alta fidelidade de processos sedimentares de fluxos gravitacionais com interação de correntes de contorno</t>
  </si>
  <si>
    <t>23963-2</t>
  </si>
  <si>
    <t>Digital Twin de Integridade no RGN</t>
  </si>
  <si>
    <t>25490-4</t>
  </si>
  <si>
    <t>Adequação ao Uso de Dutos Flexíveis fora do Envelope de Temperatura</t>
  </si>
  <si>
    <t>24981-3</t>
  </si>
  <si>
    <t>WISDOM 2.0 - Sistema Integrado de Suporte a Tomada de Decisão em Tempo Real para Gestão de Quantitativa de Risco e Integridade de Poços - Desenvolvimento de Banco de Dados Orientado a Grafos e Interface Gráfica para Análise de Riscos e Confiabilidade de Poços Operacionais.</t>
  </si>
  <si>
    <t>WIKKI PROGRAMAS E CONSULTORIA LTDA</t>
  </si>
  <si>
    <t>24893-0</t>
  </si>
  <si>
    <t>Microfluidica Aplicada a Fluido de Perfuração: Formation Damage on a Chip</t>
  </si>
  <si>
    <t>25585-1</t>
  </si>
  <si>
    <t>Desenvolvimento e Teste de Sistemas para BOP Elétrico - Fase 2</t>
  </si>
  <si>
    <t>24935-9</t>
  </si>
  <si>
    <t>Datação U-Pb em carbonatos de rochas sedimentares em bacias brasileiras</t>
  </si>
  <si>
    <t>25785-7</t>
  </si>
  <si>
    <t>Avaliação e Estudo Elétrico para Interconexão por Cabos Submarinos de Sistemas de Produção Offshore (FPSO) - Power Grid Mero</t>
  </si>
  <si>
    <t>CEPEL</t>
  </si>
  <si>
    <t>CEPEL - Departamento de Automação de Sistemas</t>
  </si>
  <si>
    <t>24960-7</t>
  </si>
  <si>
    <t>Integração da Ergonomia e Fatores Humanos ao desenvolvimento de inovações para o trabalho em FPSOs</t>
  </si>
  <si>
    <t>24986-2</t>
  </si>
  <si>
    <t>Desenvolvimento de líquidos iônicos solúveis em água contendo enzimas (anidrase carbônica) para a captura de CO2</t>
  </si>
  <si>
    <t>24991-2</t>
  </si>
  <si>
    <t>Caracterização Termodinâmica de Misturas Ricas em CO2 para CCUS e Produção de Hidrocarbonetos</t>
  </si>
  <si>
    <t>24992-0</t>
  </si>
  <si>
    <t>Seções de Referência para quimioestratigrafia na Margem Equatorial</t>
  </si>
  <si>
    <t>UnB;UFPE;UFPA</t>
  </si>
  <si>
    <t>UnB - Instituto de Geociências - IG;UFPE - Laboratório de Geologia Sedimentar e Ambiental;UFPA - LABORATÓRIO DE SEDIMENTOLOGIA E DE MINERAIS PESADOS</t>
  </si>
  <si>
    <t>25766-7</t>
  </si>
  <si>
    <t>PREDBOP: Teste Preditivo de BOP - Rota 1</t>
  </si>
  <si>
    <t>PUC-Rio;UTFPR</t>
  </si>
  <si>
    <t>PUC-Rio - Laboratório de Inteligência Computacional Aplicada - ICA;UTFPR - CERNN - Centro de Pesquisas em Fluidos Não Newtonianos</t>
  </si>
  <si>
    <t>24983-9</t>
  </si>
  <si>
    <t>P&amp;D DE UNIDADE PILOTO PARA APLICAÇÃO DE PROCESSO ELETROQUÍMICO OXIDATIVO AVANÇADO (EAOP) NO TRATAMENTO DE ÁGUAS EM AMBIENTES DE EXPLORAÇÃO E PRODUÇÃO</t>
  </si>
  <si>
    <t>25285-8</t>
  </si>
  <si>
    <t>Avaliação da compatibilidade de materiais elastoméricos com óleo diesel mineral, biocombustíveis e suas misturas.</t>
  </si>
  <si>
    <t>25902-8</t>
  </si>
  <si>
    <t>Avaliação de tecnologias para recuperação de nitrogênio e fósforo de efluentes e resíduos para produção de fertilizantes</t>
  </si>
  <si>
    <t>24709-8</t>
  </si>
  <si>
    <t>Nova Unidade de HDT para Adequação de Carteira de Gasolina S10 e Diesel S10 da REPLAN</t>
  </si>
  <si>
    <t>25635-4</t>
  </si>
  <si>
    <t>Impacto da Assimilação de Dados XBT nas Previsões de Correntes Oceânicas na Margem Equatorial, Bacia de Campos e Bacia de Santos</t>
  </si>
  <si>
    <t>25457-3</t>
  </si>
  <si>
    <t>Sistema Robótico de Inertização do Coral-Sol (ICOS GEL)</t>
  </si>
  <si>
    <t>25096-9</t>
  </si>
  <si>
    <t>Caracterização geoquímica de alta resolução da transição Cretáceo Inferior – Superior: Estudo comparativo das margens do Atlântico Sul.</t>
  </si>
  <si>
    <t>24325-3</t>
  </si>
  <si>
    <t>Caracterização geomecânica e geoquímica de rochas capeadoras para armazenamento de CO2</t>
  </si>
  <si>
    <t>25322-9</t>
  </si>
  <si>
    <t>Desenvolvimento de Programa Computacional para Previsão da Composição de Gases no Espaço Anular de Dutos Flexíveis</t>
  </si>
  <si>
    <t>25358-3</t>
  </si>
  <si>
    <t>Produção de Biolubrificantes por Reações de Esterificação e de Transesterificação Catalisadas por Lipases Comerciais e Não-Comerciais</t>
  </si>
  <si>
    <t>25789-9</t>
  </si>
  <si>
    <t>DESENVOLVIMENTO DE PLATAFORMA DE DADOS E CLASSIFICAÇÃO INTELIGENTE DE REGISTROS POR IA PARA SUPORTE AO MONITORAMENTO, PESQUISA E CONSERVAÇÃO DA BIODIVERSIDADE MARINHA: ESTUDO DE CASO PROJETO TAMAR</t>
  </si>
  <si>
    <t>TAMAR</t>
  </si>
  <si>
    <t>TAMAR - Unidade de Pesquisa e Proteção das Tartarugas Marinhas</t>
  </si>
  <si>
    <t>24572-0</t>
  </si>
  <si>
    <t>CC3D+II: Quantificação das incertezas dos parâmetros espaciais para deposição e diagênese precoce</t>
  </si>
  <si>
    <t>24910-2</t>
  </si>
  <si>
    <t>Observatório Ambiental Geoquímico para a Margem Equatorial (ObMEQ) - Fase 1 (Amapá, Pará e Maranhão)</t>
  </si>
  <si>
    <t>24994-6</t>
  </si>
  <si>
    <t>Desenvolvimento de líquidos iônicos solúveis em água aditivados de enzimas</t>
  </si>
  <si>
    <t>25064-7</t>
  </si>
  <si>
    <t>Sistemas de pastas solúveis em ácidos para tampões de perda de circulação em reservatórios carbonáticos vugulares</t>
  </si>
  <si>
    <t>24150-5</t>
  </si>
  <si>
    <t>Desenvolvimento de módulo de projeto e gestão de integridade de poços em tempo real com ênfase em análises termo-hidraulicas e de diagnóstico de alertas.</t>
  </si>
  <si>
    <t>24577-9</t>
  </si>
  <si>
    <t>Otimização de parâmetros de soldagem por meio de inteligência artificial</t>
  </si>
  <si>
    <t>24145-5</t>
  </si>
  <si>
    <t>IG2: Integração de dados geológicos e geofísicos em ambiente de realidade virtual</t>
  </si>
  <si>
    <t>25350-0</t>
  </si>
  <si>
    <t>Água Positiva: Sustentabilidade Hídrica em Refinarias</t>
  </si>
  <si>
    <t>25581-0</t>
  </si>
  <si>
    <t>Caracterização multi-isotópica de salmouras para avaliações hidrogeoquímicas</t>
  </si>
  <si>
    <t>25811-1</t>
  </si>
  <si>
    <t>Estudos bioestratigráficos com base em microfósseis (foraminíferos e palinologia) do Cretáceo nas bacias da Foz do Amazonas e Pará-Maranhão.</t>
  </si>
  <si>
    <t>UFAM;UNISINOS</t>
  </si>
  <si>
    <t>UFAM - Universidade Federal do Amazonas;UNISINOS - ITT FOSSIL</t>
  </si>
  <si>
    <t>25362-5</t>
  </si>
  <si>
    <t>Processos Avançados de Soldagem e Análise Estrutural Numérica dedicados a Reparos Soldados de Dutos em Operação</t>
  </si>
  <si>
    <t>24993-8</t>
  </si>
  <si>
    <t>Componentes computacionais para plataforma digital de gestão de integridade de ativos de produção</t>
  </si>
  <si>
    <t>25777-4</t>
  </si>
  <si>
    <t>Aquisição de Sistema de Microcoscopia a Laser Confocal – LSM, aplicado aos projetos de P&amp;D – INFRAESTRUTURA da Gerência Setorial de Bioestratigrafia e Paleoecologia Aplicada (CENPES/PDIEP/GEO/BPA)</t>
  </si>
  <si>
    <t>24565-4</t>
  </si>
  <si>
    <t>Escalonamento da aplicação de bactérias fitoestimuladoras na fitorremediação de áreas impactadas</t>
  </si>
  <si>
    <t>24980-5</t>
  </si>
  <si>
    <t>Investigação numérica em multiescala visando estocagem de hidrogênio em reservatórios depletados</t>
  </si>
  <si>
    <t>25553-9</t>
  </si>
  <si>
    <t>Inteligência computacional aplicada ao ACV Digital do Refino</t>
  </si>
  <si>
    <t>25933-3</t>
  </si>
  <si>
    <t>Técnicas de caracterização de propriedades mecânicas e metalúrgicas de materiais em campo</t>
  </si>
  <si>
    <t>24943-3</t>
  </si>
  <si>
    <t>Geração e corrosividade de enxofre elementar em unidades de desidratação de gás</t>
  </si>
  <si>
    <t>24962-3</t>
  </si>
  <si>
    <t>Avaliação do Potencial de Formações Argilosas e Evaporíticas atuarem como Barreira Externa ao Revestimento para Constituição de Isolamento e Abandono de Poços - Fase II.</t>
  </si>
  <si>
    <t>25001-9</t>
  </si>
  <si>
    <t>CFD-Incrustação: metodologia de integração multifísica para previsão de formação de carbonato na vida produtiva do poço</t>
  </si>
  <si>
    <t>25009-2</t>
  </si>
  <si>
    <t>Desenvolvimento de embarcação autônoma de duplo propósito.</t>
  </si>
  <si>
    <t>25170-2</t>
  </si>
  <si>
    <t>Otimização de acionamento de compressores em unidade de tratamento de gás natural</t>
  </si>
  <si>
    <t>24776-7</t>
  </si>
  <si>
    <t>Infraestrutura laboratorial para projeto caracterização de curvas de dessaturação capilar de fácies do pre-sal</t>
  </si>
  <si>
    <t>25385-6</t>
  </si>
  <si>
    <t>Avaliação de Tecnologias para Remoção de Compostos de Cloro em Correntes de Hidrocarbonetos</t>
  </si>
  <si>
    <t>25796-4</t>
  </si>
  <si>
    <t>Implantação de especificação de CAP por desempenho</t>
  </si>
  <si>
    <t>24187-7</t>
  </si>
  <si>
    <t>Desenvolvimento de Curvas de Transição Dúctil-Frágil (Curva Mestra) em arames de dutos flexíveis</t>
  </si>
  <si>
    <t>25061-3</t>
  </si>
  <si>
    <t>Ensaios de fadiga de alto ciclo por ressonância de risers rígidos submarinos soldados</t>
  </si>
  <si>
    <t>23955-8</t>
  </si>
  <si>
    <t>Inovação em engenharia de reservatórios: IA para interfaces amigáveis e desempenho otimizado em busca de maior produtividade</t>
  </si>
  <si>
    <t>24226-3</t>
  </si>
  <si>
    <t>Imagem quantitativa avançada de carbonatos do pre-sal (Caracterização de reservatórios sísmicos utilizando FWI)</t>
  </si>
  <si>
    <t>23419-5</t>
  </si>
  <si>
    <t>Expansão e valoração do Acervo de Pesquisa de Petróleo e Energia (APPE): uso da diversidade microbiana como suporte à sustentabilidade do setor de petróleo e gás</t>
  </si>
  <si>
    <t>25158-7</t>
  </si>
  <si>
    <t>ResOps: ambiente para versionamento de modelos e análise de simulações</t>
  </si>
  <si>
    <t>25856-6</t>
  </si>
  <si>
    <t>Hotelaria Segura: Monitoramento Inteligente e Prevenção de Riscos</t>
  </si>
  <si>
    <t>ARGO SOLUCOES TECNOLOGICAS LTDA</t>
  </si>
  <si>
    <t>25881-4</t>
  </si>
  <si>
    <t>Visualização Avançada e Análise de Simulações de Reservatórios em Larga Escala</t>
  </si>
  <si>
    <t>25012-6</t>
  </si>
  <si>
    <t>Microfluídica Aplicada a Fluidos de Perfuração: Sistema Microfluídico Completo com Dispositivo Poroso para Avaliação de Formation Damage em Condições de Reservatório</t>
  </si>
  <si>
    <t>24901-1</t>
  </si>
  <si>
    <t>Projeto Executivo - Instalação de Infraestrutura para a Operação do Observatório de Geoquímica da MEQ.</t>
  </si>
  <si>
    <t>UFPA - Laboratório de Pesquisa em Monitoramento Ambiental Marinho</t>
  </si>
  <si>
    <t>25340-1</t>
  </si>
  <si>
    <t>Técnicas de análise preditiva e prescritiva como ferramenta para o aumento da eficiência operacional logística com redução das emissões de Gases de Efeito Estufa</t>
  </si>
  <si>
    <t>25928-3</t>
  </si>
  <si>
    <t>GBS</t>
  </si>
  <si>
    <t>Controle de assentamento de larvas de coral-sol (Tubastraea spp.) em superfícies submersas utilizando o Sistema de Mitigação de Bioincrustação por Eletromagnetismo Superficial (SIMBES).</t>
  </si>
  <si>
    <t>BIOREN TECNOLOGIA S.A.</t>
  </si>
  <si>
    <t>25018-3</t>
  </si>
  <si>
    <t>Análise de sensibilidade e automação de geração de resultados de permeabilidade relativa na área de Rocha Digital</t>
  </si>
  <si>
    <t>25407-8</t>
  </si>
  <si>
    <t>Desenvolvimento de drone de alta carga para entrega offshore</t>
  </si>
  <si>
    <t>25866-5</t>
  </si>
  <si>
    <t>Avaliação da tecnologia de gaseificação em fluxo de arraste para produção de SAF</t>
  </si>
  <si>
    <t>UNIFEI;UFU;UFPR;UFSM</t>
  </si>
  <si>
    <t>UNIFEI - Núcleo de Excelência em Geração Termelétrica e Distribuida - NEST ;UFU - Laboratórios do Grupo de Processos Catalíticos e Termoquímicos (GPCATT);UFPR - Laboratório de Análises de Combustíveis Automotivos (LACAUT);UFSM - Laboratório de Processamento de Biomassa e Biocombustíveis</t>
  </si>
  <si>
    <t>25160-3</t>
  </si>
  <si>
    <t>MONITORA Fase II: Monitoramento e Transbordo de HPC para Cloud</t>
  </si>
  <si>
    <t>25027-4</t>
  </si>
  <si>
    <t>Otimização de custos de HPC em nuvem para aplicações de reservatórios e geofísica.</t>
  </si>
  <si>
    <t>25030-8</t>
  </si>
  <si>
    <t>Microfluídica Aplicada a Fluidos de Perfuração: Drilling Fluids Lab-on-a-Chip</t>
  </si>
  <si>
    <t>25876-4</t>
  </si>
  <si>
    <t>Tecnologias para tratamento e utilização de resíduos orgânicos alimentares</t>
  </si>
  <si>
    <t>25140-5</t>
  </si>
  <si>
    <t>Aprimoramento de infraestrutura laboratorial para pesquisas em efluentes industriais</t>
  </si>
  <si>
    <t>25433-4</t>
  </si>
  <si>
    <t>Validação de Modelo de Corrosão Interna a partir de Técnicas de Inteligência Artificial</t>
  </si>
  <si>
    <t>24519-1</t>
  </si>
  <si>
    <t>LDP - Laboratório de Desenvolvimento da Produção - Fase 1</t>
  </si>
  <si>
    <t>25043-1</t>
  </si>
  <si>
    <t>Metodologias para quantificação de metais alcalinos terrosos por Fluorescência de Raios X por Reflexão Total (TXFR) em matrizes aquosas de alta salinidade.</t>
  </si>
  <si>
    <t>25046-4</t>
  </si>
  <si>
    <t>Cicloestratigrafia Multiproxy do Neógeno/Quaternário da Bacia de Santos</t>
  </si>
  <si>
    <t>USP;EACH</t>
  </si>
  <si>
    <t>USP - INSTITUTO OCEANOGRÁFICO DA USP;EACH - Escola de Artes, Ciências e Humanidades</t>
  </si>
  <si>
    <t>23440-1</t>
  </si>
  <si>
    <t>Ferramentas de diagnóstico para VORECON - Fase 2 - Monitoramento online</t>
  </si>
  <si>
    <t>25880-6</t>
  </si>
  <si>
    <t>Desenvolvimento de melhorias no software DT Wellhead e Novas Metodologias de Estimativa de Fadiga em Cabeças de Poço Submarinas</t>
  </si>
  <si>
    <t>23742-0</t>
  </si>
  <si>
    <t>Potencial de captura e armazenamento de carbono (CCS) por mineralização em reservatórios vulcânicos</t>
  </si>
  <si>
    <t>24846-8</t>
  </si>
  <si>
    <t>ATLAS - Acompanhamento de Registro Operacional</t>
  </si>
  <si>
    <t>24895-5</t>
  </si>
  <si>
    <t>DE&amp;P inside: Implementação de marcadores biológicos, e-DNA e análises químicas para a avaliação de impacto e monitoramento de ambientes de corais de águas profundas</t>
  </si>
  <si>
    <t>24264-4</t>
  </si>
  <si>
    <t>Maturação artificial de rochas geradoras e protótipo em micro-escala</t>
  </si>
  <si>
    <t>25466-4</t>
  </si>
  <si>
    <t>Tolerância ao Dano em Proteção Passiva Contra Incêndio (PPCI) Tipo Epóxi em Tubulações de Processo</t>
  </si>
  <si>
    <t>CTDUT;UFRJ</t>
  </si>
  <si>
    <t>CTDUT - CENTRO DE TECNOLOGIA EM DUTOS - CTDUT;UFRJ - LABEST - Laboratório de Estruturas e Materiais Prof. Lobo Carneiro</t>
  </si>
  <si>
    <t>24224-8</t>
  </si>
  <si>
    <t>Projeto +Digital e Identificação/Otimização de Variáveis Críticas¿</t>
  </si>
  <si>
    <t>24261-0</t>
  </si>
  <si>
    <t>Dispositivo de limpeza ultrassônica de equipamentos estáticos- FASE 2: Produtização e Classificação EX</t>
  </si>
  <si>
    <t>24788-2</t>
  </si>
  <si>
    <t>Desenvolvimento de Biolubrificantes</t>
  </si>
  <si>
    <t>24063-0</t>
  </si>
  <si>
    <t>25054-8</t>
  </si>
  <si>
    <t>Estudo dos efeitos das cheias sobre o assoreamento do Lago Guaíba, sobre o delta do Jacuí e a Lagoa dos Patos.</t>
  </si>
  <si>
    <t>25182-7</t>
  </si>
  <si>
    <t>Estudo de Estratégias de CCUS com Integração de Contactor de Membranas (MBC) e Eletrolisador de Óxido Sólido (SOEC) para Coeletrólise de H2O e CO2 e Síntese de Syngas, Metanol e Metano com Baixa Intensidade de Carbono</t>
  </si>
  <si>
    <t>25189-2</t>
  </si>
  <si>
    <t>Modelagem acoplada poço-reservatório na injeção de CO2 em reservatórios de carbonatos, arenito e rochas vulcânicas.</t>
  </si>
  <si>
    <t>25191-8</t>
  </si>
  <si>
    <t>Integridade de Retenção (Containment) dos Evaporitos na Bacia de Campos para fins de CCS</t>
  </si>
  <si>
    <t>25328-6</t>
  </si>
  <si>
    <t>Implantação de Infraestrutura para Unidades Autônomas de Medição de Permeabilidade Relativa (pós Projeto Executivo)</t>
  </si>
  <si>
    <t>25057-1</t>
  </si>
  <si>
    <t>Análise da integridade térmica, hidrodinâmica e estrutural de válvulas atuadas comuns às plataformas de exploração de petróleo.</t>
  </si>
  <si>
    <t>25095-1</t>
  </si>
  <si>
    <t>Avaliação de tecnologia para tratamento de água produzida e otimização do processo de reinjeção</t>
  </si>
  <si>
    <t>24273-5</t>
  </si>
  <si>
    <t>Investigação experimental da resistência de Sistemas de Cabeça de Poço Submarino (SCPS) em condições de campo</t>
  </si>
  <si>
    <t>24701-5</t>
  </si>
  <si>
    <t>Desenvolvimento de sistemas micro/mesofluídicos para avaliação de produtos químicos</t>
  </si>
  <si>
    <t>25409-4</t>
  </si>
  <si>
    <t>SIMWEAR 3.0</t>
  </si>
  <si>
    <t>25097-7</t>
  </si>
  <si>
    <t>E-SYNGAS: CONECTANDO ELETRIFICAÇÃO E REFORMA SECA PARA A PRODUÇÃO DE SAF COM CARBONO NEGATIVO</t>
  </si>
  <si>
    <t>25373-2</t>
  </si>
  <si>
    <t>Desenvolvimento de sistemas inteligentes para suporte a aplicações de controle avançado</t>
  </si>
  <si>
    <t>24323-8</t>
  </si>
  <si>
    <t>Desidratação de Gás Natural com alto teor de CO2 por Adsorção</t>
  </si>
  <si>
    <t>25495-3</t>
  </si>
  <si>
    <t>Modelagem matemática e simulação computacional de caldeiras ciclônicas de CO - Fase 2</t>
  </si>
  <si>
    <t>23588-7</t>
  </si>
  <si>
    <t>ALTERNATIVAS PARA GERENCIAMENTO DE RESÍDUOS DE POÇOS</t>
  </si>
  <si>
    <t>25066-2</t>
  </si>
  <si>
    <t>Desenvolvimento de estratégias, métodos e ferramentas para estimular o empreendedorismo de base tecnológica no setor de petróleo, gás e transição energética.</t>
  </si>
  <si>
    <t>25509-1</t>
  </si>
  <si>
    <t>Modelagem física de incorporação de água em fluxos de detritos submarinos.</t>
  </si>
  <si>
    <t>25068-8</t>
  </si>
  <si>
    <t>Otimização de sistema de chama submarina para neutralização de coral sol</t>
  </si>
  <si>
    <t>AUTO DYNA - SISTEMAS AUTONOMOS DINAMICOS LTDA</t>
  </si>
  <si>
    <t>25123-1</t>
  </si>
  <si>
    <t>Determinação de curvas de permeabilidade relativa no escoamento bifásico de gás condensado usando modelo de rede de poros</t>
  </si>
  <si>
    <t>25515-8</t>
  </si>
  <si>
    <t>Modelagem física de carregamento deslizamentos submarinos-fundação de início de poço sob diferentes velocidades e ângulos de impacto.</t>
  </si>
  <si>
    <t>23754-5</t>
  </si>
  <si>
    <t>Poço Web Auto</t>
  </si>
  <si>
    <t>25548-9</t>
  </si>
  <si>
    <t>Assimilação de Dados de Sísmica 4D no Ajuste de Modelos de Simulação para Monitoramento e Otimização de Produção</t>
  </si>
  <si>
    <t>24282-6</t>
  </si>
  <si>
    <t>Inteligência artificial e aprendizado de máquina para análise de dados de produção complexos e multiespectrais, estabelecimento de vínculos causais, efeitos de intervenções e modelagem híbrida em campos do Pré-Sal – Fase 2</t>
  </si>
  <si>
    <t>25183-5</t>
  </si>
  <si>
    <t>Uso de modelos de numéricos e analíticos para definir as melhores práticas para aumentar a eficiência do armazenamento de CO2 em projetos de CCS</t>
  </si>
  <si>
    <t>24302-2</t>
  </si>
  <si>
    <t>Tecnologias de quantificação de emissões de metano top-down padrão OGMP 2.0 (L5)</t>
  </si>
  <si>
    <t>25912-7</t>
  </si>
  <si>
    <t>Seção marinha do Cretáceo Inferior-Mioceno da Bacia de Pelotas: estudos bioestratigráficos e paleobatimétricos com base em microfósseis calcários</t>
  </si>
  <si>
    <t>25413-6</t>
  </si>
  <si>
    <t>Mercados Potencias para produtos de carbono oriundos da Pirolise a Plasma</t>
  </si>
  <si>
    <t>25414-4</t>
  </si>
  <si>
    <t>25529-9</t>
  </si>
  <si>
    <t>Avaliação da Soldagem de Tubulações em Aço Inoxidável sem Uso do Gás de Purga</t>
  </si>
  <si>
    <t>25083-7</t>
  </si>
  <si>
    <t>Integridade de Ativo Digital</t>
  </si>
  <si>
    <t>MODEC SERVICOS DE PETROLEO DO BRASIL LTDA;SHAPE  BRASIL SOLUCOES DIGITAIS  LTDA.</t>
  </si>
  <si>
    <t>25174-4</t>
  </si>
  <si>
    <t>Robô Híbrido para Inspeção Automatizada de Casco de FPSO</t>
  </si>
  <si>
    <t>25253-6</t>
  </si>
  <si>
    <t>Obtenção e avaliação de materiais adsorventes com alta capacidade de remoção de óleo da água produzida – Fase 1: prova de conceito e testes de validação.</t>
  </si>
  <si>
    <t>25223-9</t>
  </si>
  <si>
    <t>Simulador de Escoamento Multifásico Multicomponente (multiFlow)</t>
  </si>
  <si>
    <t>UFRJ - Laboratório de Computação de Alto Desempenho e Aprendizado de Máquina em Engenharia (L'CADAME)</t>
  </si>
  <si>
    <t>25269-2</t>
  </si>
  <si>
    <t>Sistema de RAG para Geociencias (GeoLogica)</t>
  </si>
  <si>
    <t>24959-9</t>
  </si>
  <si>
    <t>Rocha Digital para Caracterização de Trapeamento Capilar de CO2 em Aquíferos Salinos¿</t>
  </si>
  <si>
    <t>25546-3</t>
  </si>
  <si>
    <t>AI TUBE: Análise e otimização da vida útil dos tubos em Fornos Reformadores de Unidades de Geração de Hidrogênio (UGH)</t>
  </si>
  <si>
    <t>CTDUT;PUC-Rio</t>
  </si>
  <si>
    <t>CTDUT - CENTRO DE TECNOLOGIA EM DUTOS - CTDUT;PUC-Rio - Laboratório de Inteligência Computacional Aplicada - ICA</t>
  </si>
  <si>
    <t>23509-3</t>
  </si>
  <si>
    <t>Digitalização do Projeto e do Planejamento de Inspeções de Linhas de Ancoragem Baseados em Confiabilidade</t>
  </si>
  <si>
    <t>24192-7</t>
  </si>
  <si>
    <t>Envoltórias para material de Carcaça de dutos Flexíveis</t>
  </si>
  <si>
    <t>25111-6</t>
  </si>
  <si>
    <t>IA Generativa na Identificação de Riscos e Prevenção de Acidentes em Sondagem Submarina</t>
  </si>
  <si>
    <t>25112-4</t>
  </si>
  <si>
    <t>Impacto dos Surfactantes (FAWAG) no Processo de Floculação-Flotação da Água Produzida</t>
  </si>
  <si>
    <t>24236-2</t>
  </si>
  <si>
    <t>Desenvolvimento Experimental para Inovação Ágil aplicada à Indústria de Óleo &amp; Gás</t>
  </si>
  <si>
    <t>24905-2</t>
  </si>
  <si>
    <t>SAFE – AgroFlorestas Sustentáveis para Energia (Sustainable AgroForestry for Energy): Otimizando Produção de BioEnergia, Restauração de Ecossistemas &amp; Sequestro de Carbono</t>
  </si>
  <si>
    <t>25114-0</t>
  </si>
  <si>
    <t>Ensaios e Pesquisas utilizando o LabOceano como ferramenta experimental</t>
  </si>
  <si>
    <t>25155-3</t>
  </si>
  <si>
    <t>Simulação experimental em larga escala e modelagem de escoamentos multifásicos em simuladores horizontais de completação inteligente de poços</t>
  </si>
  <si>
    <t>25822-8</t>
  </si>
  <si>
    <t>Piloto de uso do Echelon em Mero</t>
  </si>
  <si>
    <t>23863-4</t>
  </si>
  <si>
    <t>Ambientes recifais e comunidades quimiossintéticas da Margem Equatorial</t>
  </si>
  <si>
    <t>25286-6</t>
  </si>
  <si>
    <t>ANÁLISE DE PROVENIÊNCIA E ESTUDO DA EVOLUÇÃO SEDIMENTAR E ESTRATIGRÁFICA DO NEOGEONO DA BACIA DA FOZ DO AMAZONAS</t>
  </si>
  <si>
    <t>25780-8</t>
  </si>
  <si>
    <t>omniSAF: Processamento agnóstico de matérias-primas multiorigem para produção de matéria-prima pré-tratada voltada à produção de Combustível de Aviação Sustentável (SAF) via rota de hidroprocessamento de ésteres e ácidos graxos (HEFA).</t>
  </si>
  <si>
    <t>WASTECRAFT DESENVOLVIMENTO EXPERIMENTAL EM CIENCIAS FISICAS E NATURAIS LTDA</t>
  </si>
  <si>
    <t>25121-5</t>
  </si>
  <si>
    <t>Otimização de Parâmetros de Soldagem por Meio de Inteligência Artificial</t>
  </si>
  <si>
    <t>25125-6</t>
  </si>
  <si>
    <t>Injeção de Smart Water Assistida por Espumas (SWAF): uma estratégia inovadora para aumentar a recuperação de petróleo e um destino sustentável para o CO2 em reservatórios carbonáticos</t>
  </si>
  <si>
    <t>25118-1</t>
  </si>
  <si>
    <t>Desenvolvimento da biblioteca DROPS (Data Reconciliation for Online Process Systems)</t>
  </si>
  <si>
    <t>25580-2</t>
  </si>
  <si>
    <t>Avaliação de Degradação de Reparo por Compósito em Tanques de Óleo</t>
  </si>
  <si>
    <t>25596-8</t>
  </si>
  <si>
    <t>Estudo da Influência de Particulados na Formação e Estabilização de Emulsões</t>
  </si>
  <si>
    <t>24584-5</t>
  </si>
  <si>
    <t>Inibidores de hidratos de baixa dosagem (LDHIs) para diferentes aplicações</t>
  </si>
  <si>
    <t>25119-9</t>
  </si>
  <si>
    <t>Avaliação do potencial para armazenamento de CO2 em aquíferos salinos e reservatórios depletados nas bacias do Recôncavo e Alagoas.</t>
  </si>
  <si>
    <t>UFC - UNIVERSIDADE FEDERAL DO CEARÁ</t>
  </si>
  <si>
    <t>25306-2</t>
  </si>
  <si>
    <t>Modelagem avançada para projeto e operação de sistemas de produção com poços horizontais e fluidos com alto teor de gás.</t>
  </si>
  <si>
    <t>ENGINEERING SIMULATION AND SCIENTIFIC SOFTWARE LTDA;HAI INOVACAO E SERVICOS TECNOLOGICOS LTDA</t>
  </si>
  <si>
    <t>24365-9</t>
  </si>
  <si>
    <t>OTIC_NPO5_Estudo piloto e modelagem da desemulsificação em condições de separação submarina de emulsões água-óleo formadas por petróleo bruto do pré-sal brasileiro</t>
  </si>
  <si>
    <t>24367-5</t>
  </si>
  <si>
    <t>OTIC_NPO2_Separação submarina de CO2 e CH4 em dois estágios através de destilador espiral e separador supersônico</t>
  </si>
  <si>
    <t>24368-3</t>
  </si>
  <si>
    <t>OTIC_LCP1_Centrais híbridas de geração de eletricidade para operações offshore: GTW, CCS e energia renovável do oceano</t>
  </si>
  <si>
    <t>24369-1</t>
  </si>
  <si>
    <t>OTIC_MNT1_Novos revestimentos funcionais hidrofóbicos, anti-incrustantes e antiparafinas para proteção contra corrosão e para garantia de fluxo</t>
  </si>
  <si>
    <t>24374-1</t>
  </si>
  <si>
    <t>OTIC_MNT4_Aplicações de compósitos poliméricos e materiais multifuncionais em estruturas offshore</t>
  </si>
  <si>
    <t>24377-4</t>
  </si>
  <si>
    <t>OTIC_DGT4_Aplicação de realidade virtual e realidade aumentada para apoio de operações offshore</t>
  </si>
  <si>
    <t>24378-2</t>
  </si>
  <si>
    <t>OTIC_HSE1_Estratégias de economia circular aplicadas ao descomissionamento de plataformas FPSO atuais e futuras</t>
  </si>
  <si>
    <t>24380-8</t>
  </si>
  <si>
    <t>OTIC_HSE6_Ferramenta computacional de avaliação de créditos de carbono na transição energética da produção offshore</t>
  </si>
  <si>
    <t>24384-0</t>
  </si>
  <si>
    <t>OTIC_HSE5_Mapas de risco em tempo real para operações offshore e submarinas</t>
  </si>
  <si>
    <t>25136-3</t>
  </si>
  <si>
    <t>Implantação e aprimoramento do método de datação U-Pb por LA-ICP-MS em rochas sedimentares: Aplicações em lâminas petrográficas de carbonatos para obter idades absolutas.</t>
  </si>
  <si>
    <t>UFPA - Laboratório de Geologia Isotópica (PARÁ-ISO)</t>
  </si>
  <si>
    <t>24413-7</t>
  </si>
  <si>
    <t>Conversão catalítica de CO2 a olefinas</t>
  </si>
  <si>
    <t>25178-5</t>
  </si>
  <si>
    <t>FieldLabel: Rotulagem dados de IA para gerenciamento de campo digital.</t>
  </si>
  <si>
    <t>24337-8</t>
  </si>
  <si>
    <t>Aplicações Sísmicas Marchenko</t>
  </si>
  <si>
    <t>24163-8</t>
  </si>
  <si>
    <t>ESTUDO, PREPARAÇÃO E CARACTERIZAÇÃO DE POLÍMEROS MODIFICADOS VIA DIFERENTES ROTAS TECNOLÓGICAS</t>
  </si>
  <si>
    <t>24391-5</t>
  </si>
  <si>
    <t>RiserWEB III - Desenvolvimento de Digital Twin  de Risers de Perfuração e Intervenção</t>
  </si>
  <si>
    <t>25793-1</t>
  </si>
  <si>
    <t>Ferramentas para testes em sensores de F&amp;G</t>
  </si>
  <si>
    <t>25798-0</t>
  </si>
  <si>
    <t>Preditor de Operações de Embarcações em Unidades Marítimas</t>
  </si>
  <si>
    <t>25180-1</t>
  </si>
  <si>
    <t>Corrosividade do enxofre elementar ao aço carbono e aço inoxidável.</t>
  </si>
  <si>
    <t>INT - Divisão de Processamento e Caracterização de Materiais;INT - Laboratório de Corrosão e Proteção - LACOR</t>
  </si>
  <si>
    <t>25361-7</t>
  </si>
  <si>
    <t>Otimização Robusta de Operações de Acidificação de Reservatórios Carbonáticos em Cenários de Incertezas</t>
  </si>
  <si>
    <t>25638-8</t>
  </si>
  <si>
    <t>Abordagens avançadas para biorredução de CO2</t>
  </si>
  <si>
    <t xml:space="preserve">UFSCar - LIEC - Laboratório Interdisciplinar de Eletroquímica e Cerâmica - DQ/UFSCar </t>
  </si>
  <si>
    <t>25639-6</t>
  </si>
  <si>
    <t>Expansão dos fluxos automatizados e integrações
críticas da Engenharia de Dutos Flexíveis - Fase 2</t>
  </si>
  <si>
    <t>24350-1</t>
  </si>
  <si>
    <t>SISTEMAS CÁRSTICOS E DEPÓSITOS DE TUFAS E TRAVERTINOS - PROCESSOS E PROPRIEDADES (TRAVERTINOS).</t>
  </si>
  <si>
    <t>24950-8</t>
  </si>
  <si>
    <t>Potencial Selante das falhas e fraturas para armazenamento de CO2</t>
  </si>
  <si>
    <t>25633-9</t>
  </si>
  <si>
    <t>Método para análise avançada e diagnósticos associado a análise de determinação de TOG em água produzida</t>
  </si>
  <si>
    <t>UFG;UNICAMP</t>
  </si>
  <si>
    <t>UFG - Instituto de Química;UNICAMP - UNIVERSIDADE ESTADUAL DE CAMPINAS</t>
  </si>
  <si>
    <t>24523-3</t>
  </si>
  <si>
    <t>Deconvolução não-estacionária e imageamento para sísmica de alta resolução</t>
  </si>
  <si>
    <t>UFRN - Laboratório de Arquiteturas Paralelas e Processamento de Sinais</t>
  </si>
  <si>
    <t>24533-2</t>
  </si>
  <si>
    <t>IntegriDutos - Flowlines com CRA</t>
  </si>
  <si>
    <t>25261-9</t>
  </si>
  <si>
    <t>MODELO DEPOSICIONAL E PALEOFISIOGRÁFICO DA FORMAÇÃO ALAGAMAR COM FOCO NO MEMBRO CPT, PORÇÃO OFFSHORE (APTIANO DA BACIA POTIGUAR)</t>
  </si>
  <si>
    <t>23888-1</t>
  </si>
  <si>
    <t>Petrofísica 4D de Alta Frequência, Infraestrutura</t>
  </si>
  <si>
    <t>25193-4</t>
  </si>
  <si>
    <t>Simulação de escorregamentos submarinos com ruptura progressiva no software E-Sub.</t>
  </si>
  <si>
    <t>25651-1</t>
  </si>
  <si>
    <t>Incorporação de inteligência computacional ao sistema de cálculo online de intensidade de carbono de produtos</t>
  </si>
  <si>
    <t>25786-5</t>
  </si>
  <si>
    <t>Desenvolvimento de Metodologia para Caracterização Avançada de Fluidos Glicerinados no Campo</t>
  </si>
  <si>
    <t>25194-2</t>
  </si>
  <si>
    <t>Avaliação da Integridade de Ativos Offshore Utilizando Visão Computacional e Microsserviços na Nuvem.</t>
  </si>
  <si>
    <t>24396-4</t>
  </si>
  <si>
    <t>Desenvolvimento de medidor multifásico ultrassônico com montagem do tipo "clamp-on" (não invasivo e não intrusivo) para monitorar escoamentos líquido-gás.</t>
  </si>
  <si>
    <t>25236-1</t>
  </si>
  <si>
    <t>GEOMECÂNICA DE ROCHAS SALINAS</t>
  </si>
  <si>
    <t>24820-3</t>
  </si>
  <si>
    <t>PITIA 2.0</t>
  </si>
  <si>
    <t>24957-3</t>
  </si>
  <si>
    <t>Atualização Tecnológica de Dessalgação de Petróleo</t>
  </si>
  <si>
    <t>24403-8</t>
  </si>
  <si>
    <t>Desenvolvimento de Sistema Flutuante para Medição de Recurso Eólico com LiDAR - Fase 2</t>
  </si>
  <si>
    <t>SENAI-SC;SENAI-RN</t>
  </si>
  <si>
    <t>SENAI-SC - Instituto SENAI de Inovação em Sistemas Embarcados;SENAI-RN - Laboratório de Energia Eólica (LEO)</t>
  </si>
  <si>
    <t>24404-6</t>
  </si>
  <si>
    <t>Captura e bioconversão de CO2 a hidrocarbonetos da faixa de SAF</t>
  </si>
  <si>
    <t>25683-4</t>
  </si>
  <si>
    <t>Avaliação do potencial de biodeterioração de mistura de óleo diesel com altos teores de biodiesel</t>
  </si>
  <si>
    <t>25196-7</t>
  </si>
  <si>
    <t>Preparo e caracterização de superfície de novos materiais para captura e conversão de CO2.</t>
  </si>
  <si>
    <t>UFBA - Laboratório de Catálise e Materiais (LabCat)</t>
  </si>
  <si>
    <t>25932-5</t>
  </si>
  <si>
    <t>Barreira Simbiótica</t>
  </si>
  <si>
    <t>25240-3</t>
  </si>
  <si>
    <t>Estudos de nanofósseis calcários em bacias sedimentares da Margem equatorial Brasileira</t>
  </si>
  <si>
    <t>UFOPA</t>
  </si>
  <si>
    <t>UFOPA - INSTITUTO DE ENGENHARIA E GEOCIÊNCIAS</t>
  </si>
  <si>
    <t>23904-6</t>
  </si>
  <si>
    <t>Infraestrutura laboratorial para desenvolvimento de formulações de fluidos de perfuração</t>
  </si>
  <si>
    <t>25021-7</t>
  </si>
  <si>
    <t>Pesquisa, projeto e desenvolvimento de válvula de segurança insertável com acionamento remoto sem fio (Wireless) para reestabelecer produção em poços de petróleo submarinos.</t>
  </si>
  <si>
    <t>25211-4</t>
  </si>
  <si>
    <t>Nova Unidade de HDT para Adequação de Carteira de Gasolina S10 e Diesel S10 da REFAP</t>
  </si>
  <si>
    <t>25697-4</t>
  </si>
  <si>
    <t>SELEÇÃO EXPERIMENTAL DE SURFACTANTES FAWAG PARA ALTA TEMPERATURA E ALTOS TEORES DE CO2</t>
  </si>
  <si>
    <t>25768-3</t>
  </si>
  <si>
    <t>Projeto HYDRON: Remoção de hidratos usando sistema de geração de calor in situ com controle passivo</t>
  </si>
  <si>
    <t>23917-8</t>
  </si>
  <si>
    <t>Trocador de Calor a Termossifão (LTE)</t>
  </si>
  <si>
    <t>25093-6</t>
  </si>
  <si>
    <t>Modelagem de Riscos Geomecânicos em Operações em Evaporitos</t>
  </si>
  <si>
    <t>25058-9</t>
  </si>
  <si>
    <t>Adequação de parque experimental e inovações tecnológicas aplicados aos projetos de PD&amp;I para a gerência PDIPL\LQPI\LABP</t>
  </si>
  <si>
    <t>25238-7</t>
  </si>
  <si>
    <t>Estudo sistemático para predição do potencial de formação de feições oleosas de petróleos brasileiros</t>
  </si>
  <si>
    <t>24430-1</t>
  </si>
  <si>
    <t>Desenvolvimento de geopolímeros à base de rocha para isolamento zonal e abandono de poços (P&amp;A) por meio do uso de minerais de ocorrência natural no Brasil.</t>
  </si>
  <si>
    <t>25221-3</t>
  </si>
  <si>
    <t>Enxames de Sondas Florestais para a Percepção Persistente de CO2</t>
  </si>
  <si>
    <t>25222-1</t>
  </si>
  <si>
    <t>Monitoramento sistêmico de um fragmento florestal urbano</t>
  </si>
  <si>
    <t>25242-9</t>
  </si>
  <si>
    <t>Estudo de sistemas cimentícios (exposição ao CO2 e contaminantes) para cenários de captura, utilização e armazenamento de carbono (Carbon Capture, Utilization and Storage - CCUS)</t>
  </si>
  <si>
    <t>25817-8</t>
  </si>
  <si>
    <t>Padronização do Rastreamento de Materiais no ARM-Rio</t>
  </si>
  <si>
    <t>25913-5</t>
  </si>
  <si>
    <t>Alocação e Otimização de Sensores de CO2 para Estudos de Dispersão de Gases</t>
  </si>
  <si>
    <t>25800-4</t>
  </si>
  <si>
    <t>Otimização do Planejamento e Alocação de Materiais</t>
  </si>
  <si>
    <t>23624-0</t>
  </si>
  <si>
    <t>BRAVE ¿ Programa Brasileiro para o desenvolvimento do Agave (Brazilian Agave Development): Desenvolvimento de processos mecanizados de plantio e colheita</t>
  </si>
  <si>
    <t>25235-3</t>
  </si>
  <si>
    <t>AVALIAÇÃO EM MODELO FÍSICO E NUMÉRICO DO ARMAZENAMENTO DE CO2 EM CAVIDADES NO EVAPORITO DA BACIA DE CAMPOS - ESTRATÉGIAS E OTIMIZAÇÃO DE VOLUME</t>
  </si>
  <si>
    <t>25245-2</t>
  </si>
  <si>
    <t>Oportunidades e Desafios da economia circular de polímeros advindos de descomissionamento de equipamentos offshore</t>
  </si>
  <si>
    <t>25246-0</t>
  </si>
  <si>
    <t>Implementação de novas tecnologias para análise de alternativas de projetos de sistemas de produção offshore</t>
  </si>
  <si>
    <t>25689-1</t>
  </si>
  <si>
    <t>Produção de fertilizantes de baixo carbono pelo processamento de bio-óleo na ANSA</t>
  </si>
  <si>
    <t>24870-8</t>
  </si>
  <si>
    <t>Multivisão Fase 3 - Identificação Automatizada de Divergências entre Nuvens de Pontos e Modelos 3D</t>
  </si>
  <si>
    <t>25468-0</t>
  </si>
  <si>
    <t>Exoesqueleto para movimentação de cargas</t>
  </si>
  <si>
    <t>24956-5</t>
  </si>
  <si>
    <t>DE&amp;P-BROTHER – OBSERVATÓRIOS DE CORAIS DE ÁGUAS PROFUNDAS DA BACIA DE CAMPOS</t>
  </si>
  <si>
    <t>25276-7</t>
  </si>
  <si>
    <t>Avaliação da corrosividade da carcaça de duto flexível em água do mar.</t>
  </si>
  <si>
    <t>25231-2</t>
  </si>
  <si>
    <t>Mitigação e Redução de Emulsões A/O estabilizadas por Sólidos</t>
  </si>
  <si>
    <t>24606-6</t>
  </si>
  <si>
    <t>AMPLIAÇÃO DAS INSTALAÇÕES E EQUIPAMENTOS ANALÍTICOS DO LAGIS/UNICAMP PARA A CARACTERIZAÇÃO ISOTÓPICA DE SALMOURAS</t>
  </si>
  <si>
    <t>25861-6</t>
  </si>
  <si>
    <t>Desenvolvimento de metodologias para comunicação de dados em tempo real</t>
  </si>
  <si>
    <t>23687-7</t>
  </si>
  <si>
    <t>Potencial de carbonatação mineral dos derrames basálticos continentais da Provincia Ígnea Paraná-Etendeka</t>
  </si>
  <si>
    <t>24512-6</t>
  </si>
  <si>
    <t>Sísmica Passiva para Monitoramento do Campo de Mero.</t>
  </si>
  <si>
    <t>24692-6</t>
  </si>
  <si>
    <t>Implantação de Infraestrutura para Pesquisas em Escoamento Multifásico em Meios Porosos Acompanhado por Tomografia e Microtomografia (TC INFRA)</t>
  </si>
  <si>
    <t>25290-8</t>
  </si>
  <si>
    <t>Caracterização de Trapeamento Capilar em Sistemas Mesoscópicos</t>
  </si>
  <si>
    <t>25299-9</t>
  </si>
  <si>
    <t>25401-1</t>
  </si>
  <si>
    <t>Aumento de confiabilidade em VRUs - Fase 2</t>
  </si>
  <si>
    <t>24921-9</t>
  </si>
  <si>
    <t>Rochas Selantes - Petrologia e Propriedades Mecânicas</t>
  </si>
  <si>
    <t>25273-4</t>
  </si>
  <si>
    <t>RemoteDiv: Mapeamento e monitoramento do carbono e da diversidade do dossel de florestas tropicais por meio de inteligência artificial e dados de sensoriamento remoto em múltiplas escalas</t>
  </si>
  <si>
    <t>BIOFLORE TECNOLOGIA E CONSULTORIA FLORESTAL LTDA</t>
  </si>
  <si>
    <t>25274-2</t>
  </si>
  <si>
    <t>InovARR: Estratégias inovadoras para estimativa acurada de carbono e construção de linhas de base 
robustas em projetos de ARR</t>
  </si>
  <si>
    <t>24990-4</t>
  </si>
  <si>
    <t>Desenvolvimento metodológico da datação U-Pb em bioapatita</t>
  </si>
  <si>
    <t>25152-0</t>
  </si>
  <si>
    <t>AUTONOMIA E RENDA - IFRJ</t>
  </si>
  <si>
    <t>INSTITUTO FEDERAL DE EDUCACAO, CIENCIA E TECNOLOGIA DO RIO DE JANEIRO</t>
  </si>
  <si>
    <t>25270-0</t>
  </si>
  <si>
    <t>Gelificação em Escoamento de Petróleo</t>
  </si>
  <si>
    <t>25301-3</t>
  </si>
  <si>
    <t>Integração de ontologias e IA Generativa para o domínio de produção de óleo e gás</t>
  </si>
  <si>
    <t>24501-9</t>
  </si>
  <si>
    <t>APLICAÇÕES DE MICROSCOPIA DE ALTA PRESSÃO, DIFRATOMETRIA LASER E RESSONÂNCIA DE CRISTAL DE QUARTZO PARA ESTUDO DE ESTABILIDADE E SOLUBILIDADE DE ASFALTENOS</t>
  </si>
  <si>
    <t>24680-1</t>
  </si>
  <si>
    <t>IG2 - Immersive Geology and Geophysics</t>
  </si>
  <si>
    <t>24985-4</t>
  </si>
  <si>
    <t>Desenvolvimento e Evolução do Software de Suporte à Operações de Instalações Submarinas</t>
  </si>
  <si>
    <t>IARA ENGENHARIA E TECNOLOGIA LTDA</t>
  </si>
  <si>
    <t>25295-7</t>
  </si>
  <si>
    <t>Avaliação geológica, fisico-química e de eficiência agronômica de basaltos como remineralizadores de solos (pó de rocha): nutrição de plantas e potencial de captura e armazenamento de CO2</t>
  </si>
  <si>
    <t>UFMT - Laboratório de Preparação de Amostras</t>
  </si>
  <si>
    <t>24838-5</t>
  </si>
  <si>
    <t>Caracterização química de CAP modificado</t>
  </si>
  <si>
    <t>25308-8</t>
  </si>
  <si>
    <t>Novas Tecnologias Anti-Incrustantes: Remoção Preventiva da Bioincrustação, Tratamento Térmico e Biocidas  com Foco no Controle do Coral-Sol.</t>
  </si>
  <si>
    <t>25862-4</t>
  </si>
  <si>
    <t>Otimização Integrada no Curto Prazo de Reservatório, Rede de Produção e Injeção</t>
  </si>
  <si>
    <t>24513-4</t>
  </si>
  <si>
    <t>Desenvolvimento de Metodologias de Inversão Sísmica para Monitoramento 4D de Reservatórios</t>
  </si>
  <si>
    <t>24520-9</t>
  </si>
  <si>
    <t>3D APT: 3D Automated Perception and Tagging</t>
  </si>
  <si>
    <t>25320-3</t>
  </si>
  <si>
    <t>Caracterização e avaliação de impactos de corais de águas profundas</t>
  </si>
  <si>
    <t>25338-5</t>
  </si>
  <si>
    <t>Metodologia de desativação acelerada de catalisadores de hidrodessulfurização seletiva de nafta craqueada</t>
  </si>
  <si>
    <t>25359-1</t>
  </si>
  <si>
    <t>Espectroscopia Raman para semi-quantificação mineral e estimativa de suas propriedades elásticas</t>
  </si>
  <si>
    <t>24530-8</t>
  </si>
  <si>
    <t>Projeto de estudo e análises em amostras de calha do Pré-sal e Margem Equatorial com ênfase nas Operações Geológicas de Poço.</t>
  </si>
  <si>
    <t>25336-9</t>
  </si>
  <si>
    <t>Desenvolvimento metodologia baseada em espectrometria de massas de alta resolução para caracterização avançada de frações residuais de petróleo de baixo valor agregado com vistas à obtenção de novos materiais</t>
  </si>
  <si>
    <t>25339-3</t>
  </si>
  <si>
    <t>Cadeia logística e infraestrutura eólica offshore: desenvolvimento de ferramenta de apoio a decisão</t>
  </si>
  <si>
    <t>UFRN - CREATION – Inovação de Produtos e Processos em Energias Renováveis.</t>
  </si>
  <si>
    <t>25440-9</t>
  </si>
  <si>
    <t>Sistema de Inversão Sísmica AVA - PP-PS Integrado com IA (InvIA)</t>
  </si>
  <si>
    <t>25787-3</t>
  </si>
  <si>
    <t>Integração da POleo Digital com GEM, IMEX e SAR</t>
  </si>
  <si>
    <t>24560-5</t>
  </si>
  <si>
    <t>Modelos fundacionais para tarefas de processamento sísmico</t>
  </si>
  <si>
    <t>25351-8</t>
  </si>
  <si>
    <t>25352-6</t>
  </si>
  <si>
    <t>Sensor inteligente para determinação do estado de oxidação de biocombustíveis</t>
  </si>
  <si>
    <t>25354-2</t>
  </si>
  <si>
    <t>Desenvolvimento de metodologia de ensaio para avaliação da eficiência de sistema de monitoramento da espessura de tanques de FPSOs</t>
  </si>
  <si>
    <t>24559-7</t>
  </si>
  <si>
    <t>Pesquisa e Implementação da Iniciativa Ativo360 no Ambiente do Refino.</t>
  </si>
  <si>
    <t>24754-4</t>
  </si>
  <si>
    <t>Avaliação do recurso Eólico Offshore baseado na integração de técnicas de sensoriamento remoto (SAR), modelagem atmosférica e análise de dados in situ.</t>
  </si>
  <si>
    <t>24553-0</t>
  </si>
  <si>
    <t>Avaliações em fadiga e de corrosão de amarras corroídas retiradas de operação</t>
  </si>
  <si>
    <t>24518-3</t>
  </si>
  <si>
    <t>Infraestrutura para Desenvolvimento de Processo de Captura de CO2 de Gases Exaustos com Uso de Bases Zwitteriônicas</t>
  </si>
  <si>
    <t>24558-9</t>
  </si>
  <si>
    <t>Análise de Extremos Multivariada de Onda, perfil de Vento e perfil Corrente para projetos de engenharia offshore</t>
  </si>
  <si>
    <t>UFSC;UFRGS</t>
  </si>
  <si>
    <t>UFSC - Laboratório de Engenharia de Ciências Oceânicas (ECO);UFRGS - Laboratório de Matemática Aplicada e Oceanografia Computacional</t>
  </si>
  <si>
    <t>24171-1</t>
  </si>
  <si>
    <t>Aspectos técnicos para a viabilização da operação autônoma de sistemas submarinos</t>
  </si>
  <si>
    <t>25003-5</t>
  </si>
  <si>
    <t>PROXIES PARA HIDROTERMALISMO E DOLOMITIZAÇÃO EM RESERVATÓRIOS CARBONÁTICOS (Carbo-PROXIES)</t>
  </si>
  <si>
    <t>24682-7</t>
  </si>
  <si>
    <t>Implantação de Infraestrutura para Desenvolvimento de um Centro Laboratorial para o Estudo de Argilas e Argilominerais.</t>
  </si>
  <si>
    <t>25383-1</t>
  </si>
  <si>
    <t>Acoplamentos Magnéticos para Bombeamento Submarino</t>
  </si>
  <si>
    <t>UFRJ;UFSC</t>
  </si>
  <si>
    <t>UFRJ - Laboratório de Acústica e Vibrações (LAVI) - Rotodinâmica;UFSC - LEPTEN - Laboratórios de Engenharia de Processos de Conversão e Tecnologia de Energia;UFSC - Laboratório de Materiais Magnéticos (MAGMA)</t>
  </si>
  <si>
    <t>24868-2</t>
  </si>
  <si>
    <t>Monitoramento do potencial eólico offshore utilizando LiDARs instalados em plataformas de petróleo</t>
  </si>
  <si>
    <t>24539-9</t>
  </si>
  <si>
    <t>Erosão de sistema de capeamento em contenções de blowout</t>
  </si>
  <si>
    <t>25387-2</t>
  </si>
  <si>
    <t>UFBA;UFSC</t>
  </si>
  <si>
    <t>UFBA - Grupo de Oceanografia da UFBA;UFSC - Laboratório de Oceanografia Costeira - LOC</t>
  </si>
  <si>
    <t>25582-8</t>
  </si>
  <si>
    <t>Validação de soluções para remoção de sulfato e squeeze de inibidor de incrustação</t>
  </si>
  <si>
    <t>25386-4</t>
  </si>
  <si>
    <t>Simulador de equilíbrio químico para estudo de partição de espécies ácidas em água produzida.</t>
  </si>
  <si>
    <t>24852-6</t>
  </si>
  <si>
    <t>Solução de integração de dados para análise por Inspeção Baseada em Risco (IBR)</t>
  </si>
  <si>
    <t>24614-0</t>
  </si>
  <si>
    <t>Adaptação de Métricas para Avaliação de Impacto Líquido de Biodiversidade em Ambientes Marinhos</t>
  </si>
  <si>
    <t>24617-3</t>
  </si>
  <si>
    <t>24912-8</t>
  </si>
  <si>
    <t>Integridade de Cimento para CCUS</t>
  </si>
  <si>
    <t>25406-0</t>
  </si>
  <si>
    <t>Métodos Avançados de Inteligência Artificial para Processamento de Dados Sísmicos</t>
  </si>
  <si>
    <t>25408-6</t>
  </si>
  <si>
    <t>Estudo de Medição Não Intrusiva de Vazão (P&amp;D)</t>
  </si>
  <si>
    <t>INMETRO;IPT</t>
  </si>
  <si>
    <t>INMETRO - Divisão de Metrologia em Dinâmica de Fluidos;IPT - Instituto de Pesquisas Tecnológicas do Estado de SP SA - IPT</t>
  </si>
  <si>
    <t>24640-5</t>
  </si>
  <si>
    <t>Adaptação de Métricas para Avaliação de Impacto Líquido de Biodiversidade em Ambientes Terrestres</t>
  </si>
  <si>
    <t>24837-7</t>
  </si>
  <si>
    <t>Desenvolvimento de um programa de elementos finitos de alto desempenho computacional para simular a perfuração e integridade de poços perfurados em sal</t>
  </si>
  <si>
    <t>25419-3</t>
  </si>
  <si>
    <t>Dispositivo Eletromagnético Indutivo para Fusão Controlada da Coluna</t>
  </si>
  <si>
    <t>24643-9</t>
  </si>
  <si>
    <t>Modelagem Visco-Elástica Anisotrópica em Dados Multi-Azimutais para Análise de Sensibilidade de Sistemas de Fraturas</t>
  </si>
  <si>
    <t>25412-8</t>
  </si>
  <si>
    <t>PhageControl - Controle da contaminação bacteriana crônica de usinas utilizando coquetel de bacteriófagos</t>
  </si>
  <si>
    <t>BIOPROCESS IMPROVEMENT CONSULTORIA E PESQUISAS EM BIOPROCESSOS LTDA.</t>
  </si>
  <si>
    <t>25379-9</t>
  </si>
  <si>
    <t>IA para prevenção de acidentes em operações de sondagem</t>
  </si>
  <si>
    <t>25402-9</t>
  </si>
  <si>
    <t>Infraestrutura - Desenvolvimento de metodologias para análise de elementos de interesse em matrizes de renováveis e combustíveis fósseis, envolvendo diferentes técnicas analíticas</t>
  </si>
  <si>
    <t>25429-2</t>
  </si>
  <si>
    <t>Interfaces 3D - PWC</t>
  </si>
  <si>
    <t>25254-4</t>
  </si>
  <si>
    <t>Adequação de parque experimental e inovações tecnológicas aplicados aos projetos de P&amp;D – INFRAESTRUTURA da disciplina Tecnologias para Recuperação e Elevação e Escoamento (CENPES/PDIEP/TAE/TREE).</t>
  </si>
  <si>
    <t>25877-2</t>
  </si>
  <si>
    <t>Técnicas de preparo de amostra para análise elementar de renováveis e combustíveis fósseis</t>
  </si>
  <si>
    <t>25288-2</t>
  </si>
  <si>
    <t>Mecanismo de suportação de riser rígido diverless de 2a geração</t>
  </si>
  <si>
    <t>23925-1</t>
  </si>
  <si>
    <t>Estudo da geração nuclear em instalação topside para suprimento de energia offshore</t>
  </si>
  <si>
    <t>23948-3</t>
  </si>
  <si>
    <t>Ciclo de Potência a S-CO2 para aplicação offshore</t>
  </si>
  <si>
    <t>25435-9</t>
  </si>
  <si>
    <t>Determinação de taxas de corrosão em tanques de carga</t>
  </si>
  <si>
    <t>25471-4</t>
  </si>
  <si>
    <t>Melhorias na formulação dos métodos baseados no filtro de Kalman para assimilação de dados em modelos de reservatórios</t>
  </si>
  <si>
    <t>25465-6</t>
  </si>
  <si>
    <t>(P&amp;D) Rede Drones - Rede de Desenvolvimento e Qualificação de Drones Autônomos para Aplicações na Cadeia de Óleo e Gás</t>
  </si>
  <si>
    <t>UFMG;UFRJ;UFSCar;USP</t>
  </si>
  <si>
    <t>UFMG - Departamento de Engenharia Eletrônica;UFRJ - GSCAR - Grupo de Simulação e Controle em Automação e Robótica;UFSCar - Grupo de Pesquisa em Mineração de Dados e Aplicações;USP - Grupo de Robótica e Mobilidade da EESC-USP</t>
  </si>
  <si>
    <t>24661-1</t>
  </si>
  <si>
    <t>Desenvolvimento de uma célula de Reinjeção de Sólidos e Simulador de análise de Riscos para Projetos de Reinjeção de Cascalhos em Poços de petróleo no Brasil.</t>
  </si>
  <si>
    <t>ON - Laboratório de Petrofísica do Observatório Nacional - LabPetrON</t>
  </si>
  <si>
    <t>24671-0</t>
  </si>
  <si>
    <t>TÉCNICAS INOVADORAS PARA A RESTAURAÇÃO ECOLÓGICA DE ÁREAS COSTEIRAS SOB INFLUÊNCIA DA INDÚSTRIA DE ÓLEO E GÁS</t>
  </si>
  <si>
    <t>24672-8</t>
  </si>
  <si>
    <t>Pilotos com robôs de solo em plataformas e refinarias - NRL</t>
  </si>
  <si>
    <t>25442-5</t>
  </si>
  <si>
    <t>Modelagem de Risco de Sismicidade Induzida em Reservatórios de Estocagem de CO2.</t>
  </si>
  <si>
    <t>25884-8</t>
  </si>
  <si>
    <t>Avaliação de micropartículas de origem antrópica (principalmente microplásticos) em ambientes profundos</t>
  </si>
  <si>
    <t>UNIFESP</t>
  </si>
  <si>
    <t>UNIFESP - Laboratório de Ecotoxicologia e Contaminação Marinha</t>
  </si>
  <si>
    <t>25124-9</t>
  </si>
  <si>
    <t>Módulos fotovoltaicos de perovskita (Equipamentos)</t>
  </si>
  <si>
    <t>ONINN</t>
  </si>
  <si>
    <t>ONINN - Oninn Centro de Inovações</t>
  </si>
  <si>
    <t>25583-6</t>
  </si>
  <si>
    <t>Ferramentas Robóticas para Inspeção e Manutenção em Instalações Petrolíferas</t>
  </si>
  <si>
    <t>24056-4</t>
  </si>
  <si>
    <t>MC-SBS - Sistema de Bombeamento Multifásico Submarino com Acoplamento Magnético</t>
  </si>
  <si>
    <t>25453-2</t>
  </si>
  <si>
    <t>SuperPipe: Ambiente Digital Web Integrando Cálculo, Visualização e Monitoramento Digital para Integridade de Dutos Rígidos Submarinos</t>
  </si>
  <si>
    <t>25454-0</t>
  </si>
  <si>
    <t>25719-6</t>
  </si>
  <si>
    <t>Desenvolvimento de processo digital integrado a uma gestão do inventário de peças de manutenção do setor de óleo e gás com reposição por manufatura aditiva.</t>
  </si>
  <si>
    <t>SENAI-SP - Instituto SENAI de Inovação - Materiais Avançados</t>
  </si>
  <si>
    <t>24792-4</t>
  </si>
  <si>
    <t>Modelos fundacionais para tarefas de processamento e interpretação sísmica.</t>
  </si>
  <si>
    <t>24678-5</t>
  </si>
  <si>
    <t>Sistemas de IA (Inteligência Artificial) para o Gêmeo Digital dos Sistemas de Ancoragem</t>
  </si>
  <si>
    <t>25892-1</t>
  </si>
  <si>
    <t>Estudos tribológicos para previsão de desgaste do revestimento na perfuração com aplicação de hardbanding por PTA.</t>
  </si>
  <si>
    <t>25008-4</t>
  </si>
  <si>
    <t>Avaliação de tecnologia de biodigestão em escala piloto para produção de biometano e CO2 biogênico por processamento de resíduos das rotas convencionais e avançadas de produção de biocombustíveis (biodiesel, diesel renovável).</t>
  </si>
  <si>
    <t>PAQUES BRASIL SISTEMAS PARA TRATAMENTO DE EFLUENTES LTDA</t>
  </si>
  <si>
    <t>24061-4</t>
  </si>
  <si>
    <t>Modelagem preditiva dos impactos cumulativos socioambientais e sobre serviços ecossistêmicos com uso de ferramentas digitais</t>
  </si>
  <si>
    <t>23805-5</t>
  </si>
  <si>
    <t>VizLab: Centro de Excelência em Geoinformática e Computação Visual</t>
  </si>
  <si>
    <t>24493-9</t>
  </si>
  <si>
    <t>Infraestrutura para MMV do Piloto de CCS em ambiente marinho raso</t>
  </si>
  <si>
    <t>UFBA - Grupo de Oceanografia da UFBA</t>
  </si>
  <si>
    <t>24932-6</t>
  </si>
  <si>
    <t>Ciência de Dados e Inteligência Artificial Aplicada a Alarmes Especialistas</t>
  </si>
  <si>
    <t>25772-5</t>
  </si>
  <si>
    <t>Tecnologia para tratamentos intramuros de resíduos orgânicos alimentares</t>
  </si>
  <si>
    <t>25472-2</t>
  </si>
  <si>
    <t>Rota de pré-tratamento para adequação de bio-óleos (pirólise rápida ou lenta) para coprocessamento em unidades de refino</t>
  </si>
  <si>
    <t>UFPE;UFRJ;UEM</t>
  </si>
  <si>
    <t>UFPE - LATECLIM - Laboratorio de Refino e Tecnologias Limpas;UFRJ - Núcleo de Desenvolvimento de Processos e Análises Químicas em Tempo Real (NQTR);UEM - Laboratório de Adsorção e Troca Iônica - LATI</t>
  </si>
  <si>
    <t>25473-0</t>
  </si>
  <si>
    <t>Desenvolvimento de metodologia probabilística 3D para análise de estabilidade de taludes submarinos em condições de produção</t>
  </si>
  <si>
    <t>25476-3</t>
  </si>
  <si>
    <t>Economia Circular - Reciclagem química de polímeros utilizados em equipamentos descomissionados de uso offshore</t>
  </si>
  <si>
    <t>25474-8</t>
  </si>
  <si>
    <t>Rotas eletroquímicas para captura de gases exaustos em ambiente offshore</t>
  </si>
  <si>
    <t>UFPE;IPT</t>
  </si>
  <si>
    <t>UFPE - LATECLIM - Laboratorio de Refino e Tecnologias Limpas;IPT - Instituto de Pesquisas Tecnológicas do Estado de SP SA - IPT</t>
  </si>
  <si>
    <t>25475-5</t>
  </si>
  <si>
    <t>Testes Preditivos de BOP - Rota 2</t>
  </si>
  <si>
    <t>25706-3</t>
  </si>
  <si>
    <t>Desenvolvimento válvula gás-lift elétrica para aplicação em poços eletrificados</t>
  </si>
  <si>
    <t>25497-9</t>
  </si>
  <si>
    <t>INT;UERJ;UFRJ</t>
  </si>
  <si>
    <t>INT - Laboratório de H2S, CO2 e Corrosividade - LAH2S;UERJ - Laboratório de Engenharia e Tecnologia de Petróleo e Petroquímica - LETPP;UFRJ - Núcleo de Excelência em Reciclagem e Desenvolvimento Sustentável - NERDES</t>
  </si>
  <si>
    <t>24700-7</t>
  </si>
  <si>
    <t>Desenvolvimento de Novos Métodos de Avaliação Numérica de Operações de Sistemas Offshore</t>
  </si>
  <si>
    <t>25268-4</t>
  </si>
  <si>
    <t>Estudo de corrosão sob tensão e corrosão localizada em tubos de produção, tubos de revestimento e equipamentos de poços para injeção de CCS.</t>
  </si>
  <si>
    <t>25493-8</t>
  </si>
  <si>
    <t>Integração de Tecnologias Avançadas p/ Proposição, Controle e Simulação de LIBRA</t>
  </si>
  <si>
    <t>25494-6</t>
  </si>
  <si>
    <t>Integração de dados e análise por Inteligência Artificial para Inspeção Baseada em Risco (IBR) visando complexos industriais de processamento e transformação de petróleo.</t>
  </si>
  <si>
    <t>24695-9</t>
  </si>
  <si>
    <t>Desenvolvimentos matemáticos em FWI</t>
  </si>
  <si>
    <t>25499-5</t>
  </si>
  <si>
    <t>Dispositivos para interação optica com elementos gasosos em cenário offshore</t>
  </si>
  <si>
    <t>UFPE - Departamento de Física;UFPE - UNIVERSIDADE FEDERAL DE PERNAMBUCO</t>
  </si>
  <si>
    <t>25720-4</t>
  </si>
  <si>
    <t>AVALIAÇÃO MULTIDISCIPLINAR DO POTENCIAL PARA BECCS DO BASALTO DA FORMAÇÃO SERRA GERAL, BACIA SEDIMENTAR DO PARANÁ, SUDESTE DO BRASIL</t>
  </si>
  <si>
    <t>25560-4</t>
  </si>
  <si>
    <t>Desenvolvimento e Implementação de Operadores Neurais para Inversão Completa da Forma de Onda</t>
  </si>
  <si>
    <t>25571-1</t>
  </si>
  <si>
    <t>Micro-Hexápode Robótico Fase 01 - Para Inspeção Visual em Topside de Estruturas de Difícil Acesso e Geometrias Complexas.</t>
  </si>
  <si>
    <t>25067-0</t>
  </si>
  <si>
    <t>Investigação dos efeitos da propagação de falhas em sedimentos e estruturas offshore</t>
  </si>
  <si>
    <t>24925-0</t>
  </si>
  <si>
    <t>COSMHiC – COnceitos, Sísmica Multi-azimutal modelos estruturais e controles na drenagem de HidroCarbonetos.</t>
  </si>
  <si>
    <t>24937-5</t>
  </si>
  <si>
    <t>Distribuição, emplacement e petrogênese do magmatismo toleítico e alcalino da Margem Equatorial Brasileira</t>
  </si>
  <si>
    <t>24929-2</t>
  </si>
  <si>
    <t>Desenvolvimento da plataforma computacional ARGUS para análise e processamento avançado de dados o refino</t>
  </si>
  <si>
    <t>25519-0</t>
  </si>
  <si>
    <t>Desenvolvimento de protótipo de sistema para estabilização de emulsão combustível-água, com distintas características físico-químicas, visando otimizar a eficiência energética da combustão em motores diesel marítimos e reduzir a emissão de gases de efeito estufa.</t>
  </si>
  <si>
    <t>SERVIÇOS DE PETRÓLEO CONSTELLATION S.A.</t>
  </si>
  <si>
    <t>25738-6</t>
  </si>
  <si>
    <t>Interpretação de imagem de poço assistida por métodos de aprendizado de máquina</t>
  </si>
  <si>
    <t>25743-6</t>
  </si>
  <si>
    <t>Desenvolvimento de soluções numéricas por elementos finitos aplicados a problemas geomecânicos do pré-sal nas escalas de poço e campo.</t>
  </si>
  <si>
    <t>24720-5</t>
  </si>
  <si>
    <t>Desenvolvimento de PD&amp;I em Métodos Design Driven para softwares para Simulação, Gerenciamento, Avaliação e Geomecânica de Reservatórios de Petróleo.</t>
  </si>
  <si>
    <t>24851-8</t>
  </si>
  <si>
    <t>Bioincrustação e Bioinvasão: Prevenção e Monitoramento de Espécies Não-Nativas na Costa Brasileira.</t>
  </si>
  <si>
    <t>24742-9</t>
  </si>
  <si>
    <t>FLUIDOS DE PERFURAÇÃO RESISTENTES À DEGRADAÇÃO: NOVOS MATERIAIS, INIBIDORES MICROBIANOS E SILENCIAMENTO DE GENES DE VIAS DE BIODEGRADAÇÃO DE XANTANA E HIDROXIPROPILAMIDO</t>
  </si>
  <si>
    <t>25257-7</t>
  </si>
  <si>
    <t>Estudo Avançado de Danos HTHA: fabricação de corpos de prova de grandes espessura, análise de propriedades mecânicas em equipamentos por dano HTHA e uso de IA para regiões preferenciais com o dano</t>
  </si>
  <si>
    <t>25526-5</t>
  </si>
  <si>
    <t>Estudo das reações de desoxigenação no coprocessamento de cargas renováveis com fósseis no craqueamento catalítico (FCC)</t>
  </si>
  <si>
    <t>24611-6</t>
  </si>
  <si>
    <t>PREDIÇÃO E MODELAGEM DOS SISTEMAS CÁRSTICOS NA FORMAÇÃO BARRA VELHA, BACIA DE SANTOS</t>
  </si>
  <si>
    <t>24979-7</t>
  </si>
  <si>
    <t>Química analítica aliada a inteligência artificial para determinação do grau de oxidação de biocombustíveis</t>
  </si>
  <si>
    <t>24082-0</t>
  </si>
  <si>
    <t>Tecnologias alternativas para a produção de bunker a partir de biomassa residual</t>
  </si>
  <si>
    <t>24084-6</t>
  </si>
  <si>
    <t>Caracterização Regional da Bacia da Foz do Amazonas</t>
  </si>
  <si>
    <t>24738-7</t>
  </si>
  <si>
    <t>Aplicações de aprendizado profundo em dados sísmicos pré-migração, com ênfase na redução de ruído e além</t>
  </si>
  <si>
    <t>25533-1</t>
  </si>
  <si>
    <t>Processo integrado para reciclagem química de polímeros provenientes do descomissionamento de equipamentos offshore visando economia circular</t>
  </si>
  <si>
    <t>UFPE;UFRJ</t>
  </si>
  <si>
    <t>UFPE - LATECLIM - Laboratorio de Refino e Tecnologias Limpas;UFPE - Laboratório de Petroquímica (LPQ);UFRJ - LCPRB - Laboratório de Catálise para Polimerização, Reciclagem e Polímeros Biodegradáveis</t>
  </si>
  <si>
    <t>24549-8</t>
  </si>
  <si>
    <t>Rede Drones - Rede de Desenvolvimento e Qualificação de Drones Autônomos para Aplicações na Cadeia de Óleo e Gás (TC Equipamentos USP-SC).</t>
  </si>
  <si>
    <t>USP - Grupo de Robótica e Mobilidade da EESC-USP</t>
  </si>
  <si>
    <t>25535-6</t>
  </si>
  <si>
    <t>Desenvolvimento de solução digital para antecipação de eventos de estabilidade de poço durante a perfuração</t>
  </si>
  <si>
    <t>25606-5</t>
  </si>
  <si>
    <t>UFABC - UNIVERSIDADE FEDERAL DO ABC</t>
  </si>
  <si>
    <t>25539-8</t>
  </si>
  <si>
    <t>Membranas Cerâmicas Catalíticas para reforma seca de metano com separação in-situ de hidrogênio</t>
  </si>
  <si>
    <t>UFU - Laboratório de Separação por Membranas</t>
  </si>
  <si>
    <t>24735-3</t>
  </si>
  <si>
    <t>Metodologias portáteis como soluções analíticas para dados ambientais em campo</t>
  </si>
  <si>
    <t>25135-5</t>
  </si>
  <si>
    <t>Infraestrutura para Criação de Gêmeos digitais de rochas carbonáticas do pré-sal para caracterizar propriedades geomecânicas e geofísicas e suas alterações com o fluxo reativo de CO2</t>
  </si>
  <si>
    <t>25543-0</t>
  </si>
  <si>
    <t>Desenvolvimento de um Sistema de Circulação Autônomo para medir, monitorar e controlar as propriedades de Fluidos de Perfuração - Rota NOV</t>
  </si>
  <si>
    <t>NATIONAL OILWELL VARCO DO BRASIL</t>
  </si>
  <si>
    <t>25031-6</t>
  </si>
  <si>
    <t>Desenvolvimento de metodologia de avaliação por group type de cortes pesados</t>
  </si>
  <si>
    <t>24471-5</t>
  </si>
  <si>
    <t>Aceleração da Interpretação Integrada Mineralógica e Litogeoquímica durante a Operação Geológica de Poços do Pré-Sal e Margem Equatorial</t>
  </si>
  <si>
    <t>23512-7</t>
  </si>
  <si>
    <t>Montagem de infraestrutura de manufatura de células de armazenamento e conversão de energia para Divisão de Armazenamento de Energia Avançado.</t>
  </si>
  <si>
    <t>24506-8</t>
  </si>
  <si>
    <t>Identificação e mapeamento de minerais em testemunhos siliciclásticos e carbonáticos usando imageamento hiperespectral</t>
  </si>
  <si>
    <t>24853-4</t>
  </si>
  <si>
    <t>Esquemas de Pintura de Alta Produtividade para Corrosão Atmosférica em Topside</t>
  </si>
  <si>
    <t>25537-2</t>
  </si>
  <si>
    <t>Orquestrador de LLMs para múltiplos agentes e fontes heterogêneas de dados aplicado à Exploração e Explotação de Campos de Óleo e Gás</t>
  </si>
  <si>
    <t>25547-1</t>
  </si>
  <si>
    <t>CQ4 - Ciclos Químicos para Processos e Produtos Renováveis</t>
  </si>
  <si>
    <t>25551-3</t>
  </si>
  <si>
    <t>Aumento do Tempo de Vida Útil de Tratamentos de Squeeze de Inibidor de Incrustação com Aditivos Melhoradores de Adsorção</t>
  </si>
  <si>
    <t>25568-7</t>
  </si>
  <si>
    <t>Desenvolvimento de membranas cerâmicas do tipo fibra oca para separação de CO2</t>
  </si>
  <si>
    <t>25574-5</t>
  </si>
  <si>
    <t>Desenvolvimento e sustentação de aplicações no contexto de P&amp;D de IA aplicada ao monitoramento de processos em topside</t>
  </si>
  <si>
    <t>24745-2</t>
  </si>
  <si>
    <t>Cascalhos da Perfuração de Poços de Petróleo: Caracterização, Prospecção de Rotas Tecnológicas de Reciclagem, Reuso, Recuperação e Tratamento</t>
  </si>
  <si>
    <t>25549-7</t>
  </si>
  <si>
    <t>Sistema de IoT integrado para redução do número de pessoas e aumento da eficiência operacional em armazéns e pátios</t>
  </si>
  <si>
    <t>24747-8</t>
  </si>
  <si>
    <t>Novos Modelos de Cadeia de Valor em Negócios de Energia Utilizando a Tecnologia Blockchain e a Criação de Tokens ESG em uma Plataforma.</t>
  </si>
  <si>
    <t>PUC-Rio - Ledger Labs</t>
  </si>
  <si>
    <t>24948-2</t>
  </si>
  <si>
    <t>Novas tecnologias para troca térmica em preaquecedor de ar de forno</t>
  </si>
  <si>
    <t>25552-1</t>
  </si>
  <si>
    <t>Modelagem de Engenharia Ampliada por Inteligência Artificial e Otimização</t>
  </si>
  <si>
    <t>USP - TPN - Tanque de Provas Numérico;USP - LETeF - Laboratório de Engenharia Térmica e Fluidos</t>
  </si>
  <si>
    <t>25566-1</t>
  </si>
  <si>
    <t>Interação entre os contaminantes predominantes nas cargas renováveis e o catalisador de FCC</t>
  </si>
  <si>
    <t>INMETRO - Divisão de Metrologia de Materiais</t>
  </si>
  <si>
    <t>24748-6</t>
  </si>
  <si>
    <t>Desenvolvimento de Metodologia para suporte ao processo de tomada de decisão de inspeção e manutenção em campos de petróleo offshore e sua implementação em ferramenta computacional para apoio gerencial - WELLRAMS.</t>
  </si>
  <si>
    <t>25745-1</t>
  </si>
  <si>
    <t>Desenvolvimento de métodos de transferência de escala e acoplamento hidromecânico para modelagem computacional de rochas carbonáticas com fraturas e feições vugulares.</t>
  </si>
  <si>
    <t>LNCC;UFPE</t>
  </si>
  <si>
    <t>LNCC - Unidade de Modelagem e Simulação Computacionais em Engenharia de Petróleo e Gás;UFPE - Laboratório de Métodos Computacionais em Geomecanica - LMCG</t>
  </si>
  <si>
    <t>25020-9</t>
  </si>
  <si>
    <t>Parametrização de fraturas para Modelagem de rochas siliciclásticos e vulcânicas com base na estratigrafia de alta resolução da região de Zapala, Argentina.</t>
  </si>
  <si>
    <t>25281-7</t>
  </si>
  <si>
    <t>SIMENTAQ 2.0-Sistema de Monitoramento e Medição da Qualidade das Atividades de Cimentação de Poços</t>
  </si>
  <si>
    <t>25437-5</t>
  </si>
  <si>
    <t>25530-7</t>
  </si>
  <si>
    <t>Desenvolvimento da cadeia de produção de bio-óleo de pirólise de biomassa lignocelulósica</t>
  </si>
  <si>
    <t>24109-1</t>
  </si>
  <si>
    <t>Análise do impacto nos fluidos de motores a combustão Interna movidos à Diesel, devido ao acréscimo do biocombustível – um estudo para redução de emissões e aumento de eficiência energética</t>
  </si>
  <si>
    <t>24839-3</t>
  </si>
  <si>
    <t>Desenvolvimento de uma ferramenta eletromagnética de detecção de corrosão de tubos: Avaliação de danos azimutais através do tubo de produção (TTADE).</t>
  </si>
  <si>
    <t>24855-9</t>
  </si>
  <si>
    <t>Desenvolver novo revestimento para mitigar impactos de corrosão em turbinas operando em condições severas</t>
  </si>
  <si>
    <t>25563-8</t>
  </si>
  <si>
    <t>Aumento da Eficiência da Injeção de Gás nos Sistemas de Flotação</t>
  </si>
  <si>
    <t>25569-5</t>
  </si>
  <si>
    <t>Desenvolvimento de software aplicado a sistema de cabine de mudlogging/ Desenvolvimento do Software de Monitoramento e Controle da Cabine Exata do Futuro</t>
  </si>
  <si>
    <t>25578-6</t>
  </si>
  <si>
    <t>Sistema de Suporte a Decisão em Recursos Hídricos e Mudanças Climáticas - versão web ampliada 2025-2027</t>
  </si>
  <si>
    <t>25602-4</t>
  </si>
  <si>
    <t>SIMENTAQ 2.0 - Sistema de Monitoramento e Medição da Qualidade das Atividades de Cimentação de Poços.</t>
  </si>
  <si>
    <t>25920-0</t>
  </si>
  <si>
    <t>Monitoramento do espaço anular de dutos flexíveis com sensores RFID</t>
  </si>
  <si>
    <t>24762-7</t>
  </si>
  <si>
    <t>Reavaliação do descomissionamento de campos de petróleo pelo descarte e armazenamento de cascalhos de perfuração da indústria de petróleo em reservatórios de subsuperfície.</t>
  </si>
  <si>
    <t>24767-6</t>
  </si>
  <si>
    <t>DESENVOLVIMENTO DE SISTEMA PILOTO PARA TRATAMENTO E DESTINAÇÃO DE RESÍDUOS LÍQUIDOS DE PERFURAÇÃO DE POÇOS</t>
  </si>
  <si>
    <t>25705-5</t>
  </si>
  <si>
    <t>24769-2</t>
  </si>
  <si>
    <t>Ferramentas e métodos para modelagem e otimização de registros operacionais no acompanhamento das atividades de construção de poços da Petrobras, com aplicação de métodos preditivos avançados.</t>
  </si>
  <si>
    <t>24931-8</t>
  </si>
  <si>
    <t>Integração, Disponibilização e Análise de Dados de GARESC - Vig_GARESC++</t>
  </si>
  <si>
    <t>25232-0</t>
  </si>
  <si>
    <t>Desenvolvimento de protocolo laboratorial para avaliação de desempenho de produtos bifuncionais (biocida + sequestrante de H2S)</t>
  </si>
  <si>
    <t>25586-9</t>
  </si>
  <si>
    <t>Reparo de elementos estruturais tubulares, juntas e vigas utilizando materiais compósitos</t>
  </si>
  <si>
    <t>25587-7</t>
  </si>
  <si>
    <t>Metodologias para Predição de Vibrações em Sistemas de Tubulações de VRUs</t>
  </si>
  <si>
    <t>24349-3</t>
  </si>
  <si>
    <t>Sistemas portáteis aplicados a analises ambientais</t>
  </si>
  <si>
    <t>24768-4</t>
  </si>
  <si>
    <t>ESTUDO DA CARACTERIZAÇÃO E REAPROVEITAMENTO DE CASCALHOS DE PERFURAÇÃO PARA FABRICAÇÃO DE NOVOS PRODUTOS DA INDÚSTRIA CIVIL</t>
  </si>
  <si>
    <t>25593-5</t>
  </si>
  <si>
    <t>Desenvolvimento de metodologias para diagnóstico em sistemas de controle avançado</t>
  </si>
  <si>
    <t>25594-3</t>
  </si>
  <si>
    <t>Estratégias para a otimização integrada de uma refinaria baseadas em simuladores sequenciais-modulares.</t>
  </si>
  <si>
    <t>24863-3</t>
  </si>
  <si>
    <t>Aplicações de Aprendizado de Máquina para detecção de Fraturas em Dado Azimutal</t>
  </si>
  <si>
    <t>25459-9</t>
  </si>
  <si>
    <t>Upscaling entre a Escala de Poros e a Escala de Testemunhos</t>
  </si>
  <si>
    <t>25732-9</t>
  </si>
  <si>
    <t>Conversão eletroquímica de CO2</t>
  </si>
  <si>
    <t>24155-4</t>
  </si>
  <si>
    <t>Apoio ao Navio de Pesquisa Hidroceanográfico "Vital de Oliveira", visando a realização das suas manutenções e das atividades de pesquisa</t>
  </si>
  <si>
    <t>24245-3</t>
  </si>
  <si>
    <t>Otimização e Alternativas à Rota Química: Produtos Químicos</t>
  </si>
  <si>
    <t>24498-8</t>
  </si>
  <si>
    <t>Integração de Análise Digital de Rocha e Medidas de Ressonância Magnética Nuclear (RMN) para aprimoramento da caracterização de Reservatórios Carbonáticos do Pré-Sal (ADR Fase 2)</t>
  </si>
  <si>
    <t>24256-0</t>
  </si>
  <si>
    <t>Plantas Protótipos de tratamento de cargas graxas para o Biorrefino</t>
  </si>
  <si>
    <t>24478-0</t>
  </si>
  <si>
    <t>Conceituação Tecnológica de soluções para o descomissionamento de ativos de E&amp;P</t>
  </si>
  <si>
    <t>25601-6</t>
  </si>
  <si>
    <t>Sensoriamento distribuído para monitoramento de CO2/CH4 em sistemas de membrana</t>
  </si>
  <si>
    <t>24917-7</t>
  </si>
  <si>
    <t>Avaliação multivariada de parâmetros criticos para formação de feições</t>
  </si>
  <si>
    <t>25603-2</t>
  </si>
  <si>
    <t>DESCOMPIPE: Otimização do fluxo reverso de linhas flexíveis descomissionadas</t>
  </si>
  <si>
    <t>25624-8</t>
  </si>
  <si>
    <t>FATORES HUMANOS APLICADOS A FUNÇÕES E ATIVIDADES CRÍTICAS E MODELOS DE APRENDIZAGEM EM TRABALHO</t>
  </si>
  <si>
    <t>UFMG - Laboratório de Interfaces e Produtos Ergonômicos</t>
  </si>
  <si>
    <t>24400-4</t>
  </si>
  <si>
    <t>Pré-tratamento de matérias-primas alternativas por tratamento hidrotérmico e integração em processos de biorrefino</t>
  </si>
  <si>
    <t>24157-0</t>
  </si>
  <si>
    <t>Desenvolvimento de emulsão a partir do produto Vistamaxx para viabilização de colas, adesivos, tintas e impermeabilizantes.</t>
  </si>
  <si>
    <t>24915-1</t>
  </si>
  <si>
    <t>Avaliação e diagnóstico avançado de TOG</t>
  </si>
  <si>
    <t>24939-1</t>
  </si>
  <si>
    <t>Reconstrução Digital 3D de Rochas Sedimentares</t>
  </si>
  <si>
    <t>25616-4</t>
  </si>
  <si>
    <t>Desenvolvimento de metodologias de identificação de processos para utilização em sistemas de controle avançado</t>
  </si>
  <si>
    <t>25617-2</t>
  </si>
  <si>
    <t>Implementação de marcadores biológicos e moleculares para avaliação e monitoramento de ambientes de corais de águas profundas</t>
  </si>
  <si>
    <t>UFRJ;CEBIMar/USP</t>
  </si>
  <si>
    <t>UFRJ - Laboratório de Cnidaria;CEBIMar/USP - Laboratório de Fisiologia e Genética de Corais</t>
  </si>
  <si>
    <t>24797-3</t>
  </si>
  <si>
    <t>Interação solo-duto em argilas moles e ultramoles típicas de regiões exploratórias de óleo e gás</t>
  </si>
  <si>
    <t>25070-4</t>
  </si>
  <si>
    <t>Água positiva</t>
  </si>
  <si>
    <t>24146-3</t>
  </si>
  <si>
    <t>Sistema Submarino de Armazenamento e Injeção de Produtos Químicos</t>
  </si>
  <si>
    <t>24148-9</t>
  </si>
  <si>
    <t>INSPECPLAN - Inspeção de sistemas de ancoragem baseada em confiabilidade</t>
  </si>
  <si>
    <t>24307-1</t>
  </si>
  <si>
    <t>Pré-tratamento de matérias-primas alternativas por conversão térmica e integração em processos de biorrefino</t>
  </si>
  <si>
    <t>25621-4</t>
  </si>
  <si>
    <t>Avaliação, desenvolvimento e otimização de metodologias para determinação de enxofre em combustíveis</t>
  </si>
  <si>
    <t>25630-5</t>
  </si>
  <si>
    <t>Desenvolvimento e implementação de algoritmos de controle preditivo flexíveis para processos da indústria do petróleo e gás</t>
  </si>
  <si>
    <t>24696-7</t>
  </si>
  <si>
    <t>Melhorias em desempenho computacional e na modelagem da física de escorregamentos submarinos com o E-Sub</t>
  </si>
  <si>
    <t>24947-4</t>
  </si>
  <si>
    <t>Análise e otimização da vida útil dos tubos em Fornos Reformadores de Unidades de Geração de Hidrogênio (UGH)</t>
  </si>
  <si>
    <t>25627-1</t>
  </si>
  <si>
    <t>BasinModeling Workflow - Plataforma para o controle do ciclo de vida de workflows geocientíficos para integração de simuladores de processos geológicos</t>
  </si>
  <si>
    <t>25634-7</t>
  </si>
  <si>
    <t>25755-0</t>
  </si>
  <si>
    <t>Sistema de Monitoramento de Baterias Alcalinas</t>
  </si>
  <si>
    <t>25628-9</t>
  </si>
  <si>
    <t>Métodos e técnicas para caracterização do grau de similaridade entre poços com base em dados multivariados</t>
  </si>
  <si>
    <t>25640-4</t>
  </si>
  <si>
    <t>Estudo da permeabilidade relativa em formações da Margem Equatorial Brasileira (MEQ)</t>
  </si>
  <si>
    <t>25654-5</t>
  </si>
  <si>
    <t>Armazenamento, tratamento, distribuição e arquitetura de dados de DFOS para Reservatórios</t>
  </si>
  <si>
    <t>ALIS SOLUCOES EM ENGENHARIA LTDA;IMMER MESSEN SOLUCOES DE TECNOLOGIA LTDA</t>
  </si>
  <si>
    <t>25655-2</t>
  </si>
  <si>
    <t>Unidade de remoção de macro incrustação offshore</t>
  </si>
  <si>
    <t>24174-5</t>
  </si>
  <si>
    <t>EPIC Fase 2 | RL1- Gerenciamento de Reservatórios</t>
  </si>
  <si>
    <t>24176-0</t>
  </si>
  <si>
    <t>EPIC Fase 2 | RL3 - Caracterização e modelagem integrada dos reservatórios do pré-sal</t>
  </si>
  <si>
    <t>24177-8</t>
  </si>
  <si>
    <t>EPIC – Fase 2 | RL2 – Otimização da Produção - Termofluidodinâmica e Garantia de Escoamento</t>
  </si>
  <si>
    <t>24178-6</t>
  </si>
  <si>
    <t>EPIC Fase 2 | RL4 - Estudos Integrados de Reservatórios</t>
  </si>
  <si>
    <t>24635-5</t>
  </si>
  <si>
    <t>AVALIAÇÃO DA APLICAÇÃO DE MATERIAL POLIMÉRICO ADVINDO DO DESCOMISSIONAMENTO DAS UNIDADES PETROBRAS (RECICLAGEM, REUSO, DESTINAÇÃO)</t>
  </si>
  <si>
    <t>24945-8</t>
  </si>
  <si>
    <t>Dessalinização dos fluidos de PMXL-1</t>
  </si>
  <si>
    <t>25503-4</t>
  </si>
  <si>
    <t>Disponibilidade Hídrica e Potencial de Uso da Água de Chuva para Abastecimento Parcial de UNs Petrobras</t>
  </si>
  <si>
    <t>25632-1</t>
  </si>
  <si>
    <t>Esquemas de pintura de alta produtividade para corrosão atmosférica em topside de unidades offshore</t>
  </si>
  <si>
    <t>25652-9</t>
  </si>
  <si>
    <t>Evolução da Plataforma de Análise e Visualização de Dados Geoquímicos (GeoqView)</t>
  </si>
  <si>
    <t>25653-7</t>
  </si>
  <si>
    <t>Desenvolvimento de metodologia de Inteligência Tecnologica Competitiva, suportada por Inteligência Artificial, para gestão de portfólio de projetos de PD&amp;I, com foco no Desenvolvimento de Produção de Óleo e Gás.</t>
  </si>
  <si>
    <t>IPE;UNICAMP</t>
  </si>
  <si>
    <t>IPE - Laboratório de Desenvolvimento de Soluções de Visão Computacional e Realidade Aumentada;UNICAMP - UNIVERSIDADE ESTADUAL DE CAMPINAS</t>
  </si>
  <si>
    <t>25656-0</t>
  </si>
  <si>
    <t>Aumento da preditividade das simulações de reservatórios baseado na representação com malhas não-estruturadas e no acoplamento adaptativo do reservatório com sistema de produção</t>
  </si>
  <si>
    <t>25657-8</t>
  </si>
  <si>
    <t>Desenvolvimento de plataforma microfluídica acoplada a equipamento de cromatografia portátil para análises ambientais em campo</t>
  </si>
  <si>
    <t>25666-9</t>
  </si>
  <si>
    <t>Caracterização de reatividade química de rochas capeadoras com CO2</t>
  </si>
  <si>
    <t>UFRJ - LNDC - Laboratório de Ensaios Não Destrutivos, Corrosão e Soldagem;UFRJ - LEMETRO - Laboratório de Experimentos em Geomecânica e Tecnologia de Rochas - IGEO/UFRJ</t>
  </si>
  <si>
    <t>25731-1</t>
  </si>
  <si>
    <t>Novas abordagens para incremento da geração de valor a partir da conversão de CO2 utilizando microalgas/cianobactérias</t>
  </si>
  <si>
    <t>25735-2</t>
  </si>
  <si>
    <t>UTILIZAÇÃO DE DADOS GAMAESPECTRAIS DE AMOSTRAS DE CALHA COMO ALTERNATIVA AOS DADOS DE PERFIS DE POÇOS DA ÁREA DE LIBRA</t>
  </si>
  <si>
    <t>24813-8</t>
  </si>
  <si>
    <t>Curvas de dessaturação capilar para rochas do pré-sal e efeitos de borda</t>
  </si>
  <si>
    <t>25746-9</t>
  </si>
  <si>
    <t>Desenvolvimento de soluções numéricas por elementos finitos aplicados a problemas geomecânicos de reativação de falhas 3D</t>
  </si>
  <si>
    <t>24073-9</t>
  </si>
  <si>
    <t>Estudo da deposição de parafinas e escoamento de fluidos não-newtonianos em sistemas mono e multifásicos</t>
  </si>
  <si>
    <t>24166-1</t>
  </si>
  <si>
    <t>CO2 Capture, Use and Storage (CCUS) integrada ao complexo do GASLUB - Hub do Rio de Janeiro</t>
  </si>
  <si>
    <t>25091-0</t>
  </si>
  <si>
    <t>Tecnologias de monitoramento contínuo das emissões de metano segundo padrão OGMP</t>
  </si>
  <si>
    <t>24029-1</t>
  </si>
  <si>
    <t>Concepção de Metodologia e Ferramentas para a Avaliação de Confiabilidade e Risco Tecnológico de Sistemas em Desenvolvimento
durante Todo o Ciclo de Vida - Reliability Lifecycle Development (RLD)</t>
  </si>
  <si>
    <t>25157-9</t>
  </si>
  <si>
    <t>Formulações de fluido para perfuração de argilas magnesianas</t>
  </si>
  <si>
    <t>25646-1</t>
  </si>
  <si>
    <t>MPEG;UFRA;UFMA;UFPA;IEPA</t>
  </si>
  <si>
    <t>MPEG - Coordenação de Ciências da Terra e Ecologia;UFRA - Laboratório de Ictiologia e Dinâmica de Populações Pesqueiras;UFMA - Laboratório de Hidrodinâmica Costeira, Estuarina e Águas Interiores;UFPA - Laboratório de Pesquisa em Monitoramento Ambiental Marinho;IEPA - Instituto de Pesquisas Científicas e Tenológicas do Estado do Amapá</t>
  </si>
  <si>
    <t>25648-7</t>
  </si>
  <si>
    <t>SIHAC - Emulsificação de hidrogênio em motores diesel de sondas para redução de consumo e emissões</t>
  </si>
  <si>
    <t>25660-2</t>
  </si>
  <si>
    <t>Caracterização da Pressão de Colapso de Risers de Perfuração</t>
  </si>
  <si>
    <t>23759-4</t>
  </si>
  <si>
    <t>[Infra] Expansão da Rede de Modelagem e Observação Oceanográfica REMO</t>
  </si>
  <si>
    <t>25360-9</t>
  </si>
  <si>
    <t>Desenvolvimento de tensoativos visando manutenção de injetividade de água produzida</t>
  </si>
  <si>
    <t>25661-0</t>
  </si>
  <si>
    <t>Automatização de Fluxo de Trabalho em Ferramenta Computacional para Restauração Estrutural (RECON)</t>
  </si>
  <si>
    <t>25665-1</t>
  </si>
  <si>
    <t>ESTRATIGRAFIA E PROVENIÊNCIA DO CRETÁCEO-PALEÓGENO DA PORÇÃO ONSHORE DAS BACIAS DA FOZ DO AMAZONAS, PARÁ-MARANHÃO E BARREIRINHAS NA MARGEM EQUATORIAL BRASILEIRA</t>
  </si>
  <si>
    <t>UFPA - LABORATÓRIO DE SEDIMENTOLOGIA E DE MINERAIS PESADOS;UFPA - LABORATÓRIO DE GEOLOGIA ISOTÓPICA (PARÁ-ISO)</t>
  </si>
  <si>
    <t>25675-0</t>
  </si>
  <si>
    <t>Análise e modelagem integrada de dados de garantia de escoamento</t>
  </si>
  <si>
    <t>25676-8</t>
  </si>
  <si>
    <t>Remoção de amônia na água bruta</t>
  </si>
  <si>
    <t>UFMG - Laboratório de tratamento e reúso de efluentes industriais</t>
  </si>
  <si>
    <t>25678-4</t>
  </si>
  <si>
    <t>Desenvolvimento, evolução e operação de unidades robóticas para intervenção em linhas - Robô Annelida</t>
  </si>
  <si>
    <t>25816-0</t>
  </si>
  <si>
    <t>Automação Robótica de Ensaios Químicos de Laboratório no Refino e Cenpes</t>
  </si>
  <si>
    <t>24496-2</t>
  </si>
  <si>
    <t>Desenvolvimento da cadeia de suprimentos das baterias de íon lítio</t>
  </si>
  <si>
    <t>24628-0</t>
  </si>
  <si>
    <t>Sistema de Análise de Geometria e Arquitetura (SAGA) - Parâmetros Deposicionais de Reservatório (Fase II)</t>
  </si>
  <si>
    <t>25673-5</t>
  </si>
  <si>
    <t>EVOLUÇÃO TECTONO-ESTRATIGRÁFICA E PROVENIÊNCIA SEDIMENTAR DO NEÓGENO DAS BACIAS DO MARAJÓ E FOZ DA AMAZONAS, MARGEM EQUATORIAL BRASILEIRA</t>
  </si>
  <si>
    <t>25698-2</t>
  </si>
  <si>
    <t>Gêmeos Digitais Baseados em Inteligência Artificial para a Perfuração e Completação de Poços em Campos de Águas Ultraprofundas</t>
  </si>
  <si>
    <t>CESAR;UFAL</t>
  </si>
  <si>
    <t>CESAR - CESAR;UFAL - Laboratório de Computação Científica e Visualização - LCCV/UFAL</t>
  </si>
  <si>
    <t>24825-2</t>
  </si>
  <si>
    <t>BACIA RIO DO PEIXE:CONTROLES DE FORMAÇÃO E EVOLUÇÃO DE RIFTES INTRACONTINENTAIS - INTRARIFT</t>
  </si>
  <si>
    <t>UFCG - Laboratório de Pesquisa em Exploração Petrolífera - LAPEP</t>
  </si>
  <si>
    <t>24964-9</t>
  </si>
  <si>
    <t>Novas metodologias de modelagem e otimização de processos para o Digital Twin do REFINO</t>
  </si>
  <si>
    <t>25682-6</t>
  </si>
  <si>
    <t>Desenvolvimento de metodologia para avaliação de propriedades mecânicas e tenacidade à fratura de diferentes materiais em amostras reduzidas através de técnicas não convencionais (Small punch test, Indentação instrumentada, Spiral Notch Torsion Test, Mini-charpy).</t>
  </si>
  <si>
    <t>25815-2</t>
  </si>
  <si>
    <t>Analisadores em linha com foco em otimização de processos no refino</t>
  </si>
  <si>
    <t>25823-6</t>
  </si>
  <si>
    <t>Monitoramento online do teor de óleo e sólidos em Água de Processo para Descarte ou Reinjeção</t>
  </si>
  <si>
    <t>25829-3</t>
  </si>
  <si>
    <t>Solventes alternativos para captura de CO2 de gases exaustos</t>
  </si>
  <si>
    <t>24364-2</t>
  </si>
  <si>
    <t>Soluções para Pull-out de Risers Flexíveis em Lazy-Wave</t>
  </si>
  <si>
    <t>25679-2</t>
  </si>
  <si>
    <t>WASPi - Plataforma de Agentes Inteligentes para Integridade e Confiabilidade e Análise de Risco de Poços</t>
  </si>
  <si>
    <t>25684-2</t>
  </si>
  <si>
    <t>Sistema de Automação de Análise de Risco em Poços</t>
  </si>
  <si>
    <t>25734-5</t>
  </si>
  <si>
    <t>Unificação de tecnologias para ajuste de modelos constitutivos para geomateriais</t>
  </si>
  <si>
    <t>24954-0</t>
  </si>
  <si>
    <t>Controle de Qualidade da Água e da Corrosão em Sistemas fechados de Água de Utilidades Offshore</t>
  </si>
  <si>
    <t>25690-9</t>
  </si>
  <si>
    <t>Aprimoramento de fluxo de modelagem 3D em ferramenta computacional para aplicações geomecânicas no contexto de geologia estrutural (TECTOS)</t>
  </si>
  <si>
    <t>25693-3</t>
  </si>
  <si>
    <t>Planejamento energético de longo prazo e análise de biomassas para biocombustíveis em cenários nacionais de mitigação de gases de efeito estufa</t>
  </si>
  <si>
    <t>25694-1</t>
  </si>
  <si>
    <t>Interpretação de Dados de Fibra Ótica para Aplicações de Reservatórios.</t>
  </si>
  <si>
    <t>WISE SIMULACOES DE ESCOAMENTOS  LTDA</t>
  </si>
  <si>
    <t>25910-1</t>
  </si>
  <si>
    <t>Tecnologias de Monitoramento Contínuo das Emissões de Metano Segundo Padrão OGMP</t>
  </si>
  <si>
    <t>25696-6</t>
  </si>
  <si>
    <t>Integração dos Fatores Humanos e Organizacionais na Segurança Industrial em novos contextos de atividade</t>
  </si>
  <si>
    <t>25050-6</t>
  </si>
  <si>
    <t>Tratamento de água produzida de fonte não convencional visando a remoção de compostos orgânicos dissolvidos</t>
  </si>
  <si>
    <t>25374-0</t>
  </si>
  <si>
    <t>Aceleração e redução de incertezas na caracterização de permeabilidade relativa no CENPES</t>
  </si>
  <si>
    <t>24860-9</t>
  </si>
  <si>
    <t>ToT Fase 2 - Software para verificação digital de databooks (VDDB)</t>
  </si>
  <si>
    <t>25198-3</t>
  </si>
  <si>
    <t>Caracterização e modelagem do não-equilíbrio termodinâmico em transientes rápidos no escoamento de CO2 e impurezas</t>
  </si>
  <si>
    <t>PUC-Rio - Laboratório de Engenharia de Fluidos;PUC-Rio - Laboratório de microhidrodinâmica e escoamento em meios porosos</t>
  </si>
  <si>
    <t>25828-5</t>
  </si>
  <si>
    <t>Desenvolvimento e testes em águas rasas de piezômetro multiparâmetro para monitoramento do fundo marinho</t>
  </si>
  <si>
    <t>24629-8</t>
  </si>
  <si>
    <t>Análise 3-D de estabilidade de taludes submarinos considerando cenários de produção</t>
  </si>
  <si>
    <t>25038-1</t>
  </si>
  <si>
    <t>Desenvolvimento do Sistema para Análise de Reservatórios (SAR)</t>
  </si>
  <si>
    <t>24231-3</t>
  </si>
  <si>
    <t>Serviços Onshore de Engenharia, Gerenciamento do Contrato e Eng. Complementar</t>
  </si>
  <si>
    <t>25216-3</t>
  </si>
  <si>
    <t>Método preditivo simplificado para instabilidades sísmicas de taludes submarinos</t>
  </si>
  <si>
    <t>24890-6</t>
  </si>
  <si>
    <t>Estudo de estabilidade e solubilidade de asfaltenos pelas técnicas de microscopia de alta pressão, difratometria laser e ressonância de cristal de quartzo</t>
  </si>
  <si>
    <t>25051-4</t>
  </si>
  <si>
    <t>Rede de pesquisa para movimentação de dados com ICTs</t>
  </si>
  <si>
    <t>RNP</t>
  </si>
  <si>
    <t>RNP - Diretoria de Pesquisa Desenvolvimento e Inovacao</t>
  </si>
  <si>
    <t>24881-5</t>
  </si>
  <si>
    <t>Desenvolvimento e Melhorias de Técnicas de Microscopia Eletrônica para Estudos de Rochas Lamosas</t>
  </si>
  <si>
    <t>UFF - Centro de Caracterização Avançada para Indústria de Petróleo - CAIPE</t>
  </si>
  <si>
    <t>24891-4</t>
  </si>
  <si>
    <t>Blue_C: Tecnologia Microbiana na Potencialização da Captura de Carbono em Ecossistemas Costeiros</t>
  </si>
  <si>
    <t>25739-4</t>
  </si>
  <si>
    <t>Interação entre correntes oceânicas e fluxos gravitacionais de sedimentos: análise de produtos oriundos da simulação física e comparação com o registro sedimentar</t>
  </si>
  <si>
    <t>25784-0</t>
  </si>
  <si>
    <t>Deep Learning para Construção e Atualização de Modelos de Reservatório II</t>
  </si>
  <si>
    <t>25391-4</t>
  </si>
  <si>
    <t>NanoRad´s 2.0: Aplicações de novas abordagens bio e nanotecnológicas para acelerar plantios florestais em áreas degradadas na Amazônia</t>
  </si>
  <si>
    <t>24473-1</t>
  </si>
  <si>
    <t>Método lean thinking para modelagem de limpeza e desmantelamento de plataforma semissubmersível (SS)</t>
  </si>
  <si>
    <t>UFF - Centro de Estudos Para Sistemas Sustentáveis - CESS</t>
  </si>
  <si>
    <t>25725-3</t>
  </si>
  <si>
    <t>PRISMA – Process Reconciliation Integrated System for Monitoring and Analysis</t>
  </si>
  <si>
    <t>25736-0</t>
  </si>
  <si>
    <t>Desenvolvimento de sensores para detecção de CO2 e CH4 em ambiente submarino</t>
  </si>
  <si>
    <t>25835-0</t>
  </si>
  <si>
    <t>Ferramenta para acompanhamento e diagnóstico de desempenho de unidades do bloco de enxofre</t>
  </si>
  <si>
    <t>24234-7</t>
  </si>
  <si>
    <t>Laboratório de Modelagem Estrutural 3D</t>
  </si>
  <si>
    <t>24250-3</t>
  </si>
  <si>
    <t>Tecnologias Avançadas para captura de CO2 em pós-combustão offshore</t>
  </si>
  <si>
    <t>25756-8</t>
  </si>
  <si>
    <t>OBNZip II - Inteligência Artificial Embarcada e Sensoriamento em Ocean Botton Nodes</t>
  </si>
  <si>
    <t>24586-0</t>
  </si>
  <si>
    <t>Fitotecnologias para remediação de solos e águas subterrâneas</t>
  </si>
  <si>
    <t>25726-1</t>
  </si>
  <si>
    <t>Novos catalisadores para produção de e-fuels baseados em COFs e/ou MOFs</t>
  </si>
  <si>
    <t>25156-1</t>
  </si>
  <si>
    <t>Novos desenvolvimentos na plataforma SITUA2-Prosim</t>
  </si>
  <si>
    <t>24989-6</t>
  </si>
  <si>
    <t>Uso de interferometria SAR orbital para o monitoramento e modelagem do armazenamento geológico de carbono</t>
  </si>
  <si>
    <t>25293-2</t>
  </si>
  <si>
    <t>Modelagem da propagação de ondas acústicas e elásticas em meios heterogêneos através do Método dos Volumes Finitos Baseado em Elementos</t>
  </si>
  <si>
    <t>UDESC;UFSC</t>
  </si>
  <si>
    <t>UDESC - ThermoPhase - Fluid and Complex Systems Research Group;UFSC - Laboratório de Simulação Numérica em Mecânica dos Fluidos e Transferência de Calor - SINMEC</t>
  </si>
  <si>
    <t>25501-8</t>
  </si>
  <si>
    <t>25300-5</t>
  </si>
  <si>
    <t>Desenvolvimento de ferramentas para planejamento de mercados complexos no RTC</t>
  </si>
  <si>
    <t>UFF - Universidade Federal Fluminense</t>
  </si>
  <si>
    <t>25426-8</t>
  </si>
  <si>
    <t>25799-8</t>
  </si>
  <si>
    <t>Técnicas de Preparo de Amostra para Análise Elementar de Renováveis e Combustíveis Fósseis</t>
  </si>
  <si>
    <t>24998-7</t>
  </si>
  <si>
    <t>Módulo de Gerenciamento Otimizado de Reservatórios com Acoplamento Geomecânico</t>
  </si>
  <si>
    <t>25307-0</t>
  </si>
  <si>
    <t>Previsão oceânica com assimilação de dados</t>
  </si>
  <si>
    <t>25103-3</t>
  </si>
  <si>
    <t>ALÉM DA GARANTIA DE ESCOAMENTO TRADICIONAL: PRÓXIMA GERAÇÃO DE DADOS E MODELOS PARA ESCOAMENTO MULTIFÁSICO E GERENCIAMENTO DE HIDRATOS DE GÁS/PARAFINA/CO2 - FASE 1 – PD&amp;I</t>
  </si>
  <si>
    <t>24294-1</t>
  </si>
  <si>
    <t>Automia e Renda - SESI - Fase I</t>
  </si>
  <si>
    <t>25134-8</t>
  </si>
  <si>
    <t>Infra - P&amp;D Caracterização e avaliação de impactos de corais de águas profundas</t>
  </si>
  <si>
    <t>25260-1</t>
  </si>
  <si>
    <t>Tecnologias alternativas para soldagem sem gás de purga.</t>
  </si>
  <si>
    <t>24619-9</t>
  </si>
  <si>
    <t>Extensão da ferramenta CORAL de Modelagem Integrada de Produção (MIP) para integração das simulações de reservatórios e sistemas de produção</t>
  </si>
  <si>
    <t>25342-7</t>
  </si>
  <si>
    <t>Modelagem multiescala do não-equilíbrio termodinâmico em transientes rápidos no escoamento de CO2 e impurezas</t>
  </si>
  <si>
    <t>25918-4</t>
  </si>
  <si>
    <t>Integração da Modelagem Forward com Propriedades Petrofísicas e Saturação de Óleo Residual/Móvel</t>
  </si>
  <si>
    <t>24997-9</t>
  </si>
  <si>
    <t>Provas de conceitos de ferramentas multifísicas de investigações de barreira via coluna do poço (TTBE-Through Tubing Barrier Evaluation)</t>
  </si>
  <si>
    <t>25824-4</t>
  </si>
  <si>
    <t>Desenvolvimento de soluções baseadas em Large Language Models (LLMs) no contexto de Petrofísica e Avaliação de Formações</t>
  </si>
  <si>
    <t>25098-5</t>
  </si>
  <si>
    <t>Sustentabilidade Ambiental 5.0</t>
  </si>
  <si>
    <t>24942-5</t>
  </si>
  <si>
    <t>Impactos de produtos de reação de sequestro de H2S na Indústria de O&amp;G</t>
  </si>
  <si>
    <t>25139-7</t>
  </si>
  <si>
    <t>Estudo de Medição Não Intrusiva de Vazão (Infra Equipamentos)</t>
  </si>
  <si>
    <t>25832-7</t>
  </si>
  <si>
    <t>Desenvolvimento de metodologia baseada em espectrometria de massas de altíssima resolução acoplada à cromatografia gasosa (CG-Orbitrap) para avaliação group-type de cortes pesados e resíduos de petróleo e/ou de coprocessamento.</t>
  </si>
  <si>
    <t>25512-5</t>
  </si>
  <si>
    <t>TOTAL; QATAR ENERGY; PETRONAS</t>
  </si>
  <si>
    <t>Avaliação geológica estrutural e modelagem computacional multiescala para estocagem segura de CO2 em reservatório salino na Bacia de Campos – projeto CAMCO2</t>
  </si>
  <si>
    <t>LNCC;UFRJ</t>
  </si>
  <si>
    <t>LNCC - Unidade de Modelagem e Simulação Computacionais em Engenharia de Petróleo e Gás;UFRJ - Laboratório de Geologia Sedimentar - Lagesed</t>
  </si>
  <si>
    <t>25109-0</t>
  </si>
  <si>
    <t>GeoTauba: Abordagem multitécnica para caracterização de anomalia geotérmica na Bacia de Taubaté (SP)</t>
  </si>
  <si>
    <t>25882-2</t>
  </si>
  <si>
    <t>Desenvolvimento de uma metodologia para uso de redes neurais generativas informadas por física ou suas variações para gerenciamento de reservatórios de petróleo</t>
  </si>
  <si>
    <t>25137-1</t>
  </si>
  <si>
    <t>INFRA PUC-Rio - Sistema Analítico Guardião de Detecção Ativa de Anomalias Submarinas (SIAGDAS)</t>
  </si>
  <si>
    <t>25007-6</t>
  </si>
  <si>
    <t>Datação e diagênese-estrutural em carbonatos</t>
  </si>
  <si>
    <t>25775-8</t>
  </si>
  <si>
    <t>Abraçadeiras magnéticas para mitigação de incrustações em permutadores de calor</t>
  </si>
  <si>
    <t>25908-5</t>
  </si>
  <si>
    <t>Ecologia reprodutiva, área de vida, prevalência de gripe aviária e conservação de duas espécies de aves marinhas migratórias ameaçadas de extinção que se reproduzem em um terminal portuário no sudeste do Brasil</t>
  </si>
  <si>
    <t>BRACO SOCIAL SERVICOS LTDA;VAST INFRAESTRUTURA S.A.</t>
  </si>
  <si>
    <t>25039-9</t>
  </si>
  <si>
    <t>Desenvolvimento de ferramentas computacionais para análise de problemas multifísicos em engenharia de petróleo</t>
  </si>
  <si>
    <t>25086-0</t>
  </si>
  <si>
    <t>Desenvolvimento de metodologia multifísica para predição de geração, rotas de migração e acumulação de fluidos endógenos (Hidrogênio Geológico) em sistemas  "source-to-sink" em ambientes geotectônicos de bacias sedimentares e embasamentos adjacentes.</t>
  </si>
  <si>
    <t>25814-5</t>
  </si>
  <si>
    <t>WellRAMS</t>
  </si>
  <si>
    <t>25088-6</t>
  </si>
  <si>
    <t>Apoio a infraestrutura do Supercomputador Santos Dumont</t>
  </si>
  <si>
    <t>24785-8</t>
  </si>
  <si>
    <t>Desenvolvimento de modelos para previsão do comportamento erosivo, corrosão e de incrustação de ICVs utilizando ferramentas de machine learning.</t>
  </si>
  <si>
    <t>25867-3</t>
  </si>
  <si>
    <t>Estudo do envelhecimento e das emissões de cimentos asfálticos de petróleo produzidos por novas rotas</t>
  </si>
  <si>
    <t>SENAI-SC;UFPA;UFSM</t>
  </si>
  <si>
    <t>SENAI-SC - Instituto SENAI de Inovação em Sistemas Embarcados;UFPA - Laboratório de Pesquisa em Monitoramento Ambiental Marinho;UFSM - LACHEM - Laboratório de Análise Químicas</t>
  </si>
  <si>
    <t>25025-8</t>
  </si>
  <si>
    <t>Biblioteca de Execução Auto-adaptativa e Resiliente de Aplicações Paralelas</t>
  </si>
  <si>
    <t>25865-7</t>
  </si>
  <si>
    <t>Aplicação de nanobolhas no controle de incrustações em membranas</t>
  </si>
  <si>
    <t>25028-2</t>
  </si>
  <si>
    <t>Desenvolvimento e construção de protótipo de sonda RMN para detecção de carbono-13 baseada em dispositivos supercondutores de interferometria quântica (SQUID)</t>
  </si>
  <si>
    <t>25059-7</t>
  </si>
  <si>
    <t>GEOQUÍMICA DE ROCHAS E AQUÍFEROS DE BACIAS SEDIMENTARES DO NORTE E NORDESTE DO BRASIL</t>
  </si>
  <si>
    <t>25443-3</t>
  </si>
  <si>
    <t>ALÉM DA GARANTIA DE ESCOAMENTO TRADICIONAL: PRÓXIMA GERAÇÃO DE DADOS E MODELOS PARA ESCOAMENTO MULTIFÁSICO E GERENCIAMENTO DE HIDRATOS DE GÁS/PARAFINA/CO2 - FASE 2 – PD&amp;I</t>
  </si>
  <si>
    <t>25744-4</t>
  </si>
  <si>
    <t>24208-1</t>
  </si>
  <si>
    <t>AUTONOMIA E RENDA</t>
  </si>
  <si>
    <t>INSTITUTO FEDERAL DE EDUCACAO, CIENCIA E TECNOLOGIA FLUMINENSE.</t>
  </si>
  <si>
    <t>25321-1</t>
  </si>
  <si>
    <t>Geoquímica e Potencial Petrolífero da Bacia de Pelotas e Correlação com a Margem Africana</t>
  </si>
  <si>
    <t>24388-1</t>
  </si>
  <si>
    <t>Novo sistema de gas lift de elevada confiabilidade (VGL Premium)</t>
  </si>
  <si>
    <t>25045-6</t>
  </si>
  <si>
    <t>Reconstrução Digital 3D de Rochas Carbonáticos e Siliciclásticos por Imagens Multidimensionais e Deep Learning</t>
  </si>
  <si>
    <t>24428-5</t>
  </si>
  <si>
    <t>Produção de biometano e CO2 de baixo carbono por coprocessamento de correntes das cadeias de biodiesel e diesel renovável</t>
  </si>
  <si>
    <t>25040-7</t>
  </si>
  <si>
    <t>Automatização de projetos de poços utilizando aplicações do Poço Web.</t>
  </si>
  <si>
    <t>25781-6</t>
  </si>
  <si>
    <t>Modelagem de Transporte Reativo para Predição da Qualidade de Reservatórios do Pré-Sal</t>
  </si>
  <si>
    <t>25456-5</t>
  </si>
  <si>
    <t>Revisão e complementação do estudo de disponibilidade hídrica e de fontes alternativas de abastecimento para unidades da Petrobras, incluindo aproveitamento de Recursos Hídricos em escala local.</t>
  </si>
  <si>
    <t>25048-0</t>
  </si>
  <si>
    <t>Experimentos de deslocamento de fluidos durante paradas e descomissionamento</t>
  </si>
  <si>
    <t>25891-3</t>
  </si>
  <si>
    <t>Desenvolvimento de tecnologias para tratamento de água produzida e MEG em operações offshore de produção de MEG</t>
  </si>
  <si>
    <t>25052-2</t>
  </si>
  <si>
    <t>Reconstrução das propriedades físicas da coluna da água a partir de dados sísmicos e de satélites</t>
  </si>
  <si>
    <t>25188-4</t>
  </si>
  <si>
    <t>Sequestro de carbono azul usando algas marrons</t>
  </si>
  <si>
    <t>24385-7</t>
  </si>
  <si>
    <t>Centro de Bioenergia - Soluções tecnológicas para otimização e expansão do etanol de segunda geração</t>
  </si>
  <si>
    <t>25721-2</t>
  </si>
  <si>
    <t>Produção de Polipropileno a partir do Propano do Boaventura</t>
  </si>
  <si>
    <t>25903-6</t>
  </si>
  <si>
    <t>Sistema com IA para Maximizar o Aproveitamento dos Recursos de P&amp;D Regulados pela ANP</t>
  </si>
  <si>
    <t>25906-9</t>
  </si>
  <si>
    <t>Estudo para aumento de confiabilidade da medição de vazão de gás pulsante.</t>
  </si>
  <si>
    <t>25911-9</t>
  </si>
  <si>
    <t>Sistema Especialista para Seleção e Otimização de Produtos Químicos</t>
  </si>
  <si>
    <t>24440-0</t>
  </si>
  <si>
    <t>Metodologias Avançadas de Inversão do Campo de Onda Completo (FWI)</t>
  </si>
  <si>
    <t>25102-5</t>
  </si>
  <si>
    <t>Mecanismo de Formação de Hidrocarbonetos Naftênicos sobre Catalisadores Zeolíticos</t>
  </si>
  <si>
    <t>25107-4</t>
  </si>
  <si>
    <t>Tratamento de Resíduos Líquidos de Perfuração de Poços de Petróleo por Wetlands Tidal-Flow: Explorando Meios Suportes Alternativos, Macrófitas e Recuperação de Recursos via Potencial Bioenergético e de Biomassa</t>
  </si>
  <si>
    <t>UFV - Laboratório da Qualidade Ambiental - LQA</t>
  </si>
  <si>
    <t>24811-2</t>
  </si>
  <si>
    <t>RPAS multisensores para o monitoramento marinho e resposta a emergências</t>
  </si>
  <si>
    <t>25542-2</t>
  </si>
  <si>
    <t>Caracterização da Fluência em Amostras de Sal e Folhelhos com diâmetro de 50 e 100 mm</t>
  </si>
  <si>
    <t>25541-4</t>
  </si>
  <si>
    <t>Ambiente de calibração de modelos constitutivos para geomateriais</t>
  </si>
  <si>
    <t>25108-2</t>
  </si>
  <si>
    <t>Avaliação experimental de sistemas de contenção de blowouts submarinos para operações de amortecimento de poço.</t>
  </si>
  <si>
    <t>25131-4</t>
  </si>
  <si>
    <t>Caracterização geológica e delimitação da anomalia geotérmica da Bacia de Taubaté</t>
  </si>
  <si>
    <t>25808-7</t>
  </si>
  <si>
    <t>Implantação do FoulingTR nas Unidades de FCC do Refino</t>
  </si>
  <si>
    <t>25207-2</t>
  </si>
  <si>
    <t>CARACTERIZAÇÃO DETALHADA DO TRANSPORTE DOS HIDRATOS DE GÁS NO ESCOAMENTO DE ÓLEO-ÁGUA-GÁS EM DUTOS HORIZONTAIS</t>
  </si>
  <si>
    <t>25208-0</t>
  </si>
  <si>
    <t>CARACTERIZAÇÃO DA INFLUÊNCIA DOS HIDRATOS NO ESCOAMENTO MULTIFÁSICO EM TUBULAÇÕES INCLINADAS E COM MUDANÇA DE DIREÇÃO</t>
  </si>
  <si>
    <t>25117-3</t>
  </si>
  <si>
    <t>MANTIS SUB 2.0: Aperfeiçoamento do sensor multidimensional "ALIGER MANTIS SUB" para monitoramento em tempo real de poços submarinos através da aquisição de dados de deslocamentos, inclinação e assinaturas espectrais da cabeça de poço</t>
  </si>
  <si>
    <t>24500-1</t>
  </si>
  <si>
    <t>Monetização do Etano de UPGN de Itaboraí</t>
  </si>
  <si>
    <t>24387-3</t>
  </si>
  <si>
    <t>Melhoria química da combustão em motores diesel de Sondas</t>
  </si>
  <si>
    <t>24495-4</t>
  </si>
  <si>
    <t>Segurança Geomecânica para CCS</t>
  </si>
  <si>
    <t>25115-7</t>
  </si>
  <si>
    <t>Modelagem e Calibração Forward de reservatórios contemplando dados regionalizados e de produção</t>
  </si>
  <si>
    <t>25850-9</t>
  </si>
  <si>
    <t>Geração de energia elétrica no leito submarino</t>
  </si>
  <si>
    <t>25484-7</t>
  </si>
  <si>
    <t>Adequação da infraestrutura do Laboratório de Tecnologia em Atrito e desgaste da Universidade Federal de Uberlândia para avaliação de propriedades mecânicas e tenacidade à fratura em amostras reduzidas através de técnicas não convencionais.</t>
  </si>
  <si>
    <t>24546-4</t>
  </si>
  <si>
    <t>Interação Duto-Solo - Abrangência</t>
  </si>
  <si>
    <t>24715-5</t>
  </si>
  <si>
    <t>Uso de edutores e turbina para recuperação de gases de flare integrado a ferramenta de avaliação de desempenho</t>
  </si>
  <si>
    <t>25589-3</t>
  </si>
  <si>
    <t>Formulações de fluido para perfuração de reservatórios contendo argilominerais magnesianos</t>
  </si>
  <si>
    <t>24372-5</t>
  </si>
  <si>
    <t>OTIC_LCP2_Projeto de turbinas eólicas de eixo vertical para operação em águas profundas</t>
  </si>
  <si>
    <t>24373-3</t>
  </si>
  <si>
    <t>OTIC_DGT7_Uso de ferramentas de realidade virtual para a avaliação da percepção pública e interação humano-tecnologia sobre o desenvolvimento da exploração offshore: criação do Hu-Tech Lab</t>
  </si>
  <si>
    <t>24375-8</t>
  </si>
  <si>
    <t>OTIC_DGT5_Fusão de dados e monitoramento distribuído aplicados às operações offshore e engenharia oceânica</t>
  </si>
  <si>
    <t>24379-0</t>
  </si>
  <si>
    <t>OTIC_DGT3_Coleta de dados, compartilhamento e segurança da informação (big data) aplicados às operações offshore e engenharia oceânica</t>
  </si>
  <si>
    <t>24382-4</t>
  </si>
  <si>
    <t>OTIC_HSE3_Ciência de dados para monitoramento do oceano e da costa brasileira: criação do Digital Ocean Laboratory</t>
  </si>
  <si>
    <t>24383-2</t>
  </si>
  <si>
    <t>OTIC_HSE4_Centro de simulação para avaliação da confiabilidade e do risco de operações offshore remotas</t>
  </si>
  <si>
    <t>24514-2</t>
  </si>
  <si>
    <t>Otimizar a reciclagem de plataformas offshore</t>
  </si>
  <si>
    <t>25420-1</t>
  </si>
  <si>
    <t>Mitigação do Impacto das Mudanças Climáticas nos Projetos e Operações das UEPs da Margem Equatorial</t>
  </si>
  <si>
    <t>25427-6</t>
  </si>
  <si>
    <t>24602-5</t>
  </si>
  <si>
    <t>Degradação de barreiras e modelagem probabilística de acidentes de Seg. Processo</t>
  </si>
  <si>
    <t>24521-7</t>
  </si>
  <si>
    <t>Novas tecnologias para troca térmica com água de caldeira</t>
  </si>
  <si>
    <t>24556-3</t>
  </si>
  <si>
    <t>Desenvolvimento e instalação de linha de fluxo piloto em material compósito termoplástico (TCP) para mitigação de problemas associados à corrosão sob tensão e fragilização por CO2 (SCC-CO2) sob as condições do pré-sal</t>
  </si>
  <si>
    <t>25315-3</t>
  </si>
  <si>
    <t>Carstificação, Dolomitização, Silicificação e Gênese de Stevensita em Rochas Carbonáticas das formações Itapema e Barra Velha</t>
  </si>
  <si>
    <t>25316-1</t>
  </si>
  <si>
    <t>Métodos para caracterização automatizada de zonas densamente fraturadas e carstificadas através da integração de dados sísmicos e registros especiais de poços</t>
  </si>
  <si>
    <t>24668-6</t>
  </si>
  <si>
    <t>Sistema de injeção submarina de redutor de atrito (DRA) em escoamento bifásico (petróleo-gás)</t>
  </si>
  <si>
    <t>24828-6</t>
  </si>
  <si>
    <t>Implantar Pipeshop digital, com soldagem mecanizada, automação de atividades e equipamentos modernos visando redução de tempo e ganhos de qualidade.</t>
  </si>
  <si>
    <t>25177-7</t>
  </si>
  <si>
    <t>Novas arquiteturas de HPC para Geociências</t>
  </si>
  <si>
    <t>25192-6</t>
  </si>
  <si>
    <t>Cicloestratigrafia Multiproxy do Eoceno-Mioceno do Atlântico Sul</t>
  </si>
  <si>
    <t>24731-2</t>
  </si>
  <si>
    <t>Construção de aparato experimental para estudo da deposição de parafinas e escoamento de fluidos não-newtonianos em sistemas mono e multifásicos</t>
  </si>
  <si>
    <t>24946-6</t>
  </si>
  <si>
    <t>Avaliação de Impactos e Riscos do NORM e Coal-TAR no Ambiente Marinho</t>
  </si>
  <si>
    <t>25505-9</t>
  </si>
  <si>
    <t>Planta Piloto</t>
  </si>
  <si>
    <t>24564-7</t>
  </si>
  <si>
    <t>Remoção de contaminantes sulfurados presentes em corrente C5+ da UTGCAB</t>
  </si>
  <si>
    <t>24789-0</t>
  </si>
  <si>
    <t>Mapa Tectônico das Margens Conjugadas do Brasil e Africa</t>
  </si>
  <si>
    <t>24842-7</t>
  </si>
  <si>
    <t>24952-4</t>
  </si>
  <si>
    <t>Fertilizantes de eficiência aumentada à base de ureia associada a zeólitas e catalisadores</t>
  </si>
  <si>
    <t>24551-4</t>
  </si>
  <si>
    <t>Descarbonização do Refino por meio da conversão de CO2 a e-metanol</t>
  </si>
  <si>
    <t>24561-3</t>
  </si>
  <si>
    <t>Framework Blockchain e Tokenização ESG com Origem na Rede de Valor dos Negócios de Energia da PETROBRAS</t>
  </si>
  <si>
    <t>24515-9</t>
  </si>
  <si>
    <t>PILOTO FAWAG</t>
  </si>
  <si>
    <t>25199-1</t>
  </si>
  <si>
    <t>Modelagem de impactos socioambientais da indústria de O&amp;G offshore: propostas de aprimoramento para a Avaliação de Impacto Ambiental e desenvolvimento de ferramenta geoespacial para avaliação de impactos cumulativos e sobre serviços ecossistêmicos</t>
  </si>
  <si>
    <t>UNIFESP;USP</t>
  </si>
  <si>
    <t>UNIFESP - Laboratório de Ecologia e Conservação da Natureza;USP - PMI - Departamento de Engenharia de Minas e de Petróleo</t>
  </si>
  <si>
    <t>25282-5</t>
  </si>
  <si>
    <t>Reparo a Frio de Elementos Estruturais Tubulares e Vigas I corroídas</t>
  </si>
  <si>
    <t>25889-7</t>
  </si>
  <si>
    <t>Sistemas Computacionais para simulação de Injeção com Fratura</t>
  </si>
  <si>
    <t>25247-8</t>
  </si>
  <si>
    <t>Suite MITRA: IA para Interpretação de dados de DRX, FRX e MEV, em laboratório e durante a perfuração de poços.</t>
  </si>
  <si>
    <t>25209-8</t>
  </si>
  <si>
    <t>Desenvolvimento de insumos biológicos (bioinsumos)  a serem aplicados no solo com culturas de gramíneas (cana-de-açúcar, milho e sorgo) visando a substituição de fertilizantes nitrogenados para reduzir a intensidade de carbono e melhorar a produtividade das culturas - BIOGRAM.</t>
  </si>
  <si>
    <t>GENICA INOVACAO BIOTECNOLOGICA S.A.</t>
  </si>
  <si>
    <t>25233-8</t>
  </si>
  <si>
    <t>Desenvolvimento de Membranas Seletivas para Captura e Conversão de CO2: Combinando Modelagem Gêmeo Digital e Experimentação para Prototipagem Industrial</t>
  </si>
  <si>
    <t>25243-7</t>
  </si>
  <si>
    <t>Captura de CO2 do Ar (DAC) - Desenvolvimento e Caracterização de Sólidos Porosos Adsorventes.</t>
  </si>
  <si>
    <t>25778-2</t>
  </si>
  <si>
    <t>Sistema de Suporte a Decisão em Recursos Hídricos e Mudanças Climáticas - versão web - REFAP, REGAP e Urucu</t>
  </si>
  <si>
    <t>25776-6</t>
  </si>
  <si>
    <t>Integridade de Dutos Suscetíveis à CST no Transporte de Etanol</t>
  </si>
  <si>
    <t>25851-7</t>
  </si>
  <si>
    <t>Automatização do Sistema RECON - Fase II</t>
  </si>
  <si>
    <t>25853-3</t>
  </si>
  <si>
    <t>TECTOS 3D - Fase II</t>
  </si>
  <si>
    <t>25754-3</t>
  </si>
  <si>
    <t>Libr@Blockchain: Novos paradigmas e tecnologias para Consórcios de Exploração e Produção de Óleo e Gás, visando eficiência da operação, retorno na descarbonização e monetização do gás do pré-sal</t>
  </si>
  <si>
    <t>24448-3</t>
  </si>
  <si>
    <t>Desenvolvimento de dispositivos armazenadores de energia por processos de intercalação ultrarrápida e adsorção eletrostática e seus respectivos métodos de caracterização avançados in situ e operando</t>
  </si>
  <si>
    <t>24449-1</t>
  </si>
  <si>
    <t>Desenvolvimento de baterias de conversão e seus respectivos métodos de caracterização avançados in situ e operando</t>
  </si>
  <si>
    <t>24450-9</t>
  </si>
  <si>
    <t>Geração de hidrogênio verde a partir de eletrólise e fotoeletrólise: novos catalisadores, membranas e processo escalável.</t>
  </si>
  <si>
    <t>24451-7</t>
  </si>
  <si>
    <t>MATERIAIS PARA APLICAÇÕES FOTOVOLTAICAS - PEROVSKITAS E MATERIAIS BI-DIMENSIONAIS EMERGENTES</t>
  </si>
  <si>
    <t>24452-5</t>
  </si>
  <si>
    <t>Desenvolvimento e Modelagem de Turbinas Eólicas para a Melhoria da Confiabilidade e Eficiência</t>
  </si>
  <si>
    <t>24455-8</t>
  </si>
  <si>
    <t>MATERIAIS PARA PRODUÇÃO DE HIDROGÊNIO VERDE VIA ELETROLISADORES - ÁTOMO-ÚNICO, NANOLIGAS E CATALISADORES BIDIMENSIONAIS</t>
  </si>
  <si>
    <t>24456-6</t>
  </si>
  <si>
    <t>Monitoramento de condição, prognóstico e desenvolvimento de conversores para geração eólica</t>
  </si>
  <si>
    <t>24457-4</t>
  </si>
  <si>
    <t>MATERIAIS PARA SUPERCAPACITORES E BATERIAS DE ÍONS - DE ELETRÓLITOS, ELETRODOS, INTERFACES E DISPOSTIVOS</t>
  </si>
  <si>
    <t>24458-2</t>
  </si>
  <si>
    <t>Prototipagem e aumento de escala de células solares emergentes</t>
  </si>
  <si>
    <t>24459-0</t>
  </si>
  <si>
    <t>COMPORTAMENTO MESOSCÓPICO E MACROSCÓPICO DE MATERIAIS EM DISPOSITIVOS DE ARMAZENAMENTO DE ENERGIA - FRATURA DE ELETRODO, MODELOS DE CRESCIMENTO INTERFÁSICO SÓLIDO-ELETRÓLITO E MICROESTRUTURAS</t>
  </si>
  <si>
    <t>24460-8</t>
  </si>
  <si>
    <t>DESIGN DE MATERIAS BASEADO EM INTELIGÊNCIA ARTIFICAL - DESIGN INVERSO, APRENDIZAGEM ATIVA, CAMPO DE FORÇA VIA APRENDIZADO DE MÁQUINA E DESENVOLVIMENTO DE FERRAMENTAS</t>
  </si>
  <si>
    <t>24461-6</t>
  </si>
  <si>
    <t>Células Solares de Perovskita: fundamentos e novos materiais</t>
  </si>
  <si>
    <t>24462-4</t>
  </si>
  <si>
    <t>DESCOBERTA DE CONHECIMENTO E DIAGNÓSTICO ORIENTADO POR DADOS EM DISPOSITIVOS - MODELOS DE LINGUAGEM, CLASSIFICAÇÃO AUTOMÁTICA E LITERATURA, MONITORAMENTO DO STATUS EM DISPOSITIVOS EÓLICOS E DE ARMAZENAMENTO DE ENERGIA</t>
  </si>
  <si>
    <t>24463-2</t>
  </si>
  <si>
    <t>Desenvolvimento de reformador de etanol e de células a combustível de óxido sólido
suportadas em metal para eletrificação estacionária e de mobilidade</t>
  </si>
  <si>
    <t>24464-0</t>
  </si>
  <si>
    <t>Síntese de novos materiais eletródicos para dispositivos para eletrodecomposição da água em células do tipo PEMEC</t>
  </si>
  <si>
    <t>25460-7</t>
  </si>
  <si>
    <t>Sistema de bloqueio remoto p/ instalação de raquetes de flangeamento</t>
  </si>
  <si>
    <t>25251-0</t>
  </si>
  <si>
    <t>[PUC-RJ] Avaliação de sistemas cimentícios para cenários CCUS e integridade de poços.</t>
  </si>
  <si>
    <t>PUC-Rio - Laboratório de Estruturas e Materiais - LEM-DEC</t>
  </si>
  <si>
    <t>25294-0</t>
  </si>
  <si>
    <t>25317-9</t>
  </si>
  <si>
    <t>Interpretação sísmica 4D avançada para campos do pré-sal</t>
  </si>
  <si>
    <t>25148-8</t>
  </si>
  <si>
    <t>AUTONOMIA E RENDA - IFES</t>
  </si>
  <si>
    <t>INSTITUTO FEDERAL DE EDUCACAO CIENCIA E TECNOLOGIA DO ESPIRITO SANTO</t>
  </si>
  <si>
    <t>25149-6</t>
  </si>
  <si>
    <t>AUTONOMIA E RENDA - IFMG</t>
  </si>
  <si>
    <t>INSTITUTO FEDERAL DE EDUCACAO, CIENCIA E TECNOLOGIA DE MINAS GERAIS</t>
  </si>
  <si>
    <t>25150-4</t>
  </si>
  <si>
    <t>AUTONOMIA E RENDA - IFPE</t>
  </si>
  <si>
    <t>INSTITUTO FEDERAL DE EDUCACAO, CIENCIA E TECNOLOGIA DE PERNAMBUCO</t>
  </si>
  <si>
    <t>25151-2</t>
  </si>
  <si>
    <t>AUTONOMIA E RENDA - IFPR</t>
  </si>
  <si>
    <t>INSTITUTO FEDERAL DE EDUCACAO, CIENCIA E TECNOLOGIA DO PARANA</t>
  </si>
  <si>
    <t>25153-8</t>
  </si>
  <si>
    <t>AUTONOMIA E RENDA - IFSP</t>
  </si>
  <si>
    <t>INSTITUTO FEDERAL DE EDUCACAO, CIENCIA E TECNOLOGIA DE SAO PAULO</t>
  </si>
  <si>
    <t>25284-1</t>
  </si>
  <si>
    <t>MARCO - Metodologias Avançadas para Reaproveitamento de Cascalhos Offshore</t>
  </si>
  <si>
    <t>UFSCar - Laboratório de Biogeoquímica Ambiental - LBGqA</t>
  </si>
  <si>
    <t>25296-5</t>
  </si>
  <si>
    <t>Avanços na metodologia de datação U-Pb em rochas sedimentares aplicado as bacias brasileiras</t>
  </si>
  <si>
    <t>25346-8</t>
  </si>
  <si>
    <t>Avaliação de ferramentas para o plano de monitoramento em terra (MMV - Mesuring , Monitoring and verification) em Hubs de CCUS</t>
  </si>
  <si>
    <t>25323-7</t>
  </si>
  <si>
    <t>Caracterização e aplicação de materiais asfálticos provenientes de diferentes rotas de produção com petróleos do pré-sal</t>
  </si>
  <si>
    <t>25425-0</t>
  </si>
  <si>
    <t>GEOQInsight - IA Generativa para Exploração Geoquímica</t>
  </si>
  <si>
    <t>25341-9</t>
  </si>
  <si>
    <t>Pipeshop digital: Desenvolver, integrar e avaliar tecnologias digitais aplicáveis à montagem, corte, soldagem e inspeção em pipeshop.</t>
  </si>
  <si>
    <t>25355-9</t>
  </si>
  <si>
    <t>Integração de técnicas ômicas na avaliação dos impactos ambientais da água produzida em ecossistemas marinhos sob a influência da exploração e produção de petróleo e gás natural</t>
  </si>
  <si>
    <t>24886-4</t>
  </si>
  <si>
    <t>Projeto Elétrico e Configuração de Relês de proteção com Inteligência Artificial</t>
  </si>
  <si>
    <t>24603-3</t>
  </si>
  <si>
    <t>Avaliação da viabilidade do uso de sensores acústicos distribuídos em fibra óptica para monitoramento sismo-oceanográfico</t>
  </si>
  <si>
    <t>25377-3</t>
  </si>
  <si>
    <t>Identificação e quantificação de contaminantes inorgânicos em combustíveis com componente renovável usando ICP-MS</t>
  </si>
  <si>
    <t>25366-6</t>
  </si>
  <si>
    <t>Degração de barreiras e modelagem probabilística de acidentes de SePro</t>
  </si>
  <si>
    <t>UFRJ - LPS - Laboratório de Processamento de Sinais</t>
  </si>
  <si>
    <t>25388-0</t>
  </si>
  <si>
    <t>Otimização de operações de acidificação em carbonatos - comparação da eficiência de sistemas ácidos para diferentes condições petrofísicas e desenvolvimento de novas formulações</t>
  </si>
  <si>
    <t>25390-6</t>
  </si>
  <si>
    <t>Amazon GeneBank: Sementes e Microrganismos da Amazônia a Serviço da Recuperação de Áreas Degradadas</t>
  </si>
  <si>
    <t>25404-5</t>
  </si>
  <si>
    <t>Avanços Tecnológicos na Detecção de Hidrocarbonetos em Sistemas Aquáticos: Estratégias Inovadoras para o Monitoramento Ambiental na Foz do Amazonas</t>
  </si>
  <si>
    <t>25405-2</t>
  </si>
  <si>
    <t>Mineralogia Hiperespectral para Testemunhos de Sondagem</t>
  </si>
  <si>
    <t>25423-5</t>
  </si>
  <si>
    <t>LRMN 2.0</t>
  </si>
  <si>
    <t>24724-7</t>
  </si>
  <si>
    <t>INFRA - Captura de CO2 do Ar (DAC) - Desenvolvimento e Caracterização de Sólidos Porosos Adsorventes</t>
  </si>
  <si>
    <t>24885-6</t>
  </si>
  <si>
    <t>Avaliação de traço elétrico e revestimento em operação cíclica</t>
  </si>
  <si>
    <t>25448-2</t>
  </si>
  <si>
    <t>Diagnóstico e Investigação dos Mecanismos Reguladores do Comportamento de PFAs (substâncias per e polifluoroaquil)</t>
  </si>
  <si>
    <t>24896-3</t>
  </si>
  <si>
    <t>Desenvolvimento experimental para bioconversão de CO2 a metanol e ácidos orgânicos</t>
  </si>
  <si>
    <t>25791-5</t>
  </si>
  <si>
    <t>Otimizar a reciclagem de flexíveis e umbilicais</t>
  </si>
  <si>
    <t>25347-6</t>
  </si>
  <si>
    <t>SCPS Inteligente</t>
  </si>
  <si>
    <t>24888-0</t>
  </si>
  <si>
    <t>Módulos fotovoltaicos de perovskita</t>
  </si>
  <si>
    <t>25469-8</t>
  </si>
  <si>
    <t>História diagenética e hidrotermal das rochas carbonáticas das formações Barra Velha e Itapema da seção Pré-sal na Área de Libra: Impacto na evolução da porosidade e permeabilidade. Enfoque na diferenciação entre fenômenos hidrotermais e vulcânicos.</t>
  </si>
  <si>
    <t>25514-1</t>
  </si>
  <si>
    <t>Caracterização dos hidrocarbonetos em sedimentos e água do mar na bacia da foz do Amazonas</t>
  </si>
  <si>
    <t>CPAT</t>
  </si>
  <si>
    <t>CPAT - Laboratório de Análises de Sistemas Sustentáveis - LASS</t>
  </si>
  <si>
    <t>25463-1</t>
  </si>
  <si>
    <t>Sistema de Otimização de Reservatórios multifidelidade e multifísica</t>
  </si>
  <si>
    <t>25214-8</t>
  </si>
  <si>
    <t>Aplicação de IA p/ predição de eventos de Segurança em bases do SMS PGN</t>
  </si>
  <si>
    <t>25461-5</t>
  </si>
  <si>
    <t>Composição e micromecânica de rochas selantes</t>
  </si>
  <si>
    <t>25507-5</t>
  </si>
  <si>
    <t>História diagenética e hidrotermal das rochas carbonáticas das formações Barra Velha e Itapema da seção Pré-sal na Área de Libra: Impacto na evolução da porosidade e permeabilidade. Enfoque no estudo de rochas retrabalhadas.</t>
  </si>
  <si>
    <t>24968-0</t>
  </si>
  <si>
    <t>Técnicas para recuperação de vegetação costeira e avaliação de impacto líquido positivo em biodiversidade</t>
  </si>
  <si>
    <t>25479-7</t>
  </si>
  <si>
    <t>Sistema de Monitoramento Contínuo de Condição de Equipamentos Dinâmicos - Full Wireless - Fase 2</t>
  </si>
  <si>
    <t>25498-7</t>
  </si>
  <si>
    <t>Desenvolvimento de metodologia de indicador online de confiabilidade de sistema elétrico e gestão de ativos</t>
  </si>
  <si>
    <t>TRILITON TECNOLOGIAS E SISTEMAS LTDA</t>
  </si>
  <si>
    <t>UFU - Laboratório de Redes Inteligentes - LRI</t>
  </si>
  <si>
    <t>24919-3</t>
  </si>
  <si>
    <t>Controle de corrosão em área fria pela injeção de ar no Reator de FCC</t>
  </si>
  <si>
    <t>25492-0</t>
  </si>
  <si>
    <t>TurbiditeScan2029: Tecnologia Avançada de Machine Learning para Caracterização de Reservatórios na Margem Equatorial Brasileira</t>
  </si>
  <si>
    <t>24871-6</t>
  </si>
  <si>
    <t>BOP-ANC - Novo Sistema com Torpedo Reutilizável para Ancoragem de BOP.</t>
  </si>
  <si>
    <t>25506-7</t>
  </si>
  <si>
    <t>Desenvolvimento de plataforma computacional para análise e processamento de dados do refino</t>
  </si>
  <si>
    <t>25532-3</t>
  </si>
  <si>
    <t>Hidrogeoquímica para monitoramento, medição e verificação (MMV) aplicado a captura e armazenamento de carbono (CCS)</t>
  </si>
  <si>
    <t>25508-3</t>
  </si>
  <si>
    <t>Estudo de gaseificação em fluxo de arraste</t>
  </si>
  <si>
    <t>25550-5</t>
  </si>
  <si>
    <t>IntraChron: Evolução e Características do Campo Geomagnético sob um Único Norte</t>
  </si>
  <si>
    <t>UFVJM</t>
  </si>
  <si>
    <t>UFVJM - Laboratório de Estudos Tectônicos</t>
  </si>
  <si>
    <t>25527-3</t>
  </si>
  <si>
    <t>Desenvolvimento de testes rápidos para biomarcadores visando saúde de funcionários da indústria de óleo e gás</t>
  </si>
  <si>
    <t>25631-3</t>
  </si>
  <si>
    <t>História diagenética e hidrotermal das rochas carbonáticas das formações Barra Velha e Itapema da seção Pré-sal na Área de Libra: Impacto na evolução da porosidade e permeabilidade. Enfoque no estudo de rochas lacustres e travertinos.</t>
  </si>
  <si>
    <t>24918-5</t>
  </si>
  <si>
    <t>Monitoramento e avaliação em tempo real do teor de C do catalisador e da regeneração da UFCC</t>
  </si>
  <si>
    <t>24941-7</t>
  </si>
  <si>
    <t>CCUS Elevação e Escoamento - Escoamento de CO2</t>
  </si>
  <si>
    <t>25540-6</t>
  </si>
  <si>
    <t>OTIMROTA 3.0: Ferramenta computacional de geração de alternativas de arranjos submarinos para projetos conceituais</t>
  </si>
  <si>
    <t>25753-5</t>
  </si>
  <si>
    <t>Aplicação de IA p/ predição de eventos de Segurança em bases do SMS</t>
  </si>
  <si>
    <t>24849-2</t>
  </si>
  <si>
    <t>Efeito de novos contaminantes no processamento de cargas renováveis em FCC</t>
  </si>
  <si>
    <t>25536-4</t>
  </si>
  <si>
    <t>Gêmeos digitais de rochas carbonáticas do pré-sal para caracterizar propriedades geomecânicas e geofísicas e suas alterações com o fluxo reativo de CO2</t>
  </si>
  <si>
    <t>25544-8</t>
  </si>
  <si>
    <t>Modelo de Linguagem Natural para segurança em CCUS</t>
  </si>
  <si>
    <t>25436-7</t>
  </si>
  <si>
    <t>Comportamento dos PFAs (substâncias perfluoroalquiladas) em subsuperfície e avaliação de sua presença na indústria de O&amp;G.</t>
  </si>
  <si>
    <t>25695-8</t>
  </si>
  <si>
    <t>Abordagem cinética molecular aplicada a cargas biogênicas para biorrefino</t>
  </si>
  <si>
    <t>25389-8</t>
  </si>
  <si>
    <t>Previsão de correntes oceânicas com técnicas de inteligência artificial</t>
  </si>
  <si>
    <t>OCEANPACT SERVICOS MARITIMOS S.A.;ACHETE &amp; PRIMO CONSULTORIA, PERICIA E DESENVOLVIMENTO DE SOFTWARE LTDA;ATMOSMARINE TECNOLOGIA E CONSULTORIA LTDA</t>
  </si>
  <si>
    <t>UFRJ - UNIVERSIDADE FEDERAL DO RIO DE JANEIRO;UFRJ - Laboratório de Computação de Alto Desempenho e Aprendizado de Máquina em Engenharia (L'CADAME)</t>
  </si>
  <si>
    <t>25821-0</t>
  </si>
  <si>
    <t>Digital Twin para Unidade de Tratamento de Gás Natural (DTGas) - Fase 2</t>
  </si>
  <si>
    <t>24977-1</t>
  </si>
  <si>
    <t>CAP CIRCULAR</t>
  </si>
  <si>
    <t>25130-6</t>
  </si>
  <si>
    <t>Infraestrutura para avaliação da erosão em sistemas de contenção de blowouts submarinos.</t>
  </si>
  <si>
    <t>25555-4</t>
  </si>
  <si>
    <t>Novos materiais para recuperação de H2 em correntes gasosas residuais de refinarias</t>
  </si>
  <si>
    <t>25622-2</t>
  </si>
  <si>
    <t>Desenvolvimento de Modelos para Previsão do Comportamento Erosivo-corrosivo - MEroCorr - TC de P&amp;D</t>
  </si>
  <si>
    <t>25556-2</t>
  </si>
  <si>
    <t>Wcontrol - Controle de Peso 2025</t>
  </si>
  <si>
    <t>25562-0</t>
  </si>
  <si>
    <t>SAGA - Sistema de Análise de Geometria e Arquitetura - Parâmetros Deposicionais de Reservatórios II</t>
  </si>
  <si>
    <t>24911-0</t>
  </si>
  <si>
    <t>DHSV Insertável Wireless</t>
  </si>
  <si>
    <t>25843-4</t>
  </si>
  <si>
    <t>Modelos para Aumento da Precisão nas Estimativas de Desempenho do Processo de HDT de Médios em Unidades Industriais</t>
  </si>
  <si>
    <t>25764-2</t>
  </si>
  <si>
    <t>Valorização da fração C5–C9 via eletrocatálise com CO2</t>
  </si>
  <si>
    <t>24913-6</t>
  </si>
  <si>
    <t>ICV Esfera</t>
  </si>
  <si>
    <t>25567-9</t>
  </si>
  <si>
    <t>REMAZON - Mapeamento e Caracterização da Geodiversidade, Biodiversidade e Ecologia dos Sistemas Recifais Mesofóticos da Bacia da Foz do Amazonas</t>
  </si>
  <si>
    <t>25577-8</t>
  </si>
  <si>
    <t>LEQUES - Modelagem geológica de leques submarinos</t>
  </si>
  <si>
    <t>25579-4</t>
  </si>
  <si>
    <t>Avaliação de Impacto de Compostos Moleculares de Cargas Fósseis/ Renováveis/Alternativas em Processos de Refino Através de Abordagem Cinética Molecular Baseada em Lumping Orientado por Estruturas (SOL) e Molécula como um Grafo (MAG)</t>
  </si>
  <si>
    <t>24759-3</t>
  </si>
  <si>
    <t>Pesquisa e desenvolvimento de dispositivos fotovoltaicos de perovskita visando ao aumento de estabilidade e escalabilidade</t>
  </si>
  <si>
    <t>25576-0</t>
  </si>
  <si>
    <t>Soluções baseadas na Natureza com ganhos líquidos em Carbono e benefícios associados: avaliação de modelos para implementação em área de influência da UTGCA e outras unidades operacionais da Petrobras</t>
  </si>
  <si>
    <t>USP - LabTrop - Laboratório de Ecologia de Florestas Tropicais</t>
  </si>
  <si>
    <t>25604-0</t>
  </si>
  <si>
    <t>Propagação de Ondas Acústicas em meios heterogêneos via Método dos Elementos de Contorno com Interpolação Direta</t>
  </si>
  <si>
    <t>25554-7</t>
  </si>
  <si>
    <t>P&amp;D - Rede Drones</t>
  </si>
  <si>
    <t>25659-4</t>
  </si>
  <si>
    <t>Robô Ambiental Híbrido Autônomo para Áreas Alagadas e Alagáveis</t>
  </si>
  <si>
    <t>UFPB - Laboratório de Engenharia de Sistemas e Robótica (LaSER)</t>
  </si>
  <si>
    <t>25099-3</t>
  </si>
  <si>
    <t>LIBRA Metaverso - Integração de Tecnologias Avançadas p/ Proposição, Controle e Simulação de LIBRA (PROGAS)</t>
  </si>
  <si>
    <t>25618-0</t>
  </si>
  <si>
    <t>Levantamento da fauna de mamíferos marinhos na Margem Equatorial do Brasil, entre o Rio Grande do Norte e o Amapá</t>
  </si>
  <si>
    <t>UFRN - Laboratório de Biologia Molecular e Genômica ;UFRN - GRUPO DE PESQUISA EM ECOLOGIA DE PAISAGENS ACÚSTICAS;UFRN - DEPARTAMENTO DE FÍSICA TEÓRICA E EXPERIMENTAL;UFRN - Laboratório de Informática Industrial - LII</t>
  </si>
  <si>
    <t>25334-4</t>
  </si>
  <si>
    <t>Caracterização com vistas ao desenvolvimento socioeconômico territorial para a Margem Equatorial</t>
  </si>
  <si>
    <t>25345-0</t>
  </si>
  <si>
    <t>25854-1</t>
  </si>
  <si>
    <t>Evolução Tectono-Sedimentar de Sistemas Turbidíticos</t>
  </si>
  <si>
    <t>24920-1</t>
  </si>
  <si>
    <t>Indicador de confiabilidade online para sistemas elétricos/termoelétricos</t>
  </si>
  <si>
    <t>25607-3</t>
  </si>
  <si>
    <t>Sensoriamento Remoto com aplicações à geomecânica de injeção</t>
  </si>
  <si>
    <t>25626-3</t>
  </si>
  <si>
    <t>Caracterização molecular da bacia sedimentar da Foz do Amazonas (bentônica, pelágica e costeira).</t>
  </si>
  <si>
    <t>SENAI-PA</t>
  </si>
  <si>
    <t>SENAI-PA - INSTITUTO SENAI DE INOVAÇÃO EM TECNOLOGIAS MINERAIS (ISI/TM)</t>
  </si>
  <si>
    <t>25636-2</t>
  </si>
  <si>
    <t>Sistema Robótico Diverless Tele Operado para Inspeção, Limpeza, Manutenção e Atuação em Linhas de Ancoragem.</t>
  </si>
  <si>
    <t>25637-0</t>
  </si>
  <si>
    <t>Comparação de Diferentes Flotadores Compactos (CFU): CFD e Validação em Piloto (TRL 5)</t>
  </si>
  <si>
    <t>25650-3</t>
  </si>
  <si>
    <t>Oasis - P&amp;D: Origem, Ambientes Sedimentares e Isotópicos em Sistemas Cársticos - Implicações nos Reservatórios do Pré-Sal</t>
  </si>
  <si>
    <t>25859-0</t>
  </si>
  <si>
    <t>CAM-Crossover Adaptável Multiprojeto</t>
  </si>
  <si>
    <t>24815-3</t>
  </si>
  <si>
    <t>Expansão da Rede de Modelagem e Observação Oceanográfica REMO</t>
  </si>
  <si>
    <t>24817-9</t>
  </si>
  <si>
    <t>Base de Dados Estruturada de Depósitos de Argilas do Brasil e Análogos no Mundo</t>
  </si>
  <si>
    <t>24818-7</t>
  </si>
  <si>
    <t>Estratégias Avançadas de Controle e Otimização para Plantas de Produção de Petróleo e Gás</t>
  </si>
  <si>
    <t>24857-5</t>
  </si>
  <si>
    <t>Modelagem Ecossistêmica da Margem Continental Brasileira e Integração Estatística do PCR-FZA com aprendizado de máquina</t>
  </si>
  <si>
    <t>UNIFESP - Laboratório de Meiofauna Marinha</t>
  </si>
  <si>
    <t>25663-6</t>
  </si>
  <si>
    <t>Caracterização da resposta do sinal de RMN em condições de perfilagem para CCS/CCUS</t>
  </si>
  <si>
    <t>25649-5</t>
  </si>
  <si>
    <t>Geomorfologia, sedimentologia e caracterização das comunidades bentônicas e da pesca na margem continental da bacia da foz do Rio Amazonas</t>
  </si>
  <si>
    <t>MPEG;UFPA</t>
  </si>
  <si>
    <t>MPEG - MUSEU PARAENSE EMÍLIO GOELDI;UFPA - Laboratório de Pesquisa em Monitoramento Ambiental Marinho</t>
  </si>
  <si>
    <t>25669-3</t>
  </si>
  <si>
    <t>Desenvolvimento de técnicas para monitoração, e reidentificação de modelos de inferências em plantas industriais.</t>
  </si>
  <si>
    <t>25670-1</t>
  </si>
  <si>
    <t>Inversão robusta do campo elástico completo da onda (EFWI)</t>
  </si>
  <si>
    <t>UFPA - Laboratório de Pesquisa Aplicada a Exploração de Óleo e Gás - LAPAEX;UNICAMP - UNIVERSIDADE ESTADUAL DE CAMPINAS</t>
  </si>
  <si>
    <t>25677-6</t>
  </si>
  <si>
    <t>Ecologia de foraminíferos bentônicos do manguezal, plataforma, talude e sopé continentais da bacia Foz do Amazonas.</t>
  </si>
  <si>
    <t>25608-1</t>
  </si>
  <si>
    <t>Implantação do ATIVO360 nas Unidades do Gás</t>
  </si>
  <si>
    <t>25668-5</t>
  </si>
  <si>
    <t>Visão Computacional e IA aplicados à Avaliação Petrofísica por Perfis de Imagem</t>
  </si>
  <si>
    <t>WISE VISAO COMPUTACIONAL LTDA</t>
  </si>
  <si>
    <t>25858-2</t>
  </si>
  <si>
    <t>Modelagem Geológica Multiescalar Aplicada aos Processos Exploratórios</t>
  </si>
  <si>
    <t>25609-9</t>
  </si>
  <si>
    <t>Desenvolvimento de ROV e instrumentação oceanográfica de baixo custo</t>
  </si>
  <si>
    <t>25672-7</t>
  </si>
  <si>
    <t>Sísmica 4D sustentável para o pré-sal brasileiro empregando fontes de baixa energia</t>
  </si>
  <si>
    <t>25680-0</t>
  </si>
  <si>
    <t>Análise tectônica e estratigráfica no Mioceno e pós Mioceno na porção noroeste da bacia Potiguar.</t>
  </si>
  <si>
    <t>24963-1</t>
  </si>
  <si>
    <t>Bioconversão de CO2 a SAF</t>
  </si>
  <si>
    <t>25076-1</t>
  </si>
  <si>
    <t>Desenvolvimento de Metodologias de Avaliação de Propriedades Básicas das Rochas</t>
  </si>
  <si>
    <t>25681-8</t>
  </si>
  <si>
    <t>Protótipo de Gêmeo Digital Industrial para Segurança de Processo em Planta Offshore</t>
  </si>
  <si>
    <t>25691-7</t>
  </si>
  <si>
    <t>Redução de Tempo de Processamento Sísmico</t>
  </si>
  <si>
    <t>SPECTRUM GEO DO BRASIL SERVIÇOS GEOFÍSICOS LTDA</t>
  </si>
  <si>
    <t>25841-8</t>
  </si>
  <si>
    <t>DYNASIM - Novas Tecnologias para Análise de Fadiga de Elos de Amarras</t>
  </si>
  <si>
    <t>24725-4</t>
  </si>
  <si>
    <t>Equipamentos para processamento de dados de sísmica passiva registrados em tempo real</t>
  </si>
  <si>
    <t>25584-4</t>
  </si>
  <si>
    <t>Hibridização de Sondas</t>
  </si>
  <si>
    <t>25692-5</t>
  </si>
  <si>
    <t>Digital Twin de Ancoragem: qualificação de dados monitorados para detecção de rompimento de linha e monitoração de fadiga através de sensores virtuais</t>
  </si>
  <si>
    <t>25289-0</t>
  </si>
  <si>
    <t>Desenvolvimento de abordagens e sensores aplicados a plataformas microfluídicas</t>
  </si>
  <si>
    <t>25266-8</t>
  </si>
  <si>
    <t>Testes Avançados em Equipamentos de Proteção Individual</t>
  </si>
  <si>
    <t>25217-1</t>
  </si>
  <si>
    <t>Mecanismos de ruptura e critérios para avaliação de deslizamentos: Limites de retrogressão em cânions submarinos</t>
  </si>
  <si>
    <t>25023-3</t>
  </si>
  <si>
    <t>25904-4</t>
  </si>
  <si>
    <t>Quimioestratigrafia e Inclusões Fluidas em Búzios: atualização e integração do modelo geológico conceitual</t>
  </si>
  <si>
    <t>25033-2</t>
  </si>
  <si>
    <t>Ferramentas para Tele Operações intrusivas em dutos ( especialmente dutos submarinos )</t>
  </si>
  <si>
    <t>25292-4</t>
  </si>
  <si>
    <t>Tecnologias de sensoriamento acústico distribuído a fibra óptica para aquisição de dados sísmicos de superfície com contribuições ao campo de Mero</t>
  </si>
  <si>
    <t>25482-1</t>
  </si>
  <si>
    <t>Tecnologias alternativas para a produção de bio-óleos a partir de biomassa lignocelulósica</t>
  </si>
  <si>
    <t>24906-0</t>
  </si>
  <si>
    <t>Restauração Assistida de Manguezais para Serviços Ecossistêmicos (MARES)</t>
  </si>
  <si>
    <t>25094-4</t>
  </si>
  <si>
    <t>Melhorias de Caracterização Laboratorial da Permeabilidade Relativa</t>
  </si>
  <si>
    <t>25763-4</t>
  </si>
  <si>
    <t>Desenvolvimento de Ferramentas para Tele Operações Intrusivas em Dutos (especialmente dutos submarinos)</t>
  </si>
  <si>
    <t>25771-7</t>
  </si>
  <si>
    <t>Integridade de Cimento para Captura, Uso e Armazenamento de Carbono</t>
  </si>
  <si>
    <t>25065-4</t>
  </si>
  <si>
    <t>Robô ambiental para áreas alagadas e alagáveis</t>
  </si>
  <si>
    <t>25055-5</t>
  </si>
  <si>
    <t>Gêmeo Digital Industrial para Segurança de Processo</t>
  </si>
  <si>
    <t>25794-9</t>
  </si>
  <si>
    <t>Redução em tempo de processamento Geofísico</t>
  </si>
  <si>
    <t>25395-5</t>
  </si>
  <si>
    <t>Caracterização de produtos nanoestruturados usando sp-ICP-MS</t>
  </si>
  <si>
    <t>25722-0</t>
  </si>
  <si>
    <t>25788-1</t>
  </si>
  <si>
    <t>Desenvolvimento de técnicas para monitoração, e reidentificação de modelos de inferências em plantas industriais</t>
  </si>
  <si>
    <t>25831-9</t>
  </si>
  <si>
    <t>Diversidade, estrutura e produtividade da comunidade fitoplanctônica da bacia sedimentar da foz do Rio Amazonas</t>
  </si>
  <si>
    <t>UFPE - Departamento de Oceanografia</t>
  </si>
  <si>
    <t>25421-9</t>
  </si>
  <si>
    <t>PREVISÃO DE CORRENTES OCEÂNICAS COM TÉCNICAS DE INTELIGÊNCIA ARTIFICIAL</t>
  </si>
  <si>
    <t>25857-4</t>
  </si>
  <si>
    <t>Desenvolvimento e Avaliação de Técnicas de Perfis de Imagem à partir de Dados Multimodais com Uso de Inteligência Artificial e Visão Computacional</t>
  </si>
  <si>
    <t>25017-5</t>
  </si>
  <si>
    <t>Projetos conceitual, básico e executivo, e construção de uma planta piloto para estudos de garantia de escoamento (flow loop de GARESC), incluindo o detalhamento do plano de testes e comissionamento.</t>
  </si>
  <si>
    <t>25809-5</t>
  </si>
  <si>
    <t>Otimização de Reservatórios multifidelidade e multifísica via ICARO</t>
  </si>
  <si>
    <t>25864-0</t>
  </si>
  <si>
    <t>Detecção e Avaliação do Risco e Impacto de NORM em Sistemas Submarinos de Produção de O&amp;G</t>
  </si>
  <si>
    <t>UFRJ - Laboratório de Tecnologia Submarina - LTS;UFRJ - LIN - Laboratório de Instrumentação Nuclear</t>
  </si>
  <si>
    <t>25869-9</t>
  </si>
  <si>
    <t>PLUMA - Caracterização da Hidroquímica, das comunidades zooplanctônica e neustônica e análise de séries de dados pretéritos de desembarque pesqueiro da Bacia da foz do rio Amazonas</t>
  </si>
  <si>
    <t>UFRA</t>
  </si>
  <si>
    <t>UFRA - : LABORATÓRIO DE ECOLOGIA AQUÁTICA E AQUICULTURA TROPICAL</t>
  </si>
  <si>
    <t>25870-7</t>
  </si>
  <si>
    <t>Desenvolvimento de sistemas e métodos laboratoriais para avaliação do efeito de comunidades microbianas relacionadas à biodegradação de óleo e produção de H2S em condições de reservatórios do Pré-Sal</t>
  </si>
  <si>
    <t>SENAI-RJ;SENAI</t>
  </si>
  <si>
    <t>SENAI-RJ - INSTITUTO SENAI DE INOVAÇÃO EM QUÍMICA VERDE ;SENAI - Instituto SENAI de Inovação em Biossintéticos e Fibras</t>
  </si>
  <si>
    <t>25034-0</t>
  </si>
  <si>
    <t>Criação de equipamento de KR autônomo para ensaios a-o e g-o nos regimes transiente e permanente</t>
  </si>
  <si>
    <t>25671-9</t>
  </si>
  <si>
    <t>Arrastes de Líquidos em Vasos depuradores de gás - Medição &amp; Mitigação</t>
  </si>
  <si>
    <t>25168-6</t>
  </si>
  <si>
    <t>Recuperação de hidrogênio no Refino – desenvolvimento de novos materiais</t>
  </si>
  <si>
    <t>25860-8</t>
  </si>
  <si>
    <t>Avaliação da miscibilidade via teste em tubo delgado associada à descrição aprimorada por microdestilação</t>
  </si>
  <si>
    <t>25883-0</t>
  </si>
  <si>
    <t>Protótipo para avaliação de dano à formação em operações de combate à perda de circulação</t>
  </si>
  <si>
    <t>25167-8</t>
  </si>
  <si>
    <t>Tubos com Plugues Solúveis</t>
  </si>
  <si>
    <t>25213-0</t>
  </si>
  <si>
    <t>Avaliação de Novas Formulações Ácidas</t>
  </si>
  <si>
    <t>25893-9</t>
  </si>
  <si>
    <t>Aumento de fator de recuperação através da estimulação mecânica de reservatórios</t>
  </si>
  <si>
    <t>UFBA - CENTRO DE PESQUISA EM GEOFÍSICA E GEOLOGIA</t>
  </si>
  <si>
    <t>25894-7</t>
  </si>
  <si>
    <t>Processamento Utilizando Quantum Machine Learning em Arquiteturas Híbridas e Transferência segura de Dados.</t>
  </si>
  <si>
    <t>25896-2</t>
  </si>
  <si>
    <t>Modelagem geomecânica da movimentação superficial derivada de dados InSAR em campos petrolíferos da Bacia do Recôncavo com injeção de fluidos</t>
  </si>
  <si>
    <t>UNESP - Laboratório de Geomodelagem 3D - DPM - IGCE - UNESP;UNESP - Unesp Rio Claro</t>
  </si>
  <si>
    <t>25056-3</t>
  </si>
  <si>
    <t>Biorredução de CO2</t>
  </si>
  <si>
    <t>UnB;UFRJ;UFSCar;FFCLRP</t>
  </si>
  <si>
    <t>UnB - Plataforma Biotecnológica (PBio);UFRJ - BIOSE - Laboratório de Engenharia de Sistemas Biológicos;UFRJ - Laboratório de Biotecnologia Microbiana - LaBiM;UFRJ - GESTORE - Núcleo de Pesquisa em Sistemas e Gestão de Engenharia - POLI/UFRJ;UFRJ - H2CIN - Laboratório de Hidrorrefino, Engenharia de Processos e Termodinâmica Aplicada da Escola de Química da UFRJ;UFSCar - Laboratorio de Metaloenzimas e Biomimeticos;FFCLRP - Laboratório de Biotecnologia Ambiental e Energias Renováveis</t>
  </si>
  <si>
    <t>25348-4</t>
  </si>
  <si>
    <t>Modelagem 3D e 2D de Contaminação, Remediação e Risco</t>
  </si>
  <si>
    <t>25271-8</t>
  </si>
  <si>
    <t>Avaliação do Efeito de Campo Magnético em Emulsões de Petróleo</t>
  </si>
  <si>
    <t>25916-8</t>
  </si>
  <si>
    <t>Aplicação de Tecnologias Quânticas e Pós-Quânticas para a Segurança Cibernética</t>
  </si>
  <si>
    <t>25591-9</t>
  </si>
  <si>
    <t>Sistema de Otimização de Bloqueios de Energia em UTEs</t>
  </si>
  <si>
    <t>25923-4</t>
  </si>
  <si>
    <t>Determinação da PMM (pressão mínima de miscibilidade) via teste em tubo delgado associada à descrição aprimorada por microdestilação</t>
  </si>
  <si>
    <t>25717-0</t>
  </si>
  <si>
    <t>Infraestrutura: Integração de Tecnologias Quânticas Para Simulação de Moléculas e Materias: Otimização, Modelagem, Comunicação e Sensores</t>
  </si>
  <si>
    <t>UFSCar - Grupo de Óptica Quântica e Informação Quântica</t>
  </si>
  <si>
    <t>25931-7</t>
  </si>
  <si>
    <t>Integração de Tecnologias Quânticas Para Simulação de Moléculas e Materias: Otimização, Modelagem, Comunicação e Sensores</t>
  </si>
  <si>
    <t>25742-8</t>
  </si>
  <si>
    <t>Planta Piloto de pirólise a plasma do metano</t>
  </si>
  <si>
    <t>25287-4</t>
  </si>
  <si>
    <t>Tecnologias Quânticas Aplicadas a Geociência do Petróleo</t>
  </si>
  <si>
    <t>25371-6</t>
  </si>
  <si>
    <t>Sistema robótico diverless tele operado para inpeção, limpeza, manutenção e atuação em linhas de ancoragem</t>
  </si>
  <si>
    <t>25658-6</t>
  </si>
  <si>
    <t>Qualidade de Biometano: Desenvolvimento e Validação de Metodologias Analíticas</t>
  </si>
  <si>
    <t>25871-5</t>
  </si>
  <si>
    <t>Desenvolvimento de Tecnologia de Captura Direta do Ar (DAC Modular)</t>
  </si>
  <si>
    <t>CARBONAIR ENERGY LTDA.</t>
  </si>
  <si>
    <t>SENAI-RJ - Instituto SENAI Tecnologia Solda;SENAI-RJ - Centro de Tecnologia SENAI Automação e Simulação - Serviços de Simulação;SENAI-RJ - Instituto SENAI de Tecnologia Química e Meio Ambiente;SENAI-RJ - Instituto SENAI de Inovação Inspeção e Integridade</t>
  </si>
  <si>
    <t>25444-1</t>
  </si>
  <si>
    <t>Carbon Countdown BR - Mapa referencial de conteúdo de carbono dos solos e vegetação do Brasil</t>
  </si>
  <si>
    <t>25364-1</t>
  </si>
  <si>
    <t>Otimizador de Balanço Termoelétrico Butil-PRO com módulo de descarbonização</t>
  </si>
  <si>
    <t>25619-8</t>
  </si>
  <si>
    <t>Integridade de Umbilicais Submarinos</t>
  </si>
  <si>
    <t>25761-8</t>
  </si>
  <si>
    <t>Escoamentos Multifásicos Complexos em CFD</t>
  </si>
  <si>
    <t>25363-3</t>
  </si>
  <si>
    <t>Implementação de Tecnologia de IIoT em uma Refinaria - Monitoração de Cabos Fase 2</t>
  </si>
  <si>
    <t>25830-1</t>
  </si>
  <si>
    <t>SSTAB - Importação Automatizada de Modelos de Estabilidade da Fase de Construção e Montagem</t>
  </si>
  <si>
    <t>25838-4</t>
  </si>
  <si>
    <t>WCONTROL - Integração com a Base de Dados de Modelos 3D da Engenharia Básica</t>
  </si>
  <si>
    <t>25438-3</t>
  </si>
  <si>
    <t>Estudos Geoquímicos da MEQ-Colômbia</t>
  </si>
  <si>
    <t>25200-7</t>
  </si>
  <si>
    <t>Desenvolvimento de softwares científicos para simulação 2D e 3D preventiva de vazamentos e apoio à tomada de decisão no gerenciamento de áreas contaminadas em empreendimentos terrestres do setor de O&amp;G e biocombustíveis.</t>
  </si>
  <si>
    <t>25378-1</t>
  </si>
  <si>
    <t>Desenvolvimento Supressor de Arco Elétrico e estudo de choque elétrico (Fase 2)</t>
  </si>
  <si>
    <t>25392-2</t>
  </si>
  <si>
    <t>Fluidos de completação não danificantes para zonas de perda</t>
  </si>
  <si>
    <t>25244-5</t>
  </si>
  <si>
    <t>Projeto DNA Marinho: Dinâmica do DNA Ambiental (eDNA) em Ecossistemas Marinhos.</t>
  </si>
  <si>
    <t>UFPR - Grupo Integrado de Aquicultura e Estudos Ambientais</t>
  </si>
  <si>
    <t>25559-6</t>
  </si>
  <si>
    <t>Pesquisa em processamento e interpretação de dados sismicos focalizados 4D</t>
  </si>
  <si>
    <t>25279-1</t>
  </si>
  <si>
    <t>Tecnologia para produção de diesel verde através de processo intensificado ( ETHANOIL+)</t>
  </si>
  <si>
    <t>25852-5</t>
  </si>
  <si>
    <t>Inversão Sísmica Elástica e Inteligência Artificial (IA) em bacias terrestres</t>
  </si>
  <si>
    <t>25518-2</t>
  </si>
  <si>
    <t>SOLUÇÕES BASEADAS NA NATUREZA (SBN) PARA ACELERAR A RECUPERAÇÃO DE ÁREAS CONTAMINADAS</t>
  </si>
  <si>
    <t>25762-6</t>
  </si>
  <si>
    <t>Inovação em Biorrefino - Eixo Temático Processos Biotecnológicos para Produtos de Baixo Carbono</t>
  </si>
  <si>
    <t>25430-0</t>
  </si>
  <si>
    <t>Desenvolvimento de metodologia consolidada em software inovador para delineamento de Soluções Baseadas na Natureza (SBN) e aceleração da remediação de áreas contaminadas da Indústria de Óleo e Gás</t>
  </si>
  <si>
    <t>25897-0</t>
  </si>
  <si>
    <t>Bacteriófagos para mitigação de H2S biogênico em reservatórios do pré-sal</t>
  </si>
  <si>
    <t>25489-6</t>
  </si>
  <si>
    <t>25451-6</t>
  </si>
  <si>
    <t>Desbloqueando o “Pré-sal” do sequestro de carbono: tecnologias para ampliar massivamente a restauração florestal.</t>
  </si>
  <si>
    <t>25708-9</t>
  </si>
  <si>
    <t>Desenvolvimento de eletrolisador nacional</t>
  </si>
  <si>
    <t>25462-3</t>
  </si>
  <si>
    <t>MPA Genesis - Empregando LLMs e IA e integração com novas linguagens para preparar o MPA para o futuro</t>
  </si>
  <si>
    <t>25703-0</t>
  </si>
  <si>
    <t>Magmatismo pós-sal nas bacias de Santos, Campos e Pelotas - um estudo petrogenético e implicações na evolução bacinal.</t>
  </si>
  <si>
    <t>25500-0</t>
  </si>
  <si>
    <t>Simulação Avançada para Desenvolvimento e Gerenciamento de Campos de Petróleo com Integração entre Reservatórios e Sistemas de Produção Submarinos</t>
  </si>
  <si>
    <t>25590-1</t>
  </si>
  <si>
    <t>AmazonFACE+</t>
  </si>
  <si>
    <t>25517-4</t>
  </si>
  <si>
    <t>Carbon CountDown_BR: Uma linha de base para os estoques de carbono do solo e da vegetação no Brasil</t>
  </si>
  <si>
    <t>25700-6</t>
  </si>
  <si>
    <t>Desenvolvimento de Umbilical Integrado (controle, monitoramento e linha de serviço/gás-lift) -  UEHi</t>
  </si>
  <si>
    <t>25727-9</t>
  </si>
  <si>
    <t>Avaliação da tecnologia de gaseificação para produção de SAF</t>
  </si>
  <si>
    <t>25765-9</t>
  </si>
  <si>
    <t>Sistema de inspeção e manutenção de cabos de aço instalados</t>
  </si>
  <si>
    <t>25557-0</t>
  </si>
  <si>
    <t>PRE e POS Dynasim 2025</t>
  </si>
  <si>
    <t>25558-8</t>
  </si>
  <si>
    <t>Estabilidade SSTAB 2025</t>
  </si>
  <si>
    <t>25827-7</t>
  </si>
  <si>
    <t>Produção de biometano por coprocessamento de correntes de baixo carbono das usinas de etanol (1G-2G)</t>
  </si>
  <si>
    <t>25837-6</t>
  </si>
  <si>
    <t>SSTAB - Influência das Linhas de Ancoragem e Risers na Estabilidade de FPSO e Semisubmersíveis</t>
  </si>
  <si>
    <t>25840-0</t>
  </si>
  <si>
    <t>WCONTROL - Automação de Procedimentos de Controle de Peso para Unidades em Operação</t>
  </si>
  <si>
    <t>25842-6</t>
  </si>
  <si>
    <t>SSTAB -  Estabilidade de FPSOs em Campos Maduros com Influência de Água Produzida</t>
  </si>
  <si>
    <t>25564-6</t>
  </si>
  <si>
    <t>Determinação do trapeamento capilar através de experimentos de drenagem e embebição para sistema água-CO2 em arenitos consolidados</t>
  </si>
  <si>
    <t>PUC-Rio - Laboratório de microhidrodinâmica e escoamento em meios porosos;PUC-Rio - Grupo de Análise de Imagens e Microscopia Digital</t>
  </si>
  <si>
    <t>25203-1</t>
  </si>
  <si>
    <t>Reação Offshore - Academia de Talentos II</t>
  </si>
  <si>
    <t>25592-7</t>
  </si>
  <si>
    <t>Uso de Inteligência Artificial na determinação de parâmetros de maturação térmica e faciologia orgânica em sequências sedimentares das bacias da margem equatorial</t>
  </si>
  <si>
    <t>25929-1</t>
  </si>
  <si>
    <t>Novas tecnologias petrogeofísicas para suporte ao monitoramento em projetos de CCS/CCUS</t>
  </si>
  <si>
    <t>25629-7</t>
  </si>
  <si>
    <t>AmazonFACE+: Efeito do aumento de CO2 e outros gases poluentes sobre o balanço de carbono e dinâmica ecossistêmica da floresta Amazônica</t>
  </si>
  <si>
    <t>UNICAMP - Centro de Pesquisas Meteorológicas e Climáticas Aplicadas à Agricultura-CEAPGRI</t>
  </si>
  <si>
    <t>25664-4</t>
  </si>
  <si>
    <t>Plataforma de Otimização de Cenários de Carbono Neutro</t>
  </si>
  <si>
    <t>25803-8</t>
  </si>
  <si>
    <t>Abordagem Ômica e Química para Monitoramento de organismos aquáticos expostos a água Produzida</t>
  </si>
  <si>
    <t>25686-7</t>
  </si>
  <si>
    <t>Integração de Tecnologias Avançadas para Proposição, Controle e Simulação de LIBRA</t>
  </si>
  <si>
    <t>PTI-BR - Centro de Competência - Automação e Simulação</t>
  </si>
  <si>
    <t>25773-3</t>
  </si>
  <si>
    <t>Aproveitamento energético residual - Avaliação da Aplicação/Associação de tecnologias</t>
  </si>
  <si>
    <t>25674-3</t>
  </si>
  <si>
    <t>Caracterização da Oceanografia física e Geoprocessamento dos dados químicos, físicos, biológicos e geológicos na bacia da Foz do Amazonas</t>
  </si>
  <si>
    <t>25820-2</t>
  </si>
  <si>
    <t>Implantação de Controle Avançado (CAv) em Unidades de Processamento de Gás</t>
  </si>
  <si>
    <t>25826-9</t>
  </si>
  <si>
    <t>Recuperação de parafinas lineares do condensado da PGN</t>
  </si>
  <si>
    <t>EMPRESA PETROLÍFERA</t>
  </si>
  <si>
    <t>NOME REPRESENTANTE</t>
  </si>
  <si>
    <t>CNOOC PETROLEUM</t>
  </si>
  <si>
    <t>REPRESENTANTE CNOOC PETROLEUM</t>
  </si>
  <si>
    <t>012.345.678-90</t>
  </si>
  <si>
    <t>CNPC BRASIL</t>
  </si>
  <si>
    <t>REPRESENTANTE CNPC BRASIL</t>
  </si>
  <si>
    <t>012.345.678-91</t>
  </si>
  <si>
    <t>REPRESENTANTE ENAUTA</t>
  </si>
  <si>
    <t>012.345.678-92</t>
  </si>
  <si>
    <t>REPRESENTANTE ENEVA</t>
  </si>
  <si>
    <t>012.345.678-93</t>
  </si>
  <si>
    <t>EQUINOR</t>
  </si>
  <si>
    <t>REPRESENTANTE EQUINOR</t>
  </si>
  <si>
    <t>012.345.678-94</t>
  </si>
  <si>
    <t>REPRESENTANTE GEOPARK</t>
  </si>
  <si>
    <t>012.345.678-95</t>
  </si>
  <si>
    <t>KAROON BRASIL</t>
  </si>
  <si>
    <t>REPRESENTANTE KAROON BRASIL</t>
  </si>
  <si>
    <t>012.345.678-96</t>
  </si>
  <si>
    <t>REPRESENTANTE PETROBRAS</t>
  </si>
  <si>
    <t>012.345.678-97</t>
  </si>
  <si>
    <t>REPRESENTANTE PETROGAL</t>
  </si>
  <si>
    <t>012.345.678-98</t>
  </si>
  <si>
    <t>REPRESENTANTE PETRONAS</t>
  </si>
  <si>
    <t>012.345.678-99</t>
  </si>
  <si>
    <t>PETRORIO</t>
  </si>
  <si>
    <t>REPRESENTANTE PETRORIO</t>
  </si>
  <si>
    <t>012.345.678-10</t>
  </si>
  <si>
    <t>REPRESENTANTE QATAR ENERGY</t>
  </si>
  <si>
    <t>REPSOL SINOPEC</t>
  </si>
  <si>
    <t>REPRESENTANTE REPSOL SINOPEC</t>
  </si>
  <si>
    <t>REPRESENTANTE SHELL</t>
  </si>
  <si>
    <t>TOTAL ENERGIES</t>
  </si>
  <si>
    <t>REPRESENTANTE TOTAL ENERGIES</t>
  </si>
  <si>
    <t>WESTLAWN ENERGIA</t>
  </si>
  <si>
    <t>REPRESENTANTE WESTLAWN ENERGIA</t>
  </si>
  <si>
    <t>AVISO DE PRIVACIDADE</t>
  </si>
  <si>
    <r>
      <t xml:space="preserve">Em atendimento à Lei nº 13.709/2018 (Lei Geral de Proteção de Dados Pessoais), é necessário que você leia o conteúdo abaixo e, estando de acordo, marque o campo ao final, que expressa a sua concordância com os termos aqui estipulados.
1) Declaro ser maior de idade e que os dados pessoais informados neste formulário são verdadeiros, </t>
    </r>
    <r>
      <rPr>
        <b/>
        <sz val="10"/>
        <color theme="1"/>
        <rFont val="Arial"/>
        <family val="2"/>
      </rPr>
      <t>pertencentes aos integrantes da equipe de projeto e que seu fornecimento foi autorizado pelos respectivos titulares</t>
    </r>
    <r>
      <rPr>
        <sz val="10"/>
        <color theme="1"/>
        <rFont val="Arial"/>
        <family val="2"/>
      </rPr>
      <t>;
2) Os titulares dos dados pessoais estão cientes de que os dados fornecidos por mim por meio do presente formulário poderão ser tratados pela Agência Nacional do Petróleo, Gás Natural e Biocombustíveis (ANP), podendo ser utilizados exclusivamente para as finalidades relacionadas ao presente formulário;
3) Os titulares dos dados pessoais estão cientes de que a ANP não coleta, usa ou compartilha dados sensíveis; todavia, quando o formulário em questão previr o levantamento desses dados, as providências a serem adotadas se orientarão pelo disposto no Termo de Uso e Política de Privacidade da ANP;
4) Os titulares dos dados pessoais estão cientes de que podem retirar o consentimento deles a qualquer tempo, mediante o envio de solicitação por e-mail ao encarregado pelo tratamento de dados pessoais da ANP, informado na página Lei Geral de Proteção de Dados Pessoais (LGPD) da ANP, resguardado o interesse público, nos termos do art. 7º c/c art. 23 da Lei nº 13.709/2018;
5) Os titulares dos dados pessoais estão cientes de que, caso seja necessária a atualização ou correção dos seus dados pessoais, caberá a mim solicitá-las, por meio do e-mail do encarregado pelo tratamento de dados pessoais da ANP, informado na página Lei Geral de Proteção de Dados Pessoais (LGPD) da ANP;
6) Os titulares dos dados pessoais estão cientes de que dados de identificação ou informações falsas podem caracterizar crime de falsidade ideológica, previsto no art. 299 do Código Penal, bem como da minha responsabilidade pelas informações prestadas no presente formulário;
7) Declaro que fiz a leitura completa e atenta deste Aviso de Privacidade, e que estou plenamente ciente dos termos aqui estipulados, que incluem a coleta dos dados aqui mencionados, bem como da sua utilização para os fins relacionados ao formulário;
8) Ao prosseguir, confirmo que li e que estou ciente do conteúdo da página Lei Geral de Proteção de Dados Pessoais (LGPD) da ANP e que li e estou de acordo com o Termo de Uso e Política de Privacidade da ANP, bem como dos direitos dos titulares dos dados pessoais, e que devo atualizá-los, sempre que necessário.</t>
    </r>
  </si>
  <si>
    <r>
      <rPr>
        <b/>
        <sz val="10"/>
        <rFont val="Arial"/>
        <family val="2"/>
      </rPr>
      <t>Declaro que li e estou de acordo com o conteúdo do aviso de privacidade listado acima.</t>
    </r>
    <r>
      <rPr>
        <sz val="9"/>
        <rFont val="Arial"/>
        <family val="2"/>
      </rPr>
      <t xml:space="preserve">
(Confirmação com "X")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</si>
</sst>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dd/mm/yy;@"/>
    <numFmt numFmtId="165" formatCode="00000\-0"/>
  </numFmts>
  <fonts count="38" x14ac:knownFonts="1">
    <font>
      <sz val="11"/>
      <color theme="1"/>
      <name val="Calibri"/>
      <family val="2"/>
      <scheme val="minor"/>
    </font>
    <font>
      <sz val="8"/>
      <color theme="1"/>
      <name val="Arial"/>
      <family val="2"/>
    </font>
    <font>
      <sz val="11"/>
      <color theme="1"/>
      <name val="Calibri"/>
      <family val="2"/>
      <scheme val="minor"/>
    </font>
    <font>
      <sz val="10"/>
      <name val="Arial"/>
      <family val="2"/>
    </font>
    <font>
      <b/>
      <sz val="8"/>
      <name val="Arial"/>
      <family val="2"/>
    </font>
    <font>
      <sz val="8"/>
      <name val="Arial"/>
      <family val="2"/>
    </font>
    <font>
      <b/>
      <sz val="8"/>
      <color theme="1"/>
      <name val="Arial"/>
      <family val="2"/>
    </font>
    <font>
      <b/>
      <sz val="8"/>
      <color rgb="FFFF0000"/>
      <name val="Arial"/>
      <family val="2"/>
    </font>
    <font>
      <sz val="8"/>
      <color rgb="FFFF0000"/>
      <name val="Arial"/>
      <family val="2"/>
    </font>
    <font>
      <sz val="10"/>
      <name val="MS Sans Serif"/>
      <family val="2"/>
    </font>
    <font>
      <b/>
      <sz val="9"/>
      <name val="Arial"/>
      <family val="2"/>
    </font>
    <font>
      <b/>
      <sz val="10"/>
      <name val="Arial"/>
      <family val="2"/>
    </font>
    <font>
      <sz val="9"/>
      <color rgb="FF000000"/>
      <name val="Arial"/>
      <family val="2"/>
    </font>
    <font>
      <sz val="9"/>
      <name val="Arial"/>
      <family val="2"/>
    </font>
    <font>
      <u/>
      <sz val="11"/>
      <color theme="10"/>
      <name val="Calibri"/>
      <family val="2"/>
    </font>
    <font>
      <b/>
      <sz val="9"/>
      <color theme="1"/>
      <name val="Arial"/>
      <family val="2"/>
    </font>
    <font>
      <sz val="9"/>
      <color theme="1"/>
      <name val="Arial"/>
      <family val="2"/>
    </font>
    <font>
      <b/>
      <sz val="10"/>
      <color theme="1"/>
      <name val="Arial"/>
      <family val="2"/>
    </font>
    <font>
      <sz val="8"/>
      <name val="Calibri"/>
      <family val="2"/>
      <scheme val="minor"/>
    </font>
    <font>
      <sz val="10"/>
      <color indexed="8"/>
      <name val="Arial"/>
      <family val="2"/>
    </font>
    <font>
      <sz val="11"/>
      <color theme="1"/>
      <name val="Arial"/>
      <family val="2"/>
    </font>
    <font>
      <u/>
      <sz val="10"/>
      <color rgb="FF0000FF"/>
      <name val="Arial"/>
      <family val="2"/>
    </font>
    <font>
      <b/>
      <sz val="12"/>
      <color theme="1"/>
      <name val="Arial"/>
      <family val="2"/>
    </font>
    <font>
      <b/>
      <sz val="13"/>
      <color theme="1"/>
      <name val="Arial"/>
      <family val="2"/>
    </font>
    <font>
      <sz val="10"/>
      <color rgb="FF000000"/>
      <name val="Arial"/>
      <family val="2"/>
    </font>
    <font>
      <b/>
      <sz val="10"/>
      <color rgb="FF000000"/>
      <name val="Arial"/>
      <family val="2"/>
    </font>
    <font>
      <u/>
      <sz val="8"/>
      <color rgb="FF0000FF"/>
      <name val="Arial"/>
      <family val="2"/>
    </font>
    <font>
      <u/>
      <sz val="8"/>
      <color theme="10"/>
      <name val="Arial"/>
      <family val="2"/>
    </font>
    <font>
      <b/>
      <sz val="11"/>
      <color theme="1"/>
      <name val="Arial"/>
      <family val="2"/>
    </font>
    <font>
      <b/>
      <sz val="9"/>
      <color theme="1"/>
      <name val="Calibri"/>
      <family val="2"/>
      <scheme val="minor"/>
    </font>
    <font>
      <sz val="9"/>
      <color theme="1"/>
      <name val="Calibri"/>
      <family val="2"/>
      <scheme val="minor"/>
    </font>
    <font>
      <b/>
      <sz val="11"/>
      <color theme="1"/>
      <name val="Calibri"/>
      <family val="2"/>
      <scheme val="minor"/>
    </font>
    <font>
      <sz val="11"/>
      <color rgb="FFFF0000"/>
      <name val="Arial"/>
      <family val="2"/>
    </font>
    <font>
      <b/>
      <sz val="12"/>
      <color rgb="FF000000"/>
      <name val="Arial"/>
    </font>
    <font>
      <b/>
      <sz val="9"/>
      <color rgb="FF000000"/>
      <name val="Arial"/>
    </font>
    <font>
      <sz val="9"/>
      <color rgb="FF000000"/>
      <name val="Arial"/>
    </font>
    <font>
      <sz val="10"/>
      <color theme="1"/>
      <name val="Arial"/>
      <family val="2"/>
    </font>
    <font>
      <b/>
      <sz val="9"/>
      <color rgb="FFFF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A2C0FC"/>
        <bgColor indexed="64"/>
      </patternFill>
    </fill>
    <fill>
      <patternFill patternType="solid">
        <fgColor rgb="FFA4ECFA"/>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3" tint="0.59999389629810485"/>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s>
  <cellStyleXfs count="11">
    <xf numFmtId="0" fontId="0" fillId="0" borderId="0"/>
    <xf numFmtId="44" fontId="2" fillId="0" borderId="0" applyFont="0" applyFill="0" applyBorder="0" applyAlignment="0" applyProtection="0"/>
    <xf numFmtId="0" fontId="3" fillId="0" borderId="0"/>
    <xf numFmtId="0" fontId="9" fillId="0" borderId="0"/>
    <xf numFmtId="0" fontId="9" fillId="0" borderId="0"/>
    <xf numFmtId="0" fontId="14" fillId="0" borderId="0" applyNumberFormat="0" applyFill="0" applyBorder="0" applyAlignment="0" applyProtection="0">
      <alignment vertical="top"/>
      <protection locked="0"/>
    </xf>
    <xf numFmtId="0" fontId="19" fillId="0" borderId="0"/>
    <xf numFmtId="0" fontId="9" fillId="0" borderId="0"/>
    <xf numFmtId="0" fontId="2" fillId="0" borderId="0"/>
    <xf numFmtId="0" fontId="1" fillId="0" borderId="0"/>
    <xf numFmtId="44" fontId="1" fillId="0" borderId="0" applyFont="0" applyFill="0" applyBorder="0" applyAlignment="0" applyProtection="0"/>
  </cellStyleXfs>
  <cellXfs count="183">
    <xf numFmtId="0" fontId="0" fillId="0" borderId="0" xfId="0"/>
    <xf numFmtId="0" fontId="8" fillId="3" borderId="0" xfId="0" applyFont="1" applyFill="1" applyAlignment="1">
      <alignment horizontal="left" vertical="center" indent="1"/>
    </xf>
    <xf numFmtId="0" fontId="8" fillId="3" borderId="0" xfId="0" applyFont="1" applyFill="1" applyAlignment="1">
      <alignment horizontal="left" vertical="center"/>
    </xf>
    <xf numFmtId="0" fontId="1" fillId="3" borderId="1" xfId="0" applyFont="1" applyFill="1" applyBorder="1" applyAlignment="1">
      <alignment horizontal="center" vertical="center"/>
    </xf>
    <xf numFmtId="0" fontId="7" fillId="3" borderId="0" xfId="0" applyFont="1" applyFill="1" applyAlignment="1">
      <alignment horizontal="left" vertical="center" indent="1"/>
    </xf>
    <xf numFmtId="0" fontId="1" fillId="3" borderId="1" xfId="0" applyFont="1" applyFill="1" applyBorder="1" applyAlignment="1">
      <alignment vertical="center"/>
    </xf>
    <xf numFmtId="0" fontId="5" fillId="3"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3" borderId="0" xfId="0" applyFont="1" applyFill="1" applyAlignment="1">
      <alignment vertical="center"/>
    </xf>
    <xf numFmtId="0" fontId="1" fillId="3" borderId="0" xfId="0" applyFont="1" applyFill="1"/>
    <xf numFmtId="0" fontId="1" fillId="3" borderId="0" xfId="0" applyFont="1" applyFill="1" applyAlignment="1">
      <alignment horizontal="left"/>
    </xf>
    <xf numFmtId="0" fontId="7" fillId="3" borderId="0" xfId="0" applyFont="1" applyFill="1"/>
    <xf numFmtId="0" fontId="6" fillId="2" borderId="1" xfId="0" applyFont="1" applyFill="1" applyBorder="1" applyAlignment="1">
      <alignment horizontal="center" vertical="center" wrapText="1"/>
    </xf>
    <xf numFmtId="0" fontId="7" fillId="3" borderId="0" xfId="0" applyFont="1" applyFill="1" applyAlignment="1">
      <alignment vertical="center" wrapText="1"/>
    </xf>
    <xf numFmtId="0" fontId="1" fillId="2" borderId="1" xfId="0" applyFont="1" applyFill="1" applyBorder="1" applyAlignment="1">
      <alignment horizontal="center" vertical="center"/>
    </xf>
    <xf numFmtId="1" fontId="1" fillId="3" borderId="1" xfId="0" applyNumberFormat="1" applyFont="1" applyFill="1" applyBorder="1" applyAlignment="1">
      <alignment horizontal="center" vertical="center"/>
    </xf>
    <xf numFmtId="14" fontId="1" fillId="0" borderId="1" xfId="0" applyNumberFormat="1" applyFont="1" applyBorder="1" applyAlignment="1">
      <alignment horizontal="center" vertical="center"/>
    </xf>
    <xf numFmtId="0" fontId="1" fillId="3" borderId="0" xfId="0" applyFont="1" applyFill="1" applyAlignment="1">
      <alignment horizontal="left" indent="2"/>
    </xf>
    <xf numFmtId="164" fontId="5" fillId="0" borderId="1" xfId="0" applyNumberFormat="1" applyFont="1" applyBorder="1" applyAlignment="1" applyProtection="1">
      <alignment horizontal="center" vertical="center"/>
      <protection locked="0"/>
    </xf>
    <xf numFmtId="0" fontId="20" fillId="3" borderId="0" xfId="0" applyFont="1" applyFill="1"/>
    <xf numFmtId="0" fontId="20" fillId="5" borderId="1" xfId="0" applyFont="1" applyFill="1" applyBorder="1"/>
    <xf numFmtId="0" fontId="20" fillId="3" borderId="1" xfId="0" applyFont="1" applyFill="1" applyBorder="1"/>
    <xf numFmtId="0" fontId="1" fillId="3" borderId="0" xfId="0" applyFont="1" applyFill="1" applyAlignment="1">
      <alignment horizontal="left" vertical="center"/>
    </xf>
    <xf numFmtId="0" fontId="21" fillId="3" borderId="0" xfId="5" applyFont="1" applyFill="1" applyAlignment="1" applyProtection="1">
      <alignment horizontal="right"/>
      <protection locked="0"/>
    </xf>
    <xf numFmtId="0" fontId="17" fillId="3" borderId="4" xfId="0" applyFont="1" applyFill="1" applyBorder="1" applyAlignment="1">
      <alignment horizontal="center" vertical="center" wrapText="1"/>
    </xf>
    <xf numFmtId="0" fontId="1" fillId="0" borderId="0" xfId="0" applyFont="1"/>
    <xf numFmtId="0" fontId="4" fillId="3" borderId="0" xfId="0" applyFont="1" applyFill="1" applyAlignment="1">
      <alignment horizontal="left" vertical="center" indent="1"/>
    </xf>
    <xf numFmtId="0" fontId="5" fillId="3" borderId="0" xfId="0" applyFont="1" applyFill="1"/>
    <xf numFmtId="0" fontId="5" fillId="3" borderId="0" xfId="0" applyFont="1" applyFill="1" applyAlignment="1">
      <alignment horizontal="left" vertical="center" indent="1"/>
    </xf>
    <xf numFmtId="0" fontId="5" fillId="3" borderId="0" xfId="0" applyFont="1" applyFill="1" applyAlignment="1">
      <alignment horizontal="left" indent="2"/>
    </xf>
    <xf numFmtId="0" fontId="14" fillId="0" borderId="0" xfId="5" applyAlignment="1" applyProtection="1">
      <alignment vertical="center"/>
    </xf>
    <xf numFmtId="0" fontId="21" fillId="0" borderId="0" xfId="5" applyFont="1" applyFill="1" applyAlignment="1" applyProtection="1">
      <alignment horizontal="right"/>
    </xf>
    <xf numFmtId="1" fontId="15" fillId="3" borderId="2" xfId="0" applyNumberFormat="1" applyFont="1" applyFill="1" applyBorder="1" applyAlignment="1">
      <alignment vertical="center" wrapText="1"/>
    </xf>
    <xf numFmtId="0" fontId="22" fillId="0" borderId="5" xfId="0" applyFont="1" applyBorder="1" applyAlignment="1" applyProtection="1">
      <alignment horizontal="center" vertical="center"/>
      <protection locked="0"/>
    </xf>
    <xf numFmtId="49" fontId="20" fillId="0" borderId="0" xfId="0" applyNumberFormat="1" applyFont="1" applyAlignment="1">
      <alignment vertical="center"/>
    </xf>
    <xf numFmtId="0" fontId="20" fillId="0" borderId="0" xfId="0" applyFont="1" applyAlignment="1">
      <alignment vertical="center"/>
    </xf>
    <xf numFmtId="49" fontId="20" fillId="0" borderId="0" xfId="0" applyNumberFormat="1" applyFont="1" applyAlignment="1" applyProtection="1">
      <alignment vertical="center"/>
      <protection locked="0"/>
    </xf>
    <xf numFmtId="44" fontId="1" fillId="3" borderId="0" xfId="1" applyFont="1" applyFill="1" applyAlignment="1">
      <alignment horizontal="left"/>
    </xf>
    <xf numFmtId="44" fontId="21" fillId="3" borderId="0" xfId="1" applyFont="1" applyFill="1" applyAlignment="1" applyProtection="1">
      <alignment horizontal="right"/>
      <protection locked="0"/>
    </xf>
    <xf numFmtId="49" fontId="23" fillId="6" borderId="6" xfId="0" applyNumberFormat="1" applyFont="1" applyFill="1" applyBorder="1" applyAlignment="1">
      <alignment horizontal="center" vertical="center" wrapText="1"/>
    </xf>
    <xf numFmtId="49" fontId="22" fillId="7" borderId="7" xfId="0" applyNumberFormat="1" applyFont="1" applyFill="1" applyBorder="1" applyAlignment="1">
      <alignment horizontal="center" vertical="center" wrapText="1"/>
    </xf>
    <xf numFmtId="49" fontId="11" fillId="7" borderId="8" xfId="0" applyNumberFormat="1" applyFont="1" applyFill="1" applyBorder="1" applyAlignment="1">
      <alignment horizontal="center" vertical="center" wrapText="1"/>
    </xf>
    <xf numFmtId="49" fontId="22" fillId="0" borderId="9" xfId="0" applyNumberFormat="1" applyFont="1" applyBorder="1" applyAlignment="1">
      <alignment horizontal="center" vertical="center"/>
    </xf>
    <xf numFmtId="49" fontId="20" fillId="0" borderId="7" xfId="0" applyNumberFormat="1" applyFont="1" applyBorder="1" applyAlignment="1">
      <alignment vertical="center"/>
    </xf>
    <xf numFmtId="49" fontId="24" fillId="0" borderId="7" xfId="0" applyNumberFormat="1" applyFont="1" applyBorder="1" applyAlignment="1">
      <alignment horizontal="center" vertical="center" wrapText="1"/>
    </xf>
    <xf numFmtId="49" fontId="24" fillId="0" borderId="7"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49" fontId="24" fillId="0" borderId="10" xfId="0" applyNumberFormat="1" applyFont="1" applyBorder="1" applyAlignment="1">
      <alignment horizontal="left" vertical="center" wrapText="1"/>
    </xf>
    <xf numFmtId="49" fontId="24" fillId="0" borderId="7" xfId="0" applyNumberFormat="1" applyFont="1" applyBorder="1" applyAlignment="1">
      <alignment vertical="center" wrapText="1"/>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1" fillId="3" borderId="17" xfId="0" applyFont="1" applyFill="1" applyBorder="1" applyAlignment="1">
      <alignment vertical="center"/>
    </xf>
    <xf numFmtId="0" fontId="5" fillId="3" borderId="16" xfId="0" applyFont="1" applyFill="1" applyBorder="1" applyAlignment="1">
      <alignment horizontal="left" vertical="center" wrapText="1" indent="1"/>
    </xf>
    <xf numFmtId="0" fontId="1" fillId="3" borderId="16" xfId="0" applyFont="1" applyFill="1" applyBorder="1" applyAlignment="1">
      <alignment vertic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1" fontId="15" fillId="3" borderId="14" xfId="0" applyNumberFormat="1" applyFont="1" applyFill="1" applyBorder="1" applyAlignment="1">
      <alignment horizontal="center" vertical="center" wrapText="1"/>
    </xf>
    <xf numFmtId="0" fontId="15" fillId="3" borderId="14" xfId="0" applyFont="1" applyFill="1" applyBorder="1" applyAlignment="1">
      <alignment vertical="center"/>
    </xf>
    <xf numFmtId="44" fontId="1" fillId="3" borderId="17" xfId="1" applyFont="1" applyFill="1" applyBorder="1" applyAlignment="1">
      <alignment horizontal="left"/>
    </xf>
    <xf numFmtId="0" fontId="5" fillId="0" borderId="18" xfId="0" applyFont="1" applyBorder="1" applyAlignment="1" applyProtection="1">
      <alignment horizontal="center" vertical="center"/>
      <protection locked="0"/>
    </xf>
    <xf numFmtId="44" fontId="1" fillId="3" borderId="19" xfId="1" applyFont="1" applyFill="1" applyBorder="1" applyAlignment="1">
      <alignment horizontal="left" vertical="center" wrapText="1"/>
    </xf>
    <xf numFmtId="0" fontId="5" fillId="0" borderId="20" xfId="0" applyFont="1" applyBorder="1" applyAlignment="1" applyProtection="1">
      <alignment horizontal="center" vertical="center"/>
      <protection locked="0"/>
    </xf>
    <xf numFmtId="164" fontId="5" fillId="0" borderId="21" xfId="0" applyNumberFormat="1" applyFont="1" applyBorder="1" applyAlignment="1" applyProtection="1">
      <alignment horizontal="center" vertical="center"/>
      <protection locked="0"/>
    </xf>
    <xf numFmtId="0" fontId="20" fillId="3" borderId="17" xfId="0" applyFont="1" applyFill="1" applyBorder="1"/>
    <xf numFmtId="0" fontId="10" fillId="7" borderId="1"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5" fillId="7" borderId="2" xfId="0" applyFont="1" applyFill="1" applyBorder="1" applyAlignment="1">
      <alignment horizontal="center" vertical="center" wrapText="1"/>
    </xf>
    <xf numFmtId="44" fontId="15" fillId="7" borderId="19" xfId="1" applyFont="1" applyFill="1" applyBorder="1" applyAlignment="1">
      <alignment horizontal="center" vertical="center" wrapText="1"/>
    </xf>
    <xf numFmtId="49" fontId="11" fillId="7" borderId="7" xfId="0" applyNumberFormat="1" applyFont="1" applyFill="1" applyBorder="1" applyAlignment="1">
      <alignment horizontal="center" vertical="center" wrapText="1"/>
    </xf>
    <xf numFmtId="0" fontId="20" fillId="3" borderId="1" xfId="0" applyFont="1" applyFill="1" applyBorder="1" applyAlignment="1">
      <alignment horizontal="center" vertical="center"/>
    </xf>
    <xf numFmtId="0" fontId="1" fillId="3" borderId="0" xfId="0" applyFont="1" applyFill="1" applyAlignment="1">
      <alignment horizontal="center" vertical="center"/>
    </xf>
    <xf numFmtId="49" fontId="5" fillId="0" borderId="1" xfId="0" applyNumberFormat="1" applyFont="1" applyBorder="1" applyAlignment="1" applyProtection="1">
      <alignment horizontal="center" vertical="center" wrapText="1"/>
      <protection locked="0"/>
    </xf>
    <xf numFmtId="49" fontId="26" fillId="0" borderId="1" xfId="5" applyNumberFormat="1" applyFont="1" applyFill="1" applyBorder="1" applyAlignment="1" applyProtection="1">
      <alignment horizontal="center" vertical="center" wrapText="1"/>
      <protection locked="0"/>
    </xf>
    <xf numFmtId="49" fontId="27" fillId="0" borderId="1" xfId="5" applyNumberFormat="1" applyFont="1" applyFill="1" applyBorder="1" applyAlignment="1" applyProtection="1">
      <alignment horizontal="center" vertical="center" wrapText="1"/>
      <protection locked="0"/>
    </xf>
    <xf numFmtId="0" fontId="28" fillId="5" borderId="1" xfId="0" applyFont="1" applyFill="1" applyBorder="1"/>
    <xf numFmtId="0" fontId="29" fillId="8" borderId="1" xfId="0" applyFont="1" applyFill="1" applyBorder="1" applyAlignment="1">
      <alignment horizontal="center" vertical="center" wrapText="1"/>
    </xf>
    <xf numFmtId="0" fontId="29" fillId="8" borderId="1" xfId="0" applyFont="1" applyFill="1" applyBorder="1" applyAlignment="1">
      <alignment horizontal="center" vertical="center"/>
    </xf>
    <xf numFmtId="14" fontId="29" fillId="8" borderId="1" xfId="0" applyNumberFormat="1" applyFont="1" applyFill="1" applyBorder="1" applyAlignment="1">
      <alignment horizontal="center" vertical="center" wrapText="1"/>
    </xf>
    <xf numFmtId="44" fontId="29" fillId="8" borderId="1" xfId="1" applyFont="1" applyFill="1" applyBorder="1" applyAlignment="1">
      <alignment horizontal="center" vertical="center" wrapText="1"/>
    </xf>
    <xf numFmtId="0" fontId="30" fillId="4" borderId="0" xfId="0" applyFont="1" applyFill="1" applyAlignment="1">
      <alignment horizontal="center" vertical="center"/>
    </xf>
    <xf numFmtId="0" fontId="30" fillId="4" borderId="1" xfId="0" applyFont="1" applyFill="1" applyBorder="1" applyAlignment="1">
      <alignment horizontal="center" vertical="center" wrapText="1"/>
    </xf>
    <xf numFmtId="0" fontId="30" fillId="4" borderId="1" xfId="0" applyFont="1" applyFill="1" applyBorder="1" applyAlignment="1">
      <alignment horizontal="left" vertical="center" wrapText="1"/>
    </xf>
    <xf numFmtId="14" fontId="30" fillId="4" borderId="1" xfId="0" applyNumberFormat="1" applyFont="1" applyFill="1" applyBorder="1" applyAlignment="1">
      <alignment horizontal="center" vertical="center" wrapText="1"/>
    </xf>
    <xf numFmtId="44" fontId="30" fillId="0" borderId="1" xfId="1" applyFont="1" applyFill="1" applyBorder="1" applyAlignment="1">
      <alignment horizontal="center" vertical="center" wrapText="1"/>
    </xf>
    <xf numFmtId="0" fontId="30" fillId="10" borderId="1" xfId="0" applyFont="1" applyFill="1" applyBorder="1" applyAlignment="1">
      <alignment horizontal="center" vertical="center" wrapText="1"/>
    </xf>
    <xf numFmtId="0" fontId="30" fillId="10" borderId="1" xfId="0" applyFont="1" applyFill="1" applyBorder="1" applyAlignment="1">
      <alignment horizontal="left" vertical="center" wrapText="1"/>
    </xf>
    <xf numFmtId="14" fontId="30" fillId="10" borderId="1" xfId="0" applyNumberFormat="1" applyFont="1" applyFill="1" applyBorder="1" applyAlignment="1">
      <alignment horizontal="center" vertical="center" wrapText="1"/>
    </xf>
    <xf numFmtId="44" fontId="30" fillId="10" borderId="1" xfId="1" applyFont="1" applyFill="1" applyBorder="1" applyAlignment="1">
      <alignment horizontal="center" vertical="center" wrapText="1"/>
    </xf>
    <xf numFmtId="0" fontId="30" fillId="4" borderId="0" xfId="0" applyFont="1" applyFill="1" applyAlignment="1">
      <alignment horizontal="left" vertical="center"/>
    </xf>
    <xf numFmtId="14" fontId="30" fillId="0" borderId="0" xfId="0" applyNumberFormat="1" applyFont="1" applyAlignment="1">
      <alignment horizontal="center" vertical="center"/>
    </xf>
    <xf numFmtId="14" fontId="30" fillId="4" borderId="0" xfId="0" applyNumberFormat="1" applyFont="1" applyFill="1" applyAlignment="1">
      <alignment horizontal="center" vertical="center"/>
    </xf>
    <xf numFmtId="44" fontId="30" fillId="4" borderId="0" xfId="1" applyFont="1" applyFill="1" applyAlignment="1">
      <alignment horizontal="center" vertical="center"/>
    </xf>
    <xf numFmtId="164" fontId="5" fillId="9" borderId="1" xfId="0" applyNumberFormat="1" applyFont="1" applyFill="1" applyBorder="1" applyAlignment="1" applyProtection="1">
      <alignment horizontal="center" vertical="center"/>
      <protection locked="0"/>
    </xf>
    <xf numFmtId="0" fontId="1" fillId="9" borderId="1" xfId="0" applyFont="1" applyFill="1" applyBorder="1" applyAlignment="1">
      <alignment horizontal="left" vertical="center" wrapText="1"/>
    </xf>
    <xf numFmtId="0" fontId="1" fillId="9" borderId="1" xfId="0" applyFont="1" applyFill="1" applyBorder="1" applyAlignment="1">
      <alignment horizontal="center" vertical="center" wrapText="1"/>
    </xf>
    <xf numFmtId="44" fontId="17" fillId="3" borderId="0" xfId="1" applyFont="1" applyFill="1" applyAlignment="1">
      <alignment horizontal="left" vertical="center"/>
    </xf>
    <xf numFmtId="165" fontId="5" fillId="0" borderId="18" xfId="0" applyNumberFormat="1" applyFont="1" applyBorder="1" applyAlignment="1" applyProtection="1">
      <alignment horizontal="center" vertical="center"/>
      <protection locked="0"/>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0" borderId="1" xfId="0" applyBorder="1"/>
    <xf numFmtId="0" fontId="31" fillId="5" borderId="1" xfId="0" applyFont="1" applyFill="1" applyBorder="1"/>
    <xf numFmtId="0" fontId="7" fillId="3" borderId="0" xfId="0" applyFont="1" applyFill="1" applyAlignment="1">
      <alignment vertical="center"/>
    </xf>
    <xf numFmtId="49" fontId="25" fillId="0" borderId="7" xfId="0" applyNumberFormat="1" applyFont="1" applyBorder="1" applyAlignment="1">
      <alignment horizontal="left" vertical="center" wrapText="1"/>
    </xf>
    <xf numFmtId="0" fontId="32" fillId="0" borderId="0" xfId="0" applyFont="1" applyAlignment="1">
      <alignment vertical="center"/>
    </xf>
    <xf numFmtId="0" fontId="4" fillId="7" borderId="1" xfId="0" applyFont="1" applyFill="1" applyBorder="1" applyAlignment="1">
      <alignment horizontal="center" vertical="center" wrapText="1"/>
    </xf>
    <xf numFmtId="49" fontId="5" fillId="0" borderId="1" xfId="0" applyNumberFormat="1" applyFont="1" applyBorder="1" applyAlignment="1" applyProtection="1">
      <alignment horizontal="left" vertical="center" wrapText="1"/>
      <protection locked="0"/>
    </xf>
    <xf numFmtId="49" fontId="5" fillId="4" borderId="1" xfId="0" applyNumberFormat="1" applyFont="1" applyFill="1" applyBorder="1" applyAlignment="1" applyProtection="1">
      <alignment horizontal="center" vertical="center"/>
      <protection locked="0"/>
    </xf>
    <xf numFmtId="49" fontId="4"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xf>
    <xf numFmtId="49" fontId="13" fillId="4" borderId="2" xfId="0" applyNumberFormat="1" applyFont="1" applyFill="1" applyBorder="1" applyAlignment="1" applyProtection="1">
      <alignment horizontal="left" vertical="center" wrapText="1"/>
      <protection locked="0"/>
    </xf>
    <xf numFmtId="49" fontId="13" fillId="4" borderId="15" xfId="0" applyNumberFormat="1" applyFont="1" applyFill="1" applyBorder="1" applyAlignment="1" applyProtection="1">
      <alignment horizontal="left" vertical="center" wrapText="1"/>
      <protection locked="0"/>
    </xf>
    <xf numFmtId="1" fontId="10" fillId="7" borderId="25" xfId="0" applyNumberFormat="1" applyFont="1" applyFill="1" applyBorder="1" applyAlignment="1">
      <alignment horizontal="center" vertical="center" wrapText="1"/>
    </xf>
    <xf numFmtId="1" fontId="4" fillId="7" borderId="26" xfId="0" applyNumberFormat="1" applyFont="1" applyFill="1" applyBorder="1" applyAlignment="1">
      <alignment horizontal="center" vertical="center" wrapText="1"/>
    </xf>
    <xf numFmtId="1" fontId="13" fillId="4" borderId="2" xfId="0" applyNumberFormat="1" applyFont="1" applyFill="1" applyBorder="1" applyAlignment="1" applyProtection="1">
      <alignment horizontal="left" vertical="center" wrapText="1"/>
      <protection locked="0"/>
    </xf>
    <xf numFmtId="1" fontId="13" fillId="4" borderId="15" xfId="0" applyNumberFormat="1" applyFont="1" applyFill="1" applyBorder="1" applyAlignment="1" applyProtection="1">
      <alignment horizontal="left" vertical="center" wrapText="1"/>
      <protection locked="0"/>
    </xf>
    <xf numFmtId="0" fontId="15" fillId="0" borderId="14" xfId="0"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49" fontId="23" fillId="6" borderId="11" xfId="0" applyNumberFormat="1" applyFont="1" applyFill="1" applyBorder="1" applyAlignment="1">
      <alignment horizontal="center" vertical="center" wrapText="1"/>
    </xf>
    <xf numFmtId="49" fontId="23" fillId="6" borderId="12" xfId="0" applyNumberFormat="1" applyFont="1" applyFill="1" applyBorder="1" applyAlignment="1">
      <alignment horizontal="center" vertical="center" wrapText="1"/>
    </xf>
    <xf numFmtId="49" fontId="23" fillId="6" borderId="13" xfId="0" applyNumberFormat="1" applyFont="1" applyFill="1" applyBorder="1" applyAlignment="1">
      <alignment horizontal="center" vertical="center" wrapText="1"/>
    </xf>
    <xf numFmtId="0" fontId="15" fillId="7" borderId="14" xfId="0" applyFont="1" applyFill="1" applyBorder="1" applyAlignment="1">
      <alignment horizontal="center" vertical="center" wrapText="1"/>
    </xf>
    <xf numFmtId="0" fontId="15" fillId="7" borderId="3" xfId="0" applyFont="1" applyFill="1" applyBorder="1" applyAlignment="1">
      <alignment horizontal="center" vertical="center"/>
    </xf>
    <xf numFmtId="0" fontId="15" fillId="7" borderId="15" xfId="0" applyFont="1" applyFill="1" applyBorder="1" applyAlignment="1">
      <alignment horizontal="center" vertical="center"/>
    </xf>
    <xf numFmtId="0" fontId="21" fillId="3" borderId="16" xfId="5" applyFont="1" applyFill="1" applyBorder="1" applyAlignment="1" applyProtection="1">
      <alignment horizontal="right" vertical="center"/>
      <protection locked="0"/>
    </xf>
    <xf numFmtId="0" fontId="21" fillId="3" borderId="0" xfId="5" applyFont="1" applyFill="1" applyBorder="1" applyAlignment="1" applyProtection="1">
      <alignment horizontal="right" vertical="center"/>
      <protection locked="0"/>
    </xf>
    <xf numFmtId="0" fontId="21" fillId="3" borderId="17" xfId="5" applyFont="1" applyFill="1" applyBorder="1" applyAlignment="1" applyProtection="1">
      <alignment horizontal="right" vertical="center"/>
      <protection locked="0"/>
    </xf>
    <xf numFmtId="0" fontId="17" fillId="3" borderId="2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24" xfId="0" applyFont="1" applyFill="1" applyBorder="1" applyAlignment="1">
      <alignment horizontal="center" vertical="center" wrapText="1"/>
    </xf>
    <xf numFmtId="49" fontId="15" fillId="7" borderId="14" xfId="0" applyNumberFormat="1" applyFont="1" applyFill="1" applyBorder="1" applyAlignment="1">
      <alignment horizontal="center" vertical="center" wrapText="1"/>
    </xf>
    <xf numFmtId="49" fontId="22" fillId="7" borderId="3" xfId="0" applyNumberFormat="1" applyFont="1" applyFill="1" applyBorder="1" applyAlignment="1">
      <alignment horizontal="center" vertical="center" wrapText="1"/>
    </xf>
    <xf numFmtId="49" fontId="22" fillId="7" borderId="15" xfId="0" applyNumberFormat="1" applyFont="1" applyFill="1" applyBorder="1" applyAlignment="1">
      <alignment horizontal="center" vertical="center" wrapText="1"/>
    </xf>
    <xf numFmtId="49" fontId="33" fillId="7" borderId="14" xfId="0" applyNumberFormat="1" applyFont="1" applyFill="1" applyBorder="1" applyAlignment="1">
      <alignment horizontal="center" vertical="center" wrapText="1"/>
    </xf>
    <xf numFmtId="0" fontId="13" fillId="3" borderId="25" xfId="0" applyFont="1" applyFill="1" applyBorder="1" applyAlignment="1" applyProtection="1">
      <alignment horizontal="center" vertical="center" wrapText="1"/>
      <protection locked="0"/>
    </xf>
    <xf numFmtId="0" fontId="13" fillId="3" borderId="26" xfId="0" applyFont="1" applyFill="1" applyBorder="1" applyAlignment="1" applyProtection="1">
      <alignment horizontal="center" vertical="center" wrapText="1"/>
      <protection locked="0"/>
    </xf>
    <xf numFmtId="0" fontId="13" fillId="3" borderId="22" xfId="0" applyFont="1" applyFill="1" applyBorder="1" applyAlignment="1" applyProtection="1">
      <alignment horizontal="center" vertical="center" wrapText="1"/>
      <protection locked="0"/>
    </xf>
    <xf numFmtId="0" fontId="16" fillId="0" borderId="1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9" xfId="0" applyFont="1" applyBorder="1" applyAlignment="1" applyProtection="1">
      <alignment horizontal="left" vertical="top" wrapText="1"/>
      <protection locked="0"/>
    </xf>
    <xf numFmtId="0" fontId="6" fillId="7" borderId="3"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16" fillId="0" borderId="14" xfId="0" applyFont="1" applyBorder="1" applyAlignment="1" applyProtection="1">
      <alignment horizontal="left" vertical="top" wrapText="1"/>
      <protection locked="0"/>
    </xf>
    <xf numFmtId="0" fontId="16" fillId="0" borderId="3" xfId="0" applyFont="1" applyBorder="1" applyAlignment="1" applyProtection="1">
      <alignment horizontal="left" vertical="top" wrapText="1"/>
      <protection locked="0"/>
    </xf>
    <xf numFmtId="0" fontId="16" fillId="0" borderId="15" xfId="0" applyFont="1" applyBorder="1" applyAlignment="1" applyProtection="1">
      <alignment horizontal="left" vertical="top" wrapText="1"/>
      <protection locked="0"/>
    </xf>
    <xf numFmtId="49" fontId="22" fillId="7" borderId="14" xfId="0" applyNumberFormat="1"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7" borderId="19" xfId="0" applyFont="1" applyFill="1" applyBorder="1" applyAlignment="1">
      <alignment horizontal="center" vertical="center"/>
    </xf>
    <xf numFmtId="0" fontId="1" fillId="3" borderId="1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11" borderId="18"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19" xfId="0" applyFont="1" applyFill="1" applyBorder="1" applyAlignment="1">
      <alignment horizontal="center" vertical="center" wrapText="1"/>
    </xf>
    <xf numFmtId="49" fontId="23" fillId="6" borderId="1" xfId="0" applyNumberFormat="1" applyFont="1" applyFill="1" applyBorder="1" applyAlignment="1">
      <alignment horizontal="center" vertical="center" wrapText="1"/>
    </xf>
    <xf numFmtId="0" fontId="0" fillId="3" borderId="1" xfId="0" applyFill="1" applyBorder="1" applyAlignment="1">
      <alignment horizontal="center"/>
    </xf>
    <xf numFmtId="0" fontId="36" fillId="0" borderId="1" xfId="0" applyFont="1" applyBorder="1" applyAlignment="1">
      <alignment horizontal="justify" vertical="top" wrapText="1"/>
    </xf>
    <xf numFmtId="0" fontId="0" fillId="0" borderId="0" xfId="0" applyAlignment="1">
      <alignment vertical="top" wrapText="1"/>
    </xf>
    <xf numFmtId="0" fontId="0" fillId="0" borderId="0" xfId="0" applyAlignment="1">
      <alignment horizontal="center" vertical="center"/>
    </xf>
    <xf numFmtId="0" fontId="37" fillId="0" borderId="0" xfId="0" applyFont="1" applyAlignment="1">
      <alignment horizontal="left" vertical="center" wrapText="1"/>
    </xf>
    <xf numFmtId="0" fontId="15" fillId="4" borderId="14" xfId="0" applyFont="1" applyFill="1" applyBorder="1" applyAlignment="1" applyProtection="1">
      <alignment horizontal="left" vertical="top" wrapText="1"/>
      <protection locked="0"/>
    </xf>
    <xf numFmtId="0" fontId="15" fillId="4" borderId="3" xfId="0" applyFont="1" applyFill="1" applyBorder="1" applyAlignment="1" applyProtection="1">
      <alignment horizontal="left" vertical="top" wrapText="1"/>
      <protection locked="0"/>
    </xf>
    <xf numFmtId="0" fontId="15" fillId="4" borderId="15" xfId="0" applyFont="1" applyFill="1" applyBorder="1" applyAlignment="1" applyProtection="1">
      <alignment horizontal="left" vertical="top" wrapText="1"/>
      <protection locked="0"/>
    </xf>
    <xf numFmtId="0" fontId="13" fillId="0" borderId="25" xfId="0" applyFont="1" applyBorder="1" applyAlignment="1" applyProtection="1">
      <alignment horizontal="left" vertical="top" wrapText="1"/>
      <protection locked="0"/>
    </xf>
    <xf numFmtId="0" fontId="13" fillId="0" borderId="26" xfId="0" applyFont="1" applyBorder="1" applyAlignment="1" applyProtection="1">
      <alignment horizontal="left" vertical="top" wrapText="1"/>
      <protection locked="0"/>
    </xf>
    <xf numFmtId="0" fontId="13" fillId="0" borderId="22" xfId="0" applyFont="1" applyBorder="1" applyAlignment="1" applyProtection="1">
      <alignment horizontal="left" vertical="top" wrapText="1"/>
      <protection locked="0"/>
    </xf>
    <xf numFmtId="0" fontId="16" fillId="0" borderId="2" xfId="0" applyFont="1" applyBorder="1" applyAlignment="1" applyProtection="1">
      <alignment horizontal="left" vertical="top" wrapText="1"/>
      <protection locked="0"/>
    </xf>
  </cellXfs>
  <cellStyles count="11">
    <cellStyle name="Hiperlink" xfId="5" builtinId="8"/>
    <cellStyle name="Moeda" xfId="1" builtinId="4"/>
    <cellStyle name="Moeda 2" xfId="10" xr:uid="{00000000-0005-0000-0000-000002000000}"/>
    <cellStyle name="Normal" xfId="0" builtinId="0"/>
    <cellStyle name="Normal 10" xfId="3" xr:uid="{00000000-0005-0000-0000-000004000000}"/>
    <cellStyle name="Normal 11" xfId="4" xr:uid="{00000000-0005-0000-0000-000005000000}"/>
    <cellStyle name="Normal 11 2" xfId="7" xr:uid="{00000000-0005-0000-0000-000006000000}"/>
    <cellStyle name="Normal 14 2" xfId="6" xr:uid="{00000000-0005-0000-0000-000007000000}"/>
    <cellStyle name="Normal 2" xfId="2" xr:uid="{00000000-0005-0000-0000-000008000000}"/>
    <cellStyle name="Normal 2 2" xfId="9" xr:uid="{00000000-0005-0000-0000-000009000000}"/>
    <cellStyle name="Normal 3" xfId="8" xr:uid="{00000000-0005-0000-0000-00000A00000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A4ECFA"/>
      <color rgb="FFA4B0F0"/>
      <color rgb="FFFFFF99"/>
      <color rgb="FF0000FF"/>
      <color rgb="FFFFFF66"/>
      <color rgb="FFFB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578056</xdr:colOff>
      <xdr:row>2</xdr:row>
      <xdr:rowOff>0</xdr:rowOff>
    </xdr:to>
    <xdr:pic>
      <xdr:nvPicPr>
        <xdr:cNvPr id="2" name="Imagem 1">
          <a:extLst>
            <a:ext uri="{FF2B5EF4-FFF2-40B4-BE49-F238E27FC236}">
              <a16:creationId xmlns:a16="http://schemas.microsoft.com/office/drawing/2014/main" id="{018E40ED-9B88-42D8-821E-91785FB62E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5" y="76200"/>
          <a:ext cx="568531" cy="5048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 dT="2023-04-26T14:22:55.64" personId="{00000000-0000-0000-0000-000000000000}" id="{3A97DCD8-E530-434F-B278-7E0D32C21DE3}">
    <text>Projetos iniciados: valor do PTR de projeto iniciado;
Projeto autorizado e não iniciado: valor da autorização; 
Projeto não autorizado, cancelado ou em avaliação: valor do último PTR.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bdinucci_anp_gov_br/Documents/Rascunhos/Pr&#234;mio%20ANP%202018%20-%20Quadro%20Resumo%20de%20CATEGORIAS.pn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44"/>
  <sheetViews>
    <sheetView showGridLines="0" tabSelected="1" zoomScaleNormal="100" workbookViewId="0">
      <selection activeCell="B44" sqref="B44"/>
    </sheetView>
  </sheetViews>
  <sheetFormatPr defaultColWidth="9.109375" defaultRowHeight="13.8" x14ac:dyDescent="0.3"/>
  <cols>
    <col min="1" max="1" width="1" style="36" customWidth="1"/>
    <col min="2" max="2" width="160.5546875" style="35" customWidth="1"/>
    <col min="3" max="3" width="15.88671875" style="36" customWidth="1"/>
    <col min="4" max="16384" width="9.109375" style="36"/>
  </cols>
  <sheetData>
    <row r="1" spans="2:3" ht="5.25" customHeight="1" thickBot="1" x14ac:dyDescent="0.35"/>
    <row r="2" spans="2:3" s="26" customFormat="1" ht="40.5" customHeight="1" x14ac:dyDescent="0.2">
      <c r="B2" s="40" t="s">
        <v>0</v>
      </c>
    </row>
    <row r="3" spans="2:3" ht="15.6" x14ac:dyDescent="0.3">
      <c r="B3" s="43"/>
    </row>
    <row r="4" spans="2:3" ht="21.75" customHeight="1" x14ac:dyDescent="0.3">
      <c r="B4" s="41" t="s">
        <v>1</v>
      </c>
    </row>
    <row r="5" spans="2:3" x14ac:dyDescent="0.3">
      <c r="B5" s="44"/>
    </row>
    <row r="6" spans="2:3" ht="18.75" customHeight="1" x14ac:dyDescent="0.3">
      <c r="B6" s="42" t="s">
        <v>2</v>
      </c>
    </row>
    <row r="7" spans="2:3" ht="42.75" customHeight="1" x14ac:dyDescent="0.3">
      <c r="B7" s="45" t="s">
        <v>3</v>
      </c>
      <c r="C7" s="31"/>
    </row>
    <row r="8" spans="2:3" ht="15.75" customHeight="1" x14ac:dyDescent="0.3">
      <c r="B8" s="46"/>
    </row>
    <row r="9" spans="2:3" ht="20.25" customHeight="1" x14ac:dyDescent="0.3">
      <c r="B9" s="42" t="s">
        <v>4</v>
      </c>
    </row>
    <row r="10" spans="2:3" ht="56.25" customHeight="1" x14ac:dyDescent="0.3">
      <c r="B10" s="47" t="s">
        <v>5</v>
      </c>
    </row>
    <row r="11" spans="2:3" ht="15.75" customHeight="1" x14ac:dyDescent="0.3">
      <c r="B11" s="46"/>
    </row>
    <row r="12" spans="2:3" ht="18.75" customHeight="1" x14ac:dyDescent="0.3">
      <c r="B12" s="42" t="s">
        <v>6</v>
      </c>
      <c r="C12" s="107"/>
    </row>
    <row r="13" spans="2:3" ht="37.5" customHeight="1" x14ac:dyDescent="0.3">
      <c r="B13" s="47" t="s">
        <v>7</v>
      </c>
      <c r="C13" s="107"/>
    </row>
    <row r="14" spans="2:3" ht="37.5" customHeight="1" x14ac:dyDescent="0.3">
      <c r="B14" s="47" t="s">
        <v>8</v>
      </c>
    </row>
    <row r="15" spans="2:3" ht="16.5" customHeight="1" x14ac:dyDescent="0.3">
      <c r="B15" s="47"/>
    </row>
    <row r="16" spans="2:3" ht="18.75" customHeight="1" x14ac:dyDescent="0.3">
      <c r="B16" s="42" t="s">
        <v>9</v>
      </c>
    </row>
    <row r="17" spans="2:3" ht="29.25" customHeight="1" x14ac:dyDescent="0.3">
      <c r="B17" s="46" t="s">
        <v>10</v>
      </c>
      <c r="C17" s="107"/>
    </row>
    <row r="18" spans="2:3" ht="13.95" customHeight="1" x14ac:dyDescent="0.3">
      <c r="B18" s="48"/>
    </row>
    <row r="19" spans="2:3" ht="18.75" customHeight="1" x14ac:dyDescent="0.3">
      <c r="B19" s="42" t="s">
        <v>11</v>
      </c>
    </row>
    <row r="20" spans="2:3" ht="22.5" customHeight="1" x14ac:dyDescent="0.3">
      <c r="B20" s="106" t="s">
        <v>12</v>
      </c>
    </row>
    <row r="21" spans="2:3" ht="39" customHeight="1" x14ac:dyDescent="0.3">
      <c r="B21" s="46" t="s">
        <v>13</v>
      </c>
    </row>
    <row r="22" spans="2:3" ht="26.4" x14ac:dyDescent="0.3">
      <c r="B22" s="46" t="s">
        <v>14</v>
      </c>
    </row>
    <row r="23" spans="2:3" ht="13.95" customHeight="1" x14ac:dyDescent="0.3">
      <c r="B23" s="48"/>
    </row>
    <row r="24" spans="2:3" x14ac:dyDescent="0.3">
      <c r="B24" s="72" t="s">
        <v>15</v>
      </c>
    </row>
    <row r="25" spans="2:3" ht="18.75" customHeight="1" x14ac:dyDescent="0.3">
      <c r="B25" s="49" t="s">
        <v>16</v>
      </c>
    </row>
    <row r="26" spans="2:3" ht="21.75" customHeight="1" x14ac:dyDescent="0.3">
      <c r="B26" s="46" t="s">
        <v>17</v>
      </c>
    </row>
    <row r="27" spans="2:3" ht="25.5" customHeight="1" x14ac:dyDescent="0.3">
      <c r="B27" s="50" t="s">
        <v>18</v>
      </c>
    </row>
    <row r="28" spans="2:3" ht="27" customHeight="1" x14ac:dyDescent="0.3"/>
    <row r="29" spans="2:3" x14ac:dyDescent="0.25">
      <c r="B29" s="32"/>
    </row>
    <row r="44" spans="2:2" x14ac:dyDescent="0.3">
      <c r="B44" s="37"/>
    </row>
  </sheetData>
  <sheetProtection algorithmName="SHA-512" hashValue="H4heFbngbnEUVvUicNLwPS8/MaKkmORVfAujqqiQbJRpk7AnUpyRAIrneqAq61X5WG/GVsD0onMFMK1PyDEdCQ==" saltValue="FezDLKA7pugzKzOUfz7L2Q==" spinCount="100000" sheet="1" objects="1" scenarios="1" selectLockedCells="1"/>
  <pageMargins left="0.51181102362204722" right="0.51181102362204722" top="0.78740157480314965" bottom="0.78740157480314965" header="0.31496062992125984" footer="0.31496062992125984"/>
  <pageSetup paperSize="9" scale="72" fitToWidth="2"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63881-111B-4866-AD6E-B91F2B883ACE}">
  <dimension ref="B1:F6"/>
  <sheetViews>
    <sheetView topLeftCell="C1" workbookViewId="0">
      <selection activeCell="D6" sqref="D6"/>
    </sheetView>
  </sheetViews>
  <sheetFormatPr defaultRowHeight="14.4" x14ac:dyDescent="0.3"/>
  <cols>
    <col min="1" max="1" width="1.33203125" customWidth="1"/>
    <col min="2" max="2" width="18.6640625" customWidth="1"/>
    <col min="3" max="3" width="154.44140625" customWidth="1"/>
    <col min="4" max="4" width="12.33203125" customWidth="1"/>
    <col min="5" max="5" width="39" customWidth="1"/>
    <col min="6" max="6" width="9.44140625" hidden="1" customWidth="1"/>
  </cols>
  <sheetData>
    <row r="1" spans="2:6" ht="5.4" customHeight="1" x14ac:dyDescent="0.3"/>
    <row r="2" spans="2:6" ht="16.8" x14ac:dyDescent="0.3">
      <c r="B2" s="170" t="s">
        <v>12510</v>
      </c>
      <c r="C2" s="170"/>
      <c r="D2" s="170"/>
    </row>
    <row r="3" spans="2:6" ht="19.5" customHeight="1" x14ac:dyDescent="0.3">
      <c r="B3" s="171"/>
      <c r="C3" s="171"/>
      <c r="D3" s="171"/>
    </row>
    <row r="4" spans="2:6" ht="257.39999999999998" customHeight="1" x14ac:dyDescent="0.3">
      <c r="B4" s="172" t="s">
        <v>12511</v>
      </c>
      <c r="C4" s="172"/>
      <c r="D4" s="172"/>
      <c r="E4" s="173"/>
    </row>
    <row r="5" spans="2:6" ht="15" thickBot="1" x14ac:dyDescent="0.35">
      <c r="B5" s="173"/>
      <c r="C5" s="173"/>
      <c r="D5" s="173"/>
      <c r="E5" s="173"/>
    </row>
    <row r="6" spans="2:6" ht="39" customHeight="1" thickBot="1" x14ac:dyDescent="0.35">
      <c r="B6" s="115" t="s">
        <v>12512</v>
      </c>
      <c r="C6" s="116"/>
      <c r="D6" s="34" t="s">
        <v>30</v>
      </c>
      <c r="E6" s="175" t="str">
        <f>IF(D6="","O responsável pelo preenchimento da ficha de inscrição precisa confirmar que está de acordo com o disposto no aviso de privacidade.","")</f>
        <v/>
      </c>
      <c r="F6" s="174" t="s">
        <v>30</v>
      </c>
    </row>
  </sheetData>
  <sheetProtection algorithmName="SHA-512" hashValue="vZfyowiD9mTQBHRlwAoRSpwwqpoZ2m/4EGjSNeyDs9O0JQQuzlSJK5ht9s/l7kaKRhx26sa7Bv10lz0IcWPFrA==" saltValue="3IL6HX1QZs2/NIkKCUBONQ==" spinCount="100000" sheet="1" objects="1" scenarios="1" selectLockedCells="1"/>
  <mergeCells count="4">
    <mergeCell ref="B2:D2"/>
    <mergeCell ref="B3:D3"/>
    <mergeCell ref="B4:D4"/>
    <mergeCell ref="B6:C6"/>
  </mergeCells>
  <dataValidations count="1">
    <dataValidation type="list" allowBlank="1" showInputMessage="1" showErrorMessage="1" sqref="D6" xr:uid="{740552B3-B44E-4FA0-8EC1-B94CE853AA2B}">
      <formula1>$F$6:$F$7</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17"/>
  <sheetViews>
    <sheetView topLeftCell="A2" zoomScale="95" zoomScaleNormal="95" workbookViewId="0">
      <selection activeCell="C12" sqref="C12:D12"/>
    </sheetView>
  </sheetViews>
  <sheetFormatPr defaultColWidth="9.109375" defaultRowHeight="10.199999999999999" x14ac:dyDescent="0.2"/>
  <cols>
    <col min="1" max="1" width="0.88671875" style="10" customWidth="1"/>
    <col min="2" max="2" width="18.6640625" style="18" bestFit="1" customWidth="1"/>
    <col min="3" max="3" width="110.5546875" style="10" customWidth="1"/>
    <col min="4" max="4" width="7.88671875" style="10" customWidth="1"/>
    <col min="5" max="5" width="44.33203125" style="1" customWidth="1"/>
    <col min="6" max="6" width="12.5546875" style="29" hidden="1" customWidth="1"/>
    <col min="7" max="7" width="12.44140625" style="28" hidden="1" customWidth="1"/>
    <col min="8" max="8" width="8.5546875" style="28" customWidth="1"/>
    <col min="9" max="9" width="11.5546875" style="28" customWidth="1"/>
    <col min="10" max="17" width="9.109375" style="28" customWidth="1"/>
    <col min="18" max="20" width="9.109375" style="28"/>
    <col min="21" max="21" width="9.33203125" style="28" customWidth="1"/>
    <col min="22" max="16384" width="9.109375" style="10"/>
  </cols>
  <sheetData>
    <row r="1" spans="2:6" ht="5.4" customHeight="1" thickBot="1" x14ac:dyDescent="0.25"/>
    <row r="2" spans="2:6" ht="33" customHeight="1" x14ac:dyDescent="0.2">
      <c r="B2" s="122" t="s">
        <v>19</v>
      </c>
      <c r="C2" s="123"/>
      <c r="D2" s="124"/>
      <c r="E2" s="4"/>
      <c r="F2" s="27"/>
    </row>
    <row r="3" spans="2:6" ht="19.5" customHeight="1" x14ac:dyDescent="0.2">
      <c r="B3" s="131"/>
      <c r="C3" s="132"/>
      <c r="D3" s="133"/>
    </row>
    <row r="4" spans="2:6" ht="42" customHeight="1" x14ac:dyDescent="0.2">
      <c r="B4" s="137" t="s">
        <v>20</v>
      </c>
      <c r="C4" s="135"/>
      <c r="D4" s="136"/>
      <c r="E4" s="4" t="str">
        <f>IF(B5="","Preencha o Título","")</f>
        <v>Preencha o Título</v>
      </c>
    </row>
    <row r="5" spans="2:6" ht="36.75" customHeight="1" x14ac:dyDescent="0.2">
      <c r="B5" s="119"/>
      <c r="C5" s="120"/>
      <c r="D5" s="121"/>
    </row>
    <row r="6" spans="2:6" ht="19.5" customHeight="1" x14ac:dyDescent="0.2">
      <c r="B6" s="56"/>
      <c r="C6" s="25"/>
      <c r="D6" s="57"/>
    </row>
    <row r="7" spans="2:6" ht="42" customHeight="1" x14ac:dyDescent="0.2">
      <c r="B7" s="134" t="s">
        <v>21</v>
      </c>
      <c r="C7" s="135"/>
      <c r="D7" s="136"/>
      <c r="E7" s="4" t="str">
        <f>IF(B8="","Preencha a Startup ou Equipe Responsável","")</f>
        <v>Preencha a Startup ou Equipe Responsável</v>
      </c>
    </row>
    <row r="8" spans="2:6" ht="36.75" customHeight="1" x14ac:dyDescent="0.2">
      <c r="B8" s="119"/>
      <c r="C8" s="120"/>
      <c r="D8" s="121"/>
    </row>
    <row r="9" spans="2:6" ht="29.25" hidden="1" customHeight="1" thickBot="1" x14ac:dyDescent="0.25">
      <c r="B9" s="58" t="s">
        <v>22</v>
      </c>
      <c r="C9" s="33" t="s">
        <v>23</v>
      </c>
      <c r="D9" s="34"/>
      <c r="F9" s="102"/>
    </row>
    <row r="10" spans="2:6" ht="17.25" customHeight="1" x14ac:dyDescent="0.2">
      <c r="B10" s="128" t="s">
        <v>24</v>
      </c>
      <c r="C10" s="129"/>
      <c r="D10" s="130"/>
      <c r="F10" s="102"/>
    </row>
    <row r="11" spans="2:6" ht="53.25" customHeight="1" x14ac:dyDescent="0.2">
      <c r="B11" s="125" t="s">
        <v>25</v>
      </c>
      <c r="C11" s="126"/>
      <c r="D11" s="127"/>
    </row>
    <row r="12" spans="2:6" ht="20.25" customHeight="1" x14ac:dyDescent="0.2">
      <c r="B12" s="59" t="s">
        <v>26</v>
      </c>
      <c r="C12" s="117"/>
      <c r="D12" s="118"/>
      <c r="E12" s="4" t="str">
        <f>IF(C12="","Preencha o nome do responsável pela inscrição","")</f>
        <v>Preencha o nome do responsável pela inscrição</v>
      </c>
    </row>
    <row r="13" spans="2:6" ht="20.25" customHeight="1" x14ac:dyDescent="0.2">
      <c r="B13" s="59" t="s">
        <v>27</v>
      </c>
      <c r="C13" s="113"/>
      <c r="D13" s="114"/>
      <c r="E13" s="4" t="str">
        <f>IF(C13="","Preencha o CPF do responsável pela inscrição","")</f>
        <v>Preencha o CPF do responsável pela inscrição</v>
      </c>
    </row>
    <row r="14" spans="2:6" ht="43.5" customHeight="1" thickBot="1" x14ac:dyDescent="0.25">
      <c r="B14" s="115" t="s">
        <v>28</v>
      </c>
      <c r="C14" s="116"/>
      <c r="D14" s="34"/>
      <c r="E14" s="4" t="str">
        <f>IF(D14="","Confirme que está de acordo","")</f>
        <v>Confirme que está de acordo</v>
      </c>
      <c r="F14" s="101" t="s">
        <v>29</v>
      </c>
    </row>
    <row r="15" spans="2:6" ht="18" customHeight="1" x14ac:dyDescent="0.2">
      <c r="F15" s="101" t="s">
        <v>30</v>
      </c>
    </row>
    <row r="16" spans="2:6" ht="18" customHeight="1" x14ac:dyDescent="0.25">
      <c r="C16" s="24" t="s">
        <v>31</v>
      </c>
      <c r="D16" s="24"/>
      <c r="F16" s="101"/>
    </row>
    <row r="17" spans="3:21" s="18" customFormat="1" ht="15" customHeight="1" x14ac:dyDescent="0.2">
      <c r="C17" s="10"/>
      <c r="D17" s="10"/>
      <c r="E17" s="1"/>
      <c r="F17" s="29"/>
      <c r="G17" s="28"/>
      <c r="H17" s="28"/>
      <c r="I17" s="28"/>
      <c r="J17" s="28"/>
      <c r="K17" s="28"/>
      <c r="L17" s="28"/>
      <c r="M17" s="28"/>
      <c r="N17" s="30"/>
      <c r="O17" s="30"/>
      <c r="P17" s="30"/>
      <c r="Q17" s="30"/>
      <c r="R17" s="30"/>
      <c r="S17" s="30"/>
      <c r="T17" s="30"/>
      <c r="U17" s="30"/>
    </row>
  </sheetData>
  <sheetProtection algorithmName="SHA-512" hashValue="vXZTlBzCk2oIWR5gTB87reFF5MOjyL+VePEd6Hch/cQHWY8WR8/i9oE+fDl7m5nDJnQ5nM62mudhoZqRXj0nfg==" saltValue="7s7QF7I37EmG7Gz9nLd37w==" spinCount="100000" sheet="1" objects="1" scenarios="1" selectLockedCells="1"/>
  <mergeCells count="11">
    <mergeCell ref="C13:D13"/>
    <mergeCell ref="B14:C14"/>
    <mergeCell ref="C12:D12"/>
    <mergeCell ref="B8:D8"/>
    <mergeCell ref="B2:D2"/>
    <mergeCell ref="B11:D11"/>
    <mergeCell ref="B10:D10"/>
    <mergeCell ref="B3:D3"/>
    <mergeCell ref="B7:D7"/>
    <mergeCell ref="B4:D4"/>
    <mergeCell ref="B5:D5"/>
  </mergeCells>
  <dataValidations count="4">
    <dataValidation type="textLength" operator="lessThanOrEqual" allowBlank="1" showInputMessage="1" showErrorMessage="1" error="TEXTO NÃO PODE SUPERAR 250 CARACTERES" sqref="B8:D8" xr:uid="{B6B024DB-BB19-4E55-ACDB-FE552B61E7A5}">
      <formula1>250</formula1>
    </dataValidation>
    <dataValidation type="list" allowBlank="1" showInputMessage="1" showErrorMessage="1" sqref="D14" xr:uid="{7A0F4780-849A-4F3A-B5FF-564168CE774F}">
      <formula1>$F$15:$F$16</formula1>
    </dataValidation>
    <dataValidation type="list" allowBlank="1" showInputMessage="1" showErrorMessage="1" sqref="D9" xr:uid="{00000000-0002-0000-0000-000000000000}">
      <formula1>#REF!</formula1>
    </dataValidation>
    <dataValidation type="custom" allowBlank="1" showInputMessage="1" showErrorMessage="1" errorTitle="CPF INVÁLIDO" error="Digite um CPF válido" sqref="C13:D13" xr:uid="{13022019-44D4-4498-A991-BDC40F503825}">
      <formula1>LEN(C13)=11</formula1>
    </dataValidation>
  </dataValidations>
  <hyperlinks>
    <hyperlink ref="B10" r:id="rId1" display="Quadro Resumo" xr:uid="{00000000-0004-0000-0000-000000000000}"/>
    <hyperlink ref="B10:D10" location="'ORIENTAÇÕES GERAIS'!A1" display="Clique aqui para ver o Quadro Resumo das Categorias" xr:uid="{00000000-0004-0000-0000-000001000000}"/>
    <hyperlink ref="C16" location="'ORIENTAÇÕES GERAIS'!A1" display="Orientações Gerais" xr:uid="{7C4A7945-6CF2-4B33-8FB4-C09AF5028005}"/>
  </hyperlinks>
  <pageMargins left="0.98425196850393704" right="0.51181102362204722" top="0.98425196850393704" bottom="0.78740157480314965" header="0.31496062992125984" footer="0.31496062992125984"/>
  <pageSetup paperSize="9" scale="60" orientation="landscape" r:id="rId2"/>
  <headerFooter>
    <oddFooter>&amp;RPágina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B1:H35"/>
  <sheetViews>
    <sheetView topLeftCell="A30" zoomScale="102" zoomScaleNormal="102" workbookViewId="0">
      <selection activeCell="B30" sqref="B30:E30"/>
    </sheetView>
  </sheetViews>
  <sheetFormatPr defaultColWidth="9.109375" defaultRowHeight="24.9" customHeight="1" x14ac:dyDescent="0.3"/>
  <cols>
    <col min="1" max="1" width="4.33203125" style="9" customWidth="1"/>
    <col min="2" max="2" width="14.109375" style="23" customWidth="1"/>
    <col min="3" max="3" width="65.44140625" style="9" customWidth="1"/>
    <col min="4" max="4" width="65.44140625" style="2" customWidth="1"/>
    <col min="5" max="5" width="16" style="2" customWidth="1"/>
    <col min="6" max="6" width="34.6640625" style="9" customWidth="1"/>
    <col min="7" max="7" width="35.5546875" style="9" bestFit="1" customWidth="1"/>
    <col min="8" max="8" width="15.109375" style="9" hidden="1" customWidth="1"/>
    <col min="9" max="9" width="11.33203125" style="9" customWidth="1"/>
    <col min="10" max="10" width="18.109375" style="9" customWidth="1"/>
    <col min="11" max="16384" width="9.109375" style="9"/>
  </cols>
  <sheetData>
    <row r="1" spans="2:8" ht="5.4" customHeight="1" thickBot="1" x14ac:dyDescent="0.35"/>
    <row r="2" spans="2:8" ht="33" customHeight="1" x14ac:dyDescent="0.3">
      <c r="B2" s="122" t="s">
        <v>32</v>
      </c>
      <c r="C2" s="123"/>
      <c r="D2" s="123"/>
      <c r="E2" s="124"/>
    </row>
    <row r="3" spans="2:8" ht="42.75" customHeight="1" x14ac:dyDescent="0.3">
      <c r="B3" s="152" t="str">
        <f>IF(IDENTIFICAÇÃO!B8="","",IDENTIFICAÇÃO!B8)</f>
        <v/>
      </c>
      <c r="C3" s="135"/>
      <c r="D3" s="135"/>
      <c r="E3" s="136"/>
      <c r="H3" s="5" t="s">
        <v>33</v>
      </c>
    </row>
    <row r="4" spans="2:8" ht="24.9" customHeight="1" x14ac:dyDescent="0.3">
      <c r="B4" s="51"/>
      <c r="C4" s="2"/>
      <c r="E4" s="52"/>
      <c r="H4" s="5" t="s">
        <v>34</v>
      </c>
    </row>
    <row r="5" spans="2:8" ht="40.200000000000003" customHeight="1" x14ac:dyDescent="0.3">
      <c r="B5" s="160" t="s">
        <v>35</v>
      </c>
      <c r="C5" s="144"/>
      <c r="D5" s="144"/>
      <c r="E5" s="145"/>
      <c r="F5" s="105" t="str">
        <f>IF(B6="","Preencha o resumo","")</f>
        <v>Preencha o resumo</v>
      </c>
      <c r="H5" s="5" t="s">
        <v>36</v>
      </c>
    </row>
    <row r="6" spans="2:8" ht="223.5" customHeight="1" x14ac:dyDescent="0.3">
      <c r="B6" s="149"/>
      <c r="C6" s="150"/>
      <c r="D6" s="150"/>
      <c r="E6" s="151"/>
      <c r="H6" s="5" t="s">
        <v>37</v>
      </c>
    </row>
    <row r="7" spans="2:8" ht="24.9" customHeight="1" x14ac:dyDescent="0.3">
      <c r="B7" s="51"/>
      <c r="C7" s="2"/>
      <c r="E7" s="52"/>
      <c r="H7" s="5" t="s">
        <v>38</v>
      </c>
    </row>
    <row r="8" spans="2:8" ht="40.200000000000003" customHeight="1" x14ac:dyDescent="0.3">
      <c r="B8" s="153" t="s">
        <v>39</v>
      </c>
      <c r="C8" s="144"/>
      <c r="D8" s="144"/>
      <c r="E8" s="145"/>
      <c r="F8" s="105" t="str">
        <f>IF(B9="","Preencha a clareza do problema e aderência ao desafio ","")</f>
        <v xml:space="preserve">Preencha a clareza do problema e aderência ao desafio </v>
      </c>
      <c r="H8" s="5" t="s">
        <v>40</v>
      </c>
    </row>
    <row r="9" spans="2:8" ht="364.5" customHeight="1" x14ac:dyDescent="0.3">
      <c r="B9" s="141"/>
      <c r="C9" s="142"/>
      <c r="D9" s="142"/>
      <c r="E9" s="143"/>
      <c r="H9" s="5" t="s">
        <v>41</v>
      </c>
    </row>
    <row r="10" spans="2:8" ht="24.9" customHeight="1" x14ac:dyDescent="0.3">
      <c r="B10" s="157"/>
      <c r="C10" s="158"/>
      <c r="D10" s="158"/>
      <c r="E10" s="159"/>
    </row>
    <row r="11" spans="2:8" ht="40.200000000000003" customHeight="1" x14ac:dyDescent="0.3">
      <c r="B11" s="154" t="s">
        <v>42</v>
      </c>
      <c r="C11" s="155"/>
      <c r="D11" s="155"/>
      <c r="E11" s="156"/>
      <c r="F11" s="105" t="str">
        <f>IF(B12=0,"Preencha o grau de inovação da solução","")</f>
        <v>Preencha o grau de inovação da solução</v>
      </c>
    </row>
    <row r="12" spans="2:8" ht="364.5" customHeight="1" x14ac:dyDescent="0.3">
      <c r="B12" s="141"/>
      <c r="C12" s="142"/>
      <c r="D12" s="142"/>
      <c r="E12" s="143"/>
    </row>
    <row r="13" spans="2:8" ht="24.9" customHeight="1" x14ac:dyDescent="0.3">
      <c r="B13" s="157"/>
      <c r="C13" s="158"/>
      <c r="D13" s="158"/>
      <c r="E13" s="159"/>
    </row>
    <row r="14" spans="2:8" ht="50.1" customHeight="1" x14ac:dyDescent="0.3">
      <c r="B14" s="154" t="s">
        <v>43</v>
      </c>
      <c r="C14" s="155"/>
      <c r="D14" s="155"/>
      <c r="E14" s="156"/>
      <c r="F14" s="105" t="str">
        <f>IF(B15="","Preencha a qualidade da prova de conceito ou validação técnica","")</f>
        <v>Preencha a qualidade da prova de conceito ou validação técnica</v>
      </c>
    </row>
    <row r="15" spans="2:8" ht="364.5" customHeight="1" x14ac:dyDescent="0.3">
      <c r="B15" s="182"/>
      <c r="C15" s="150"/>
      <c r="D15" s="150"/>
      <c r="E15" s="151"/>
    </row>
    <row r="16" spans="2:8" ht="24.9" customHeight="1" x14ac:dyDescent="0.3">
      <c r="B16" s="55"/>
      <c r="D16" s="9"/>
      <c r="E16" s="53"/>
    </row>
    <row r="17" spans="2:6" ht="40.200000000000003" customHeight="1" x14ac:dyDescent="0.3">
      <c r="B17" s="125" t="s">
        <v>44</v>
      </c>
      <c r="C17" s="144"/>
      <c r="D17" s="144"/>
      <c r="E17" s="145"/>
      <c r="F17" s="105" t="str">
        <f>IF(B18="","Preencha a evolução da maturidade tecnológica","")</f>
        <v>Preencha a evolução da maturidade tecnológica</v>
      </c>
    </row>
    <row r="18" spans="2:6" ht="356.25" customHeight="1" x14ac:dyDescent="0.3">
      <c r="B18" s="141"/>
      <c r="C18" s="142"/>
      <c r="D18" s="142"/>
      <c r="E18" s="143"/>
    </row>
    <row r="19" spans="2:6" ht="24.9" customHeight="1" x14ac:dyDescent="0.3">
      <c r="B19" s="54"/>
      <c r="C19" s="2"/>
      <c r="D19" s="9"/>
      <c r="E19" s="53"/>
    </row>
    <row r="20" spans="2:6" ht="40.200000000000003" customHeight="1" x14ac:dyDescent="0.3">
      <c r="B20" s="125" t="s">
        <v>45</v>
      </c>
      <c r="C20" s="144"/>
      <c r="D20" s="144"/>
      <c r="E20" s="145"/>
      <c r="F20" s="105" t="str">
        <f>IF(B21="","Preencha a aplicabilidade industrial e potencial de adoção","")</f>
        <v>Preencha a aplicabilidade industrial e potencial de adoção</v>
      </c>
    </row>
    <row r="21" spans="2:6" ht="356.25" customHeight="1" x14ac:dyDescent="0.3">
      <c r="B21" s="141"/>
      <c r="C21" s="142"/>
      <c r="D21" s="142"/>
      <c r="E21" s="143"/>
    </row>
    <row r="22" spans="2:6" ht="24.9" customHeight="1" x14ac:dyDescent="0.3">
      <c r="B22" s="54"/>
      <c r="C22" s="2"/>
      <c r="D22" s="9"/>
      <c r="E22" s="53"/>
    </row>
    <row r="23" spans="2:6" ht="40.200000000000003" customHeight="1" x14ac:dyDescent="0.3">
      <c r="B23" s="125" t="s">
        <v>46</v>
      </c>
      <c r="C23" s="144"/>
      <c r="D23" s="144"/>
      <c r="E23" s="145"/>
      <c r="F23" s="105" t="str">
        <f>IF(B24="","Preencha a viabilidade do modelo de negócio e escalabilidade","")</f>
        <v>Preencha a viabilidade do modelo de negócio e escalabilidade</v>
      </c>
    </row>
    <row r="24" spans="2:6" ht="356.25" customHeight="1" x14ac:dyDescent="0.3">
      <c r="B24" s="141"/>
      <c r="C24" s="142"/>
      <c r="D24" s="142"/>
      <c r="E24" s="143"/>
    </row>
    <row r="25" spans="2:6" ht="24.9" customHeight="1" x14ac:dyDescent="0.3">
      <c r="B25" s="54"/>
      <c r="C25" s="2"/>
      <c r="D25" s="9"/>
      <c r="E25" s="53"/>
    </row>
    <row r="26" spans="2:6" ht="48.75" customHeight="1" x14ac:dyDescent="0.3">
      <c r="B26" s="125" t="s">
        <v>47</v>
      </c>
      <c r="C26" s="144"/>
      <c r="D26" s="144"/>
      <c r="E26" s="145"/>
      <c r="F26" s="105" t="str">
        <f>IF(B27="","Preencha o impacto da solução","")</f>
        <v>Preencha o impacto da solução</v>
      </c>
    </row>
    <row r="27" spans="2:6" ht="364.5" customHeight="1" thickBot="1" x14ac:dyDescent="0.35">
      <c r="B27" s="179"/>
      <c r="C27" s="180"/>
      <c r="D27" s="180"/>
      <c r="E27" s="181"/>
    </row>
    <row r="28" spans="2:6" ht="24.9" customHeight="1" x14ac:dyDescent="0.3">
      <c r="B28" s="146"/>
      <c r="C28" s="147"/>
      <c r="D28" s="147"/>
      <c r="E28" s="148"/>
    </row>
    <row r="29" spans="2:6" ht="48.75" customHeight="1" x14ac:dyDescent="0.3">
      <c r="B29" s="125" t="s">
        <v>48</v>
      </c>
      <c r="C29" s="144"/>
      <c r="D29" s="144"/>
      <c r="E29" s="145"/>
      <c r="F29" s="105"/>
    </row>
    <row r="30" spans="2:6" ht="356.25" customHeight="1" x14ac:dyDescent="0.3">
      <c r="B30" s="176"/>
      <c r="C30" s="177"/>
      <c r="D30" s="177"/>
      <c r="E30" s="178"/>
    </row>
    <row r="31" spans="2:6" ht="24.9" customHeight="1" thickBot="1" x14ac:dyDescent="0.35">
      <c r="B31" s="138"/>
      <c r="C31" s="139"/>
      <c r="D31" s="139"/>
      <c r="E31" s="140"/>
    </row>
    <row r="32" spans="2:6" ht="24.9" customHeight="1" x14ac:dyDescent="0.3">
      <c r="B32" s="9"/>
      <c r="D32" s="9"/>
    </row>
    <row r="33" spans="2:5" ht="24.9" customHeight="1" x14ac:dyDescent="0.3">
      <c r="B33" s="9"/>
      <c r="D33" s="9"/>
    </row>
    <row r="35" spans="2:5" ht="24.9" customHeight="1" x14ac:dyDescent="0.25">
      <c r="E35" s="24" t="s">
        <v>31</v>
      </c>
    </row>
  </sheetData>
  <sheetProtection algorithmName="SHA-512" hashValue="q6J5bjlhKLfkSgVpT3RabcDOuvoioazqdc/hLRk49vhmraf+XM3yZguNW3Yd7PaardIryM7acWEzBTdEhK2c5w==" saltValue="n2ECDWAtoVJRU2xYICOdbQ==" spinCount="100000" sheet="1" objects="1" scenarios="1" selectLockedCells="1"/>
  <mergeCells count="24">
    <mergeCell ref="B2:E2"/>
    <mergeCell ref="B6:E6"/>
    <mergeCell ref="B3:E3"/>
    <mergeCell ref="B8:E8"/>
    <mergeCell ref="B14:E14"/>
    <mergeCell ref="B9:E9"/>
    <mergeCell ref="B10:E10"/>
    <mergeCell ref="B5:E5"/>
    <mergeCell ref="B11:E11"/>
    <mergeCell ref="B12:E12"/>
    <mergeCell ref="B13:E13"/>
    <mergeCell ref="B15:E15"/>
    <mergeCell ref="B31:E31"/>
    <mergeCell ref="B30:E30"/>
    <mergeCell ref="B27:E27"/>
    <mergeCell ref="B18:E18"/>
    <mergeCell ref="B20:E20"/>
    <mergeCell ref="B21:E21"/>
    <mergeCell ref="B17:E17"/>
    <mergeCell ref="B29:E29"/>
    <mergeCell ref="B28:E28"/>
    <mergeCell ref="B26:E26"/>
    <mergeCell ref="B23:E23"/>
    <mergeCell ref="B24:E24"/>
  </mergeCells>
  <dataValidations count="7">
    <dataValidation type="textLength" operator="lessThanOrEqual" allowBlank="1" showInputMessage="1" showErrorMessage="1" error="TEXTO NÃO PODE SUPERAR 300 CARACTERES" sqref="B4 B19 B7:B8 B10:B11 B13:B17" xr:uid="{00000000-0002-0000-0100-000002000000}">
      <formula1>300</formula1>
    </dataValidation>
    <dataValidation type="textLength" operator="lessThanOrEqual" allowBlank="1" showInputMessage="1" showErrorMessage="1" error="TEXTO NÃO PODE SUPERAR 250 CARACTERES" sqref="B3 B15" xr:uid="{00000000-0002-0000-0100-000003000000}">
      <formula1>250</formula1>
    </dataValidation>
    <dataValidation type="textLength" operator="lessThanOrEqual" showInputMessage="1" showErrorMessage="1" error="TEXTO NÃO PODE SUPERAR 3.500 CARACTERES" sqref="B6:E6" xr:uid="{00000000-0002-0000-0100-000004000000}">
      <formula1>3500</formula1>
    </dataValidation>
    <dataValidation type="textLength" operator="lessThanOrEqual" allowBlank="1" showInputMessage="1" showErrorMessage="1" error="TEXTO NÃO PODE SUPERAR 6.000 CARACTERES" sqref="B25:E25 B22:E22 B28" xr:uid="{00000000-0002-0000-0100-000005000000}">
      <formula1>6000</formula1>
    </dataValidation>
    <dataValidation type="textLength" operator="lessThanOrEqual" showInputMessage="1" showErrorMessage="1" error="TEXTO NÃO PODE SUPERAR 6.000 CARACTERES" sqref="B9:E9 B12:E12 B18:E18 B21:E21 B24:E24" xr:uid="{F6F6D037-15A7-4554-A7C6-DCB270B6F165}">
      <formula1>6000</formula1>
    </dataValidation>
    <dataValidation operator="lessThanOrEqual" allowBlank="1" showInputMessage="1" showErrorMessage="1" error="TEXTO NÃO PODE SUPERAR 300 CARACTERES" sqref="B20:E20 B23:E23" xr:uid="{F205CE3A-828C-485A-9BFE-84084203BE80}"/>
    <dataValidation type="textLength" operator="lessThanOrEqual" allowBlank="1" showInputMessage="1" showErrorMessage="1" sqref="B30:E30" xr:uid="{E5DB3463-A9FF-4BE4-A95A-875E063F821F}">
      <formula1>6000</formula1>
    </dataValidation>
  </dataValidations>
  <hyperlinks>
    <hyperlink ref="E35" location="'ORIENTAÇÕES GERAIS'!A1" display="Orientações Gerais" xr:uid="{17423828-0259-47C8-BFB0-2751C4A91BAF}"/>
  </hyperlinks>
  <pageMargins left="0.98425196850393704" right="0.51181102362204722" top="0.98425196850393704" bottom="0.78740157480314965" header="0.31496062992125984" footer="0.31496062992125984"/>
  <pageSetup paperSize="9" scale="48" fitToHeight="3" orientation="landscape" r:id="rId1"/>
  <rowBreaks count="1" manualBreakCount="1">
    <brk id="9" min="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27"/>
  <sheetViews>
    <sheetView topLeftCell="J1" zoomScale="117" zoomScaleNormal="117" workbookViewId="0">
      <selection activeCell="J6" sqref="J6"/>
    </sheetView>
  </sheetViews>
  <sheetFormatPr defaultColWidth="9.109375" defaultRowHeight="13.8" x14ac:dyDescent="0.25"/>
  <cols>
    <col min="1" max="1" width="1" style="20" customWidth="1"/>
    <col min="2" max="2" width="42.6640625" style="9" customWidth="1"/>
    <col min="3" max="3" width="16.33203125" style="9" bestFit="1" customWidth="1"/>
    <col min="4" max="4" width="9" style="9" customWidth="1"/>
    <col min="5" max="5" width="21.33203125" style="9" customWidth="1"/>
    <col min="6" max="6" width="20.6640625" style="9" customWidth="1"/>
    <col min="7" max="7" width="10.88671875" style="74" bestFit="1" customWidth="1"/>
    <col min="8" max="8" width="18.6640625" style="9" bestFit="1" customWidth="1"/>
    <col min="9" max="9" width="26.109375" style="9" customWidth="1"/>
    <col min="10" max="10" width="35.109375" style="20" customWidth="1"/>
    <col min="11" max="11" width="11.5546875" style="20" customWidth="1"/>
    <col min="12" max="12" width="14.109375" style="20" hidden="1" customWidth="1"/>
    <col min="13" max="13" width="9.109375" style="20" customWidth="1"/>
    <col min="14" max="16384" width="9.109375" style="20"/>
  </cols>
  <sheetData>
    <row r="1" spans="2:12" ht="5.4" customHeight="1" thickBot="1" x14ac:dyDescent="0.3"/>
    <row r="2" spans="2:12" ht="57" customHeight="1" x14ac:dyDescent="0.25">
      <c r="B2" s="122" t="s">
        <v>49</v>
      </c>
      <c r="C2" s="123"/>
      <c r="D2" s="123"/>
      <c r="E2" s="123"/>
      <c r="F2" s="123"/>
      <c r="G2" s="123"/>
      <c r="H2" s="123"/>
      <c r="I2" s="123"/>
      <c r="J2" s="124"/>
    </row>
    <row r="3" spans="2:12" ht="32.25" customHeight="1" x14ac:dyDescent="0.25">
      <c r="B3" s="161" t="str">
        <f>IF(IDENTIFICAÇÃO!B8="","",IDENTIFICAÇÃO!B8)</f>
        <v/>
      </c>
      <c r="C3" s="162"/>
      <c r="D3" s="162"/>
      <c r="E3" s="162"/>
      <c r="F3" s="162"/>
      <c r="G3" s="162"/>
      <c r="H3" s="162"/>
      <c r="I3" s="162"/>
      <c r="J3" s="163"/>
    </row>
    <row r="4" spans="2:12" ht="5.25" customHeight="1" x14ac:dyDescent="0.25">
      <c r="B4" s="55"/>
      <c r="J4" s="65"/>
    </row>
    <row r="5" spans="2:12" ht="24" x14ac:dyDescent="0.25">
      <c r="B5" s="66" t="s">
        <v>26</v>
      </c>
      <c r="C5" s="66" t="s">
        <v>50</v>
      </c>
      <c r="D5" s="66" t="s">
        <v>51</v>
      </c>
      <c r="E5" s="66" t="s">
        <v>52</v>
      </c>
      <c r="F5" s="66" t="s">
        <v>53</v>
      </c>
      <c r="G5" s="66" t="s">
        <v>27</v>
      </c>
      <c r="H5" s="66" t="s">
        <v>54</v>
      </c>
      <c r="I5" s="66" t="s">
        <v>55</v>
      </c>
      <c r="J5" s="66" t="s">
        <v>56</v>
      </c>
      <c r="L5" s="21" t="s">
        <v>57</v>
      </c>
    </row>
    <row r="6" spans="2:12" ht="20.25" customHeight="1" x14ac:dyDescent="0.25">
      <c r="B6" s="109"/>
      <c r="C6" s="75"/>
      <c r="D6" s="110"/>
      <c r="E6" s="110"/>
      <c r="F6" s="110"/>
      <c r="G6" s="110"/>
      <c r="H6" s="76"/>
      <c r="I6" s="77"/>
      <c r="J6" s="75"/>
      <c r="L6" s="22" t="s">
        <v>58</v>
      </c>
    </row>
    <row r="7" spans="2:12" ht="20.25" customHeight="1" x14ac:dyDescent="0.25">
      <c r="B7" s="109"/>
      <c r="C7" s="75"/>
      <c r="D7" s="110"/>
      <c r="E7" s="110"/>
      <c r="F7" s="110"/>
      <c r="G7" s="110"/>
      <c r="H7" s="76"/>
      <c r="I7" s="76"/>
      <c r="J7" s="75"/>
      <c r="L7" s="22" t="s">
        <v>59</v>
      </c>
    </row>
    <row r="8" spans="2:12" ht="20.25" customHeight="1" x14ac:dyDescent="0.25">
      <c r="B8" s="109"/>
      <c r="C8" s="75"/>
      <c r="D8" s="110"/>
      <c r="E8" s="110"/>
      <c r="F8" s="110"/>
      <c r="G8" s="110"/>
      <c r="H8" s="76"/>
      <c r="I8" s="76"/>
      <c r="J8" s="75"/>
      <c r="L8" s="22" t="s">
        <v>60</v>
      </c>
    </row>
    <row r="9" spans="2:12" ht="20.25" customHeight="1" x14ac:dyDescent="0.25">
      <c r="B9" s="109"/>
      <c r="C9" s="75"/>
      <c r="D9" s="110"/>
      <c r="E9" s="110"/>
      <c r="F9" s="110"/>
      <c r="G9" s="110"/>
      <c r="H9" s="76"/>
      <c r="I9" s="76"/>
      <c r="J9" s="75"/>
    </row>
    <row r="10" spans="2:12" ht="20.25" customHeight="1" x14ac:dyDescent="0.25">
      <c r="B10" s="109"/>
      <c r="C10" s="75"/>
      <c r="D10" s="110"/>
      <c r="E10" s="110"/>
      <c r="F10" s="110"/>
      <c r="G10" s="110"/>
      <c r="H10" s="76"/>
      <c r="I10" s="76"/>
      <c r="J10" s="75"/>
      <c r="L10" s="21" t="s">
        <v>61</v>
      </c>
    </row>
    <row r="11" spans="2:12" ht="20.25" customHeight="1" x14ac:dyDescent="0.25">
      <c r="B11" s="109"/>
      <c r="C11" s="75"/>
      <c r="D11" s="110"/>
      <c r="E11" s="110"/>
      <c r="F11" s="110"/>
      <c r="G11" s="110"/>
      <c r="H11" s="76"/>
      <c r="I11" s="76"/>
      <c r="J11" s="75"/>
      <c r="L11" s="22" t="s">
        <v>62</v>
      </c>
    </row>
    <row r="12" spans="2:12" ht="20.25" customHeight="1" x14ac:dyDescent="0.25">
      <c r="B12" s="109"/>
      <c r="C12" s="75"/>
      <c r="D12" s="110"/>
      <c r="E12" s="110"/>
      <c r="F12" s="110"/>
      <c r="G12" s="110"/>
      <c r="H12" s="76"/>
      <c r="I12" s="76"/>
      <c r="J12" s="75"/>
      <c r="L12" s="22" t="s">
        <v>63</v>
      </c>
    </row>
    <row r="13" spans="2:12" ht="20.25" customHeight="1" x14ac:dyDescent="0.25">
      <c r="B13" s="109"/>
      <c r="C13" s="75"/>
      <c r="D13" s="110"/>
      <c r="E13" s="110"/>
      <c r="F13" s="110"/>
      <c r="G13" s="110"/>
      <c r="H13" s="76"/>
      <c r="I13" s="76"/>
      <c r="J13" s="75"/>
      <c r="L13" s="20" t="s">
        <v>64</v>
      </c>
    </row>
    <row r="14" spans="2:12" ht="20.25" customHeight="1" x14ac:dyDescent="0.25">
      <c r="B14" s="109"/>
      <c r="C14" s="75"/>
      <c r="D14" s="110"/>
      <c r="E14" s="110"/>
      <c r="F14" s="110"/>
      <c r="G14" s="110"/>
      <c r="H14" s="76"/>
      <c r="I14" s="76"/>
      <c r="J14" s="75"/>
      <c r="L14" s="21"/>
    </row>
    <row r="15" spans="2:12" ht="20.25" customHeight="1" x14ac:dyDescent="0.25">
      <c r="B15" s="109"/>
      <c r="C15" s="75"/>
      <c r="D15" s="110"/>
      <c r="E15" s="110"/>
      <c r="F15" s="110"/>
      <c r="G15" s="110"/>
      <c r="H15" s="76"/>
      <c r="I15" s="76"/>
      <c r="J15" s="75"/>
      <c r="L15" s="73" t="s">
        <v>65</v>
      </c>
    </row>
    <row r="16" spans="2:12" ht="20.25" customHeight="1" x14ac:dyDescent="0.25">
      <c r="B16" s="109"/>
      <c r="C16" s="75"/>
      <c r="D16" s="110"/>
      <c r="E16" s="110"/>
      <c r="F16" s="110"/>
      <c r="G16" s="110"/>
      <c r="H16" s="76"/>
      <c r="I16" s="76"/>
      <c r="J16" s="75"/>
      <c r="L16" s="73" t="s">
        <v>66</v>
      </c>
    </row>
    <row r="17" spans="2:12" ht="20.25" customHeight="1" x14ac:dyDescent="0.25">
      <c r="B17" s="109"/>
      <c r="C17" s="75"/>
      <c r="D17" s="110"/>
      <c r="E17" s="110"/>
      <c r="F17" s="110"/>
      <c r="G17" s="110"/>
      <c r="H17" s="76"/>
      <c r="I17" s="76"/>
      <c r="J17" s="75"/>
    </row>
    <row r="18" spans="2:12" ht="20.25" customHeight="1" x14ac:dyDescent="0.25">
      <c r="B18" s="109"/>
      <c r="C18" s="75"/>
      <c r="D18" s="110"/>
      <c r="E18" s="110"/>
      <c r="F18" s="110"/>
      <c r="G18" s="110"/>
      <c r="H18" s="76"/>
      <c r="I18" s="76"/>
      <c r="J18" s="75"/>
      <c r="L18" s="78" t="s">
        <v>67</v>
      </c>
    </row>
    <row r="19" spans="2:12" ht="20.25" customHeight="1" x14ac:dyDescent="0.25">
      <c r="B19" s="109"/>
      <c r="C19" s="75"/>
      <c r="D19" s="110"/>
      <c r="E19" s="110"/>
      <c r="F19" s="110"/>
      <c r="G19" s="110"/>
      <c r="H19" s="76"/>
      <c r="I19" s="76"/>
      <c r="J19" s="75"/>
      <c r="L19" s="22" t="s">
        <v>68</v>
      </c>
    </row>
    <row r="20" spans="2:12" ht="20.25" customHeight="1" x14ac:dyDescent="0.25">
      <c r="B20" s="109"/>
      <c r="C20" s="75"/>
      <c r="D20" s="110"/>
      <c r="E20" s="110"/>
      <c r="F20" s="110"/>
      <c r="G20" s="110"/>
      <c r="H20" s="76"/>
      <c r="I20" s="76"/>
      <c r="J20" s="75"/>
      <c r="L20" s="22" t="s">
        <v>69</v>
      </c>
    </row>
    <row r="21" spans="2:12" ht="20.25" customHeight="1" x14ac:dyDescent="0.25">
      <c r="B21" s="109"/>
      <c r="C21" s="75"/>
      <c r="D21" s="110"/>
      <c r="E21" s="110"/>
      <c r="F21" s="110"/>
      <c r="G21" s="110"/>
      <c r="H21" s="76"/>
      <c r="I21" s="76"/>
      <c r="J21" s="75"/>
      <c r="L21" s="22" t="s">
        <v>70</v>
      </c>
    </row>
    <row r="22" spans="2:12" ht="20.25" customHeight="1" x14ac:dyDescent="0.25">
      <c r="B22" s="109"/>
      <c r="C22" s="75"/>
      <c r="D22" s="110"/>
      <c r="E22" s="110"/>
      <c r="F22" s="110"/>
      <c r="G22" s="110"/>
      <c r="H22" s="76"/>
      <c r="I22" s="76"/>
      <c r="J22" s="75"/>
      <c r="L22" s="22" t="s">
        <v>71</v>
      </c>
    </row>
    <row r="23" spans="2:12" ht="20.25" customHeight="1" x14ac:dyDescent="0.25">
      <c r="B23" s="109"/>
      <c r="C23" s="75"/>
      <c r="D23" s="110"/>
      <c r="E23" s="110"/>
      <c r="F23" s="110"/>
      <c r="G23" s="110"/>
      <c r="H23" s="76"/>
      <c r="I23" s="76"/>
      <c r="J23" s="75"/>
      <c r="L23" s="22" t="s">
        <v>72</v>
      </c>
    </row>
    <row r="24" spans="2:12" ht="20.25" customHeight="1" x14ac:dyDescent="0.25">
      <c r="B24" s="109"/>
      <c r="C24" s="75"/>
      <c r="D24" s="110"/>
      <c r="E24" s="110"/>
      <c r="F24" s="110"/>
      <c r="G24" s="110"/>
      <c r="H24" s="76"/>
      <c r="I24" s="76"/>
      <c r="J24" s="75"/>
      <c r="L24" s="20" t="s">
        <v>73</v>
      </c>
    </row>
    <row r="25" spans="2:12" ht="20.25" customHeight="1" x14ac:dyDescent="0.25">
      <c r="B25" s="109"/>
      <c r="C25" s="75"/>
      <c r="D25" s="110"/>
      <c r="E25" s="110"/>
      <c r="F25" s="110"/>
      <c r="G25" s="110"/>
      <c r="H25" s="76"/>
      <c r="I25" s="76"/>
      <c r="J25" s="75"/>
    </row>
    <row r="26" spans="2:12" ht="57" customHeight="1" x14ac:dyDescent="0.25">
      <c r="B26" s="108" t="s">
        <v>74</v>
      </c>
      <c r="C26" s="5"/>
      <c r="D26" s="112">
        <f>COUNTIF(D6:D25,"Feminino")</f>
        <v>0</v>
      </c>
      <c r="E26" s="112">
        <f>COUNTIFS(E6:E25, "&lt;&gt;Branca", E6:E25, "&lt;&gt;", E6:E25, "&lt;&gt;Não declarar")</f>
        <v>0</v>
      </c>
      <c r="F26" s="111">
        <f>COUNTIF(F6:F25,"sim")</f>
        <v>0</v>
      </c>
      <c r="G26" s="3"/>
      <c r="H26" s="5"/>
      <c r="I26" s="5"/>
      <c r="J26" s="5"/>
    </row>
    <row r="27" spans="2:12" x14ac:dyDescent="0.25">
      <c r="E27" s="9" t="s">
        <v>75</v>
      </c>
      <c r="H27" s="24"/>
      <c r="I27" s="24"/>
      <c r="J27" s="24" t="s">
        <v>31</v>
      </c>
    </row>
  </sheetData>
  <sheetProtection algorithmName="SHA-512" hashValue="FievzxYi0jsBMYYeZQLQV6Gj+PGvtBBoxpwkjDZCCD1vzveIe+TlOupbHEJcom24IDQg48vNFnpvlF0gAj3Q1Q==" saltValue="f3JWWNlH0gz2cTZBpdwT0g==" spinCount="100000" sheet="1" objects="1" scenarios="1" selectLockedCells="1"/>
  <mergeCells count="2">
    <mergeCell ref="B2:J2"/>
    <mergeCell ref="B3:J3"/>
  </mergeCells>
  <dataValidations count="7">
    <dataValidation type="textLength" operator="lessThanOrEqual" allowBlank="1" showInputMessage="1" showErrorMessage="1" error="O TEXTO NÃO PODE SUPERAR 150 CARACTERES" sqref="B6:B25 H6:I25" xr:uid="{00000000-0002-0000-0300-000000000000}">
      <formula1>150</formula1>
    </dataValidation>
    <dataValidation type="list" allowBlank="1" showInputMessage="1" showErrorMessage="1" sqref="C7:C25" xr:uid="{00000000-0002-0000-0300-000002000000}">
      <formula1>TipoParticipação</formula1>
    </dataValidation>
    <dataValidation type="list" allowBlank="1" showInputMessage="1" showErrorMessage="1" error="Selecione o tipo da participação." sqref="C6" xr:uid="{00000000-0002-0000-0300-000003000000}">
      <formula1>TipoParticipação</formula1>
    </dataValidation>
    <dataValidation type="list" operator="equal" allowBlank="1" showInputMessage="1" showErrorMessage="1" error="O CPF é composto por 11 algarismos (somente números)" sqref="D6:D25" xr:uid="{77D3199F-DE40-478F-A7C9-1BCE5686399A}">
      <formula1>$L$11:$L$13</formula1>
    </dataValidation>
    <dataValidation type="list" operator="equal" allowBlank="1" showInputMessage="1" showErrorMessage="1" error="O CPF é composto por 11 algarismos (somente números)" sqref="F6:F25" xr:uid="{6BA05604-70FB-414F-9566-0D1FA076B962}">
      <formula1>$L$15:$L$16</formula1>
    </dataValidation>
    <dataValidation type="textLength" operator="equal" allowBlank="1" showInputMessage="1" showErrorMessage="1" error="O CPF é composto por 11 algarismos (somente números)" sqref="G6:G25" xr:uid="{545ADA60-6E12-488F-912C-C749EF401D69}">
      <formula1>11</formula1>
    </dataValidation>
    <dataValidation type="list" operator="equal" allowBlank="1" showInputMessage="1" showErrorMessage="1" error="O CPF é composto por 11 algarismos (somente números)" sqref="E6:E25" xr:uid="{A0ED4566-A7A4-4943-9DD9-F9035FD8730F}">
      <formula1>$L$19:$L$24</formula1>
    </dataValidation>
  </dataValidations>
  <hyperlinks>
    <hyperlink ref="J27" location="'ORIENTAÇÕES GERAIS'!A1" display="Orientações Gerais" xr:uid="{00000000-0004-0000-0400-000000000000}"/>
  </hyperlinks>
  <pageMargins left="0.51181102362204722" right="0.51181102362204722" top="0.78740157480314965" bottom="0.78740157480314965" header="0.31496062992125984" footer="0.31496062992125984"/>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C23"/>
  <sheetViews>
    <sheetView zoomScaleNormal="100" workbookViewId="0">
      <selection activeCell="E14" sqref="E14"/>
    </sheetView>
  </sheetViews>
  <sheetFormatPr defaultColWidth="9.109375" defaultRowHeight="10.199999999999999" x14ac:dyDescent="0.2"/>
  <cols>
    <col min="1" max="1" width="1.109375" style="10" customWidth="1"/>
    <col min="2" max="2" width="12" style="9" bestFit="1" customWidth="1"/>
    <col min="3" max="3" width="12.88671875" style="74" bestFit="1" customWidth="1"/>
    <col min="4" max="4" width="14.109375" style="10" customWidth="1"/>
    <col min="5" max="5" width="51.44140625" style="11" customWidth="1"/>
    <col min="6" max="6" width="31.33203125" style="74" bestFit="1" customWidth="1"/>
    <col min="7" max="7" width="26.88671875" style="74" bestFit="1" customWidth="1"/>
    <col min="8" max="8" width="38.109375" style="74" customWidth="1"/>
    <col min="9" max="9" width="31.109375" style="74" bestFit="1" customWidth="1"/>
    <col min="10" max="10" width="17.88671875" style="38" bestFit="1" customWidth="1"/>
    <col min="11" max="11" width="42.109375" style="10" hidden="1" customWidth="1"/>
    <col min="12" max="12" width="6.5546875" style="10" hidden="1" customWidth="1"/>
    <col min="13" max="13" width="5.6640625" style="10" hidden="1" customWidth="1"/>
    <col min="14" max="14" width="6.5546875" style="10" hidden="1" customWidth="1"/>
    <col min="15" max="25" width="9.109375" style="10" hidden="1" customWidth="1"/>
    <col min="26" max="26" width="12.109375" style="10" hidden="1" customWidth="1"/>
    <col min="27" max="27" width="9.109375" style="10" hidden="1" customWidth="1"/>
    <col min="28" max="28" width="10.44140625" style="10" hidden="1" customWidth="1"/>
    <col min="29" max="29" width="44.109375" style="10" hidden="1" customWidth="1"/>
    <col min="30" max="16384" width="9.109375" style="10"/>
  </cols>
  <sheetData>
    <row r="1" spans="2:29" ht="5.4" customHeight="1" thickBot="1" x14ac:dyDescent="0.25"/>
    <row r="2" spans="2:29" s="20" customFormat="1" ht="48.75" customHeight="1" x14ac:dyDescent="0.25">
      <c r="B2" s="122" t="s">
        <v>76</v>
      </c>
      <c r="C2" s="123"/>
      <c r="D2" s="123"/>
      <c r="E2" s="123"/>
      <c r="F2" s="123"/>
      <c r="G2" s="123"/>
      <c r="H2" s="123"/>
      <c r="I2" s="123"/>
      <c r="J2" s="124"/>
    </row>
    <row r="3" spans="2:29" ht="29.1" customHeight="1" x14ac:dyDescent="0.2">
      <c r="B3" s="164" t="str">
        <f>IF(IDENTIFICAÇÃO!B8="","",IDENTIFICAÇÃO!B8)</f>
        <v/>
      </c>
      <c r="C3" s="165"/>
      <c r="D3" s="165"/>
      <c r="E3" s="165"/>
      <c r="F3" s="165"/>
      <c r="G3" s="165"/>
      <c r="H3" s="165"/>
      <c r="I3" s="165"/>
      <c r="J3" s="166"/>
    </row>
    <row r="4" spans="2:29" ht="6.6" customHeight="1" x14ac:dyDescent="0.2">
      <c r="B4" s="55"/>
      <c r="J4" s="60"/>
    </row>
    <row r="5" spans="2:29" ht="29.1" customHeight="1" x14ac:dyDescent="0.2">
      <c r="B5" s="167" t="s">
        <v>77</v>
      </c>
      <c r="C5" s="168"/>
      <c r="D5" s="168"/>
      <c r="E5" s="168"/>
      <c r="F5" s="168"/>
      <c r="G5" s="168"/>
      <c r="H5" s="168"/>
      <c r="I5" s="168"/>
      <c r="J5" s="169"/>
    </row>
    <row r="6" spans="2:29" ht="71.25" customHeight="1" x14ac:dyDescent="0.2">
      <c r="B6" s="67" t="s">
        <v>78</v>
      </c>
      <c r="C6" s="68" t="s">
        <v>79</v>
      </c>
      <c r="D6" s="69" t="s">
        <v>80</v>
      </c>
      <c r="E6" s="70" t="s">
        <v>81</v>
      </c>
      <c r="F6" s="68" t="s">
        <v>82</v>
      </c>
      <c r="G6" s="68" t="s">
        <v>83</v>
      </c>
      <c r="H6" s="68" t="s">
        <v>84</v>
      </c>
      <c r="I6" s="68" t="s">
        <v>85</v>
      </c>
      <c r="J6" s="71" t="s">
        <v>86</v>
      </c>
      <c r="K6" s="12"/>
      <c r="M6" s="13" t="s">
        <v>87</v>
      </c>
      <c r="N6" s="13" t="s">
        <v>87</v>
      </c>
      <c r="O6" s="13" t="s">
        <v>88</v>
      </c>
      <c r="P6" s="13" t="s">
        <v>89</v>
      </c>
      <c r="Q6" s="13" t="s">
        <v>90</v>
      </c>
      <c r="R6" s="13" t="s">
        <v>91</v>
      </c>
      <c r="S6" s="13" t="s">
        <v>92</v>
      </c>
      <c r="T6" s="13" t="s">
        <v>93</v>
      </c>
      <c r="V6" s="8" t="s">
        <v>94</v>
      </c>
      <c r="W6" s="8" t="s">
        <v>95</v>
      </c>
      <c r="X6" s="8" t="s">
        <v>96</v>
      </c>
      <c r="Z6" s="13" t="s">
        <v>97</v>
      </c>
      <c r="AB6" s="7" t="s">
        <v>98</v>
      </c>
      <c r="AC6" s="7" t="s">
        <v>99</v>
      </c>
    </row>
    <row r="7" spans="2:29" s="9" customFormat="1" ht="49.95" customHeight="1" x14ac:dyDescent="0.3">
      <c r="B7" s="100"/>
      <c r="C7" s="96" t="str">
        <f>IFERROR(VLOOKUP($B7,Apoio!$A:$J,9,FALSE),"")</f>
        <v/>
      </c>
      <c r="D7" s="19"/>
      <c r="E7" s="97" t="str">
        <f>IFERROR(VLOOKUP($B7,Apoio!$A:$J,4,FALSE),"")</f>
        <v/>
      </c>
      <c r="F7" s="98" t="str">
        <f>IFERROR(VLOOKUP($B7,Apoio!$A:$J,3,FALSE),"")</f>
        <v/>
      </c>
      <c r="G7" s="98" t="str">
        <f>IFERROR(VLOOKUP($B7,Apoio!$A:$J,5,FALSE),"")</f>
        <v/>
      </c>
      <c r="H7" s="98" t="str">
        <f>IFERROR(VLOOKUP($B7,Apoio!$A:$J,6,FALSE),"")</f>
        <v/>
      </c>
      <c r="I7" s="98" t="str">
        <f>IFERROR(VLOOKUP($B7,Apoio!$A:$J,7,FALSE),"")</f>
        <v/>
      </c>
      <c r="J7" s="62" t="str">
        <f>IFERROR(VLOOKUP($B7,#REF!,9,FALSE),"")</f>
        <v/>
      </c>
      <c r="K7" s="14" t="str">
        <f t="shared" ref="K7:K21" si="0">IF(U7=1,$AB$7,IF(V7=1,$AB$11,IF(W7=1,$AB$12,"")))</f>
        <v/>
      </c>
      <c r="M7" s="3">
        <f t="shared" ref="M7:M21" si="1">IF(B7="",0,1)</f>
        <v>0</v>
      </c>
      <c r="N7" s="3">
        <f t="shared" ref="N7:Q21" si="2">IF(B7="",0,1)</f>
        <v>0</v>
      </c>
      <c r="O7" s="3">
        <f t="shared" si="2"/>
        <v>0</v>
      </c>
      <c r="P7" s="3">
        <f t="shared" si="2"/>
        <v>0</v>
      </c>
      <c r="Q7" s="3">
        <f t="shared" si="2"/>
        <v>0</v>
      </c>
      <c r="R7" s="3">
        <f t="shared" ref="R7:S21" si="3">IF(J7="",0,1)</f>
        <v>0</v>
      </c>
      <c r="S7" s="3">
        <f t="shared" si="3"/>
        <v>0</v>
      </c>
      <c r="T7" s="15">
        <f>SUM(N7:S7)</f>
        <v>0</v>
      </c>
      <c r="V7" s="3">
        <v>0</v>
      </c>
      <c r="W7" s="16">
        <f t="shared" ref="W7:W21" si="4">IF(Z7=C7,0,1)</f>
        <v>0</v>
      </c>
      <c r="X7" s="3">
        <f>IF(AND(T7&lt;&gt;0,T7&lt;&gt;6),1,0)</f>
        <v>0</v>
      </c>
      <c r="Z7" s="17" t="s">
        <v>100</v>
      </c>
      <c r="AB7" s="8" t="s">
        <v>94</v>
      </c>
      <c r="AC7" s="6" t="s">
        <v>101</v>
      </c>
    </row>
    <row r="8" spans="2:29" ht="6.6" customHeight="1" x14ac:dyDescent="0.2">
      <c r="B8" s="55"/>
      <c r="J8" s="60"/>
    </row>
    <row r="9" spans="2:29" ht="29.1" customHeight="1" x14ac:dyDescent="0.2">
      <c r="B9" s="167" t="s">
        <v>102</v>
      </c>
      <c r="C9" s="168"/>
      <c r="D9" s="168"/>
      <c r="E9" s="168"/>
      <c r="F9" s="168"/>
      <c r="G9" s="168"/>
      <c r="H9" s="168"/>
      <c r="I9" s="168"/>
      <c r="J9" s="169"/>
    </row>
    <row r="10" spans="2:29" ht="71.25" customHeight="1" x14ac:dyDescent="0.2">
      <c r="B10" s="67" t="s">
        <v>78</v>
      </c>
      <c r="C10" s="68" t="s">
        <v>79</v>
      </c>
      <c r="D10" s="69" t="s">
        <v>80</v>
      </c>
      <c r="E10" s="70" t="s">
        <v>81</v>
      </c>
      <c r="F10" s="68" t="s">
        <v>82</v>
      </c>
      <c r="G10" s="68" t="s">
        <v>83</v>
      </c>
      <c r="H10" s="68" t="s">
        <v>84</v>
      </c>
      <c r="I10" s="68" t="s">
        <v>85</v>
      </c>
      <c r="J10" s="71" t="s">
        <v>86</v>
      </c>
      <c r="K10" s="12"/>
      <c r="M10" s="13" t="s">
        <v>87</v>
      </c>
      <c r="N10" s="13" t="s">
        <v>87</v>
      </c>
      <c r="O10" s="13" t="s">
        <v>88</v>
      </c>
      <c r="P10" s="13" t="s">
        <v>89</v>
      </c>
      <c r="Q10" s="13" t="s">
        <v>90</v>
      </c>
      <c r="R10" s="13" t="s">
        <v>91</v>
      </c>
      <c r="S10" s="13" t="s">
        <v>92</v>
      </c>
      <c r="T10" s="13" t="s">
        <v>93</v>
      </c>
      <c r="V10" s="8" t="s">
        <v>94</v>
      </c>
      <c r="W10" s="8" t="s">
        <v>95</v>
      </c>
      <c r="X10" s="8" t="s">
        <v>96</v>
      </c>
      <c r="Z10" s="13" t="s">
        <v>97</v>
      </c>
      <c r="AB10" s="7" t="s">
        <v>98</v>
      </c>
      <c r="AC10" s="7" t="s">
        <v>99</v>
      </c>
    </row>
    <row r="11" spans="2:29" s="9" customFormat="1" ht="49.95" customHeight="1" x14ac:dyDescent="0.3">
      <c r="B11" s="61"/>
      <c r="C11" s="96" t="str">
        <f>IFERROR(VLOOKUP($B11,Apoio!$A:$J,9,FALSE),"")</f>
        <v/>
      </c>
      <c r="D11" s="19"/>
      <c r="E11" s="97" t="str">
        <f>IFERROR(VLOOKUP($B11,Apoio!$A:$J,4,FALSE),"")</f>
        <v/>
      </c>
      <c r="F11" s="98" t="str">
        <f>IFERROR(VLOOKUP($B11,Apoio!$A:$J,3,FALSE),"")</f>
        <v/>
      </c>
      <c r="G11" s="98" t="str">
        <f>IFERROR(VLOOKUP($B11,Apoio!$A:$J,5,FALSE),"")</f>
        <v/>
      </c>
      <c r="H11" s="98" t="str">
        <f>IFERROR(VLOOKUP($B11,Apoio!$A:$J,6,FALSE),"")</f>
        <v/>
      </c>
      <c r="I11" s="98" t="str">
        <f>IFERROR(VLOOKUP($B11,Apoio!$A:$J,7,FALSE),"")</f>
        <v/>
      </c>
      <c r="J11" s="62" t="str">
        <f>IFERROR(VLOOKUP($B11,#REF!,9,FALSE),"")</f>
        <v/>
      </c>
      <c r="K11" s="14" t="str">
        <f>IF(U11=1,$AB$7,IF(V11=1,$AB$11,IF(W11=1,$AB$12,"")))</f>
        <v/>
      </c>
      <c r="M11" s="3">
        <f t="shared" si="1"/>
        <v>0</v>
      </c>
      <c r="N11" s="3">
        <f t="shared" si="2"/>
        <v>0</v>
      </c>
      <c r="O11" s="3">
        <f t="shared" si="2"/>
        <v>0</v>
      </c>
      <c r="P11" s="3">
        <f t="shared" si="2"/>
        <v>0</v>
      </c>
      <c r="Q11" s="3">
        <f t="shared" si="2"/>
        <v>0</v>
      </c>
      <c r="R11" s="3">
        <f t="shared" si="3"/>
        <v>0</v>
      </c>
      <c r="S11" s="3">
        <f t="shared" si="3"/>
        <v>0</v>
      </c>
      <c r="T11" s="15">
        <f t="shared" ref="T11:T21" si="5">SUM(N11:S11)</f>
        <v>0</v>
      </c>
      <c r="V11" s="3">
        <v>0</v>
      </c>
      <c r="W11" s="16">
        <f t="shared" si="4"/>
        <v>0</v>
      </c>
      <c r="X11" s="3">
        <f t="shared" ref="X11:X21" si="6">IF(AND(T11&lt;&gt;0,T11&lt;&gt;6),1,0)</f>
        <v>0</v>
      </c>
      <c r="Z11" s="17" t="s">
        <v>100</v>
      </c>
      <c r="AB11" s="8" t="s">
        <v>95</v>
      </c>
      <c r="AC11" s="5" t="s">
        <v>103</v>
      </c>
    </row>
    <row r="12" spans="2:29" s="9" customFormat="1" ht="49.95" customHeight="1" x14ac:dyDescent="0.3">
      <c r="B12" s="61"/>
      <c r="C12" s="96" t="str">
        <f>IFERROR(VLOOKUP($B12,Apoio!$A:$J,9,FALSE),"")</f>
        <v/>
      </c>
      <c r="D12" s="19"/>
      <c r="E12" s="97" t="str">
        <f>IFERROR(VLOOKUP($B12,Apoio!$A:$J,4,FALSE),"")</f>
        <v/>
      </c>
      <c r="F12" s="98" t="str">
        <f>IFERROR(VLOOKUP($B12,Apoio!$A:$J,3,FALSE),"")</f>
        <v/>
      </c>
      <c r="G12" s="98" t="str">
        <f>IFERROR(VLOOKUP($B12,Apoio!$A:$J,5,FALSE),"")</f>
        <v/>
      </c>
      <c r="H12" s="98" t="str">
        <f>IFERROR(VLOOKUP($B12,Apoio!$A:$J,6,FALSE),"")</f>
        <v/>
      </c>
      <c r="I12" s="98" t="str">
        <f>IFERROR(VLOOKUP($B12,Apoio!$A:$J,7,FALSE),"")</f>
        <v/>
      </c>
      <c r="J12" s="62" t="str">
        <f>IFERROR(VLOOKUP($B12,#REF!,9,FALSE),"")</f>
        <v/>
      </c>
      <c r="K12" s="14" t="str">
        <f t="shared" si="0"/>
        <v/>
      </c>
      <c r="M12" s="3">
        <f t="shared" si="1"/>
        <v>0</v>
      </c>
      <c r="N12" s="3">
        <f t="shared" si="2"/>
        <v>0</v>
      </c>
      <c r="O12" s="3">
        <f t="shared" si="2"/>
        <v>0</v>
      </c>
      <c r="P12" s="3">
        <f t="shared" si="2"/>
        <v>0</v>
      </c>
      <c r="Q12" s="3">
        <f t="shared" si="2"/>
        <v>0</v>
      </c>
      <c r="R12" s="3">
        <f t="shared" si="3"/>
        <v>0</v>
      </c>
      <c r="S12" s="3">
        <f t="shared" si="3"/>
        <v>0</v>
      </c>
      <c r="T12" s="15">
        <f t="shared" si="5"/>
        <v>0</v>
      </c>
      <c r="V12" s="3">
        <v>0</v>
      </c>
      <c r="W12" s="16">
        <f t="shared" si="4"/>
        <v>0</v>
      </c>
      <c r="X12" s="3">
        <f t="shared" si="6"/>
        <v>0</v>
      </c>
      <c r="Z12" s="17" t="s">
        <v>100</v>
      </c>
      <c r="AB12" s="8" t="s">
        <v>96</v>
      </c>
      <c r="AC12" s="6" t="s">
        <v>104</v>
      </c>
    </row>
    <row r="13" spans="2:29" s="9" customFormat="1" ht="49.95" customHeight="1" x14ac:dyDescent="0.3">
      <c r="B13" s="61"/>
      <c r="C13" s="96" t="str">
        <f>IFERROR(VLOOKUP($B13,Apoio!$A:$J,9,FALSE),"")</f>
        <v/>
      </c>
      <c r="D13" s="19"/>
      <c r="E13" s="97" t="str">
        <f>IFERROR(VLOOKUP($B13,Apoio!$A:$J,4,FALSE),"")</f>
        <v/>
      </c>
      <c r="F13" s="98" t="str">
        <f>IFERROR(VLOOKUP($B13,Apoio!$A:$J,3,FALSE),"")</f>
        <v/>
      </c>
      <c r="G13" s="98" t="str">
        <f>IFERROR(VLOOKUP($B13,Apoio!$A:$J,5,FALSE),"")</f>
        <v/>
      </c>
      <c r="H13" s="98" t="str">
        <f>IFERROR(VLOOKUP($B13,Apoio!$A:$J,6,FALSE),"")</f>
        <v/>
      </c>
      <c r="I13" s="98" t="str">
        <f>IFERROR(VLOOKUP($B13,Apoio!$A:$J,7,FALSE),"")</f>
        <v/>
      </c>
      <c r="J13" s="62" t="str">
        <f>IFERROR(VLOOKUP($B13,#REF!,9,FALSE),"")</f>
        <v/>
      </c>
      <c r="K13" s="14" t="str">
        <f t="shared" si="0"/>
        <v/>
      </c>
      <c r="M13" s="3">
        <f t="shared" si="1"/>
        <v>0</v>
      </c>
      <c r="N13" s="3">
        <f t="shared" si="2"/>
        <v>0</v>
      </c>
      <c r="O13" s="3">
        <f t="shared" si="2"/>
        <v>0</v>
      </c>
      <c r="P13" s="3">
        <f t="shared" si="2"/>
        <v>0</v>
      </c>
      <c r="Q13" s="3">
        <f t="shared" si="2"/>
        <v>0</v>
      </c>
      <c r="R13" s="3">
        <f t="shared" si="3"/>
        <v>0</v>
      </c>
      <c r="S13" s="3">
        <f t="shared" si="3"/>
        <v>0</v>
      </c>
      <c r="T13" s="15">
        <f t="shared" si="5"/>
        <v>0</v>
      </c>
      <c r="V13" s="3">
        <v>0</v>
      </c>
      <c r="W13" s="16">
        <f t="shared" si="4"/>
        <v>0</v>
      </c>
      <c r="X13" s="3">
        <f t="shared" si="6"/>
        <v>0</v>
      </c>
      <c r="Z13" s="17" t="s">
        <v>100</v>
      </c>
    </row>
    <row r="14" spans="2:29" s="9" customFormat="1" ht="49.95" customHeight="1" x14ac:dyDescent="0.3">
      <c r="B14" s="61"/>
      <c r="C14" s="96" t="str">
        <f>IFERROR(VLOOKUP($B14,Apoio!$A:$J,9,FALSE),"")</f>
        <v/>
      </c>
      <c r="D14" s="19"/>
      <c r="E14" s="97" t="str">
        <f>IFERROR(VLOOKUP($B14,Apoio!$A:$J,4,FALSE),"")</f>
        <v/>
      </c>
      <c r="F14" s="98" t="str">
        <f>IFERROR(VLOOKUP($B14,Apoio!$A:$J,3,FALSE),"")</f>
        <v/>
      </c>
      <c r="G14" s="98" t="str">
        <f>IFERROR(VLOOKUP($B14,Apoio!$A:$J,5,FALSE),"")</f>
        <v/>
      </c>
      <c r="H14" s="98" t="str">
        <f>IFERROR(VLOOKUP($B14,Apoio!$A:$J,6,FALSE),"")</f>
        <v/>
      </c>
      <c r="I14" s="98" t="str">
        <f>IFERROR(VLOOKUP($B14,Apoio!$A:$J,7,FALSE),"")</f>
        <v/>
      </c>
      <c r="J14" s="62" t="str">
        <f>IFERROR(VLOOKUP($B14,#REF!,9,FALSE),"")</f>
        <v/>
      </c>
      <c r="K14" s="14" t="str">
        <f t="shared" si="0"/>
        <v/>
      </c>
      <c r="M14" s="3">
        <f t="shared" si="1"/>
        <v>0</v>
      </c>
      <c r="N14" s="3">
        <f t="shared" si="2"/>
        <v>0</v>
      </c>
      <c r="O14" s="3">
        <f t="shared" si="2"/>
        <v>0</v>
      </c>
      <c r="P14" s="3">
        <f t="shared" si="2"/>
        <v>0</v>
      </c>
      <c r="Q14" s="3">
        <f t="shared" si="2"/>
        <v>0</v>
      </c>
      <c r="R14" s="3">
        <f t="shared" si="3"/>
        <v>0</v>
      </c>
      <c r="S14" s="3">
        <f t="shared" si="3"/>
        <v>0</v>
      </c>
      <c r="T14" s="15">
        <f t="shared" si="5"/>
        <v>0</v>
      </c>
      <c r="V14" s="3">
        <v>0</v>
      </c>
      <c r="W14" s="16">
        <f t="shared" si="4"/>
        <v>0</v>
      </c>
      <c r="X14" s="3">
        <f t="shared" si="6"/>
        <v>0</v>
      </c>
      <c r="Z14" s="17" t="s">
        <v>100</v>
      </c>
    </row>
    <row r="15" spans="2:29" s="9" customFormat="1" ht="49.95" customHeight="1" x14ac:dyDescent="0.3">
      <c r="B15" s="61"/>
      <c r="C15" s="96" t="str">
        <f>IFERROR(VLOOKUP($B15,Apoio!$A:$J,9,FALSE),"")</f>
        <v/>
      </c>
      <c r="D15" s="19"/>
      <c r="E15" s="97" t="str">
        <f>IFERROR(VLOOKUP($B15,Apoio!$A:$J,4,FALSE),"")</f>
        <v/>
      </c>
      <c r="F15" s="98" t="str">
        <f>IFERROR(VLOOKUP($B15,Apoio!$A:$J,3,FALSE),"")</f>
        <v/>
      </c>
      <c r="G15" s="98" t="str">
        <f>IFERROR(VLOOKUP($B15,Apoio!$A:$J,5,FALSE),"")</f>
        <v/>
      </c>
      <c r="H15" s="98" t="str">
        <f>IFERROR(VLOOKUP($B15,Apoio!$A:$J,6,FALSE),"")</f>
        <v/>
      </c>
      <c r="I15" s="98" t="str">
        <f>IFERROR(VLOOKUP($B15,Apoio!$A:$J,7,FALSE),"")</f>
        <v/>
      </c>
      <c r="J15" s="62" t="str">
        <f>IFERROR(VLOOKUP($B15,#REF!,9,FALSE),"")</f>
        <v/>
      </c>
      <c r="K15" s="14" t="str">
        <f t="shared" si="0"/>
        <v/>
      </c>
      <c r="M15" s="3">
        <f t="shared" si="1"/>
        <v>0</v>
      </c>
      <c r="N15" s="3">
        <f t="shared" si="2"/>
        <v>0</v>
      </c>
      <c r="O15" s="3">
        <f t="shared" si="2"/>
        <v>0</v>
      </c>
      <c r="P15" s="3">
        <f t="shared" si="2"/>
        <v>0</v>
      </c>
      <c r="Q15" s="3">
        <f t="shared" si="2"/>
        <v>0</v>
      </c>
      <c r="R15" s="3">
        <f t="shared" si="3"/>
        <v>0</v>
      </c>
      <c r="S15" s="3">
        <f t="shared" si="3"/>
        <v>0</v>
      </c>
      <c r="T15" s="15">
        <f t="shared" si="5"/>
        <v>0</v>
      </c>
      <c r="V15" s="3">
        <v>0</v>
      </c>
      <c r="W15" s="16">
        <f t="shared" si="4"/>
        <v>0</v>
      </c>
      <c r="X15" s="3">
        <f t="shared" si="6"/>
        <v>0</v>
      </c>
      <c r="Z15" s="17" t="s">
        <v>100</v>
      </c>
    </row>
    <row r="16" spans="2:29" s="9" customFormat="1" ht="49.95" customHeight="1" x14ac:dyDescent="0.3">
      <c r="B16" s="61"/>
      <c r="C16" s="96" t="str">
        <f>IFERROR(VLOOKUP($B16,Apoio!$A:$J,9,FALSE),"")</f>
        <v/>
      </c>
      <c r="D16" s="19"/>
      <c r="E16" s="97" t="str">
        <f>IFERROR(VLOOKUP($B16,Apoio!$A:$J,4,FALSE),"")</f>
        <v/>
      </c>
      <c r="F16" s="98" t="str">
        <f>IFERROR(VLOOKUP($B16,Apoio!$A:$J,3,FALSE),"")</f>
        <v/>
      </c>
      <c r="G16" s="98" t="str">
        <f>IFERROR(VLOOKUP($B16,Apoio!$A:$J,5,FALSE),"")</f>
        <v/>
      </c>
      <c r="H16" s="98" t="str">
        <f>IFERROR(VLOOKUP($B16,Apoio!$A:$J,6,FALSE),"")</f>
        <v/>
      </c>
      <c r="I16" s="98" t="str">
        <f>IFERROR(VLOOKUP($B16,Apoio!$A:$J,7,FALSE),"")</f>
        <v/>
      </c>
      <c r="J16" s="62" t="str">
        <f>IFERROR(VLOOKUP($B16,#REF!,9,FALSE),"")</f>
        <v/>
      </c>
      <c r="K16" s="14" t="str">
        <f t="shared" si="0"/>
        <v/>
      </c>
      <c r="M16" s="3">
        <f t="shared" si="1"/>
        <v>0</v>
      </c>
      <c r="N16" s="3">
        <f t="shared" si="2"/>
        <v>0</v>
      </c>
      <c r="O16" s="3">
        <f t="shared" si="2"/>
        <v>0</v>
      </c>
      <c r="P16" s="3">
        <f t="shared" si="2"/>
        <v>0</v>
      </c>
      <c r="Q16" s="3">
        <f t="shared" si="2"/>
        <v>0</v>
      </c>
      <c r="R16" s="3">
        <f t="shared" si="3"/>
        <v>0</v>
      </c>
      <c r="S16" s="3">
        <f t="shared" si="3"/>
        <v>0</v>
      </c>
      <c r="T16" s="15">
        <f t="shared" si="5"/>
        <v>0</v>
      </c>
      <c r="V16" s="3">
        <v>0</v>
      </c>
      <c r="W16" s="16">
        <f t="shared" si="4"/>
        <v>0</v>
      </c>
      <c r="X16" s="3">
        <f t="shared" si="6"/>
        <v>0</v>
      </c>
      <c r="Z16" s="17" t="s">
        <v>100</v>
      </c>
    </row>
    <row r="17" spans="2:26" s="9" customFormat="1" ht="49.95" customHeight="1" x14ac:dyDescent="0.3">
      <c r="B17" s="61"/>
      <c r="C17" s="96" t="str">
        <f>IFERROR(VLOOKUP($B17,Apoio!$A:$J,9,FALSE),"")</f>
        <v/>
      </c>
      <c r="D17" s="19"/>
      <c r="E17" s="97" t="str">
        <f>IFERROR(VLOOKUP($B17,Apoio!$A:$J,4,FALSE),"")</f>
        <v/>
      </c>
      <c r="F17" s="98" t="str">
        <f>IFERROR(VLOOKUP($B17,Apoio!$A:$J,3,FALSE),"")</f>
        <v/>
      </c>
      <c r="G17" s="98" t="str">
        <f>IFERROR(VLOOKUP($B17,Apoio!$A:$J,5,FALSE),"")</f>
        <v/>
      </c>
      <c r="H17" s="98" t="str">
        <f>IFERROR(VLOOKUP($B17,Apoio!$A:$J,6,FALSE),"")</f>
        <v/>
      </c>
      <c r="I17" s="98" t="str">
        <f>IFERROR(VLOOKUP($B17,Apoio!$A:$J,7,FALSE),"")</f>
        <v/>
      </c>
      <c r="J17" s="62" t="str">
        <f>IFERROR(VLOOKUP($B17,#REF!,9,FALSE),"")</f>
        <v/>
      </c>
      <c r="K17" s="14" t="str">
        <f t="shared" si="0"/>
        <v/>
      </c>
      <c r="M17" s="3">
        <f t="shared" si="1"/>
        <v>0</v>
      </c>
      <c r="N17" s="3">
        <f t="shared" si="2"/>
        <v>0</v>
      </c>
      <c r="O17" s="3">
        <f t="shared" si="2"/>
        <v>0</v>
      </c>
      <c r="P17" s="3">
        <f t="shared" si="2"/>
        <v>0</v>
      </c>
      <c r="Q17" s="3">
        <f t="shared" si="2"/>
        <v>0</v>
      </c>
      <c r="R17" s="3">
        <f t="shared" si="3"/>
        <v>0</v>
      </c>
      <c r="S17" s="3">
        <f t="shared" si="3"/>
        <v>0</v>
      </c>
      <c r="T17" s="15">
        <f t="shared" si="5"/>
        <v>0</v>
      </c>
      <c r="V17" s="3">
        <v>0</v>
      </c>
      <c r="W17" s="16">
        <f t="shared" si="4"/>
        <v>0</v>
      </c>
      <c r="X17" s="3">
        <f t="shared" si="6"/>
        <v>0</v>
      </c>
      <c r="Z17" s="17" t="s">
        <v>100</v>
      </c>
    </row>
    <row r="18" spans="2:26" s="9" customFormat="1" ht="49.95" customHeight="1" x14ac:dyDescent="0.3">
      <c r="B18" s="61"/>
      <c r="C18" s="96" t="str">
        <f>IFERROR(VLOOKUP($B18,Apoio!$A:$J,9,FALSE),"")</f>
        <v/>
      </c>
      <c r="D18" s="19"/>
      <c r="E18" s="97" t="str">
        <f>IFERROR(VLOOKUP($B18,Apoio!$A:$J,4,FALSE),"")</f>
        <v/>
      </c>
      <c r="F18" s="98" t="str">
        <f>IFERROR(VLOOKUP($B18,Apoio!$A:$J,3,FALSE),"")</f>
        <v/>
      </c>
      <c r="G18" s="98" t="str">
        <f>IFERROR(VLOOKUP($B18,Apoio!$A:$J,5,FALSE),"")</f>
        <v/>
      </c>
      <c r="H18" s="98" t="str">
        <f>IFERROR(VLOOKUP($B18,Apoio!$A:$J,6,FALSE),"")</f>
        <v/>
      </c>
      <c r="I18" s="98" t="str">
        <f>IFERROR(VLOOKUP($B18,Apoio!$A:$J,7,FALSE),"")</f>
        <v/>
      </c>
      <c r="J18" s="62" t="str">
        <f>IFERROR(VLOOKUP($B18,#REF!,9,FALSE),"")</f>
        <v/>
      </c>
      <c r="K18" s="14" t="str">
        <f t="shared" si="0"/>
        <v/>
      </c>
      <c r="M18" s="3">
        <f t="shared" si="1"/>
        <v>0</v>
      </c>
      <c r="N18" s="3">
        <f t="shared" si="2"/>
        <v>0</v>
      </c>
      <c r="O18" s="3">
        <f t="shared" si="2"/>
        <v>0</v>
      </c>
      <c r="P18" s="3">
        <f t="shared" si="2"/>
        <v>0</v>
      </c>
      <c r="Q18" s="3">
        <f t="shared" si="2"/>
        <v>0</v>
      </c>
      <c r="R18" s="3">
        <f t="shared" si="3"/>
        <v>0</v>
      </c>
      <c r="S18" s="3">
        <f t="shared" si="3"/>
        <v>0</v>
      </c>
      <c r="T18" s="15">
        <f t="shared" si="5"/>
        <v>0</v>
      </c>
      <c r="V18" s="3">
        <v>0</v>
      </c>
      <c r="W18" s="16">
        <f t="shared" si="4"/>
        <v>0</v>
      </c>
      <c r="X18" s="3">
        <f t="shared" si="6"/>
        <v>0</v>
      </c>
      <c r="Z18" s="17" t="s">
        <v>100</v>
      </c>
    </row>
    <row r="19" spans="2:26" s="9" customFormat="1" ht="49.95" customHeight="1" x14ac:dyDescent="0.3">
      <c r="B19" s="61"/>
      <c r="C19" s="96" t="str">
        <f>IFERROR(VLOOKUP($B19,Apoio!$A:$J,9,FALSE),"")</f>
        <v/>
      </c>
      <c r="D19" s="19"/>
      <c r="E19" s="97" t="str">
        <f>IFERROR(VLOOKUP($B19,Apoio!$A:$J,4,FALSE),"")</f>
        <v/>
      </c>
      <c r="F19" s="98" t="str">
        <f>IFERROR(VLOOKUP($B19,Apoio!$A:$J,3,FALSE),"")</f>
        <v/>
      </c>
      <c r="G19" s="98" t="str">
        <f>IFERROR(VLOOKUP($B19,Apoio!$A:$J,5,FALSE),"")</f>
        <v/>
      </c>
      <c r="H19" s="98" t="str">
        <f>IFERROR(VLOOKUP($B19,Apoio!$A:$J,6,FALSE),"")</f>
        <v/>
      </c>
      <c r="I19" s="98" t="str">
        <f>IFERROR(VLOOKUP($B19,Apoio!$A:$J,7,FALSE),"")</f>
        <v/>
      </c>
      <c r="J19" s="62" t="str">
        <f>IFERROR(VLOOKUP($B19,#REF!,9,FALSE),"")</f>
        <v/>
      </c>
      <c r="K19" s="14" t="str">
        <f t="shared" si="0"/>
        <v/>
      </c>
      <c r="M19" s="3">
        <f t="shared" si="1"/>
        <v>0</v>
      </c>
      <c r="N19" s="3">
        <f t="shared" si="2"/>
        <v>0</v>
      </c>
      <c r="O19" s="3">
        <f t="shared" si="2"/>
        <v>0</v>
      </c>
      <c r="P19" s="3">
        <f t="shared" si="2"/>
        <v>0</v>
      </c>
      <c r="Q19" s="3">
        <f t="shared" si="2"/>
        <v>0</v>
      </c>
      <c r="R19" s="3">
        <f t="shared" si="3"/>
        <v>0</v>
      </c>
      <c r="S19" s="3">
        <f t="shared" si="3"/>
        <v>0</v>
      </c>
      <c r="T19" s="15">
        <f t="shared" si="5"/>
        <v>0</v>
      </c>
      <c r="V19" s="3">
        <v>0</v>
      </c>
      <c r="W19" s="16">
        <f t="shared" si="4"/>
        <v>0</v>
      </c>
      <c r="X19" s="3">
        <f t="shared" si="6"/>
        <v>0</v>
      </c>
      <c r="Z19" s="17" t="s">
        <v>100</v>
      </c>
    </row>
    <row r="20" spans="2:26" s="9" customFormat="1" ht="49.95" customHeight="1" x14ac:dyDescent="0.3">
      <c r="B20" s="61"/>
      <c r="C20" s="96" t="str">
        <f>IFERROR(VLOOKUP($B20,Apoio!$A:$J,9,FALSE),"")</f>
        <v/>
      </c>
      <c r="D20" s="19"/>
      <c r="E20" s="97" t="str">
        <f>IFERROR(VLOOKUP($B20,Apoio!$A:$J,4,FALSE),"")</f>
        <v/>
      </c>
      <c r="F20" s="98" t="str">
        <f>IFERROR(VLOOKUP($B20,Apoio!$A:$J,3,FALSE),"")</f>
        <v/>
      </c>
      <c r="G20" s="98" t="str">
        <f>IFERROR(VLOOKUP($B20,Apoio!$A:$J,5,FALSE),"")</f>
        <v/>
      </c>
      <c r="H20" s="98" t="str">
        <f>IFERROR(VLOOKUP($B20,Apoio!$A:$J,6,FALSE),"")</f>
        <v/>
      </c>
      <c r="I20" s="98" t="str">
        <f>IFERROR(VLOOKUP($B20,Apoio!$A:$J,7,FALSE),"")</f>
        <v/>
      </c>
      <c r="J20" s="62" t="str">
        <f>IFERROR(VLOOKUP($B20,#REF!,9,FALSE),"")</f>
        <v/>
      </c>
      <c r="K20" s="14" t="str">
        <f t="shared" si="0"/>
        <v/>
      </c>
      <c r="M20" s="3">
        <f t="shared" si="1"/>
        <v>0</v>
      </c>
      <c r="N20" s="3">
        <f t="shared" si="2"/>
        <v>0</v>
      </c>
      <c r="O20" s="3">
        <f t="shared" si="2"/>
        <v>0</v>
      </c>
      <c r="P20" s="3">
        <f t="shared" si="2"/>
        <v>0</v>
      </c>
      <c r="Q20" s="3">
        <f t="shared" si="2"/>
        <v>0</v>
      </c>
      <c r="R20" s="3">
        <f t="shared" si="3"/>
        <v>0</v>
      </c>
      <c r="S20" s="3">
        <f t="shared" si="3"/>
        <v>0</v>
      </c>
      <c r="T20" s="15">
        <f t="shared" si="5"/>
        <v>0</v>
      </c>
      <c r="V20" s="3">
        <v>0</v>
      </c>
      <c r="W20" s="16">
        <f t="shared" si="4"/>
        <v>0</v>
      </c>
      <c r="X20" s="3">
        <f t="shared" si="6"/>
        <v>0</v>
      </c>
      <c r="Z20" s="17" t="s">
        <v>100</v>
      </c>
    </row>
    <row r="21" spans="2:26" s="9" customFormat="1" ht="49.95" customHeight="1" thickBot="1" x14ac:dyDescent="0.35">
      <c r="B21" s="63"/>
      <c r="C21" s="96" t="str">
        <f>IFERROR(VLOOKUP($B21,Apoio!$A:$J,9,FALSE),"")</f>
        <v/>
      </c>
      <c r="D21" s="64"/>
      <c r="E21" s="97" t="str">
        <f>IFERROR(VLOOKUP($B21,Apoio!$A:$J,4,FALSE),"")</f>
        <v/>
      </c>
      <c r="F21" s="98" t="str">
        <f>IFERROR(VLOOKUP($B21,Apoio!$A:$J,3,FALSE),"")</f>
        <v/>
      </c>
      <c r="G21" s="98" t="str">
        <f>IFERROR(VLOOKUP($B21,Apoio!$A:$J,5,FALSE),"")</f>
        <v/>
      </c>
      <c r="H21" s="98" t="str">
        <f>IFERROR(VLOOKUP($B21,Apoio!$A:$J,6,FALSE),"")</f>
        <v/>
      </c>
      <c r="I21" s="98" t="str">
        <f>IFERROR(VLOOKUP($B21,Apoio!$A:$J,7,FALSE),"")</f>
        <v/>
      </c>
      <c r="J21" s="62" t="str">
        <f>IFERROR(VLOOKUP($B21,#REF!,9,FALSE),"")</f>
        <v/>
      </c>
      <c r="K21" s="14" t="str">
        <f t="shared" si="0"/>
        <v/>
      </c>
      <c r="M21" s="3">
        <f t="shared" si="1"/>
        <v>0</v>
      </c>
      <c r="N21" s="3">
        <f t="shared" si="2"/>
        <v>0</v>
      </c>
      <c r="O21" s="3">
        <f t="shared" si="2"/>
        <v>0</v>
      </c>
      <c r="P21" s="3">
        <f t="shared" si="2"/>
        <v>0</v>
      </c>
      <c r="Q21" s="3">
        <f t="shared" si="2"/>
        <v>0</v>
      </c>
      <c r="R21" s="3">
        <f t="shared" si="3"/>
        <v>0</v>
      </c>
      <c r="S21" s="3">
        <f t="shared" si="3"/>
        <v>0</v>
      </c>
      <c r="T21" s="15">
        <f t="shared" si="5"/>
        <v>0</v>
      </c>
      <c r="V21" s="3">
        <v>0</v>
      </c>
      <c r="W21" s="16">
        <f t="shared" si="4"/>
        <v>0</v>
      </c>
      <c r="X21" s="3">
        <f t="shared" si="6"/>
        <v>0</v>
      </c>
      <c r="Z21" s="17" t="s">
        <v>100</v>
      </c>
    </row>
    <row r="22" spans="2:26" s="9" customFormat="1" ht="49.95" customHeight="1" x14ac:dyDescent="0.2">
      <c r="C22" s="74"/>
      <c r="D22" s="10"/>
      <c r="E22" s="11"/>
      <c r="F22" s="74"/>
      <c r="G22" s="74"/>
      <c r="H22" s="74"/>
      <c r="I22" s="74"/>
      <c r="J22" s="99">
        <f>SUM(J7,J11:J21)</f>
        <v>0</v>
      </c>
      <c r="K22" s="14"/>
      <c r="M22" s="10"/>
      <c r="N22" s="10"/>
      <c r="O22" s="10"/>
      <c r="P22" s="10"/>
      <c r="Q22" s="10"/>
      <c r="R22" s="10"/>
      <c r="S22" s="10"/>
      <c r="T22" s="10"/>
      <c r="U22" s="10"/>
      <c r="V22" s="10"/>
      <c r="W22" s="10"/>
      <c r="X22" s="10"/>
      <c r="Y22" s="10"/>
      <c r="Z22" s="10"/>
    </row>
    <row r="23" spans="2:26" ht="13.2" x14ac:dyDescent="0.25">
      <c r="J23" s="39" t="s">
        <v>31</v>
      </c>
    </row>
  </sheetData>
  <mergeCells count="4">
    <mergeCell ref="B2:J2"/>
    <mergeCell ref="B3:J3"/>
    <mergeCell ref="B5:J5"/>
    <mergeCell ref="B9:J9"/>
  </mergeCells>
  <phoneticPr fontId="18" type="noConversion"/>
  <conditionalFormatting sqref="B7 B11:B21">
    <cfRule type="duplicateValues" dxfId="1" priority="1"/>
    <cfRule type="duplicateValues" dxfId="0" priority="2"/>
  </conditionalFormatting>
  <dataValidations count="2">
    <dataValidation type="date" allowBlank="1" showInputMessage="1" showErrorMessage="1" sqref="D7" xr:uid="{ED4B0265-D28D-4B4F-A2FC-501B30D636CA}">
      <formula1>45474</formula1>
      <formula2>46234</formula2>
    </dataValidation>
    <dataValidation type="date" allowBlank="1" showInputMessage="1" showErrorMessage="1" sqref="D11:D21" xr:uid="{2BB2FFC7-F6EA-48BE-A27C-6D8DDA380058}">
      <formula1>42005</formula1>
      <formula2>46234</formula2>
    </dataValidation>
  </dataValidations>
  <hyperlinks>
    <hyperlink ref="J23" location="'ORIENTAÇÕES GERAIS'!A1" display="Orientações Gerais" xr:uid="{B25222A7-4A1C-43D1-A600-71342006C008}"/>
  </hyperlinks>
  <pageMargins left="0.51181102362204722" right="0.51181102362204722" top="0.78740157480314965" bottom="0.78740157480314965" header="0.31496062992125984" footer="0.31496062992125984"/>
  <pageSetup paperSize="9" scale="54" orientation="landscape" r:id="rId1"/>
  <colBreaks count="1" manualBreakCount="1">
    <brk id="1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29FC-A12F-493C-9687-5BF20F2A1AB8}">
  <dimension ref="A1:J5629"/>
  <sheetViews>
    <sheetView topLeftCell="I1" workbookViewId="0">
      <selection activeCell="B5641" sqref="B5641"/>
    </sheetView>
  </sheetViews>
  <sheetFormatPr defaultRowHeight="14.4" x14ac:dyDescent="0.3"/>
  <cols>
    <col min="1" max="1" width="11.109375" style="83" bestFit="1" customWidth="1"/>
    <col min="2" max="2" width="17" style="92" bestFit="1" customWidth="1"/>
    <col min="3" max="3" width="15.44140625" style="92" bestFit="1" customWidth="1"/>
    <col min="4" max="4" width="47.88671875" style="92" customWidth="1"/>
    <col min="5" max="6" width="20.33203125" style="92" customWidth="1"/>
    <col min="7" max="7" width="48.5546875" style="83" customWidth="1"/>
    <col min="8" max="8" width="18.109375" style="93" bestFit="1" customWidth="1"/>
    <col min="9" max="9" width="16.44140625" style="94" bestFit="1" customWidth="1"/>
    <col min="10" max="10" width="20" style="95" bestFit="1" customWidth="1"/>
  </cols>
  <sheetData>
    <row r="1" spans="1:10" ht="24" x14ac:dyDescent="0.3">
      <c r="A1" s="79" t="s">
        <v>105</v>
      </c>
      <c r="B1" s="79" t="s">
        <v>106</v>
      </c>
      <c r="C1" s="79" t="s">
        <v>107</v>
      </c>
      <c r="D1" s="80" t="s">
        <v>90</v>
      </c>
      <c r="E1" s="79" t="s">
        <v>108</v>
      </c>
      <c r="F1" s="79" t="s">
        <v>109</v>
      </c>
      <c r="G1" s="79" t="s">
        <v>110</v>
      </c>
      <c r="H1" s="81" t="s">
        <v>111</v>
      </c>
      <c r="I1" s="81" t="s">
        <v>112</v>
      </c>
      <c r="J1" s="82" t="s">
        <v>113</v>
      </c>
    </row>
    <row r="2" spans="1:10" ht="60" x14ac:dyDescent="0.3">
      <c r="A2" s="84" t="s">
        <v>114</v>
      </c>
      <c r="B2" s="85" t="s">
        <v>115</v>
      </c>
      <c r="C2" s="85" t="s">
        <v>115</v>
      </c>
      <c r="D2" s="85" t="s">
        <v>116</v>
      </c>
      <c r="E2" s="85" t="s">
        <v>100</v>
      </c>
      <c r="F2" s="85" t="s">
        <v>117</v>
      </c>
      <c r="G2" s="85" t="s">
        <v>100</v>
      </c>
      <c r="H2" s="86" t="s">
        <v>118</v>
      </c>
      <c r="I2" s="86">
        <v>42613</v>
      </c>
      <c r="J2" s="87">
        <v>2628848</v>
      </c>
    </row>
    <row r="3" spans="1:10" ht="48" x14ac:dyDescent="0.3">
      <c r="A3" s="84" t="s">
        <v>119</v>
      </c>
      <c r="B3" s="85" t="s">
        <v>120</v>
      </c>
      <c r="C3" s="85" t="s">
        <v>120</v>
      </c>
      <c r="D3" s="85" t="s">
        <v>121</v>
      </c>
      <c r="E3" s="85" t="s">
        <v>100</v>
      </c>
      <c r="F3" s="85" t="s">
        <v>122</v>
      </c>
      <c r="G3" s="85" t="s">
        <v>123</v>
      </c>
      <c r="H3" s="86" t="s">
        <v>118</v>
      </c>
      <c r="I3" s="86">
        <v>42552</v>
      </c>
      <c r="J3" s="87">
        <v>1468498.99</v>
      </c>
    </row>
    <row r="4" spans="1:10" ht="36" x14ac:dyDescent="0.3">
      <c r="A4" s="84" t="s">
        <v>124</v>
      </c>
      <c r="B4" s="85" t="s">
        <v>115</v>
      </c>
      <c r="C4" s="85" t="s">
        <v>115</v>
      </c>
      <c r="D4" s="85" t="s">
        <v>125</v>
      </c>
      <c r="E4" s="85" t="s">
        <v>126</v>
      </c>
      <c r="F4" s="85" t="s">
        <v>100</v>
      </c>
      <c r="G4" s="85" t="s">
        <v>100</v>
      </c>
      <c r="H4" s="86" t="s">
        <v>118</v>
      </c>
      <c r="I4" s="86">
        <v>42505</v>
      </c>
      <c r="J4" s="87">
        <v>12115023.33</v>
      </c>
    </row>
    <row r="5" spans="1:10" ht="36" x14ac:dyDescent="0.3">
      <c r="A5" s="84" t="s">
        <v>127</v>
      </c>
      <c r="B5" s="85" t="s">
        <v>120</v>
      </c>
      <c r="C5" s="85" t="s">
        <v>120</v>
      </c>
      <c r="D5" s="85" t="s">
        <v>128</v>
      </c>
      <c r="E5" s="85" t="s">
        <v>129</v>
      </c>
      <c r="F5" s="85" t="s">
        <v>130</v>
      </c>
      <c r="G5" s="85" t="s">
        <v>131</v>
      </c>
      <c r="H5" s="86" t="s">
        <v>118</v>
      </c>
      <c r="I5" s="86">
        <v>42430</v>
      </c>
      <c r="J5" s="87">
        <v>7302875.3600000003</v>
      </c>
    </row>
    <row r="6" spans="1:10" ht="36" x14ac:dyDescent="0.3">
      <c r="A6" s="84" t="s">
        <v>132</v>
      </c>
      <c r="B6" s="85" t="s">
        <v>120</v>
      </c>
      <c r="C6" s="85" t="s">
        <v>120</v>
      </c>
      <c r="D6" s="85" t="s">
        <v>133</v>
      </c>
      <c r="E6" s="85" t="s">
        <v>134</v>
      </c>
      <c r="F6" s="85" t="s">
        <v>135</v>
      </c>
      <c r="G6" s="85" t="s">
        <v>136</v>
      </c>
      <c r="H6" s="86" t="s">
        <v>118</v>
      </c>
      <c r="I6" s="86">
        <v>42444</v>
      </c>
      <c r="J6" s="87">
        <v>5553796.2299999995</v>
      </c>
    </row>
    <row r="7" spans="1:10" ht="36" x14ac:dyDescent="0.3">
      <c r="A7" s="84" t="s">
        <v>137</v>
      </c>
      <c r="B7" s="85" t="s">
        <v>120</v>
      </c>
      <c r="C7" s="85" t="s">
        <v>120</v>
      </c>
      <c r="D7" s="85" t="s">
        <v>138</v>
      </c>
      <c r="E7" s="85" t="s">
        <v>100</v>
      </c>
      <c r="F7" s="85" t="s">
        <v>139</v>
      </c>
      <c r="G7" s="85" t="s">
        <v>140</v>
      </c>
      <c r="H7" s="86" t="s">
        <v>118</v>
      </c>
      <c r="I7" s="86">
        <v>42912</v>
      </c>
      <c r="J7" s="87">
        <v>655130</v>
      </c>
    </row>
    <row r="8" spans="1:10" x14ac:dyDescent="0.3">
      <c r="A8" s="84" t="s">
        <v>141</v>
      </c>
      <c r="B8" s="85" t="s">
        <v>142</v>
      </c>
      <c r="C8" s="85" t="s">
        <v>142</v>
      </c>
      <c r="D8" s="85" t="s">
        <v>143</v>
      </c>
      <c r="E8" s="85" t="s">
        <v>100</v>
      </c>
      <c r="F8" s="85" t="s">
        <v>100</v>
      </c>
      <c r="G8" s="85" t="s">
        <v>100</v>
      </c>
      <c r="H8" s="86" t="s">
        <v>118</v>
      </c>
      <c r="I8" s="86">
        <v>42597</v>
      </c>
      <c r="J8" s="87">
        <v>118221.6</v>
      </c>
    </row>
    <row r="9" spans="1:10" ht="48" x14ac:dyDescent="0.3">
      <c r="A9" s="84" t="s">
        <v>144</v>
      </c>
      <c r="B9" s="85" t="s">
        <v>145</v>
      </c>
      <c r="C9" s="85" t="s">
        <v>145</v>
      </c>
      <c r="D9" s="85" t="s">
        <v>146</v>
      </c>
      <c r="E9" s="85" t="s">
        <v>100</v>
      </c>
      <c r="F9" s="85" t="s">
        <v>147</v>
      </c>
      <c r="G9" s="85" t="s">
        <v>148</v>
      </c>
      <c r="H9" s="86" t="s">
        <v>118</v>
      </c>
      <c r="I9" s="86">
        <v>42947</v>
      </c>
      <c r="J9" s="87">
        <v>5398851.6100000003</v>
      </c>
    </row>
    <row r="10" spans="1:10" ht="48" x14ac:dyDescent="0.3">
      <c r="A10" s="84" t="s">
        <v>149</v>
      </c>
      <c r="B10" s="85" t="s">
        <v>120</v>
      </c>
      <c r="C10" s="85" t="s">
        <v>120</v>
      </c>
      <c r="D10" s="85" t="s">
        <v>150</v>
      </c>
      <c r="E10" s="85" t="s">
        <v>100</v>
      </c>
      <c r="F10" s="85" t="s">
        <v>151</v>
      </c>
      <c r="G10" s="85" t="s">
        <v>152</v>
      </c>
      <c r="H10" s="86" t="s">
        <v>118</v>
      </c>
      <c r="I10" s="86">
        <v>42961</v>
      </c>
      <c r="J10" s="87">
        <v>1154765.3599999999</v>
      </c>
    </row>
    <row r="11" spans="1:10" x14ac:dyDescent="0.3">
      <c r="A11" s="84" t="s">
        <v>153</v>
      </c>
      <c r="B11" s="85" t="s">
        <v>115</v>
      </c>
      <c r="C11" s="85" t="s">
        <v>115</v>
      </c>
      <c r="D11" s="85" t="s">
        <v>154</v>
      </c>
      <c r="E11" s="85" t="s">
        <v>155</v>
      </c>
      <c r="F11" s="85" t="s">
        <v>100</v>
      </c>
      <c r="G11" s="85" t="s">
        <v>100</v>
      </c>
      <c r="H11" s="86" t="s">
        <v>118</v>
      </c>
      <c r="I11" s="86">
        <v>42634</v>
      </c>
      <c r="J11" s="87">
        <v>6854072.0699999994</v>
      </c>
    </row>
    <row r="12" spans="1:10" ht="24" x14ac:dyDescent="0.3">
      <c r="A12" s="84" t="s">
        <v>156</v>
      </c>
      <c r="B12" s="85" t="s">
        <v>145</v>
      </c>
      <c r="C12" s="85" t="s">
        <v>145</v>
      </c>
      <c r="D12" s="85" t="s">
        <v>157</v>
      </c>
      <c r="E12" s="85" t="s">
        <v>100</v>
      </c>
      <c r="F12" s="85" t="s">
        <v>158</v>
      </c>
      <c r="G12" s="85" t="s">
        <v>159</v>
      </c>
      <c r="H12" s="86" t="s">
        <v>118</v>
      </c>
      <c r="I12" s="86">
        <v>42769</v>
      </c>
      <c r="J12" s="87">
        <v>561239.12000000011</v>
      </c>
    </row>
    <row r="13" spans="1:10" x14ac:dyDescent="0.3">
      <c r="A13" s="84" t="s">
        <v>160</v>
      </c>
      <c r="B13" s="85" t="s">
        <v>142</v>
      </c>
      <c r="C13" s="85" t="s">
        <v>142</v>
      </c>
      <c r="D13" s="85" t="s">
        <v>161</v>
      </c>
      <c r="E13" s="85" t="s">
        <v>100</v>
      </c>
      <c r="F13" s="85" t="s">
        <v>162</v>
      </c>
      <c r="G13" s="85" t="s">
        <v>163</v>
      </c>
      <c r="H13" s="86" t="s">
        <v>118</v>
      </c>
      <c r="I13" s="86">
        <v>42716</v>
      </c>
      <c r="J13" s="87">
        <v>2909000.5999999996</v>
      </c>
    </row>
    <row r="14" spans="1:10" ht="24" x14ac:dyDescent="0.3">
      <c r="A14" s="84" t="s">
        <v>164</v>
      </c>
      <c r="B14" s="85" t="s">
        <v>165</v>
      </c>
      <c r="C14" s="85" t="s">
        <v>165</v>
      </c>
      <c r="D14" s="85" t="s">
        <v>166</v>
      </c>
      <c r="E14" s="85" t="s">
        <v>167</v>
      </c>
      <c r="F14" s="85" t="s">
        <v>100</v>
      </c>
      <c r="G14" s="85" t="s">
        <v>100</v>
      </c>
      <c r="H14" s="86" t="s">
        <v>118</v>
      </c>
      <c r="I14" s="86">
        <v>42740</v>
      </c>
      <c r="J14" s="87">
        <v>2475734.5</v>
      </c>
    </row>
    <row r="15" spans="1:10" ht="36" x14ac:dyDescent="0.3">
      <c r="A15" s="84" t="s">
        <v>168</v>
      </c>
      <c r="B15" s="85" t="s">
        <v>145</v>
      </c>
      <c r="C15" s="85" t="s">
        <v>145</v>
      </c>
      <c r="D15" s="85" t="s">
        <v>169</v>
      </c>
      <c r="E15" s="85" t="s">
        <v>100</v>
      </c>
      <c r="F15" s="85" t="s">
        <v>130</v>
      </c>
      <c r="G15" s="85" t="s">
        <v>170</v>
      </c>
      <c r="H15" s="86" t="s">
        <v>118</v>
      </c>
      <c r="I15" s="86">
        <v>43095</v>
      </c>
      <c r="J15" s="87">
        <v>5049488.9200000009</v>
      </c>
    </row>
    <row r="16" spans="1:10" ht="48" x14ac:dyDescent="0.3">
      <c r="A16" s="84" t="s">
        <v>171</v>
      </c>
      <c r="B16" s="85" t="s">
        <v>145</v>
      </c>
      <c r="C16" s="85" t="s">
        <v>145</v>
      </c>
      <c r="D16" s="85" t="s">
        <v>172</v>
      </c>
      <c r="E16" s="85" t="s">
        <v>100</v>
      </c>
      <c r="F16" s="85" t="s">
        <v>173</v>
      </c>
      <c r="G16" s="85" t="s">
        <v>174</v>
      </c>
      <c r="H16" s="86" t="s">
        <v>118</v>
      </c>
      <c r="I16" s="86">
        <v>43397</v>
      </c>
      <c r="J16" s="87">
        <v>3610429.7900000005</v>
      </c>
    </row>
    <row r="17" spans="1:10" ht="24" x14ac:dyDescent="0.3">
      <c r="A17" s="84" t="s">
        <v>175</v>
      </c>
      <c r="B17" s="85" t="s">
        <v>145</v>
      </c>
      <c r="C17" s="85" t="s">
        <v>145</v>
      </c>
      <c r="D17" s="85" t="s">
        <v>176</v>
      </c>
      <c r="E17" s="85" t="s">
        <v>100</v>
      </c>
      <c r="F17" s="85" t="s">
        <v>130</v>
      </c>
      <c r="G17" s="85" t="s">
        <v>177</v>
      </c>
      <c r="H17" s="86" t="s">
        <v>118</v>
      </c>
      <c r="I17" s="86">
        <v>42838</v>
      </c>
      <c r="J17" s="87">
        <v>2932841.4800000004</v>
      </c>
    </row>
    <row r="18" spans="1:10" ht="24" x14ac:dyDescent="0.3">
      <c r="A18" s="84" t="s">
        <v>178</v>
      </c>
      <c r="B18" s="85" t="s">
        <v>145</v>
      </c>
      <c r="C18" s="85" t="s">
        <v>145</v>
      </c>
      <c r="D18" s="85" t="s">
        <v>179</v>
      </c>
      <c r="E18" s="85" t="s">
        <v>100</v>
      </c>
      <c r="F18" s="85" t="s">
        <v>130</v>
      </c>
      <c r="G18" s="85" t="s">
        <v>180</v>
      </c>
      <c r="H18" s="86" t="s">
        <v>118</v>
      </c>
      <c r="I18" s="86">
        <v>43311</v>
      </c>
      <c r="J18" s="87">
        <v>1362583.3</v>
      </c>
    </row>
    <row r="19" spans="1:10" ht="24" x14ac:dyDescent="0.3">
      <c r="A19" s="84" t="s">
        <v>181</v>
      </c>
      <c r="B19" s="85" t="s">
        <v>145</v>
      </c>
      <c r="C19" s="85" t="s">
        <v>145</v>
      </c>
      <c r="D19" s="85" t="s">
        <v>182</v>
      </c>
      <c r="E19" s="85" t="s">
        <v>100</v>
      </c>
      <c r="F19" s="85" t="s">
        <v>122</v>
      </c>
      <c r="G19" s="85" t="s">
        <v>183</v>
      </c>
      <c r="H19" s="86" t="s">
        <v>118</v>
      </c>
      <c r="I19" s="86">
        <v>42947</v>
      </c>
      <c r="J19" s="87">
        <v>443370.28</v>
      </c>
    </row>
    <row r="20" spans="1:10" ht="48" x14ac:dyDescent="0.3">
      <c r="A20" s="84" t="s">
        <v>184</v>
      </c>
      <c r="B20" s="85" t="s">
        <v>145</v>
      </c>
      <c r="C20" s="85" t="s">
        <v>145</v>
      </c>
      <c r="D20" s="85" t="s">
        <v>185</v>
      </c>
      <c r="E20" s="85" t="s">
        <v>100</v>
      </c>
      <c r="F20" s="85" t="s">
        <v>130</v>
      </c>
      <c r="G20" s="85" t="s">
        <v>186</v>
      </c>
      <c r="H20" s="86" t="s">
        <v>118</v>
      </c>
      <c r="I20" s="86">
        <v>43460</v>
      </c>
      <c r="J20" s="87">
        <v>1343821.09</v>
      </c>
    </row>
    <row r="21" spans="1:10" ht="24" x14ac:dyDescent="0.3">
      <c r="A21" s="84" t="s">
        <v>187</v>
      </c>
      <c r="B21" s="85" t="s">
        <v>188</v>
      </c>
      <c r="C21" s="85" t="s">
        <v>188</v>
      </c>
      <c r="D21" s="85" t="s">
        <v>189</v>
      </c>
      <c r="E21" s="85" t="s">
        <v>190</v>
      </c>
      <c r="F21" s="85" t="s">
        <v>100</v>
      </c>
      <c r="G21" s="85" t="s">
        <v>100</v>
      </c>
      <c r="H21" s="86" t="s">
        <v>118</v>
      </c>
      <c r="I21" s="86">
        <v>42716</v>
      </c>
      <c r="J21" s="87">
        <v>2826551.1</v>
      </c>
    </row>
    <row r="22" spans="1:10" ht="24" x14ac:dyDescent="0.3">
      <c r="A22" s="84" t="s">
        <v>191</v>
      </c>
      <c r="B22" s="85" t="s">
        <v>188</v>
      </c>
      <c r="C22" s="85" t="s">
        <v>188</v>
      </c>
      <c r="D22" s="85" t="s">
        <v>192</v>
      </c>
      <c r="E22" s="85" t="s">
        <v>193</v>
      </c>
      <c r="F22" s="85" t="s">
        <v>100</v>
      </c>
      <c r="G22" s="85" t="s">
        <v>100</v>
      </c>
      <c r="H22" s="86" t="s">
        <v>118</v>
      </c>
      <c r="I22" s="86">
        <v>42738</v>
      </c>
      <c r="J22" s="87">
        <v>18100971.890000001</v>
      </c>
    </row>
    <row r="23" spans="1:10" ht="24" x14ac:dyDescent="0.3">
      <c r="A23" s="84" t="s">
        <v>194</v>
      </c>
      <c r="B23" s="85" t="s">
        <v>188</v>
      </c>
      <c r="C23" s="85" t="s">
        <v>188</v>
      </c>
      <c r="D23" s="85" t="s">
        <v>195</v>
      </c>
      <c r="E23" s="85" t="s">
        <v>100</v>
      </c>
      <c r="F23" s="85" t="s">
        <v>196</v>
      </c>
      <c r="G23" s="85" t="s">
        <v>197</v>
      </c>
      <c r="H23" s="86" t="s">
        <v>118</v>
      </c>
      <c r="I23" s="86">
        <v>42880</v>
      </c>
      <c r="J23" s="87">
        <v>1463549.0399999998</v>
      </c>
    </row>
    <row r="24" spans="1:10" ht="36" x14ac:dyDescent="0.3">
      <c r="A24" s="84" t="s">
        <v>198</v>
      </c>
      <c r="B24" s="85" t="s">
        <v>145</v>
      </c>
      <c r="C24" s="85" t="s">
        <v>145</v>
      </c>
      <c r="D24" s="85" t="s">
        <v>199</v>
      </c>
      <c r="E24" s="85" t="s">
        <v>100</v>
      </c>
      <c r="F24" s="85" t="s">
        <v>130</v>
      </c>
      <c r="G24" s="85" t="s">
        <v>200</v>
      </c>
      <c r="H24" s="86" t="s">
        <v>118</v>
      </c>
      <c r="I24" s="86">
        <v>43202</v>
      </c>
      <c r="J24" s="87">
        <v>3708945.2</v>
      </c>
    </row>
    <row r="25" spans="1:10" ht="24" x14ac:dyDescent="0.3">
      <c r="A25" s="84" t="s">
        <v>201</v>
      </c>
      <c r="B25" s="85" t="s">
        <v>145</v>
      </c>
      <c r="C25" s="85" t="s">
        <v>145</v>
      </c>
      <c r="D25" s="85" t="s">
        <v>202</v>
      </c>
      <c r="E25" s="85" t="s">
        <v>100</v>
      </c>
      <c r="F25" s="85" t="s">
        <v>203</v>
      </c>
      <c r="G25" s="85" t="s">
        <v>204</v>
      </c>
      <c r="H25" s="86" t="s">
        <v>118</v>
      </c>
      <c r="I25" s="86">
        <v>42885</v>
      </c>
      <c r="J25" s="87">
        <v>1332540.3</v>
      </c>
    </row>
    <row r="26" spans="1:10" ht="24" x14ac:dyDescent="0.3">
      <c r="A26" s="84" t="s">
        <v>205</v>
      </c>
      <c r="B26" s="85" t="s">
        <v>145</v>
      </c>
      <c r="C26" s="85" t="s">
        <v>145</v>
      </c>
      <c r="D26" s="85" t="s">
        <v>206</v>
      </c>
      <c r="E26" s="85" t="s">
        <v>100</v>
      </c>
      <c r="F26" s="85" t="s">
        <v>207</v>
      </c>
      <c r="G26" s="85" t="s">
        <v>208</v>
      </c>
      <c r="H26" s="86" t="s">
        <v>118</v>
      </c>
      <c r="I26" s="86">
        <v>42893</v>
      </c>
      <c r="J26" s="87">
        <v>600768.27</v>
      </c>
    </row>
    <row r="27" spans="1:10" ht="24" x14ac:dyDescent="0.3">
      <c r="A27" s="84" t="s">
        <v>209</v>
      </c>
      <c r="B27" s="85" t="s">
        <v>188</v>
      </c>
      <c r="C27" s="85" t="s">
        <v>188</v>
      </c>
      <c r="D27" s="85" t="s">
        <v>210</v>
      </c>
      <c r="E27" s="85" t="s">
        <v>100</v>
      </c>
      <c r="F27" s="85" t="s">
        <v>130</v>
      </c>
      <c r="G27" s="85" t="s">
        <v>211</v>
      </c>
      <c r="H27" s="86" t="s">
        <v>118</v>
      </c>
      <c r="I27" s="86">
        <v>43090</v>
      </c>
      <c r="J27" s="87">
        <v>1641183.67</v>
      </c>
    </row>
    <row r="28" spans="1:10" x14ac:dyDescent="0.3">
      <c r="A28" s="84" t="s">
        <v>212</v>
      </c>
      <c r="B28" s="85" t="s">
        <v>145</v>
      </c>
      <c r="C28" s="85" t="s">
        <v>145</v>
      </c>
      <c r="D28" s="85" t="s">
        <v>213</v>
      </c>
      <c r="E28" s="85" t="s">
        <v>100</v>
      </c>
      <c r="F28" s="85" t="s">
        <v>100</v>
      </c>
      <c r="G28" s="85" t="s">
        <v>100</v>
      </c>
      <c r="H28" s="86" t="s">
        <v>118</v>
      </c>
      <c r="I28" s="86">
        <v>42849</v>
      </c>
      <c r="J28" s="87">
        <v>86836.14</v>
      </c>
    </row>
    <row r="29" spans="1:10" x14ac:dyDescent="0.3">
      <c r="A29" s="84" t="s">
        <v>214</v>
      </c>
      <c r="B29" s="85" t="s">
        <v>145</v>
      </c>
      <c r="C29" s="85" t="s">
        <v>145</v>
      </c>
      <c r="D29" s="85" t="s">
        <v>215</v>
      </c>
      <c r="E29" s="85" t="s">
        <v>100</v>
      </c>
      <c r="F29" s="85" t="s">
        <v>100</v>
      </c>
      <c r="G29" s="85" t="s">
        <v>100</v>
      </c>
      <c r="H29" s="86" t="s">
        <v>118</v>
      </c>
      <c r="I29" s="86">
        <v>42849</v>
      </c>
      <c r="J29" s="87">
        <v>72453.42</v>
      </c>
    </row>
    <row r="30" spans="1:10" ht="24" x14ac:dyDescent="0.3">
      <c r="A30" s="84" t="s">
        <v>216</v>
      </c>
      <c r="B30" s="85" t="s">
        <v>188</v>
      </c>
      <c r="C30" s="85" t="s">
        <v>188</v>
      </c>
      <c r="D30" s="85" t="s">
        <v>217</v>
      </c>
      <c r="E30" s="85" t="s">
        <v>100</v>
      </c>
      <c r="F30" s="85" t="s">
        <v>218</v>
      </c>
      <c r="G30" s="85" t="s">
        <v>219</v>
      </c>
      <c r="H30" s="86" t="s">
        <v>118</v>
      </c>
      <c r="I30" s="86">
        <v>43007</v>
      </c>
      <c r="J30" s="87">
        <v>795318.84</v>
      </c>
    </row>
    <row r="31" spans="1:10" ht="24" x14ac:dyDescent="0.3">
      <c r="A31" s="84" t="s">
        <v>220</v>
      </c>
      <c r="B31" s="85" t="s">
        <v>188</v>
      </c>
      <c r="C31" s="85" t="s">
        <v>188</v>
      </c>
      <c r="D31" s="85" t="s">
        <v>221</v>
      </c>
      <c r="E31" s="85" t="s">
        <v>100</v>
      </c>
      <c r="F31" s="85" t="s">
        <v>130</v>
      </c>
      <c r="G31" s="85" t="s">
        <v>222</v>
      </c>
      <c r="H31" s="86" t="s">
        <v>118</v>
      </c>
      <c r="I31" s="86">
        <v>43007</v>
      </c>
      <c r="J31" s="87">
        <v>1399392.3</v>
      </c>
    </row>
    <row r="32" spans="1:10" ht="24" x14ac:dyDescent="0.3">
      <c r="A32" s="84" t="s">
        <v>223</v>
      </c>
      <c r="B32" s="85" t="s">
        <v>145</v>
      </c>
      <c r="C32" s="85" t="s">
        <v>145</v>
      </c>
      <c r="D32" s="85" t="s">
        <v>224</v>
      </c>
      <c r="E32" s="85" t="s">
        <v>100</v>
      </c>
      <c r="F32" s="85" t="s">
        <v>225</v>
      </c>
      <c r="G32" s="85" t="s">
        <v>226</v>
      </c>
      <c r="H32" s="86" t="s">
        <v>118</v>
      </c>
      <c r="I32" s="86">
        <v>42884</v>
      </c>
      <c r="J32" s="87">
        <v>3424641.9499999997</v>
      </c>
    </row>
    <row r="33" spans="1:10" ht="24" x14ac:dyDescent="0.3">
      <c r="A33" s="84" t="s">
        <v>227</v>
      </c>
      <c r="B33" s="85" t="s">
        <v>145</v>
      </c>
      <c r="C33" s="85" t="s">
        <v>145</v>
      </c>
      <c r="D33" s="85" t="s">
        <v>228</v>
      </c>
      <c r="E33" s="85" t="s">
        <v>100</v>
      </c>
      <c r="F33" s="85" t="s">
        <v>100</v>
      </c>
      <c r="G33" s="85" t="s">
        <v>100</v>
      </c>
      <c r="H33" s="86" t="s">
        <v>118</v>
      </c>
      <c r="I33" s="86">
        <v>42838</v>
      </c>
      <c r="J33" s="87">
        <v>181935.59999999998</v>
      </c>
    </row>
    <row r="34" spans="1:10" x14ac:dyDescent="0.3">
      <c r="A34" s="84" t="s">
        <v>229</v>
      </c>
      <c r="B34" s="85" t="s">
        <v>145</v>
      </c>
      <c r="C34" s="85" t="s">
        <v>145</v>
      </c>
      <c r="D34" s="85" t="s">
        <v>230</v>
      </c>
      <c r="E34" s="85" t="s">
        <v>100</v>
      </c>
      <c r="F34" s="85" t="s">
        <v>100</v>
      </c>
      <c r="G34" s="85" t="s">
        <v>100</v>
      </c>
      <c r="H34" s="86" t="s">
        <v>118</v>
      </c>
      <c r="I34" s="86">
        <v>42838</v>
      </c>
      <c r="J34" s="87">
        <v>842717.11999999988</v>
      </c>
    </row>
    <row r="35" spans="1:10" ht="24" x14ac:dyDescent="0.3">
      <c r="A35" s="84" t="s">
        <v>231</v>
      </c>
      <c r="B35" s="85" t="s">
        <v>145</v>
      </c>
      <c r="C35" s="85" t="s">
        <v>145</v>
      </c>
      <c r="D35" s="85" t="s">
        <v>232</v>
      </c>
      <c r="E35" s="85" t="s">
        <v>100</v>
      </c>
      <c r="F35" s="85" t="s">
        <v>100</v>
      </c>
      <c r="G35" s="85" t="s">
        <v>100</v>
      </c>
      <c r="H35" s="86" t="s">
        <v>118</v>
      </c>
      <c r="I35" s="86">
        <v>42838</v>
      </c>
      <c r="J35" s="87">
        <v>1192782.2400000005</v>
      </c>
    </row>
    <row r="36" spans="1:10" x14ac:dyDescent="0.3">
      <c r="A36" s="84" t="s">
        <v>233</v>
      </c>
      <c r="B36" s="85" t="s">
        <v>145</v>
      </c>
      <c r="C36" s="85" t="s">
        <v>145</v>
      </c>
      <c r="D36" s="85" t="s">
        <v>234</v>
      </c>
      <c r="E36" s="85" t="s">
        <v>100</v>
      </c>
      <c r="F36" s="85" t="s">
        <v>100</v>
      </c>
      <c r="G36" s="85" t="s">
        <v>100</v>
      </c>
      <c r="H36" s="86" t="s">
        <v>118</v>
      </c>
      <c r="I36" s="86">
        <v>42838</v>
      </c>
      <c r="J36" s="87">
        <v>534754.0199999999</v>
      </c>
    </row>
    <row r="37" spans="1:10" ht="24" x14ac:dyDescent="0.3">
      <c r="A37" s="84" t="s">
        <v>235</v>
      </c>
      <c r="B37" s="85" t="s">
        <v>145</v>
      </c>
      <c r="C37" s="85" t="s">
        <v>145</v>
      </c>
      <c r="D37" s="85" t="s">
        <v>236</v>
      </c>
      <c r="E37" s="85" t="s">
        <v>100</v>
      </c>
      <c r="F37" s="85" t="s">
        <v>100</v>
      </c>
      <c r="G37" s="85" t="s">
        <v>100</v>
      </c>
      <c r="H37" s="86" t="s">
        <v>118</v>
      </c>
      <c r="I37" s="86">
        <v>42838</v>
      </c>
      <c r="J37" s="87">
        <v>248988.32</v>
      </c>
    </row>
    <row r="38" spans="1:10" x14ac:dyDescent="0.3">
      <c r="A38" s="84" t="s">
        <v>237</v>
      </c>
      <c r="B38" s="85" t="s">
        <v>145</v>
      </c>
      <c r="C38" s="85" t="s">
        <v>145</v>
      </c>
      <c r="D38" s="85" t="s">
        <v>238</v>
      </c>
      <c r="E38" s="85" t="s">
        <v>100</v>
      </c>
      <c r="F38" s="85" t="s">
        <v>100</v>
      </c>
      <c r="G38" s="85" t="s">
        <v>100</v>
      </c>
      <c r="H38" s="86" t="s">
        <v>118</v>
      </c>
      <c r="I38" s="86">
        <v>42795</v>
      </c>
      <c r="J38" s="87">
        <v>198408</v>
      </c>
    </row>
    <row r="39" spans="1:10" x14ac:dyDescent="0.3">
      <c r="A39" s="84" t="s">
        <v>239</v>
      </c>
      <c r="B39" s="85" t="s">
        <v>145</v>
      </c>
      <c r="C39" s="85" t="s">
        <v>145</v>
      </c>
      <c r="D39" s="85" t="s">
        <v>240</v>
      </c>
      <c r="E39" s="85" t="s">
        <v>100</v>
      </c>
      <c r="F39" s="85" t="s">
        <v>100</v>
      </c>
      <c r="G39" s="85" t="s">
        <v>100</v>
      </c>
      <c r="H39" s="86" t="s">
        <v>118</v>
      </c>
      <c r="I39" s="86">
        <v>42842</v>
      </c>
      <c r="J39" s="87">
        <v>97137.09</v>
      </c>
    </row>
    <row r="40" spans="1:10" ht="24" x14ac:dyDescent="0.3">
      <c r="A40" s="84" t="s">
        <v>241</v>
      </c>
      <c r="B40" s="85" t="s">
        <v>145</v>
      </c>
      <c r="C40" s="85" t="s">
        <v>145</v>
      </c>
      <c r="D40" s="85" t="s">
        <v>242</v>
      </c>
      <c r="E40" s="85" t="s">
        <v>100</v>
      </c>
      <c r="F40" s="85" t="s">
        <v>100</v>
      </c>
      <c r="G40" s="85" t="s">
        <v>100</v>
      </c>
      <c r="H40" s="86" t="s">
        <v>118</v>
      </c>
      <c r="I40" s="86">
        <v>42842</v>
      </c>
      <c r="J40" s="87">
        <v>35669.369999999995</v>
      </c>
    </row>
    <row r="41" spans="1:10" ht="48" x14ac:dyDescent="0.3">
      <c r="A41" s="84" t="s">
        <v>243</v>
      </c>
      <c r="B41" s="85" t="s">
        <v>188</v>
      </c>
      <c r="C41" s="85" t="s">
        <v>188</v>
      </c>
      <c r="D41" s="85" t="s">
        <v>244</v>
      </c>
      <c r="E41" s="85" t="s">
        <v>100</v>
      </c>
      <c r="F41" s="85" t="s">
        <v>130</v>
      </c>
      <c r="G41" s="85" t="s">
        <v>245</v>
      </c>
      <c r="H41" s="86" t="s">
        <v>118</v>
      </c>
      <c r="I41" s="86">
        <v>43027</v>
      </c>
      <c r="J41" s="87">
        <v>19970</v>
      </c>
    </row>
    <row r="42" spans="1:10" ht="24" x14ac:dyDescent="0.3">
      <c r="A42" s="84" t="s">
        <v>246</v>
      </c>
      <c r="B42" s="85" t="s">
        <v>188</v>
      </c>
      <c r="C42" s="85" t="s">
        <v>188</v>
      </c>
      <c r="D42" s="85" t="s">
        <v>247</v>
      </c>
      <c r="E42" s="85" t="s">
        <v>100</v>
      </c>
      <c r="F42" s="85" t="s">
        <v>248</v>
      </c>
      <c r="G42" s="85" t="s">
        <v>249</v>
      </c>
      <c r="H42" s="86" t="s">
        <v>118</v>
      </c>
      <c r="I42" s="86">
        <v>43069</v>
      </c>
      <c r="J42" s="87">
        <v>303207.46999999997</v>
      </c>
    </row>
    <row r="43" spans="1:10" ht="36" x14ac:dyDescent="0.3">
      <c r="A43" s="84" t="s">
        <v>250</v>
      </c>
      <c r="B43" s="85" t="s">
        <v>188</v>
      </c>
      <c r="C43" s="85" t="s">
        <v>188</v>
      </c>
      <c r="D43" s="85" t="s">
        <v>251</v>
      </c>
      <c r="E43" s="85" t="s">
        <v>100</v>
      </c>
      <c r="F43" s="85" t="s">
        <v>130</v>
      </c>
      <c r="G43" s="85" t="s">
        <v>252</v>
      </c>
      <c r="H43" s="86" t="s">
        <v>118</v>
      </c>
      <c r="I43" s="86">
        <v>43007</v>
      </c>
      <c r="J43" s="87">
        <v>15923340.75</v>
      </c>
    </row>
    <row r="44" spans="1:10" ht="24" x14ac:dyDescent="0.3">
      <c r="A44" s="84" t="s">
        <v>253</v>
      </c>
      <c r="B44" s="85" t="s">
        <v>145</v>
      </c>
      <c r="C44" s="85" t="s">
        <v>145</v>
      </c>
      <c r="D44" s="85" t="s">
        <v>254</v>
      </c>
      <c r="E44" s="85" t="s">
        <v>100</v>
      </c>
      <c r="F44" s="85" t="s">
        <v>100</v>
      </c>
      <c r="G44" s="85" t="s">
        <v>100</v>
      </c>
      <c r="H44" s="86" t="s">
        <v>118</v>
      </c>
      <c r="I44" s="86">
        <v>42843</v>
      </c>
      <c r="J44" s="87">
        <v>2246115</v>
      </c>
    </row>
    <row r="45" spans="1:10" ht="24" x14ac:dyDescent="0.3">
      <c r="A45" s="84" t="s">
        <v>255</v>
      </c>
      <c r="B45" s="85" t="s">
        <v>145</v>
      </c>
      <c r="C45" s="85" t="s">
        <v>145</v>
      </c>
      <c r="D45" s="85" t="s">
        <v>256</v>
      </c>
      <c r="E45" s="85" t="s">
        <v>100</v>
      </c>
      <c r="F45" s="85" t="s">
        <v>100</v>
      </c>
      <c r="G45" s="85" t="s">
        <v>100</v>
      </c>
      <c r="H45" s="86" t="s">
        <v>118</v>
      </c>
      <c r="I45" s="86">
        <v>42843</v>
      </c>
      <c r="J45" s="87">
        <v>319841.7</v>
      </c>
    </row>
    <row r="46" spans="1:10" x14ac:dyDescent="0.3">
      <c r="A46" s="84" t="s">
        <v>257</v>
      </c>
      <c r="B46" s="85" t="s">
        <v>145</v>
      </c>
      <c r="C46" s="85" t="s">
        <v>145</v>
      </c>
      <c r="D46" s="85" t="s">
        <v>258</v>
      </c>
      <c r="E46" s="85" t="s">
        <v>100</v>
      </c>
      <c r="F46" s="85" t="s">
        <v>100</v>
      </c>
      <c r="G46" s="85" t="s">
        <v>100</v>
      </c>
      <c r="H46" s="86" t="s">
        <v>118</v>
      </c>
      <c r="I46" s="86">
        <v>42843</v>
      </c>
      <c r="J46" s="87">
        <v>256227.36</v>
      </c>
    </row>
    <row r="47" spans="1:10" x14ac:dyDescent="0.3">
      <c r="A47" s="84" t="s">
        <v>259</v>
      </c>
      <c r="B47" s="85" t="s">
        <v>145</v>
      </c>
      <c r="C47" s="85" t="s">
        <v>145</v>
      </c>
      <c r="D47" s="85" t="s">
        <v>260</v>
      </c>
      <c r="E47" s="85" t="s">
        <v>100</v>
      </c>
      <c r="F47" s="85" t="s">
        <v>100</v>
      </c>
      <c r="G47" s="85" t="s">
        <v>100</v>
      </c>
      <c r="H47" s="86" t="s">
        <v>118</v>
      </c>
      <c r="I47" s="86">
        <v>42843</v>
      </c>
      <c r="J47" s="87">
        <v>113182.2</v>
      </c>
    </row>
    <row r="48" spans="1:10" x14ac:dyDescent="0.3">
      <c r="A48" s="84" t="s">
        <v>261</v>
      </c>
      <c r="B48" s="85" t="s">
        <v>145</v>
      </c>
      <c r="C48" s="85" t="s">
        <v>145</v>
      </c>
      <c r="D48" s="85" t="s">
        <v>262</v>
      </c>
      <c r="E48" s="85" t="s">
        <v>100</v>
      </c>
      <c r="F48" s="85" t="s">
        <v>100</v>
      </c>
      <c r="G48" s="85" t="s">
        <v>100</v>
      </c>
      <c r="H48" s="86" t="s">
        <v>118</v>
      </c>
      <c r="I48" s="86">
        <v>42849</v>
      </c>
      <c r="J48" s="87">
        <v>840903.60000000009</v>
      </c>
    </row>
    <row r="49" spans="1:10" x14ac:dyDescent="0.3">
      <c r="A49" s="84" t="s">
        <v>263</v>
      </c>
      <c r="B49" s="85" t="s">
        <v>145</v>
      </c>
      <c r="C49" s="85" t="s">
        <v>145</v>
      </c>
      <c r="D49" s="85" t="s">
        <v>264</v>
      </c>
      <c r="E49" s="85" t="s">
        <v>100</v>
      </c>
      <c r="F49" s="85" t="s">
        <v>100</v>
      </c>
      <c r="G49" s="85" t="s">
        <v>100</v>
      </c>
      <c r="H49" s="86" t="s">
        <v>118</v>
      </c>
      <c r="I49" s="86">
        <v>42849</v>
      </c>
      <c r="J49" s="87">
        <v>162464.40000000002</v>
      </c>
    </row>
    <row r="50" spans="1:10" x14ac:dyDescent="0.3">
      <c r="A50" s="84" t="s">
        <v>265</v>
      </c>
      <c r="B50" s="85" t="s">
        <v>145</v>
      </c>
      <c r="C50" s="85" t="s">
        <v>145</v>
      </c>
      <c r="D50" s="85" t="s">
        <v>266</v>
      </c>
      <c r="E50" s="85" t="s">
        <v>100</v>
      </c>
      <c r="F50" s="85" t="s">
        <v>100</v>
      </c>
      <c r="G50" s="85" t="s">
        <v>100</v>
      </c>
      <c r="H50" s="86" t="s">
        <v>118</v>
      </c>
      <c r="I50" s="86">
        <v>42826</v>
      </c>
      <c r="J50" s="87">
        <v>757530</v>
      </c>
    </row>
    <row r="51" spans="1:10" x14ac:dyDescent="0.3">
      <c r="A51" s="84" t="s">
        <v>267</v>
      </c>
      <c r="B51" s="85" t="s">
        <v>145</v>
      </c>
      <c r="C51" s="85" t="s">
        <v>145</v>
      </c>
      <c r="D51" s="85" t="s">
        <v>268</v>
      </c>
      <c r="E51" s="85" t="s">
        <v>100</v>
      </c>
      <c r="F51" s="85" t="s">
        <v>100</v>
      </c>
      <c r="G51" s="85" t="s">
        <v>100</v>
      </c>
      <c r="H51" s="86" t="s">
        <v>118</v>
      </c>
      <c r="I51" s="86">
        <v>42826</v>
      </c>
      <c r="J51" s="87">
        <v>460698.83999999997</v>
      </c>
    </row>
    <row r="52" spans="1:10" x14ac:dyDescent="0.3">
      <c r="A52" s="84" t="s">
        <v>269</v>
      </c>
      <c r="B52" s="85" t="s">
        <v>145</v>
      </c>
      <c r="C52" s="85" t="s">
        <v>145</v>
      </c>
      <c r="D52" s="85" t="s">
        <v>270</v>
      </c>
      <c r="E52" s="85" t="s">
        <v>100</v>
      </c>
      <c r="F52" s="85" t="s">
        <v>100</v>
      </c>
      <c r="G52" s="85" t="s">
        <v>100</v>
      </c>
      <c r="H52" s="86" t="s">
        <v>118</v>
      </c>
      <c r="I52" s="86">
        <v>43009</v>
      </c>
      <c r="J52" s="87">
        <v>266814</v>
      </c>
    </row>
    <row r="53" spans="1:10" x14ac:dyDescent="0.3">
      <c r="A53" s="84" t="s">
        <v>271</v>
      </c>
      <c r="B53" s="85" t="s">
        <v>145</v>
      </c>
      <c r="C53" s="85" t="s">
        <v>145</v>
      </c>
      <c r="D53" s="85" t="s">
        <v>272</v>
      </c>
      <c r="E53" s="85" t="s">
        <v>100</v>
      </c>
      <c r="F53" s="85" t="s">
        <v>100</v>
      </c>
      <c r="G53" s="85" t="s">
        <v>100</v>
      </c>
      <c r="H53" s="86" t="s">
        <v>118</v>
      </c>
      <c r="I53" s="86">
        <v>42826</v>
      </c>
      <c r="J53" s="87">
        <v>800442</v>
      </c>
    </row>
    <row r="54" spans="1:10" x14ac:dyDescent="0.3">
      <c r="A54" s="84" t="s">
        <v>273</v>
      </c>
      <c r="B54" s="85" t="s">
        <v>145</v>
      </c>
      <c r="C54" s="85" t="s">
        <v>145</v>
      </c>
      <c r="D54" s="85" t="s">
        <v>274</v>
      </c>
      <c r="E54" s="85" t="s">
        <v>100</v>
      </c>
      <c r="F54" s="85" t="s">
        <v>100</v>
      </c>
      <c r="G54" s="85" t="s">
        <v>100</v>
      </c>
      <c r="H54" s="86" t="s">
        <v>118</v>
      </c>
      <c r="I54" s="86">
        <v>42856</v>
      </c>
      <c r="J54" s="87">
        <v>42690.239999999998</v>
      </c>
    </row>
    <row r="55" spans="1:10" x14ac:dyDescent="0.3">
      <c r="A55" s="84" t="s">
        <v>275</v>
      </c>
      <c r="B55" s="85" t="s">
        <v>145</v>
      </c>
      <c r="C55" s="85" t="s">
        <v>145</v>
      </c>
      <c r="D55" s="85" t="s">
        <v>276</v>
      </c>
      <c r="E55" s="85" t="s">
        <v>100</v>
      </c>
      <c r="F55" s="85" t="s">
        <v>100</v>
      </c>
      <c r="G55" s="85" t="s">
        <v>100</v>
      </c>
      <c r="H55" s="86" t="s">
        <v>118</v>
      </c>
      <c r="I55" s="86">
        <v>42856</v>
      </c>
      <c r="J55" s="87">
        <v>52177.96</v>
      </c>
    </row>
    <row r="56" spans="1:10" x14ac:dyDescent="0.3">
      <c r="A56" s="84" t="s">
        <v>277</v>
      </c>
      <c r="B56" s="85" t="s">
        <v>145</v>
      </c>
      <c r="C56" s="85" t="s">
        <v>145</v>
      </c>
      <c r="D56" s="85" t="s">
        <v>278</v>
      </c>
      <c r="E56" s="85" t="s">
        <v>100</v>
      </c>
      <c r="F56" s="85" t="s">
        <v>100</v>
      </c>
      <c r="G56" s="85" t="s">
        <v>100</v>
      </c>
      <c r="H56" s="86" t="s">
        <v>118</v>
      </c>
      <c r="I56" s="86">
        <v>42826</v>
      </c>
      <c r="J56" s="87">
        <v>825499.39999999991</v>
      </c>
    </row>
    <row r="57" spans="1:10" ht="24" x14ac:dyDescent="0.3">
      <c r="A57" s="84" t="s">
        <v>279</v>
      </c>
      <c r="B57" s="85" t="s">
        <v>145</v>
      </c>
      <c r="C57" s="85" t="s">
        <v>145</v>
      </c>
      <c r="D57" s="85" t="s">
        <v>280</v>
      </c>
      <c r="E57" s="85" t="s">
        <v>100</v>
      </c>
      <c r="F57" s="85" t="s">
        <v>100</v>
      </c>
      <c r="G57" s="85" t="s">
        <v>100</v>
      </c>
      <c r="H57" s="86" t="s">
        <v>118</v>
      </c>
      <c r="I57" s="86">
        <v>42845</v>
      </c>
      <c r="J57" s="87">
        <v>192462.71</v>
      </c>
    </row>
    <row r="58" spans="1:10" x14ac:dyDescent="0.3">
      <c r="A58" s="84" t="s">
        <v>281</v>
      </c>
      <c r="B58" s="85" t="s">
        <v>145</v>
      </c>
      <c r="C58" s="85" t="s">
        <v>145</v>
      </c>
      <c r="D58" s="85" t="s">
        <v>282</v>
      </c>
      <c r="E58" s="85" t="s">
        <v>100</v>
      </c>
      <c r="F58" s="85" t="s">
        <v>100</v>
      </c>
      <c r="G58" s="85" t="s">
        <v>100</v>
      </c>
      <c r="H58" s="86" t="s">
        <v>118</v>
      </c>
      <c r="I58" s="86">
        <v>42849</v>
      </c>
      <c r="J58" s="87">
        <v>301719.60000000003</v>
      </c>
    </row>
    <row r="59" spans="1:10" ht="24" x14ac:dyDescent="0.3">
      <c r="A59" s="84" t="s">
        <v>283</v>
      </c>
      <c r="B59" s="85" t="s">
        <v>165</v>
      </c>
      <c r="C59" s="85" t="s">
        <v>165</v>
      </c>
      <c r="D59" s="85" t="s">
        <v>284</v>
      </c>
      <c r="E59" s="85" t="s">
        <v>285</v>
      </c>
      <c r="F59" s="85" t="s">
        <v>158</v>
      </c>
      <c r="G59" s="85" t="s">
        <v>286</v>
      </c>
      <c r="H59" s="86" t="s">
        <v>118</v>
      </c>
      <c r="I59" s="86">
        <v>42895</v>
      </c>
      <c r="J59" s="87">
        <v>638203.85</v>
      </c>
    </row>
    <row r="60" spans="1:10" ht="48" x14ac:dyDescent="0.3">
      <c r="A60" s="84" t="s">
        <v>287</v>
      </c>
      <c r="B60" s="85" t="s">
        <v>188</v>
      </c>
      <c r="C60" s="85" t="s">
        <v>188</v>
      </c>
      <c r="D60" s="85" t="s">
        <v>288</v>
      </c>
      <c r="E60" s="85" t="s">
        <v>100</v>
      </c>
      <c r="F60" s="85" t="s">
        <v>130</v>
      </c>
      <c r="G60" s="85" t="s">
        <v>252</v>
      </c>
      <c r="H60" s="86" t="s">
        <v>118</v>
      </c>
      <c r="I60" s="86">
        <v>43053</v>
      </c>
      <c r="J60" s="87">
        <v>21836943.099999998</v>
      </c>
    </row>
    <row r="61" spans="1:10" ht="24" x14ac:dyDescent="0.3">
      <c r="A61" s="84" t="s">
        <v>289</v>
      </c>
      <c r="B61" s="85" t="s">
        <v>145</v>
      </c>
      <c r="C61" s="85" t="s">
        <v>145</v>
      </c>
      <c r="D61" s="85" t="s">
        <v>290</v>
      </c>
      <c r="E61" s="85" t="s">
        <v>100</v>
      </c>
      <c r="F61" s="85" t="s">
        <v>130</v>
      </c>
      <c r="G61" s="85" t="s">
        <v>291</v>
      </c>
      <c r="H61" s="86" t="s">
        <v>118</v>
      </c>
      <c r="I61" s="86">
        <v>42937</v>
      </c>
      <c r="J61" s="87">
        <v>2845253.15</v>
      </c>
    </row>
    <row r="62" spans="1:10" x14ac:dyDescent="0.3">
      <c r="A62" s="84" t="s">
        <v>292</v>
      </c>
      <c r="B62" s="85" t="s">
        <v>145</v>
      </c>
      <c r="C62" s="85" t="s">
        <v>145</v>
      </c>
      <c r="D62" s="85" t="s">
        <v>293</v>
      </c>
      <c r="E62" s="85" t="s">
        <v>100</v>
      </c>
      <c r="F62" s="85" t="s">
        <v>294</v>
      </c>
      <c r="G62" s="85" t="s">
        <v>295</v>
      </c>
      <c r="H62" s="86" t="s">
        <v>118</v>
      </c>
      <c r="I62" s="86">
        <v>42929</v>
      </c>
      <c r="J62" s="87">
        <v>3111795.53</v>
      </c>
    </row>
    <row r="63" spans="1:10" ht="60" x14ac:dyDescent="0.3">
      <c r="A63" s="84" t="s">
        <v>296</v>
      </c>
      <c r="B63" s="85" t="s">
        <v>188</v>
      </c>
      <c r="C63" s="85" t="s">
        <v>188</v>
      </c>
      <c r="D63" s="85" t="s">
        <v>297</v>
      </c>
      <c r="E63" s="85" t="s">
        <v>100</v>
      </c>
      <c r="F63" s="85" t="s">
        <v>130</v>
      </c>
      <c r="G63" s="85" t="s">
        <v>298</v>
      </c>
      <c r="H63" s="86" t="s">
        <v>118</v>
      </c>
      <c r="I63" s="86">
        <v>43028</v>
      </c>
      <c r="J63" s="87">
        <v>3106719.41</v>
      </c>
    </row>
    <row r="64" spans="1:10" ht="36" x14ac:dyDescent="0.3">
      <c r="A64" s="84" t="s">
        <v>299</v>
      </c>
      <c r="B64" s="85" t="s">
        <v>145</v>
      </c>
      <c r="C64" s="85" t="s">
        <v>145</v>
      </c>
      <c r="D64" s="85" t="s">
        <v>300</v>
      </c>
      <c r="E64" s="85" t="s">
        <v>100</v>
      </c>
      <c r="F64" s="85" t="s">
        <v>301</v>
      </c>
      <c r="G64" s="85" t="s">
        <v>302</v>
      </c>
      <c r="H64" s="86" t="s">
        <v>118</v>
      </c>
      <c r="I64" s="86">
        <v>42927</v>
      </c>
      <c r="J64" s="87">
        <v>1000045.5</v>
      </c>
    </row>
    <row r="65" spans="1:10" ht="48" x14ac:dyDescent="0.3">
      <c r="A65" s="84" t="s">
        <v>303</v>
      </c>
      <c r="B65" s="85" t="s">
        <v>145</v>
      </c>
      <c r="C65" s="85" t="s">
        <v>145</v>
      </c>
      <c r="D65" s="85" t="s">
        <v>304</v>
      </c>
      <c r="E65" s="85" t="s">
        <v>100</v>
      </c>
      <c r="F65" s="85" t="s">
        <v>130</v>
      </c>
      <c r="G65" s="85" t="s">
        <v>305</v>
      </c>
      <c r="H65" s="86" t="s">
        <v>118</v>
      </c>
      <c r="I65" s="86">
        <v>43321</v>
      </c>
      <c r="J65" s="87">
        <v>956797.95</v>
      </c>
    </row>
    <row r="66" spans="1:10" ht="24" x14ac:dyDescent="0.3">
      <c r="A66" s="84" t="s">
        <v>306</v>
      </c>
      <c r="B66" s="85" t="s">
        <v>188</v>
      </c>
      <c r="C66" s="85" t="s">
        <v>188</v>
      </c>
      <c r="D66" s="85" t="s">
        <v>307</v>
      </c>
      <c r="E66" s="85" t="s">
        <v>308</v>
      </c>
      <c r="F66" s="85" t="s">
        <v>100</v>
      </c>
      <c r="G66" s="85" t="s">
        <v>100</v>
      </c>
      <c r="H66" s="86" t="s">
        <v>118</v>
      </c>
      <c r="I66" s="86">
        <v>42915</v>
      </c>
      <c r="J66" s="87">
        <v>10821613.970000001</v>
      </c>
    </row>
    <row r="67" spans="1:10" ht="24" x14ac:dyDescent="0.3">
      <c r="A67" s="84" t="s">
        <v>309</v>
      </c>
      <c r="B67" s="85" t="s">
        <v>145</v>
      </c>
      <c r="C67" s="85" t="s">
        <v>145</v>
      </c>
      <c r="D67" s="85" t="s">
        <v>310</v>
      </c>
      <c r="E67" s="85" t="s">
        <v>100</v>
      </c>
      <c r="F67" s="85" t="s">
        <v>139</v>
      </c>
      <c r="G67" s="85" t="s">
        <v>311</v>
      </c>
      <c r="H67" s="86" t="s">
        <v>118</v>
      </c>
      <c r="I67" s="86">
        <v>42947</v>
      </c>
      <c r="J67" s="87">
        <v>2801152.67</v>
      </c>
    </row>
    <row r="68" spans="1:10" ht="36" x14ac:dyDescent="0.3">
      <c r="A68" s="84" t="s">
        <v>312</v>
      </c>
      <c r="B68" s="85" t="s">
        <v>188</v>
      </c>
      <c r="C68" s="85" t="s">
        <v>188</v>
      </c>
      <c r="D68" s="85" t="s">
        <v>313</v>
      </c>
      <c r="E68" s="85" t="s">
        <v>100</v>
      </c>
      <c r="F68" s="85" t="s">
        <v>314</v>
      </c>
      <c r="G68" s="85" t="s">
        <v>315</v>
      </c>
      <c r="H68" s="86" t="s">
        <v>118</v>
      </c>
      <c r="I68" s="86">
        <v>43227</v>
      </c>
      <c r="J68" s="87">
        <v>3881970.2800000003</v>
      </c>
    </row>
    <row r="69" spans="1:10" x14ac:dyDescent="0.3">
      <c r="A69" s="84" t="s">
        <v>316</v>
      </c>
      <c r="B69" s="85" t="s">
        <v>145</v>
      </c>
      <c r="C69" s="85" t="s">
        <v>145</v>
      </c>
      <c r="D69" s="85" t="s">
        <v>317</v>
      </c>
      <c r="E69" s="85" t="s">
        <v>100</v>
      </c>
      <c r="F69" s="85" t="s">
        <v>100</v>
      </c>
      <c r="G69" s="85" t="s">
        <v>100</v>
      </c>
      <c r="H69" s="86" t="s">
        <v>118</v>
      </c>
      <c r="I69" s="86">
        <v>42866</v>
      </c>
      <c r="J69" s="87">
        <v>266747.43</v>
      </c>
    </row>
    <row r="70" spans="1:10" x14ac:dyDescent="0.3">
      <c r="A70" s="84" t="s">
        <v>318</v>
      </c>
      <c r="B70" s="85" t="s">
        <v>145</v>
      </c>
      <c r="C70" s="85" t="s">
        <v>145</v>
      </c>
      <c r="D70" s="85" t="s">
        <v>319</v>
      </c>
      <c r="E70" s="85" t="s">
        <v>100</v>
      </c>
      <c r="F70" s="85" t="s">
        <v>100</v>
      </c>
      <c r="G70" s="85" t="s">
        <v>100</v>
      </c>
      <c r="H70" s="86" t="s">
        <v>118</v>
      </c>
      <c r="I70" s="86">
        <v>42866</v>
      </c>
      <c r="J70" s="87">
        <v>143838.1</v>
      </c>
    </row>
    <row r="71" spans="1:10" ht="24" x14ac:dyDescent="0.3">
      <c r="A71" s="84" t="s">
        <v>320</v>
      </c>
      <c r="B71" s="85" t="s">
        <v>145</v>
      </c>
      <c r="C71" s="85" t="s">
        <v>145</v>
      </c>
      <c r="D71" s="85" t="s">
        <v>321</v>
      </c>
      <c r="E71" s="85" t="s">
        <v>100</v>
      </c>
      <c r="F71" s="85" t="s">
        <v>100</v>
      </c>
      <c r="G71" s="85" t="s">
        <v>100</v>
      </c>
      <c r="H71" s="86" t="s">
        <v>118</v>
      </c>
      <c r="I71" s="86">
        <v>42866</v>
      </c>
      <c r="J71" s="87">
        <v>1958950.3800000001</v>
      </c>
    </row>
    <row r="72" spans="1:10" ht="24" x14ac:dyDescent="0.3">
      <c r="A72" s="84" t="s">
        <v>322</v>
      </c>
      <c r="B72" s="85" t="s">
        <v>145</v>
      </c>
      <c r="C72" s="85" t="s">
        <v>145</v>
      </c>
      <c r="D72" s="85" t="s">
        <v>323</v>
      </c>
      <c r="E72" s="85" t="s">
        <v>100</v>
      </c>
      <c r="F72" s="85" t="s">
        <v>100</v>
      </c>
      <c r="G72" s="85" t="s">
        <v>100</v>
      </c>
      <c r="H72" s="86" t="s">
        <v>118</v>
      </c>
      <c r="I72" s="86">
        <v>42866</v>
      </c>
      <c r="J72" s="87">
        <v>883092.37999999989</v>
      </c>
    </row>
    <row r="73" spans="1:10" ht="48" x14ac:dyDescent="0.3">
      <c r="A73" s="84" t="s">
        <v>324</v>
      </c>
      <c r="B73" s="85" t="s">
        <v>188</v>
      </c>
      <c r="C73" s="85" t="s">
        <v>188</v>
      </c>
      <c r="D73" s="85" t="s">
        <v>325</v>
      </c>
      <c r="E73" s="85" t="s">
        <v>100</v>
      </c>
      <c r="F73" s="85" t="s">
        <v>326</v>
      </c>
      <c r="G73" s="85" t="s">
        <v>327</v>
      </c>
      <c r="H73" s="86" t="s">
        <v>118</v>
      </c>
      <c r="I73" s="86">
        <v>43133</v>
      </c>
      <c r="J73" s="87">
        <v>24871846.220000003</v>
      </c>
    </row>
    <row r="74" spans="1:10" x14ac:dyDescent="0.3">
      <c r="A74" s="84" t="s">
        <v>328</v>
      </c>
      <c r="B74" s="85" t="s">
        <v>145</v>
      </c>
      <c r="C74" s="85" t="s">
        <v>145</v>
      </c>
      <c r="D74" s="85" t="s">
        <v>329</v>
      </c>
      <c r="E74" s="85" t="s">
        <v>100</v>
      </c>
      <c r="F74" s="85" t="s">
        <v>100</v>
      </c>
      <c r="G74" s="85" t="s">
        <v>100</v>
      </c>
      <c r="H74" s="86" t="s">
        <v>118</v>
      </c>
      <c r="I74" s="86">
        <v>42866</v>
      </c>
      <c r="J74" s="87">
        <v>2349845.3100000005</v>
      </c>
    </row>
    <row r="75" spans="1:10" x14ac:dyDescent="0.3">
      <c r="A75" s="84" t="s">
        <v>330</v>
      </c>
      <c r="B75" s="85" t="s">
        <v>145</v>
      </c>
      <c r="C75" s="85" t="s">
        <v>145</v>
      </c>
      <c r="D75" s="85" t="s">
        <v>331</v>
      </c>
      <c r="E75" s="85" t="s">
        <v>100</v>
      </c>
      <c r="F75" s="85" t="s">
        <v>100</v>
      </c>
      <c r="G75" s="85" t="s">
        <v>100</v>
      </c>
      <c r="H75" s="86" t="s">
        <v>118</v>
      </c>
      <c r="I75" s="86">
        <v>42866</v>
      </c>
      <c r="J75" s="87">
        <v>1033032.29</v>
      </c>
    </row>
    <row r="76" spans="1:10" ht="36" x14ac:dyDescent="0.3">
      <c r="A76" s="84" t="s">
        <v>332</v>
      </c>
      <c r="B76" s="85" t="s">
        <v>188</v>
      </c>
      <c r="C76" s="85" t="s">
        <v>188</v>
      </c>
      <c r="D76" s="85" t="s">
        <v>333</v>
      </c>
      <c r="E76" s="85" t="s">
        <v>100</v>
      </c>
      <c r="F76" s="85" t="s">
        <v>130</v>
      </c>
      <c r="G76" s="85" t="s">
        <v>291</v>
      </c>
      <c r="H76" s="86" t="s">
        <v>118</v>
      </c>
      <c r="I76" s="86">
        <v>43040</v>
      </c>
      <c r="J76" s="87">
        <v>2971910.5300000003</v>
      </c>
    </row>
    <row r="77" spans="1:10" x14ac:dyDescent="0.3">
      <c r="A77" s="84" t="s">
        <v>334</v>
      </c>
      <c r="B77" s="85" t="s">
        <v>145</v>
      </c>
      <c r="C77" s="85" t="s">
        <v>145</v>
      </c>
      <c r="D77" s="85" t="s">
        <v>335</v>
      </c>
      <c r="E77" s="85" t="s">
        <v>100</v>
      </c>
      <c r="F77" s="85" t="s">
        <v>336</v>
      </c>
      <c r="G77" s="85" t="s">
        <v>337</v>
      </c>
      <c r="H77" s="86" t="s">
        <v>118</v>
      </c>
      <c r="I77" s="86">
        <v>43262</v>
      </c>
      <c r="J77" s="87">
        <v>3346797.95</v>
      </c>
    </row>
    <row r="78" spans="1:10" x14ac:dyDescent="0.3">
      <c r="A78" s="84" t="s">
        <v>338</v>
      </c>
      <c r="B78" s="85" t="s">
        <v>145</v>
      </c>
      <c r="C78" s="85" t="s">
        <v>145</v>
      </c>
      <c r="D78" s="85" t="s">
        <v>339</v>
      </c>
      <c r="E78" s="85" t="s">
        <v>100</v>
      </c>
      <c r="F78" s="85" t="s">
        <v>100</v>
      </c>
      <c r="G78" s="85" t="s">
        <v>100</v>
      </c>
      <c r="H78" s="86" t="s">
        <v>118</v>
      </c>
      <c r="I78" s="86">
        <v>42870</v>
      </c>
      <c r="J78" s="87">
        <v>883092.37999999989</v>
      </c>
    </row>
    <row r="79" spans="1:10" ht="36" x14ac:dyDescent="0.3">
      <c r="A79" s="84" t="s">
        <v>340</v>
      </c>
      <c r="B79" s="85" t="s">
        <v>120</v>
      </c>
      <c r="C79" s="85" t="s">
        <v>120</v>
      </c>
      <c r="D79" s="85" t="s">
        <v>341</v>
      </c>
      <c r="E79" s="85" t="s">
        <v>126</v>
      </c>
      <c r="F79" s="85" t="s">
        <v>342</v>
      </c>
      <c r="G79" s="85" t="s">
        <v>343</v>
      </c>
      <c r="H79" s="86" t="s">
        <v>118</v>
      </c>
      <c r="I79" s="86">
        <v>42874</v>
      </c>
      <c r="J79" s="87">
        <v>4228835.74</v>
      </c>
    </row>
    <row r="80" spans="1:10" x14ac:dyDescent="0.3">
      <c r="A80" s="84" t="s">
        <v>344</v>
      </c>
      <c r="B80" s="85" t="s">
        <v>145</v>
      </c>
      <c r="C80" s="85" t="s">
        <v>145</v>
      </c>
      <c r="D80" s="85" t="s">
        <v>345</v>
      </c>
      <c r="E80" s="85" t="s">
        <v>100</v>
      </c>
      <c r="F80" s="85" t="s">
        <v>100</v>
      </c>
      <c r="G80" s="85" t="s">
        <v>100</v>
      </c>
      <c r="H80" s="86" t="s">
        <v>118</v>
      </c>
      <c r="I80" s="86">
        <v>42888</v>
      </c>
      <c r="J80" s="87">
        <v>145818.79999999999</v>
      </c>
    </row>
    <row r="81" spans="1:10" ht="24" x14ac:dyDescent="0.3">
      <c r="A81" s="84" t="s">
        <v>346</v>
      </c>
      <c r="B81" s="85" t="s">
        <v>145</v>
      </c>
      <c r="C81" s="85" t="s">
        <v>145</v>
      </c>
      <c r="D81" s="85" t="s">
        <v>347</v>
      </c>
      <c r="E81" s="85" t="s">
        <v>100</v>
      </c>
      <c r="F81" s="85" t="s">
        <v>100</v>
      </c>
      <c r="G81" s="85" t="s">
        <v>100</v>
      </c>
      <c r="H81" s="86" t="s">
        <v>118</v>
      </c>
      <c r="I81" s="86">
        <v>42884</v>
      </c>
      <c r="J81" s="87">
        <v>534954.67999999993</v>
      </c>
    </row>
    <row r="82" spans="1:10" x14ac:dyDescent="0.3">
      <c r="A82" s="84" t="s">
        <v>348</v>
      </c>
      <c r="B82" s="85" t="s">
        <v>145</v>
      </c>
      <c r="C82" s="85" t="s">
        <v>145</v>
      </c>
      <c r="D82" s="85" t="s">
        <v>349</v>
      </c>
      <c r="E82" s="85" t="s">
        <v>100</v>
      </c>
      <c r="F82" s="85" t="s">
        <v>100</v>
      </c>
      <c r="G82" s="85" t="s">
        <v>100</v>
      </c>
      <c r="H82" s="86" t="s">
        <v>118</v>
      </c>
      <c r="I82" s="86">
        <v>42878</v>
      </c>
      <c r="J82" s="87">
        <v>35278</v>
      </c>
    </row>
    <row r="83" spans="1:10" x14ac:dyDescent="0.3">
      <c r="A83" s="84" t="s">
        <v>350</v>
      </c>
      <c r="B83" s="85" t="s">
        <v>145</v>
      </c>
      <c r="C83" s="85" t="s">
        <v>145</v>
      </c>
      <c r="D83" s="85" t="s">
        <v>351</v>
      </c>
      <c r="E83" s="85" t="s">
        <v>100</v>
      </c>
      <c r="F83" s="85" t="s">
        <v>100</v>
      </c>
      <c r="G83" s="85" t="s">
        <v>100</v>
      </c>
      <c r="H83" s="86" t="s">
        <v>118</v>
      </c>
      <c r="I83" s="86">
        <v>42912</v>
      </c>
      <c r="J83" s="87">
        <v>685958.80000000016</v>
      </c>
    </row>
    <row r="84" spans="1:10" ht="36" x14ac:dyDescent="0.3">
      <c r="A84" s="84" t="s">
        <v>352</v>
      </c>
      <c r="B84" s="85" t="s">
        <v>145</v>
      </c>
      <c r="C84" s="85" t="s">
        <v>145</v>
      </c>
      <c r="D84" s="85" t="s">
        <v>353</v>
      </c>
      <c r="E84" s="85" t="s">
        <v>100</v>
      </c>
      <c r="F84" s="85" t="s">
        <v>100</v>
      </c>
      <c r="G84" s="85" t="s">
        <v>100</v>
      </c>
      <c r="H84" s="86" t="s">
        <v>118</v>
      </c>
      <c r="I84" s="86">
        <v>42885</v>
      </c>
      <c r="J84" s="87">
        <v>174534.91</v>
      </c>
    </row>
    <row r="85" spans="1:10" x14ac:dyDescent="0.3">
      <c r="A85" s="84" t="s">
        <v>354</v>
      </c>
      <c r="B85" s="85" t="s">
        <v>145</v>
      </c>
      <c r="C85" s="85" t="s">
        <v>145</v>
      </c>
      <c r="D85" s="85" t="s">
        <v>355</v>
      </c>
      <c r="E85" s="85" t="s">
        <v>100</v>
      </c>
      <c r="F85" s="85" t="s">
        <v>100</v>
      </c>
      <c r="G85" s="85" t="s">
        <v>100</v>
      </c>
      <c r="H85" s="86" t="s">
        <v>118</v>
      </c>
      <c r="I85" s="86">
        <v>42880</v>
      </c>
      <c r="J85" s="87">
        <v>783308.4</v>
      </c>
    </row>
    <row r="86" spans="1:10" x14ac:dyDescent="0.3">
      <c r="A86" s="84" t="s">
        <v>356</v>
      </c>
      <c r="B86" s="85" t="s">
        <v>145</v>
      </c>
      <c r="C86" s="85" t="s">
        <v>145</v>
      </c>
      <c r="D86" s="85" t="s">
        <v>357</v>
      </c>
      <c r="E86" s="85" t="s">
        <v>100</v>
      </c>
      <c r="F86" s="85" t="s">
        <v>100</v>
      </c>
      <c r="G86" s="85" t="s">
        <v>100</v>
      </c>
      <c r="H86" s="86" t="s">
        <v>118</v>
      </c>
      <c r="I86" s="86">
        <v>42913</v>
      </c>
      <c r="J86" s="87">
        <v>173913.38</v>
      </c>
    </row>
    <row r="87" spans="1:10" x14ac:dyDescent="0.3">
      <c r="A87" s="84" t="s">
        <v>358</v>
      </c>
      <c r="B87" s="85" t="s">
        <v>145</v>
      </c>
      <c r="C87" s="85" t="s">
        <v>145</v>
      </c>
      <c r="D87" s="85" t="s">
        <v>359</v>
      </c>
      <c r="E87" s="85" t="s">
        <v>100</v>
      </c>
      <c r="F87" s="85" t="s">
        <v>100</v>
      </c>
      <c r="G87" s="85" t="s">
        <v>100</v>
      </c>
      <c r="H87" s="86" t="s">
        <v>118</v>
      </c>
      <c r="I87" s="86">
        <v>42878</v>
      </c>
      <c r="J87" s="87">
        <v>194514.09</v>
      </c>
    </row>
    <row r="88" spans="1:10" x14ac:dyDescent="0.3">
      <c r="A88" s="84" t="s">
        <v>360</v>
      </c>
      <c r="B88" s="85" t="s">
        <v>145</v>
      </c>
      <c r="C88" s="85" t="s">
        <v>145</v>
      </c>
      <c r="D88" s="85" t="s">
        <v>361</v>
      </c>
      <c r="E88" s="85" t="s">
        <v>100</v>
      </c>
      <c r="F88" s="85" t="s">
        <v>100</v>
      </c>
      <c r="G88" s="85" t="s">
        <v>100</v>
      </c>
      <c r="H88" s="86" t="s">
        <v>118</v>
      </c>
      <c r="I88" s="86">
        <v>42878</v>
      </c>
      <c r="J88" s="87">
        <v>170467.84</v>
      </c>
    </row>
    <row r="89" spans="1:10" ht="36" x14ac:dyDescent="0.3">
      <c r="A89" s="84" t="s">
        <v>362</v>
      </c>
      <c r="B89" s="85" t="s">
        <v>115</v>
      </c>
      <c r="C89" s="85" t="s">
        <v>115</v>
      </c>
      <c r="D89" s="85" t="s">
        <v>363</v>
      </c>
      <c r="E89" s="85" t="s">
        <v>100</v>
      </c>
      <c r="F89" s="85" t="s">
        <v>364</v>
      </c>
      <c r="G89" s="85" t="s">
        <v>365</v>
      </c>
      <c r="H89" s="86" t="s">
        <v>118</v>
      </c>
      <c r="I89" s="86">
        <v>42874</v>
      </c>
      <c r="J89" s="87">
        <v>4511866.1999999993</v>
      </c>
    </row>
    <row r="90" spans="1:10" x14ac:dyDescent="0.3">
      <c r="A90" s="84" t="s">
        <v>366</v>
      </c>
      <c r="B90" s="85" t="s">
        <v>145</v>
      </c>
      <c r="C90" s="85" t="s">
        <v>145</v>
      </c>
      <c r="D90" s="85" t="s">
        <v>367</v>
      </c>
      <c r="E90" s="85" t="s">
        <v>100</v>
      </c>
      <c r="F90" s="85" t="s">
        <v>100</v>
      </c>
      <c r="G90" s="85" t="s">
        <v>100</v>
      </c>
      <c r="H90" s="86" t="s">
        <v>118</v>
      </c>
      <c r="I90" s="86">
        <v>42886</v>
      </c>
      <c r="J90" s="87">
        <v>3882353.2</v>
      </c>
    </row>
    <row r="91" spans="1:10" ht="24" x14ac:dyDescent="0.3">
      <c r="A91" s="84" t="s">
        <v>368</v>
      </c>
      <c r="B91" s="85" t="s">
        <v>188</v>
      </c>
      <c r="C91" s="85" t="s">
        <v>188</v>
      </c>
      <c r="D91" s="85" t="s">
        <v>369</v>
      </c>
      <c r="E91" s="85" t="s">
        <v>308</v>
      </c>
      <c r="F91" s="85" t="s">
        <v>100</v>
      </c>
      <c r="G91" s="85" t="s">
        <v>100</v>
      </c>
      <c r="H91" s="86" t="s">
        <v>118</v>
      </c>
      <c r="I91" s="86">
        <v>42741</v>
      </c>
      <c r="J91" s="87">
        <v>11914824.030000001</v>
      </c>
    </row>
    <row r="92" spans="1:10" ht="36" x14ac:dyDescent="0.3">
      <c r="A92" s="84" t="s">
        <v>370</v>
      </c>
      <c r="B92" s="85" t="s">
        <v>188</v>
      </c>
      <c r="C92" s="85" t="s">
        <v>188</v>
      </c>
      <c r="D92" s="85" t="s">
        <v>371</v>
      </c>
      <c r="E92" s="85" t="s">
        <v>100</v>
      </c>
      <c r="F92" s="85" t="s">
        <v>162</v>
      </c>
      <c r="G92" s="85" t="s">
        <v>163</v>
      </c>
      <c r="H92" s="86" t="s">
        <v>118</v>
      </c>
      <c r="I92" s="86">
        <v>43074</v>
      </c>
      <c r="J92" s="87">
        <v>928233.33000000007</v>
      </c>
    </row>
    <row r="93" spans="1:10" ht="24" x14ac:dyDescent="0.3">
      <c r="A93" s="84" t="s">
        <v>372</v>
      </c>
      <c r="B93" s="85" t="s">
        <v>188</v>
      </c>
      <c r="C93" s="85" t="s">
        <v>188</v>
      </c>
      <c r="D93" s="85" t="s">
        <v>373</v>
      </c>
      <c r="E93" s="85" t="s">
        <v>374</v>
      </c>
      <c r="F93" s="85" t="s">
        <v>100</v>
      </c>
      <c r="G93" s="85" t="s">
        <v>100</v>
      </c>
      <c r="H93" s="86" t="s">
        <v>118</v>
      </c>
      <c r="I93" s="86">
        <v>42902</v>
      </c>
      <c r="J93" s="87">
        <v>1058284.82</v>
      </c>
    </row>
    <row r="94" spans="1:10" ht="24" x14ac:dyDescent="0.3">
      <c r="A94" s="84" t="s">
        <v>375</v>
      </c>
      <c r="B94" s="85" t="s">
        <v>145</v>
      </c>
      <c r="C94" s="85" t="s">
        <v>145</v>
      </c>
      <c r="D94" s="85" t="s">
        <v>376</v>
      </c>
      <c r="E94" s="85" t="s">
        <v>100</v>
      </c>
      <c r="F94" s="85" t="s">
        <v>122</v>
      </c>
      <c r="G94" s="85" t="s">
        <v>377</v>
      </c>
      <c r="H94" s="86" t="s">
        <v>118</v>
      </c>
      <c r="I94" s="86">
        <v>43167</v>
      </c>
      <c r="J94" s="87">
        <v>624911.19999999995</v>
      </c>
    </row>
    <row r="95" spans="1:10" ht="24" x14ac:dyDescent="0.3">
      <c r="A95" s="84" t="s">
        <v>378</v>
      </c>
      <c r="B95" s="85" t="s">
        <v>145</v>
      </c>
      <c r="C95" s="85" t="s">
        <v>145</v>
      </c>
      <c r="D95" s="85" t="s">
        <v>379</v>
      </c>
      <c r="E95" s="85" t="s">
        <v>100</v>
      </c>
      <c r="F95" s="85" t="s">
        <v>100</v>
      </c>
      <c r="G95" s="85" t="s">
        <v>100</v>
      </c>
      <c r="H95" s="86" t="s">
        <v>118</v>
      </c>
      <c r="I95" s="86">
        <v>42884</v>
      </c>
      <c r="J95" s="87">
        <v>334212.47999999998</v>
      </c>
    </row>
    <row r="96" spans="1:10" ht="48" x14ac:dyDescent="0.3">
      <c r="A96" s="84" t="s">
        <v>380</v>
      </c>
      <c r="B96" s="85" t="s">
        <v>120</v>
      </c>
      <c r="C96" s="85" t="s">
        <v>120</v>
      </c>
      <c r="D96" s="85" t="s">
        <v>381</v>
      </c>
      <c r="E96" s="85" t="s">
        <v>382</v>
      </c>
      <c r="F96" s="85" t="s">
        <v>100</v>
      </c>
      <c r="G96" s="85" t="s">
        <v>100</v>
      </c>
      <c r="H96" s="86" t="s">
        <v>118</v>
      </c>
      <c r="I96" s="86">
        <v>42870</v>
      </c>
      <c r="J96" s="87">
        <v>1644211.68</v>
      </c>
    </row>
    <row r="97" spans="1:10" ht="24" x14ac:dyDescent="0.3">
      <c r="A97" s="84" t="s">
        <v>383</v>
      </c>
      <c r="B97" s="85" t="s">
        <v>188</v>
      </c>
      <c r="C97" s="85" t="s">
        <v>188</v>
      </c>
      <c r="D97" s="85" t="s">
        <v>384</v>
      </c>
      <c r="E97" s="85" t="s">
        <v>100</v>
      </c>
      <c r="F97" s="85" t="s">
        <v>158</v>
      </c>
      <c r="G97" s="85" t="s">
        <v>385</v>
      </c>
      <c r="H97" s="86" t="s">
        <v>118</v>
      </c>
      <c r="I97" s="86">
        <v>43262</v>
      </c>
      <c r="J97" s="87">
        <v>3401054.8899999997</v>
      </c>
    </row>
    <row r="98" spans="1:10" ht="24" x14ac:dyDescent="0.3">
      <c r="A98" s="84" t="s">
        <v>386</v>
      </c>
      <c r="B98" s="85" t="s">
        <v>145</v>
      </c>
      <c r="C98" s="85" t="s">
        <v>145</v>
      </c>
      <c r="D98" s="85" t="s">
        <v>387</v>
      </c>
      <c r="E98" s="85" t="s">
        <v>100</v>
      </c>
      <c r="F98" s="85" t="s">
        <v>100</v>
      </c>
      <c r="G98" s="85" t="s">
        <v>100</v>
      </c>
      <c r="H98" s="86" t="s">
        <v>118</v>
      </c>
      <c r="I98" s="86">
        <v>42898</v>
      </c>
      <c r="J98" s="87">
        <v>495214.55999999994</v>
      </c>
    </row>
    <row r="99" spans="1:10" x14ac:dyDescent="0.3">
      <c r="A99" s="84" t="s">
        <v>388</v>
      </c>
      <c r="B99" s="85" t="s">
        <v>145</v>
      </c>
      <c r="C99" s="85" t="s">
        <v>145</v>
      </c>
      <c r="D99" s="85" t="s">
        <v>389</v>
      </c>
      <c r="E99" s="85" t="s">
        <v>100</v>
      </c>
      <c r="F99" s="85" t="s">
        <v>100</v>
      </c>
      <c r="G99" s="85" t="s">
        <v>100</v>
      </c>
      <c r="H99" s="86" t="s">
        <v>118</v>
      </c>
      <c r="I99" s="86">
        <v>42915</v>
      </c>
      <c r="J99" s="87">
        <v>1777248</v>
      </c>
    </row>
    <row r="100" spans="1:10" x14ac:dyDescent="0.3">
      <c r="A100" s="84" t="s">
        <v>390</v>
      </c>
      <c r="B100" s="85" t="s">
        <v>145</v>
      </c>
      <c r="C100" s="85" t="s">
        <v>145</v>
      </c>
      <c r="D100" s="85" t="s">
        <v>391</v>
      </c>
      <c r="E100" s="85" t="s">
        <v>100</v>
      </c>
      <c r="F100" s="85" t="s">
        <v>100</v>
      </c>
      <c r="G100" s="85" t="s">
        <v>100</v>
      </c>
      <c r="H100" s="86" t="s">
        <v>118</v>
      </c>
      <c r="I100" s="86">
        <v>42888</v>
      </c>
      <c r="J100" s="87">
        <v>4286733.6000000006</v>
      </c>
    </row>
    <row r="101" spans="1:10" x14ac:dyDescent="0.3">
      <c r="A101" s="84" t="s">
        <v>392</v>
      </c>
      <c r="B101" s="85" t="s">
        <v>145</v>
      </c>
      <c r="C101" s="85" t="s">
        <v>145</v>
      </c>
      <c r="D101" s="85" t="s">
        <v>393</v>
      </c>
      <c r="E101" s="85" t="s">
        <v>100</v>
      </c>
      <c r="F101" s="85" t="s">
        <v>100</v>
      </c>
      <c r="G101" s="85" t="s">
        <v>100</v>
      </c>
      <c r="H101" s="86" t="s">
        <v>118</v>
      </c>
      <c r="I101" s="86">
        <v>42902</v>
      </c>
      <c r="J101" s="87">
        <v>496351.4</v>
      </c>
    </row>
    <row r="102" spans="1:10" x14ac:dyDescent="0.3">
      <c r="A102" s="84" t="s">
        <v>394</v>
      </c>
      <c r="B102" s="85" t="s">
        <v>145</v>
      </c>
      <c r="C102" s="85" t="s">
        <v>145</v>
      </c>
      <c r="D102" s="85" t="s">
        <v>395</v>
      </c>
      <c r="E102" s="85" t="s">
        <v>100</v>
      </c>
      <c r="F102" s="85" t="s">
        <v>100</v>
      </c>
      <c r="G102" s="85" t="s">
        <v>100</v>
      </c>
      <c r="H102" s="86" t="s">
        <v>118</v>
      </c>
      <c r="I102" s="86">
        <v>42913</v>
      </c>
      <c r="J102" s="87">
        <v>207526.08</v>
      </c>
    </row>
    <row r="103" spans="1:10" x14ac:dyDescent="0.3">
      <c r="A103" s="84" t="s">
        <v>396</v>
      </c>
      <c r="B103" s="85" t="s">
        <v>145</v>
      </c>
      <c r="C103" s="85" t="s">
        <v>145</v>
      </c>
      <c r="D103" s="85" t="s">
        <v>397</v>
      </c>
      <c r="E103" s="85" t="s">
        <v>100</v>
      </c>
      <c r="F103" s="85" t="s">
        <v>100</v>
      </c>
      <c r="G103" s="85" t="s">
        <v>100</v>
      </c>
      <c r="H103" s="86" t="s">
        <v>118</v>
      </c>
      <c r="I103" s="86">
        <v>42913</v>
      </c>
      <c r="J103" s="87">
        <v>817436.3899999999</v>
      </c>
    </row>
    <row r="104" spans="1:10" x14ac:dyDescent="0.3">
      <c r="A104" s="84" t="s">
        <v>398</v>
      </c>
      <c r="B104" s="85" t="s">
        <v>145</v>
      </c>
      <c r="C104" s="85" t="s">
        <v>145</v>
      </c>
      <c r="D104" s="85" t="s">
        <v>399</v>
      </c>
      <c r="E104" s="85" t="s">
        <v>100</v>
      </c>
      <c r="F104" s="85" t="s">
        <v>100</v>
      </c>
      <c r="G104" s="85" t="s">
        <v>100</v>
      </c>
      <c r="H104" s="86" t="s">
        <v>118</v>
      </c>
      <c r="I104" s="86">
        <v>42895</v>
      </c>
      <c r="J104" s="87">
        <v>709814.81</v>
      </c>
    </row>
    <row r="105" spans="1:10" ht="24" x14ac:dyDescent="0.3">
      <c r="A105" s="84" t="s">
        <v>400</v>
      </c>
      <c r="B105" s="85" t="s">
        <v>145</v>
      </c>
      <c r="C105" s="85" t="s">
        <v>145</v>
      </c>
      <c r="D105" s="85" t="s">
        <v>401</v>
      </c>
      <c r="E105" s="85" t="s">
        <v>100</v>
      </c>
      <c r="F105" s="85" t="s">
        <v>100</v>
      </c>
      <c r="G105" s="85" t="s">
        <v>100</v>
      </c>
      <c r="H105" s="86" t="s">
        <v>118</v>
      </c>
      <c r="I105" s="86">
        <v>42891</v>
      </c>
      <c r="J105" s="87">
        <v>902448</v>
      </c>
    </row>
    <row r="106" spans="1:10" ht="24" x14ac:dyDescent="0.3">
      <c r="A106" s="84" t="s">
        <v>402</v>
      </c>
      <c r="B106" s="85" t="s">
        <v>145</v>
      </c>
      <c r="C106" s="85" t="s">
        <v>145</v>
      </c>
      <c r="D106" s="85" t="s">
        <v>403</v>
      </c>
      <c r="E106" s="85" t="s">
        <v>100</v>
      </c>
      <c r="F106" s="85" t="s">
        <v>100</v>
      </c>
      <c r="G106" s="85" t="s">
        <v>100</v>
      </c>
      <c r="H106" s="86" t="s">
        <v>118</v>
      </c>
      <c r="I106" s="86">
        <v>42891</v>
      </c>
      <c r="J106" s="87">
        <v>493129.83</v>
      </c>
    </row>
    <row r="107" spans="1:10" x14ac:dyDescent="0.3">
      <c r="A107" s="84" t="s">
        <v>404</v>
      </c>
      <c r="B107" s="85" t="s">
        <v>145</v>
      </c>
      <c r="C107" s="85" t="s">
        <v>145</v>
      </c>
      <c r="D107" s="85" t="s">
        <v>405</v>
      </c>
      <c r="E107" s="85" t="s">
        <v>100</v>
      </c>
      <c r="F107" s="85" t="s">
        <v>100</v>
      </c>
      <c r="G107" s="85" t="s">
        <v>100</v>
      </c>
      <c r="H107" s="86" t="s">
        <v>118</v>
      </c>
      <c r="I107" s="86">
        <v>42892</v>
      </c>
      <c r="J107" s="87">
        <v>394821.00000000006</v>
      </c>
    </row>
    <row r="108" spans="1:10" x14ac:dyDescent="0.3">
      <c r="A108" s="84" t="s">
        <v>406</v>
      </c>
      <c r="B108" s="85" t="s">
        <v>145</v>
      </c>
      <c r="C108" s="85" t="s">
        <v>145</v>
      </c>
      <c r="D108" s="85" t="s">
        <v>407</v>
      </c>
      <c r="E108" s="85" t="s">
        <v>100</v>
      </c>
      <c r="F108" s="85" t="s">
        <v>100</v>
      </c>
      <c r="G108" s="85" t="s">
        <v>100</v>
      </c>
      <c r="H108" s="86" t="s">
        <v>118</v>
      </c>
      <c r="I108" s="86">
        <v>42940</v>
      </c>
      <c r="J108" s="87">
        <v>261333.89999999997</v>
      </c>
    </row>
    <row r="109" spans="1:10" ht="24" x14ac:dyDescent="0.3">
      <c r="A109" s="84" t="s">
        <v>408</v>
      </c>
      <c r="B109" s="85" t="s">
        <v>145</v>
      </c>
      <c r="C109" s="85" t="s">
        <v>145</v>
      </c>
      <c r="D109" s="85" t="s">
        <v>409</v>
      </c>
      <c r="E109" s="85" t="s">
        <v>100</v>
      </c>
      <c r="F109" s="85" t="s">
        <v>100</v>
      </c>
      <c r="G109" s="85" t="s">
        <v>100</v>
      </c>
      <c r="H109" s="86" t="s">
        <v>118</v>
      </c>
      <c r="I109" s="86">
        <v>42900</v>
      </c>
      <c r="J109" s="87">
        <v>173909.25</v>
      </c>
    </row>
    <row r="110" spans="1:10" x14ac:dyDescent="0.3">
      <c r="A110" s="84" t="s">
        <v>410</v>
      </c>
      <c r="B110" s="85" t="s">
        <v>145</v>
      </c>
      <c r="C110" s="85" t="s">
        <v>145</v>
      </c>
      <c r="D110" s="85" t="s">
        <v>411</v>
      </c>
      <c r="E110" s="85" t="s">
        <v>100</v>
      </c>
      <c r="F110" s="85" t="s">
        <v>100</v>
      </c>
      <c r="G110" s="85" t="s">
        <v>100</v>
      </c>
      <c r="H110" s="86" t="s">
        <v>118</v>
      </c>
      <c r="I110" s="86">
        <v>42919</v>
      </c>
      <c r="J110" s="87">
        <v>499754</v>
      </c>
    </row>
    <row r="111" spans="1:10" x14ac:dyDescent="0.3">
      <c r="A111" s="84" t="s">
        <v>412</v>
      </c>
      <c r="B111" s="85" t="s">
        <v>145</v>
      </c>
      <c r="C111" s="85" t="s">
        <v>145</v>
      </c>
      <c r="D111" s="85" t="s">
        <v>413</v>
      </c>
      <c r="E111" s="85" t="s">
        <v>100</v>
      </c>
      <c r="F111" s="85" t="s">
        <v>100</v>
      </c>
      <c r="G111" s="85" t="s">
        <v>100</v>
      </c>
      <c r="H111" s="86" t="s">
        <v>118</v>
      </c>
      <c r="I111" s="86">
        <v>42922</v>
      </c>
      <c r="J111" s="87">
        <v>332453</v>
      </c>
    </row>
    <row r="112" spans="1:10" ht="24" x14ac:dyDescent="0.3">
      <c r="A112" s="84" t="s">
        <v>414</v>
      </c>
      <c r="B112" s="85" t="s">
        <v>145</v>
      </c>
      <c r="C112" s="85" t="s">
        <v>145</v>
      </c>
      <c r="D112" s="85" t="s">
        <v>415</v>
      </c>
      <c r="E112" s="85" t="s">
        <v>100</v>
      </c>
      <c r="F112" s="85" t="s">
        <v>416</v>
      </c>
      <c r="G112" s="85" t="s">
        <v>417</v>
      </c>
      <c r="H112" s="86" t="s">
        <v>118</v>
      </c>
      <c r="I112" s="86">
        <v>43797</v>
      </c>
      <c r="J112" s="87">
        <v>5346653.51</v>
      </c>
    </row>
    <row r="113" spans="1:10" ht="24" x14ac:dyDescent="0.3">
      <c r="A113" s="84" t="s">
        <v>418</v>
      </c>
      <c r="B113" s="85" t="s">
        <v>145</v>
      </c>
      <c r="C113" s="85" t="s">
        <v>145</v>
      </c>
      <c r="D113" s="85" t="s">
        <v>419</v>
      </c>
      <c r="E113" s="85" t="s">
        <v>100</v>
      </c>
      <c r="F113" s="85" t="s">
        <v>420</v>
      </c>
      <c r="G113" s="85" t="s">
        <v>421</v>
      </c>
      <c r="H113" s="86" t="s">
        <v>118</v>
      </c>
      <c r="I113" s="86">
        <v>42968</v>
      </c>
      <c r="J113" s="87">
        <v>1773624.06</v>
      </c>
    </row>
    <row r="114" spans="1:10" ht="24" x14ac:dyDescent="0.3">
      <c r="A114" s="84" t="s">
        <v>422</v>
      </c>
      <c r="B114" s="85" t="s">
        <v>423</v>
      </c>
      <c r="C114" s="85" t="s">
        <v>423</v>
      </c>
      <c r="D114" s="85" t="s">
        <v>424</v>
      </c>
      <c r="E114" s="85" t="s">
        <v>425</v>
      </c>
      <c r="F114" s="85" t="s">
        <v>100</v>
      </c>
      <c r="G114" s="85" t="s">
        <v>100</v>
      </c>
      <c r="H114" s="86" t="s">
        <v>118</v>
      </c>
      <c r="I114" s="86">
        <v>42815</v>
      </c>
      <c r="J114" s="87">
        <v>1140259.08</v>
      </c>
    </row>
    <row r="115" spans="1:10" ht="36" x14ac:dyDescent="0.3">
      <c r="A115" s="84" t="s">
        <v>426</v>
      </c>
      <c r="B115" s="85" t="s">
        <v>145</v>
      </c>
      <c r="C115" s="85" t="s">
        <v>145</v>
      </c>
      <c r="D115" s="85" t="s">
        <v>427</v>
      </c>
      <c r="E115" s="85" t="s">
        <v>100</v>
      </c>
      <c r="F115" s="85" t="s">
        <v>428</v>
      </c>
      <c r="G115" s="85" t="s">
        <v>429</v>
      </c>
      <c r="H115" s="86" t="s">
        <v>118</v>
      </c>
      <c r="I115" s="86">
        <v>42978</v>
      </c>
      <c r="J115" s="87">
        <v>1755120.0699999998</v>
      </c>
    </row>
    <row r="116" spans="1:10" ht="24" x14ac:dyDescent="0.3">
      <c r="A116" s="84" t="s">
        <v>430</v>
      </c>
      <c r="B116" s="85" t="s">
        <v>145</v>
      </c>
      <c r="C116" s="85" t="s">
        <v>145</v>
      </c>
      <c r="D116" s="85" t="s">
        <v>431</v>
      </c>
      <c r="E116" s="85" t="s">
        <v>100</v>
      </c>
      <c r="F116" s="85" t="s">
        <v>100</v>
      </c>
      <c r="G116" s="85" t="s">
        <v>100</v>
      </c>
      <c r="H116" s="86" t="s">
        <v>118</v>
      </c>
      <c r="I116" s="86">
        <v>42930</v>
      </c>
      <c r="J116" s="87">
        <v>1764266.3</v>
      </c>
    </row>
    <row r="117" spans="1:10" ht="48" x14ac:dyDescent="0.3">
      <c r="A117" s="84" t="s">
        <v>432</v>
      </c>
      <c r="B117" s="85" t="s">
        <v>188</v>
      </c>
      <c r="C117" s="85" t="s">
        <v>188</v>
      </c>
      <c r="D117" s="85" t="s">
        <v>433</v>
      </c>
      <c r="E117" s="85" t="s">
        <v>434</v>
      </c>
      <c r="F117" s="85" t="s">
        <v>100</v>
      </c>
      <c r="G117" s="85" t="s">
        <v>100</v>
      </c>
      <c r="H117" s="86" t="s">
        <v>118</v>
      </c>
      <c r="I117" s="86">
        <v>42912</v>
      </c>
      <c r="J117" s="87">
        <v>1411436.8900000001</v>
      </c>
    </row>
    <row r="118" spans="1:10" ht="36" x14ac:dyDescent="0.3">
      <c r="A118" s="84" t="s">
        <v>435</v>
      </c>
      <c r="B118" s="85" t="s">
        <v>188</v>
      </c>
      <c r="C118" s="85" t="s">
        <v>188</v>
      </c>
      <c r="D118" s="85" t="s">
        <v>436</v>
      </c>
      <c r="E118" s="85" t="s">
        <v>437</v>
      </c>
      <c r="F118" s="85" t="s">
        <v>100</v>
      </c>
      <c r="G118" s="85" t="s">
        <v>100</v>
      </c>
      <c r="H118" s="86" t="s">
        <v>118</v>
      </c>
      <c r="I118" s="86">
        <v>42920</v>
      </c>
      <c r="J118" s="87">
        <v>1224077.2400000002</v>
      </c>
    </row>
    <row r="119" spans="1:10" ht="24" x14ac:dyDescent="0.3">
      <c r="A119" s="84" t="s">
        <v>438</v>
      </c>
      <c r="B119" s="85" t="s">
        <v>145</v>
      </c>
      <c r="C119" s="85" t="s">
        <v>145</v>
      </c>
      <c r="D119" s="85" t="s">
        <v>439</v>
      </c>
      <c r="E119" s="85" t="s">
        <v>100</v>
      </c>
      <c r="F119" s="85" t="s">
        <v>130</v>
      </c>
      <c r="G119" s="85" t="s">
        <v>440</v>
      </c>
      <c r="H119" s="86" t="s">
        <v>118</v>
      </c>
      <c r="I119" s="86">
        <v>43095</v>
      </c>
      <c r="J119" s="87">
        <v>2470481.9300000006</v>
      </c>
    </row>
    <row r="120" spans="1:10" ht="24" x14ac:dyDescent="0.3">
      <c r="A120" s="84" t="s">
        <v>441</v>
      </c>
      <c r="B120" s="85" t="s">
        <v>145</v>
      </c>
      <c r="C120" s="85" t="s">
        <v>145</v>
      </c>
      <c r="D120" s="85" t="s">
        <v>442</v>
      </c>
      <c r="E120" s="85" t="s">
        <v>100</v>
      </c>
      <c r="F120" s="85" t="s">
        <v>100</v>
      </c>
      <c r="G120" s="85" t="s">
        <v>100</v>
      </c>
      <c r="H120" s="86" t="s">
        <v>118</v>
      </c>
      <c r="I120" s="86">
        <v>42918</v>
      </c>
      <c r="J120" s="87">
        <v>1189727.2800000003</v>
      </c>
    </row>
    <row r="121" spans="1:10" x14ac:dyDescent="0.3">
      <c r="A121" s="84" t="s">
        <v>443</v>
      </c>
      <c r="B121" s="85" t="s">
        <v>145</v>
      </c>
      <c r="C121" s="85" t="s">
        <v>145</v>
      </c>
      <c r="D121" s="85" t="s">
        <v>444</v>
      </c>
      <c r="E121" s="85" t="s">
        <v>100</v>
      </c>
      <c r="F121" s="85" t="s">
        <v>100</v>
      </c>
      <c r="G121" s="85" t="s">
        <v>100</v>
      </c>
      <c r="H121" s="86" t="s">
        <v>118</v>
      </c>
      <c r="I121" s="86">
        <v>42898</v>
      </c>
      <c r="J121" s="87">
        <v>831810.56000000006</v>
      </c>
    </row>
    <row r="122" spans="1:10" x14ac:dyDescent="0.3">
      <c r="A122" s="84" t="s">
        <v>445</v>
      </c>
      <c r="B122" s="85" t="s">
        <v>145</v>
      </c>
      <c r="C122" s="85" t="s">
        <v>145</v>
      </c>
      <c r="D122" s="85" t="s">
        <v>446</v>
      </c>
      <c r="E122" s="85" t="s">
        <v>100</v>
      </c>
      <c r="F122" s="85" t="s">
        <v>100</v>
      </c>
      <c r="G122" s="85" t="s">
        <v>100</v>
      </c>
      <c r="H122" s="86" t="s">
        <v>118</v>
      </c>
      <c r="I122" s="86">
        <v>42922</v>
      </c>
      <c r="J122" s="87">
        <v>829185.05999999994</v>
      </c>
    </row>
    <row r="123" spans="1:10" x14ac:dyDescent="0.3">
      <c r="A123" s="84" t="s">
        <v>447</v>
      </c>
      <c r="B123" s="85" t="s">
        <v>145</v>
      </c>
      <c r="C123" s="85" t="s">
        <v>145</v>
      </c>
      <c r="D123" s="85" t="s">
        <v>448</v>
      </c>
      <c r="E123" s="85" t="s">
        <v>100</v>
      </c>
      <c r="F123" s="85" t="s">
        <v>100</v>
      </c>
      <c r="G123" s="85" t="s">
        <v>100</v>
      </c>
      <c r="H123" s="86" t="s">
        <v>118</v>
      </c>
      <c r="I123" s="86">
        <v>42943</v>
      </c>
      <c r="J123" s="87">
        <v>799951.67999999993</v>
      </c>
    </row>
    <row r="124" spans="1:10" ht="24" x14ac:dyDescent="0.3">
      <c r="A124" s="84" t="s">
        <v>449</v>
      </c>
      <c r="B124" s="85" t="s">
        <v>145</v>
      </c>
      <c r="C124" s="85" t="s">
        <v>145</v>
      </c>
      <c r="D124" s="85" t="s">
        <v>450</v>
      </c>
      <c r="E124" s="85" t="s">
        <v>100</v>
      </c>
      <c r="F124" s="85" t="s">
        <v>100</v>
      </c>
      <c r="G124" s="85" t="s">
        <v>100</v>
      </c>
      <c r="H124" s="86" t="s">
        <v>118</v>
      </c>
      <c r="I124" s="86">
        <v>42930</v>
      </c>
      <c r="J124" s="87">
        <v>714438</v>
      </c>
    </row>
    <row r="125" spans="1:10" ht="24" x14ac:dyDescent="0.3">
      <c r="A125" s="84" t="s">
        <v>451</v>
      </c>
      <c r="B125" s="85" t="s">
        <v>145</v>
      </c>
      <c r="C125" s="85" t="s">
        <v>145</v>
      </c>
      <c r="D125" s="85" t="s">
        <v>452</v>
      </c>
      <c r="E125" s="85" t="s">
        <v>100</v>
      </c>
      <c r="F125" s="85" t="s">
        <v>100</v>
      </c>
      <c r="G125" s="85" t="s">
        <v>100</v>
      </c>
      <c r="H125" s="86" t="s">
        <v>118</v>
      </c>
      <c r="I125" s="86">
        <v>42909</v>
      </c>
      <c r="J125" s="87">
        <v>736999.2</v>
      </c>
    </row>
    <row r="126" spans="1:10" ht="36" x14ac:dyDescent="0.3">
      <c r="A126" s="84" t="s">
        <v>453</v>
      </c>
      <c r="B126" s="85" t="s">
        <v>188</v>
      </c>
      <c r="C126" s="85" t="s">
        <v>188</v>
      </c>
      <c r="D126" s="85" t="s">
        <v>454</v>
      </c>
      <c r="E126" s="85" t="s">
        <v>100</v>
      </c>
      <c r="F126" s="85" t="s">
        <v>455</v>
      </c>
      <c r="G126" s="85" t="s">
        <v>456</v>
      </c>
      <c r="H126" s="86" t="s">
        <v>118</v>
      </c>
      <c r="I126" s="86">
        <v>43090</v>
      </c>
      <c r="J126" s="87">
        <v>9673830.3399999999</v>
      </c>
    </row>
    <row r="127" spans="1:10" ht="36" x14ac:dyDescent="0.3">
      <c r="A127" s="84" t="s">
        <v>457</v>
      </c>
      <c r="B127" s="85" t="s">
        <v>145</v>
      </c>
      <c r="C127" s="85" t="s">
        <v>145</v>
      </c>
      <c r="D127" s="85" t="s">
        <v>458</v>
      </c>
      <c r="E127" s="85" t="s">
        <v>100</v>
      </c>
      <c r="F127" s="85" t="s">
        <v>162</v>
      </c>
      <c r="G127" s="85" t="s">
        <v>163</v>
      </c>
      <c r="H127" s="86" t="s">
        <v>118</v>
      </c>
      <c r="I127" s="86">
        <v>43097</v>
      </c>
      <c r="J127" s="87">
        <v>3599557.37</v>
      </c>
    </row>
    <row r="128" spans="1:10" x14ac:dyDescent="0.3">
      <c r="A128" s="84" t="s">
        <v>459</v>
      </c>
      <c r="B128" s="85" t="s">
        <v>145</v>
      </c>
      <c r="C128" s="85" t="s">
        <v>145</v>
      </c>
      <c r="D128" s="85" t="s">
        <v>460</v>
      </c>
      <c r="E128" s="85" t="s">
        <v>100</v>
      </c>
      <c r="F128" s="85" t="s">
        <v>100</v>
      </c>
      <c r="G128" s="85" t="s">
        <v>100</v>
      </c>
      <c r="H128" s="86" t="s">
        <v>118</v>
      </c>
      <c r="I128" s="86">
        <v>42943</v>
      </c>
      <c r="J128" s="87">
        <v>157929.03</v>
      </c>
    </row>
    <row r="129" spans="1:10" x14ac:dyDescent="0.3">
      <c r="A129" s="84" t="s">
        <v>461</v>
      </c>
      <c r="B129" s="85" t="s">
        <v>145</v>
      </c>
      <c r="C129" s="85" t="s">
        <v>145</v>
      </c>
      <c r="D129" s="85" t="s">
        <v>462</v>
      </c>
      <c r="E129" s="85" t="s">
        <v>100</v>
      </c>
      <c r="F129" s="85" t="s">
        <v>100</v>
      </c>
      <c r="G129" s="85" t="s">
        <v>100</v>
      </c>
      <c r="H129" s="86" t="s">
        <v>118</v>
      </c>
      <c r="I129" s="86">
        <v>42943</v>
      </c>
      <c r="J129" s="87">
        <v>1914312.32</v>
      </c>
    </row>
    <row r="130" spans="1:10" x14ac:dyDescent="0.3">
      <c r="A130" s="84" t="s">
        <v>463</v>
      </c>
      <c r="B130" s="85" t="s">
        <v>145</v>
      </c>
      <c r="C130" s="85" t="s">
        <v>145</v>
      </c>
      <c r="D130" s="85" t="s">
        <v>464</v>
      </c>
      <c r="E130" s="85" t="s">
        <v>100</v>
      </c>
      <c r="F130" s="85" t="s">
        <v>100</v>
      </c>
      <c r="G130" s="85" t="s">
        <v>100</v>
      </c>
      <c r="H130" s="86" t="s">
        <v>118</v>
      </c>
      <c r="I130" s="86">
        <v>42926</v>
      </c>
      <c r="J130" s="87">
        <v>4363259.58</v>
      </c>
    </row>
    <row r="131" spans="1:10" x14ac:dyDescent="0.3">
      <c r="A131" s="84" t="s">
        <v>465</v>
      </c>
      <c r="B131" s="85" t="s">
        <v>145</v>
      </c>
      <c r="C131" s="85" t="s">
        <v>145</v>
      </c>
      <c r="D131" s="85" t="s">
        <v>466</v>
      </c>
      <c r="E131" s="85" t="s">
        <v>100</v>
      </c>
      <c r="F131" s="85" t="s">
        <v>100</v>
      </c>
      <c r="G131" s="85" t="s">
        <v>100</v>
      </c>
      <c r="H131" s="86" t="s">
        <v>118</v>
      </c>
      <c r="I131" s="86">
        <v>42919</v>
      </c>
      <c r="J131" s="87">
        <v>71992.040000000008</v>
      </c>
    </row>
    <row r="132" spans="1:10" x14ac:dyDescent="0.3">
      <c r="A132" s="84" t="s">
        <v>467</v>
      </c>
      <c r="B132" s="85" t="s">
        <v>145</v>
      </c>
      <c r="C132" s="85" t="s">
        <v>145</v>
      </c>
      <c r="D132" s="85" t="s">
        <v>468</v>
      </c>
      <c r="E132" s="85" t="s">
        <v>100</v>
      </c>
      <c r="F132" s="85" t="s">
        <v>100</v>
      </c>
      <c r="G132" s="85" t="s">
        <v>100</v>
      </c>
      <c r="H132" s="86" t="s">
        <v>118</v>
      </c>
      <c r="I132" s="86">
        <v>42920</v>
      </c>
      <c r="J132" s="87">
        <v>3773360.7</v>
      </c>
    </row>
    <row r="133" spans="1:10" x14ac:dyDescent="0.3">
      <c r="A133" s="84" t="s">
        <v>469</v>
      </c>
      <c r="B133" s="85" t="s">
        <v>145</v>
      </c>
      <c r="C133" s="85" t="s">
        <v>145</v>
      </c>
      <c r="D133" s="85" t="s">
        <v>470</v>
      </c>
      <c r="E133" s="85" t="s">
        <v>100</v>
      </c>
      <c r="F133" s="85" t="s">
        <v>122</v>
      </c>
      <c r="G133" s="85" t="s">
        <v>471</v>
      </c>
      <c r="H133" s="86" t="s">
        <v>118</v>
      </c>
      <c r="I133" s="86">
        <v>42993</v>
      </c>
      <c r="J133" s="87">
        <v>931784.16</v>
      </c>
    </row>
    <row r="134" spans="1:10" ht="24" x14ac:dyDescent="0.3">
      <c r="A134" s="84" t="s">
        <v>472</v>
      </c>
      <c r="B134" s="85" t="s">
        <v>145</v>
      </c>
      <c r="C134" s="85" t="s">
        <v>145</v>
      </c>
      <c r="D134" s="85" t="s">
        <v>473</v>
      </c>
      <c r="E134" s="85" t="s">
        <v>100</v>
      </c>
      <c r="F134" s="85" t="s">
        <v>100</v>
      </c>
      <c r="G134" s="85" t="s">
        <v>100</v>
      </c>
      <c r="H134" s="86" t="s">
        <v>118</v>
      </c>
      <c r="I134" s="86">
        <v>42929</v>
      </c>
      <c r="J134" s="87">
        <v>966500.37</v>
      </c>
    </row>
    <row r="135" spans="1:10" ht="24" x14ac:dyDescent="0.3">
      <c r="A135" s="84" t="s">
        <v>474</v>
      </c>
      <c r="B135" s="85" t="s">
        <v>145</v>
      </c>
      <c r="C135" s="85" t="s">
        <v>145</v>
      </c>
      <c r="D135" s="85" t="s">
        <v>475</v>
      </c>
      <c r="E135" s="85" t="s">
        <v>100</v>
      </c>
      <c r="F135" s="85" t="s">
        <v>122</v>
      </c>
      <c r="G135" s="85" t="s">
        <v>183</v>
      </c>
      <c r="H135" s="86" t="s">
        <v>118</v>
      </c>
      <c r="I135" s="86">
        <v>43105</v>
      </c>
      <c r="J135" s="87">
        <v>459275.6</v>
      </c>
    </row>
    <row r="136" spans="1:10" ht="24" x14ac:dyDescent="0.3">
      <c r="A136" s="84" t="s">
        <v>476</v>
      </c>
      <c r="B136" s="85" t="s">
        <v>145</v>
      </c>
      <c r="C136" s="85" t="s">
        <v>145</v>
      </c>
      <c r="D136" s="85" t="s">
        <v>477</v>
      </c>
      <c r="E136" s="85" t="s">
        <v>100</v>
      </c>
      <c r="F136" s="85" t="s">
        <v>122</v>
      </c>
      <c r="G136" s="85" t="s">
        <v>478</v>
      </c>
      <c r="H136" s="86" t="s">
        <v>118</v>
      </c>
      <c r="I136" s="86">
        <v>43215</v>
      </c>
      <c r="J136" s="87">
        <v>698266.05</v>
      </c>
    </row>
    <row r="137" spans="1:10" x14ac:dyDescent="0.3">
      <c r="A137" s="84" t="s">
        <v>479</v>
      </c>
      <c r="B137" s="85" t="s">
        <v>145</v>
      </c>
      <c r="C137" s="85" t="s">
        <v>145</v>
      </c>
      <c r="D137" s="85" t="s">
        <v>480</v>
      </c>
      <c r="E137" s="85" t="s">
        <v>100</v>
      </c>
      <c r="F137" s="85" t="s">
        <v>100</v>
      </c>
      <c r="G137" s="85" t="s">
        <v>100</v>
      </c>
      <c r="H137" s="86" t="s">
        <v>118</v>
      </c>
      <c r="I137" s="86">
        <v>42940</v>
      </c>
      <c r="J137" s="87">
        <v>220722.62</v>
      </c>
    </row>
    <row r="138" spans="1:10" x14ac:dyDescent="0.3">
      <c r="A138" s="84" t="s">
        <v>481</v>
      </c>
      <c r="B138" s="85" t="s">
        <v>145</v>
      </c>
      <c r="C138" s="85" t="s">
        <v>145</v>
      </c>
      <c r="D138" s="85" t="s">
        <v>482</v>
      </c>
      <c r="E138" s="85" t="s">
        <v>100</v>
      </c>
      <c r="F138" s="85" t="s">
        <v>100</v>
      </c>
      <c r="G138" s="85" t="s">
        <v>100</v>
      </c>
      <c r="H138" s="86" t="s">
        <v>118</v>
      </c>
      <c r="I138" s="86">
        <v>42927</v>
      </c>
      <c r="J138" s="87">
        <v>362272</v>
      </c>
    </row>
    <row r="139" spans="1:10" x14ac:dyDescent="0.3">
      <c r="A139" s="84" t="s">
        <v>483</v>
      </c>
      <c r="B139" s="85" t="s">
        <v>145</v>
      </c>
      <c r="C139" s="85" t="s">
        <v>145</v>
      </c>
      <c r="D139" s="85" t="s">
        <v>484</v>
      </c>
      <c r="E139" s="85" t="s">
        <v>100</v>
      </c>
      <c r="F139" s="85" t="s">
        <v>100</v>
      </c>
      <c r="G139" s="85" t="s">
        <v>100</v>
      </c>
      <c r="H139" s="86" t="s">
        <v>118</v>
      </c>
      <c r="I139" s="86">
        <v>42940</v>
      </c>
      <c r="J139" s="87">
        <v>344434.31999999995</v>
      </c>
    </row>
    <row r="140" spans="1:10" ht="48" x14ac:dyDescent="0.3">
      <c r="A140" s="84" t="s">
        <v>485</v>
      </c>
      <c r="B140" s="85" t="s">
        <v>188</v>
      </c>
      <c r="C140" s="85" t="s">
        <v>188</v>
      </c>
      <c r="D140" s="85" t="s">
        <v>486</v>
      </c>
      <c r="E140" s="85" t="s">
        <v>100</v>
      </c>
      <c r="F140" s="85" t="s">
        <v>130</v>
      </c>
      <c r="G140" s="85" t="s">
        <v>487</v>
      </c>
      <c r="H140" s="86" t="s">
        <v>118</v>
      </c>
      <c r="I140" s="86">
        <v>43040</v>
      </c>
      <c r="J140" s="87">
        <v>1462736.65</v>
      </c>
    </row>
    <row r="141" spans="1:10" x14ac:dyDescent="0.3">
      <c r="A141" s="84" t="s">
        <v>488</v>
      </c>
      <c r="B141" s="85" t="s">
        <v>145</v>
      </c>
      <c r="C141" s="85" t="s">
        <v>145</v>
      </c>
      <c r="D141" s="85" t="s">
        <v>489</v>
      </c>
      <c r="E141" s="85" t="s">
        <v>100</v>
      </c>
      <c r="F141" s="85" t="s">
        <v>100</v>
      </c>
      <c r="G141" s="85" t="s">
        <v>100</v>
      </c>
      <c r="H141" s="86" t="s">
        <v>118</v>
      </c>
      <c r="I141" s="86">
        <v>42928</v>
      </c>
      <c r="J141" s="87">
        <v>517383.70000000007</v>
      </c>
    </row>
    <row r="142" spans="1:10" ht="24" x14ac:dyDescent="0.3">
      <c r="A142" s="84" t="s">
        <v>490</v>
      </c>
      <c r="B142" s="85" t="s">
        <v>145</v>
      </c>
      <c r="C142" s="85" t="s">
        <v>145</v>
      </c>
      <c r="D142" s="85" t="s">
        <v>491</v>
      </c>
      <c r="E142" s="85" t="s">
        <v>100</v>
      </c>
      <c r="F142" s="85" t="s">
        <v>492</v>
      </c>
      <c r="G142" s="85" t="s">
        <v>493</v>
      </c>
      <c r="H142" s="86" t="s">
        <v>118</v>
      </c>
      <c r="I142" s="86">
        <v>43004</v>
      </c>
      <c r="J142" s="87">
        <v>1024345.9000000001</v>
      </c>
    </row>
    <row r="143" spans="1:10" ht="36" x14ac:dyDescent="0.3">
      <c r="A143" s="84" t="s">
        <v>494</v>
      </c>
      <c r="B143" s="85" t="s">
        <v>188</v>
      </c>
      <c r="C143" s="85" t="s">
        <v>188</v>
      </c>
      <c r="D143" s="85" t="s">
        <v>495</v>
      </c>
      <c r="E143" s="85" t="s">
        <v>100</v>
      </c>
      <c r="F143" s="85" t="s">
        <v>158</v>
      </c>
      <c r="G143" s="85" t="s">
        <v>385</v>
      </c>
      <c r="H143" s="86" t="s">
        <v>118</v>
      </c>
      <c r="I143" s="86">
        <v>42982</v>
      </c>
      <c r="J143" s="87">
        <v>8635347.1099999994</v>
      </c>
    </row>
    <row r="144" spans="1:10" ht="48" x14ac:dyDescent="0.3">
      <c r="A144" s="84" t="s">
        <v>496</v>
      </c>
      <c r="B144" s="85" t="s">
        <v>188</v>
      </c>
      <c r="C144" s="85" t="s">
        <v>188</v>
      </c>
      <c r="D144" s="85" t="s">
        <v>497</v>
      </c>
      <c r="E144" s="85" t="s">
        <v>100</v>
      </c>
      <c r="F144" s="85" t="s">
        <v>122</v>
      </c>
      <c r="G144" s="85" t="s">
        <v>498</v>
      </c>
      <c r="H144" s="86" t="s">
        <v>118</v>
      </c>
      <c r="I144" s="86">
        <v>43056</v>
      </c>
      <c r="J144" s="87">
        <v>8438413.4699999988</v>
      </c>
    </row>
    <row r="145" spans="1:10" ht="36" x14ac:dyDescent="0.3">
      <c r="A145" s="84" t="s">
        <v>499</v>
      </c>
      <c r="B145" s="85" t="s">
        <v>145</v>
      </c>
      <c r="C145" s="85" t="s">
        <v>145</v>
      </c>
      <c r="D145" s="85" t="s">
        <v>500</v>
      </c>
      <c r="E145" s="85" t="s">
        <v>100</v>
      </c>
      <c r="F145" s="85" t="s">
        <v>151</v>
      </c>
      <c r="G145" s="85" t="s">
        <v>501</v>
      </c>
      <c r="H145" s="86" t="s">
        <v>118</v>
      </c>
      <c r="I145" s="86">
        <v>43237</v>
      </c>
      <c r="J145" s="87">
        <v>1801029.95</v>
      </c>
    </row>
    <row r="146" spans="1:10" ht="24" x14ac:dyDescent="0.3">
      <c r="A146" s="84" t="s">
        <v>502</v>
      </c>
      <c r="B146" s="85" t="s">
        <v>145</v>
      </c>
      <c r="C146" s="85" t="s">
        <v>145</v>
      </c>
      <c r="D146" s="85" t="s">
        <v>503</v>
      </c>
      <c r="E146" s="85" t="s">
        <v>100</v>
      </c>
      <c r="F146" s="85" t="s">
        <v>203</v>
      </c>
      <c r="G146" s="85" t="s">
        <v>504</v>
      </c>
      <c r="H146" s="86" t="s">
        <v>118</v>
      </c>
      <c r="I146" s="86">
        <v>43188</v>
      </c>
      <c r="J146" s="87">
        <v>2386702.9</v>
      </c>
    </row>
    <row r="147" spans="1:10" ht="24" x14ac:dyDescent="0.3">
      <c r="A147" s="84" t="s">
        <v>505</v>
      </c>
      <c r="B147" s="85" t="s">
        <v>145</v>
      </c>
      <c r="C147" s="85" t="s">
        <v>145</v>
      </c>
      <c r="D147" s="85" t="s">
        <v>506</v>
      </c>
      <c r="E147" s="85" t="s">
        <v>100</v>
      </c>
      <c r="F147" s="85" t="s">
        <v>130</v>
      </c>
      <c r="G147" s="85" t="s">
        <v>507</v>
      </c>
      <c r="H147" s="86" t="s">
        <v>118</v>
      </c>
      <c r="I147" s="86">
        <v>43384</v>
      </c>
      <c r="J147" s="87">
        <v>1899254.46</v>
      </c>
    </row>
    <row r="148" spans="1:10" ht="36" x14ac:dyDescent="0.3">
      <c r="A148" s="84" t="s">
        <v>508</v>
      </c>
      <c r="B148" s="85" t="s">
        <v>145</v>
      </c>
      <c r="C148" s="85" t="s">
        <v>145</v>
      </c>
      <c r="D148" s="85" t="s">
        <v>509</v>
      </c>
      <c r="E148" s="85" t="s">
        <v>100</v>
      </c>
      <c r="F148" s="85" t="s">
        <v>130</v>
      </c>
      <c r="G148" s="85" t="s">
        <v>510</v>
      </c>
      <c r="H148" s="86" t="s">
        <v>118</v>
      </c>
      <c r="I148" s="86">
        <v>43280</v>
      </c>
      <c r="J148" s="87">
        <v>1367718.9100000001</v>
      </c>
    </row>
    <row r="149" spans="1:10" ht="24" x14ac:dyDescent="0.3">
      <c r="A149" s="84" t="s">
        <v>511</v>
      </c>
      <c r="B149" s="85" t="s">
        <v>145</v>
      </c>
      <c r="C149" s="85" t="s">
        <v>145</v>
      </c>
      <c r="D149" s="85" t="s">
        <v>512</v>
      </c>
      <c r="E149" s="85" t="s">
        <v>100</v>
      </c>
      <c r="F149" s="85" t="s">
        <v>100</v>
      </c>
      <c r="G149" s="85" t="s">
        <v>100</v>
      </c>
      <c r="H149" s="86" t="s">
        <v>118</v>
      </c>
      <c r="I149" s="86">
        <v>42955</v>
      </c>
      <c r="J149" s="87">
        <v>334668</v>
      </c>
    </row>
    <row r="150" spans="1:10" x14ac:dyDescent="0.3">
      <c r="A150" s="84" t="s">
        <v>513</v>
      </c>
      <c r="B150" s="85" t="s">
        <v>145</v>
      </c>
      <c r="C150" s="85" t="s">
        <v>145</v>
      </c>
      <c r="D150" s="85" t="s">
        <v>514</v>
      </c>
      <c r="E150" s="85" t="s">
        <v>100</v>
      </c>
      <c r="F150" s="85" t="s">
        <v>100</v>
      </c>
      <c r="G150" s="85" t="s">
        <v>100</v>
      </c>
      <c r="H150" s="86" t="s">
        <v>118</v>
      </c>
      <c r="I150" s="86">
        <v>42961</v>
      </c>
      <c r="J150" s="87">
        <v>200608.12000000002</v>
      </c>
    </row>
    <row r="151" spans="1:10" ht="24" x14ac:dyDescent="0.3">
      <c r="A151" s="84" t="s">
        <v>515</v>
      </c>
      <c r="B151" s="85" t="s">
        <v>145</v>
      </c>
      <c r="C151" s="85" t="s">
        <v>145</v>
      </c>
      <c r="D151" s="85" t="s">
        <v>516</v>
      </c>
      <c r="E151" s="85" t="s">
        <v>100</v>
      </c>
      <c r="F151" s="85" t="s">
        <v>100</v>
      </c>
      <c r="G151" s="85" t="s">
        <v>100</v>
      </c>
      <c r="H151" s="86" t="s">
        <v>118</v>
      </c>
      <c r="I151" s="86">
        <v>42954</v>
      </c>
      <c r="J151" s="87">
        <v>156234.46999999997</v>
      </c>
    </row>
    <row r="152" spans="1:10" x14ac:dyDescent="0.3">
      <c r="A152" s="84" t="s">
        <v>517</v>
      </c>
      <c r="B152" s="85" t="s">
        <v>145</v>
      </c>
      <c r="C152" s="85" t="s">
        <v>145</v>
      </c>
      <c r="D152" s="85" t="s">
        <v>518</v>
      </c>
      <c r="E152" s="85" t="s">
        <v>100</v>
      </c>
      <c r="F152" s="85" t="s">
        <v>100</v>
      </c>
      <c r="G152" s="85" t="s">
        <v>100</v>
      </c>
      <c r="H152" s="86" t="s">
        <v>118</v>
      </c>
      <c r="I152" s="86">
        <v>42964</v>
      </c>
      <c r="J152" s="87">
        <v>205154.36000000004</v>
      </c>
    </row>
    <row r="153" spans="1:10" x14ac:dyDescent="0.3">
      <c r="A153" s="84" t="s">
        <v>519</v>
      </c>
      <c r="B153" s="85" t="s">
        <v>145</v>
      </c>
      <c r="C153" s="85" t="s">
        <v>145</v>
      </c>
      <c r="D153" s="85" t="s">
        <v>520</v>
      </c>
      <c r="E153" s="85" t="s">
        <v>100</v>
      </c>
      <c r="F153" s="85" t="s">
        <v>100</v>
      </c>
      <c r="G153" s="85" t="s">
        <v>100</v>
      </c>
      <c r="H153" s="86" t="s">
        <v>118</v>
      </c>
      <c r="I153" s="86">
        <v>42964</v>
      </c>
      <c r="J153" s="87">
        <v>1558371.86</v>
      </c>
    </row>
    <row r="154" spans="1:10" x14ac:dyDescent="0.3">
      <c r="A154" s="84" t="s">
        <v>521</v>
      </c>
      <c r="B154" s="85" t="s">
        <v>145</v>
      </c>
      <c r="C154" s="85" t="s">
        <v>145</v>
      </c>
      <c r="D154" s="85" t="s">
        <v>522</v>
      </c>
      <c r="E154" s="85" t="s">
        <v>100</v>
      </c>
      <c r="F154" s="85" t="s">
        <v>100</v>
      </c>
      <c r="G154" s="85" t="s">
        <v>100</v>
      </c>
      <c r="H154" s="86" t="s">
        <v>118</v>
      </c>
      <c r="I154" s="86">
        <v>42960</v>
      </c>
      <c r="J154" s="87">
        <v>502905.19999999995</v>
      </c>
    </row>
    <row r="155" spans="1:10" ht="24" x14ac:dyDescent="0.3">
      <c r="A155" s="84" t="s">
        <v>523</v>
      </c>
      <c r="B155" s="85" t="s">
        <v>145</v>
      </c>
      <c r="C155" s="85" t="s">
        <v>145</v>
      </c>
      <c r="D155" s="85" t="s">
        <v>524</v>
      </c>
      <c r="E155" s="85" t="s">
        <v>100</v>
      </c>
      <c r="F155" s="85" t="s">
        <v>100</v>
      </c>
      <c r="G155" s="85" t="s">
        <v>100</v>
      </c>
      <c r="H155" s="86" t="s">
        <v>118</v>
      </c>
      <c r="I155" s="86">
        <v>42949</v>
      </c>
      <c r="J155" s="87">
        <v>351941.24000000005</v>
      </c>
    </row>
    <row r="156" spans="1:10" ht="36" x14ac:dyDescent="0.3">
      <c r="A156" s="84" t="s">
        <v>525</v>
      </c>
      <c r="B156" s="85" t="s">
        <v>188</v>
      </c>
      <c r="C156" s="85" t="s">
        <v>188</v>
      </c>
      <c r="D156" s="85" t="s">
        <v>526</v>
      </c>
      <c r="E156" s="85" t="s">
        <v>100</v>
      </c>
      <c r="F156" s="85" t="s">
        <v>130</v>
      </c>
      <c r="G156" s="85" t="s">
        <v>252</v>
      </c>
      <c r="H156" s="86" t="s">
        <v>118</v>
      </c>
      <c r="I156" s="86">
        <v>42979</v>
      </c>
      <c r="J156" s="87">
        <v>24770722.510000002</v>
      </c>
    </row>
    <row r="157" spans="1:10" ht="24" x14ac:dyDescent="0.3">
      <c r="A157" s="84" t="s">
        <v>527</v>
      </c>
      <c r="B157" s="85" t="s">
        <v>188</v>
      </c>
      <c r="C157" s="85" t="s">
        <v>188</v>
      </c>
      <c r="D157" s="85" t="s">
        <v>528</v>
      </c>
      <c r="E157" s="85" t="s">
        <v>100</v>
      </c>
      <c r="F157" s="85" t="s">
        <v>130</v>
      </c>
      <c r="G157" s="85" t="s">
        <v>529</v>
      </c>
      <c r="H157" s="86" t="s">
        <v>118</v>
      </c>
      <c r="I157" s="86">
        <v>42948</v>
      </c>
      <c r="J157" s="87">
        <v>2092890.82</v>
      </c>
    </row>
    <row r="158" spans="1:10" ht="36" x14ac:dyDescent="0.3">
      <c r="A158" s="84" t="s">
        <v>530</v>
      </c>
      <c r="B158" s="85" t="s">
        <v>145</v>
      </c>
      <c r="C158" s="85" t="s">
        <v>145</v>
      </c>
      <c r="D158" s="85" t="s">
        <v>531</v>
      </c>
      <c r="E158" s="85" t="s">
        <v>100</v>
      </c>
      <c r="F158" s="85" t="s">
        <v>151</v>
      </c>
      <c r="G158" s="85" t="s">
        <v>532</v>
      </c>
      <c r="H158" s="86" t="s">
        <v>118</v>
      </c>
      <c r="I158" s="86">
        <v>43019</v>
      </c>
      <c r="J158" s="87">
        <v>2535426.04</v>
      </c>
    </row>
    <row r="159" spans="1:10" x14ac:dyDescent="0.3">
      <c r="A159" s="84" t="s">
        <v>533</v>
      </c>
      <c r="B159" s="85" t="s">
        <v>145</v>
      </c>
      <c r="C159" s="85" t="s">
        <v>145</v>
      </c>
      <c r="D159" s="85" t="s">
        <v>534</v>
      </c>
      <c r="E159" s="85" t="s">
        <v>100</v>
      </c>
      <c r="F159" s="85" t="s">
        <v>100</v>
      </c>
      <c r="G159" s="85" t="s">
        <v>100</v>
      </c>
      <c r="H159" s="86" t="s">
        <v>118</v>
      </c>
      <c r="I159" s="86">
        <v>42961</v>
      </c>
      <c r="J159" s="87">
        <v>149441.65</v>
      </c>
    </row>
    <row r="160" spans="1:10" ht="24" x14ac:dyDescent="0.3">
      <c r="A160" s="84" t="s">
        <v>535</v>
      </c>
      <c r="B160" s="85" t="s">
        <v>145</v>
      </c>
      <c r="C160" s="85" t="s">
        <v>145</v>
      </c>
      <c r="D160" s="85" t="s">
        <v>536</v>
      </c>
      <c r="E160" s="85" t="s">
        <v>100</v>
      </c>
      <c r="F160" s="85" t="s">
        <v>130</v>
      </c>
      <c r="G160" s="85" t="s">
        <v>537</v>
      </c>
      <c r="H160" s="86" t="s">
        <v>118</v>
      </c>
      <c r="I160" s="86">
        <v>43250</v>
      </c>
      <c r="J160" s="87">
        <v>1178718.6000000001</v>
      </c>
    </row>
    <row r="161" spans="1:10" ht="60" x14ac:dyDescent="0.3">
      <c r="A161" s="84" t="s">
        <v>538</v>
      </c>
      <c r="B161" s="85" t="s">
        <v>115</v>
      </c>
      <c r="C161" s="85" t="s">
        <v>115</v>
      </c>
      <c r="D161" s="85" t="s">
        <v>116</v>
      </c>
      <c r="E161" s="85" t="s">
        <v>100</v>
      </c>
      <c r="F161" s="85" t="s">
        <v>539</v>
      </c>
      <c r="G161" s="85" t="s">
        <v>100</v>
      </c>
      <c r="H161" s="86" t="s">
        <v>118</v>
      </c>
      <c r="I161" s="86">
        <v>43166</v>
      </c>
      <c r="J161" s="87">
        <v>1847166</v>
      </c>
    </row>
    <row r="162" spans="1:10" ht="24" x14ac:dyDescent="0.3">
      <c r="A162" s="84" t="s">
        <v>540</v>
      </c>
      <c r="B162" s="85" t="s">
        <v>145</v>
      </c>
      <c r="C162" s="85" t="s">
        <v>145</v>
      </c>
      <c r="D162" s="85" t="s">
        <v>541</v>
      </c>
      <c r="E162" s="85" t="s">
        <v>100</v>
      </c>
      <c r="F162" s="85" t="s">
        <v>130</v>
      </c>
      <c r="G162" s="85" t="s">
        <v>180</v>
      </c>
      <c r="H162" s="86" t="s">
        <v>118</v>
      </c>
      <c r="I162" s="86">
        <v>43453</v>
      </c>
      <c r="J162" s="87">
        <v>7667047.2999999998</v>
      </c>
    </row>
    <row r="163" spans="1:10" ht="24" x14ac:dyDescent="0.3">
      <c r="A163" s="84" t="s">
        <v>542</v>
      </c>
      <c r="B163" s="85" t="s">
        <v>145</v>
      </c>
      <c r="C163" s="85" t="s">
        <v>145</v>
      </c>
      <c r="D163" s="85" t="s">
        <v>543</v>
      </c>
      <c r="E163" s="85" t="s">
        <v>100</v>
      </c>
      <c r="F163" s="85" t="s">
        <v>544</v>
      </c>
      <c r="G163" s="85" t="s">
        <v>545</v>
      </c>
      <c r="H163" s="86" t="s">
        <v>118</v>
      </c>
      <c r="I163" s="86">
        <v>43250</v>
      </c>
      <c r="J163" s="87">
        <v>1059837.75</v>
      </c>
    </row>
    <row r="164" spans="1:10" ht="60" x14ac:dyDescent="0.3">
      <c r="A164" s="84" t="s">
        <v>546</v>
      </c>
      <c r="B164" s="85" t="s">
        <v>115</v>
      </c>
      <c r="C164" s="85" t="s">
        <v>115</v>
      </c>
      <c r="D164" s="85" t="s">
        <v>547</v>
      </c>
      <c r="E164" s="85" t="s">
        <v>100</v>
      </c>
      <c r="F164" s="85" t="s">
        <v>151</v>
      </c>
      <c r="G164" s="85" t="s">
        <v>548</v>
      </c>
      <c r="H164" s="86" t="s">
        <v>118</v>
      </c>
      <c r="I164" s="86">
        <v>43227</v>
      </c>
      <c r="J164" s="87">
        <v>2201726</v>
      </c>
    </row>
    <row r="165" spans="1:10" ht="36" x14ac:dyDescent="0.3">
      <c r="A165" s="84" t="s">
        <v>549</v>
      </c>
      <c r="B165" s="85" t="s">
        <v>145</v>
      </c>
      <c r="C165" s="85" t="s">
        <v>145</v>
      </c>
      <c r="D165" s="85" t="s">
        <v>550</v>
      </c>
      <c r="E165" s="85" t="s">
        <v>100</v>
      </c>
      <c r="F165" s="85" t="s">
        <v>551</v>
      </c>
      <c r="G165" s="85" t="s">
        <v>552</v>
      </c>
      <c r="H165" s="86" t="s">
        <v>118</v>
      </c>
      <c r="I165" s="86">
        <v>43182</v>
      </c>
      <c r="J165" s="87">
        <v>2079246.54</v>
      </c>
    </row>
    <row r="166" spans="1:10" ht="48" x14ac:dyDescent="0.3">
      <c r="A166" s="84" t="s">
        <v>553</v>
      </c>
      <c r="B166" s="85" t="s">
        <v>145</v>
      </c>
      <c r="C166" s="85" t="s">
        <v>145</v>
      </c>
      <c r="D166" s="85" t="s">
        <v>554</v>
      </c>
      <c r="E166" s="85" t="s">
        <v>100</v>
      </c>
      <c r="F166" s="85" t="s">
        <v>130</v>
      </c>
      <c r="G166" s="85" t="s">
        <v>555</v>
      </c>
      <c r="H166" s="86" t="s">
        <v>118</v>
      </c>
      <c r="I166" s="86">
        <v>43326</v>
      </c>
      <c r="J166" s="87">
        <v>4434970.3499999996</v>
      </c>
    </row>
    <row r="167" spans="1:10" ht="24" x14ac:dyDescent="0.3">
      <c r="A167" s="84" t="s">
        <v>556</v>
      </c>
      <c r="B167" s="85" t="s">
        <v>145</v>
      </c>
      <c r="C167" s="85" t="s">
        <v>145</v>
      </c>
      <c r="D167" s="85" t="s">
        <v>557</v>
      </c>
      <c r="E167" s="85" t="s">
        <v>100</v>
      </c>
      <c r="F167" s="85" t="s">
        <v>544</v>
      </c>
      <c r="G167" s="85" t="s">
        <v>545</v>
      </c>
      <c r="H167" s="86" t="s">
        <v>118</v>
      </c>
      <c r="I167" s="86">
        <v>43325</v>
      </c>
      <c r="J167" s="87">
        <v>560860</v>
      </c>
    </row>
    <row r="168" spans="1:10" ht="24" x14ac:dyDescent="0.3">
      <c r="A168" s="84" t="s">
        <v>558</v>
      </c>
      <c r="B168" s="85" t="s">
        <v>145</v>
      </c>
      <c r="C168" s="85" t="s">
        <v>145</v>
      </c>
      <c r="D168" s="85" t="s">
        <v>559</v>
      </c>
      <c r="E168" s="85" t="s">
        <v>100</v>
      </c>
      <c r="F168" s="85" t="s">
        <v>130</v>
      </c>
      <c r="G168" s="85" t="s">
        <v>560</v>
      </c>
      <c r="H168" s="86" t="s">
        <v>118</v>
      </c>
      <c r="I168" s="86">
        <v>43504</v>
      </c>
      <c r="J168" s="87">
        <v>614395.38000000012</v>
      </c>
    </row>
    <row r="169" spans="1:10" ht="24" x14ac:dyDescent="0.3">
      <c r="A169" s="84" t="s">
        <v>561</v>
      </c>
      <c r="B169" s="85" t="s">
        <v>188</v>
      </c>
      <c r="C169" s="85" t="s">
        <v>188</v>
      </c>
      <c r="D169" s="85" t="s">
        <v>562</v>
      </c>
      <c r="E169" s="85" t="s">
        <v>100</v>
      </c>
      <c r="F169" s="85" t="s">
        <v>130</v>
      </c>
      <c r="G169" s="85" t="s">
        <v>245</v>
      </c>
      <c r="H169" s="86" t="s">
        <v>118</v>
      </c>
      <c r="I169" s="86">
        <v>43090</v>
      </c>
      <c r="J169" s="87">
        <v>3169489.72</v>
      </c>
    </row>
    <row r="170" spans="1:10" ht="36" x14ac:dyDescent="0.3">
      <c r="A170" s="84" t="s">
        <v>563</v>
      </c>
      <c r="B170" s="85" t="s">
        <v>145</v>
      </c>
      <c r="C170" s="85" t="s">
        <v>145</v>
      </c>
      <c r="D170" s="85" t="s">
        <v>564</v>
      </c>
      <c r="E170" s="85" t="s">
        <v>100</v>
      </c>
      <c r="F170" s="85" t="s">
        <v>130</v>
      </c>
      <c r="G170" s="85" t="s">
        <v>291</v>
      </c>
      <c r="H170" s="86" t="s">
        <v>118</v>
      </c>
      <c r="I170" s="86">
        <v>43409</v>
      </c>
      <c r="J170" s="87">
        <v>4027301.02</v>
      </c>
    </row>
    <row r="171" spans="1:10" ht="24" x14ac:dyDescent="0.3">
      <c r="A171" s="84" t="s">
        <v>565</v>
      </c>
      <c r="B171" s="85" t="s">
        <v>188</v>
      </c>
      <c r="C171" s="85" t="s">
        <v>188</v>
      </c>
      <c r="D171" s="85" t="s">
        <v>566</v>
      </c>
      <c r="E171" s="85" t="s">
        <v>100</v>
      </c>
      <c r="F171" s="85" t="s">
        <v>135</v>
      </c>
      <c r="G171" s="85" t="s">
        <v>136</v>
      </c>
      <c r="H171" s="86" t="s">
        <v>118</v>
      </c>
      <c r="I171" s="86">
        <v>42956</v>
      </c>
      <c r="J171" s="87">
        <v>2585674.3200000003</v>
      </c>
    </row>
    <row r="172" spans="1:10" ht="36" x14ac:dyDescent="0.3">
      <c r="A172" s="84" t="s">
        <v>567</v>
      </c>
      <c r="B172" s="85" t="s">
        <v>188</v>
      </c>
      <c r="C172" s="85" t="s">
        <v>188</v>
      </c>
      <c r="D172" s="85" t="s">
        <v>568</v>
      </c>
      <c r="E172" s="85" t="s">
        <v>100</v>
      </c>
      <c r="F172" s="85" t="s">
        <v>135</v>
      </c>
      <c r="G172" s="85" t="s">
        <v>136</v>
      </c>
      <c r="H172" s="86" t="s">
        <v>118</v>
      </c>
      <c r="I172" s="86">
        <v>42956</v>
      </c>
      <c r="J172" s="87">
        <v>2141924.3199999998</v>
      </c>
    </row>
    <row r="173" spans="1:10" ht="36" x14ac:dyDescent="0.3">
      <c r="A173" s="84" t="s">
        <v>569</v>
      </c>
      <c r="B173" s="85" t="s">
        <v>188</v>
      </c>
      <c r="C173" s="85" t="s">
        <v>188</v>
      </c>
      <c r="D173" s="85" t="s">
        <v>570</v>
      </c>
      <c r="E173" s="85" t="s">
        <v>571</v>
      </c>
      <c r="F173" s="85" t="s">
        <v>100</v>
      </c>
      <c r="G173" s="85" t="s">
        <v>100</v>
      </c>
      <c r="H173" s="86" t="s">
        <v>118</v>
      </c>
      <c r="I173" s="86">
        <v>42956</v>
      </c>
      <c r="J173" s="87">
        <v>10113873.08</v>
      </c>
    </row>
    <row r="174" spans="1:10" ht="36" x14ac:dyDescent="0.3">
      <c r="A174" s="84" t="s">
        <v>572</v>
      </c>
      <c r="B174" s="85" t="s">
        <v>188</v>
      </c>
      <c r="C174" s="85" t="s">
        <v>188</v>
      </c>
      <c r="D174" s="85" t="s">
        <v>573</v>
      </c>
      <c r="E174" s="85" t="s">
        <v>574</v>
      </c>
      <c r="F174" s="85" t="s">
        <v>100</v>
      </c>
      <c r="G174" s="85" t="s">
        <v>100</v>
      </c>
      <c r="H174" s="86" t="s">
        <v>118</v>
      </c>
      <c r="I174" s="86">
        <v>42964</v>
      </c>
      <c r="J174" s="87">
        <v>510435</v>
      </c>
    </row>
    <row r="175" spans="1:10" ht="36" x14ac:dyDescent="0.3">
      <c r="A175" s="84" t="s">
        <v>575</v>
      </c>
      <c r="B175" s="85" t="s">
        <v>145</v>
      </c>
      <c r="C175" s="85" t="s">
        <v>145</v>
      </c>
      <c r="D175" s="85" t="s">
        <v>576</v>
      </c>
      <c r="E175" s="85" t="s">
        <v>100</v>
      </c>
      <c r="F175" s="85" t="s">
        <v>577</v>
      </c>
      <c r="G175" s="85" t="s">
        <v>578</v>
      </c>
      <c r="H175" s="86" t="s">
        <v>118</v>
      </c>
      <c r="I175" s="86">
        <v>43178</v>
      </c>
      <c r="J175" s="87">
        <v>3197600.7500000005</v>
      </c>
    </row>
    <row r="176" spans="1:10" ht="24" x14ac:dyDescent="0.3">
      <c r="A176" s="84" t="s">
        <v>579</v>
      </c>
      <c r="B176" s="85" t="s">
        <v>120</v>
      </c>
      <c r="C176" s="85" t="s">
        <v>120</v>
      </c>
      <c r="D176" s="85" t="s">
        <v>580</v>
      </c>
      <c r="E176" s="85" t="s">
        <v>100</v>
      </c>
      <c r="F176" s="85" t="s">
        <v>151</v>
      </c>
      <c r="G176" s="85" t="s">
        <v>152</v>
      </c>
      <c r="H176" s="86" t="s">
        <v>118</v>
      </c>
      <c r="I176" s="86">
        <v>42961</v>
      </c>
      <c r="J176" s="87">
        <v>1938047.9699999997</v>
      </c>
    </row>
    <row r="177" spans="1:10" ht="24" x14ac:dyDescent="0.3">
      <c r="A177" s="84" t="s">
        <v>581</v>
      </c>
      <c r="B177" s="85" t="s">
        <v>145</v>
      </c>
      <c r="C177" s="85" t="s">
        <v>145</v>
      </c>
      <c r="D177" s="85" t="s">
        <v>582</v>
      </c>
      <c r="E177" s="85" t="s">
        <v>100</v>
      </c>
      <c r="F177" s="85" t="s">
        <v>122</v>
      </c>
      <c r="G177" s="85" t="s">
        <v>583</v>
      </c>
      <c r="H177" s="86" t="s">
        <v>118</v>
      </c>
      <c r="I177" s="86">
        <v>43028</v>
      </c>
      <c r="J177" s="87">
        <v>5067112.34</v>
      </c>
    </row>
    <row r="178" spans="1:10" ht="24" x14ac:dyDescent="0.3">
      <c r="A178" s="84" t="s">
        <v>584</v>
      </c>
      <c r="B178" s="85" t="s">
        <v>145</v>
      </c>
      <c r="C178" s="85" t="s">
        <v>145</v>
      </c>
      <c r="D178" s="85" t="s">
        <v>585</v>
      </c>
      <c r="E178" s="85" t="s">
        <v>100</v>
      </c>
      <c r="F178" s="85" t="s">
        <v>122</v>
      </c>
      <c r="G178" s="85" t="s">
        <v>583</v>
      </c>
      <c r="H178" s="86" t="s">
        <v>118</v>
      </c>
      <c r="I178" s="86">
        <v>43033</v>
      </c>
      <c r="J178" s="87">
        <v>5330452.7</v>
      </c>
    </row>
    <row r="179" spans="1:10" x14ac:dyDescent="0.3">
      <c r="A179" s="84" t="s">
        <v>586</v>
      </c>
      <c r="B179" s="85" t="s">
        <v>145</v>
      </c>
      <c r="C179" s="85" t="s">
        <v>145</v>
      </c>
      <c r="D179" s="85" t="s">
        <v>587</v>
      </c>
      <c r="E179" s="85" t="s">
        <v>100</v>
      </c>
      <c r="F179" s="85" t="s">
        <v>130</v>
      </c>
      <c r="G179" s="85" t="s">
        <v>588</v>
      </c>
      <c r="H179" s="86" t="s">
        <v>118</v>
      </c>
      <c r="I179" s="86">
        <v>43034</v>
      </c>
      <c r="J179" s="87">
        <v>999988.6</v>
      </c>
    </row>
    <row r="180" spans="1:10" ht="24" x14ac:dyDescent="0.3">
      <c r="A180" s="84" t="s">
        <v>589</v>
      </c>
      <c r="B180" s="85" t="s">
        <v>145</v>
      </c>
      <c r="C180" s="85" t="s">
        <v>145</v>
      </c>
      <c r="D180" s="85" t="s">
        <v>590</v>
      </c>
      <c r="E180" s="85" t="s">
        <v>100</v>
      </c>
      <c r="F180" s="85" t="s">
        <v>336</v>
      </c>
      <c r="G180" s="85" t="s">
        <v>337</v>
      </c>
      <c r="H180" s="86" t="s">
        <v>118</v>
      </c>
      <c r="I180" s="86">
        <v>43354</v>
      </c>
      <c r="J180" s="87">
        <v>1902195.5899999999</v>
      </c>
    </row>
    <row r="181" spans="1:10" ht="60" x14ac:dyDescent="0.3">
      <c r="A181" s="84" t="s">
        <v>591</v>
      </c>
      <c r="B181" s="85" t="s">
        <v>145</v>
      </c>
      <c r="C181" s="85" t="s">
        <v>145</v>
      </c>
      <c r="D181" s="85" t="s">
        <v>592</v>
      </c>
      <c r="E181" s="85" t="s">
        <v>100</v>
      </c>
      <c r="F181" s="85" t="s">
        <v>130</v>
      </c>
      <c r="G181" s="85" t="s">
        <v>593</v>
      </c>
      <c r="H181" s="86" t="s">
        <v>118</v>
      </c>
      <c r="I181" s="86">
        <v>43033</v>
      </c>
      <c r="J181" s="87">
        <v>761642.64</v>
      </c>
    </row>
    <row r="182" spans="1:10" ht="36" x14ac:dyDescent="0.3">
      <c r="A182" s="84" t="s">
        <v>594</v>
      </c>
      <c r="B182" s="85" t="s">
        <v>145</v>
      </c>
      <c r="C182" s="85" t="s">
        <v>145</v>
      </c>
      <c r="D182" s="85" t="s">
        <v>595</v>
      </c>
      <c r="E182" s="85" t="s">
        <v>100</v>
      </c>
      <c r="F182" s="85" t="s">
        <v>130</v>
      </c>
      <c r="G182" s="85" t="s">
        <v>291</v>
      </c>
      <c r="H182" s="86" t="s">
        <v>118</v>
      </c>
      <c r="I182" s="86">
        <v>43038</v>
      </c>
      <c r="J182" s="87">
        <v>815117.87000000011</v>
      </c>
    </row>
    <row r="183" spans="1:10" ht="24" x14ac:dyDescent="0.3">
      <c r="A183" s="84" t="s">
        <v>596</v>
      </c>
      <c r="B183" s="85" t="s">
        <v>145</v>
      </c>
      <c r="C183" s="85" t="s">
        <v>145</v>
      </c>
      <c r="D183" s="85" t="s">
        <v>597</v>
      </c>
      <c r="E183" s="85" t="s">
        <v>100</v>
      </c>
      <c r="F183" s="85" t="s">
        <v>122</v>
      </c>
      <c r="G183" s="85" t="s">
        <v>478</v>
      </c>
      <c r="H183" s="86" t="s">
        <v>118</v>
      </c>
      <c r="I183" s="86">
        <v>43038</v>
      </c>
      <c r="J183" s="87">
        <v>1481596.51</v>
      </c>
    </row>
    <row r="184" spans="1:10" ht="24" x14ac:dyDescent="0.3">
      <c r="A184" s="84" t="s">
        <v>598</v>
      </c>
      <c r="B184" s="85" t="s">
        <v>145</v>
      </c>
      <c r="C184" s="85" t="s">
        <v>145</v>
      </c>
      <c r="D184" s="85" t="s">
        <v>599</v>
      </c>
      <c r="E184" s="85" t="s">
        <v>100</v>
      </c>
      <c r="F184" s="85" t="s">
        <v>122</v>
      </c>
      <c r="G184" s="85" t="s">
        <v>583</v>
      </c>
      <c r="H184" s="86" t="s">
        <v>118</v>
      </c>
      <c r="I184" s="86">
        <v>43035</v>
      </c>
      <c r="J184" s="87">
        <v>6100156.7399999984</v>
      </c>
    </row>
    <row r="185" spans="1:10" ht="36" x14ac:dyDescent="0.3">
      <c r="A185" s="84" t="s">
        <v>600</v>
      </c>
      <c r="B185" s="85" t="s">
        <v>145</v>
      </c>
      <c r="C185" s="85" t="s">
        <v>145</v>
      </c>
      <c r="D185" s="85" t="s">
        <v>601</v>
      </c>
      <c r="E185" s="85" t="s">
        <v>100</v>
      </c>
      <c r="F185" s="85" t="s">
        <v>602</v>
      </c>
      <c r="G185" s="85" t="s">
        <v>603</v>
      </c>
      <c r="H185" s="86" t="s">
        <v>118</v>
      </c>
      <c r="I185" s="86">
        <v>43035</v>
      </c>
      <c r="J185" s="87">
        <v>2632489.96</v>
      </c>
    </row>
    <row r="186" spans="1:10" ht="24" x14ac:dyDescent="0.3">
      <c r="A186" s="84" t="s">
        <v>604</v>
      </c>
      <c r="B186" s="85" t="s">
        <v>145</v>
      </c>
      <c r="C186" s="85" t="s">
        <v>145</v>
      </c>
      <c r="D186" s="85" t="s">
        <v>605</v>
      </c>
      <c r="E186" s="85" t="s">
        <v>100</v>
      </c>
      <c r="F186" s="85" t="s">
        <v>122</v>
      </c>
      <c r="G186" s="85" t="s">
        <v>583</v>
      </c>
      <c r="H186" s="86" t="s">
        <v>118</v>
      </c>
      <c r="I186" s="86">
        <v>43035</v>
      </c>
      <c r="J186" s="87">
        <v>2676783.2100000004</v>
      </c>
    </row>
    <row r="187" spans="1:10" ht="36" x14ac:dyDescent="0.3">
      <c r="A187" s="84" t="s">
        <v>606</v>
      </c>
      <c r="B187" s="85" t="s">
        <v>145</v>
      </c>
      <c r="C187" s="85" t="s">
        <v>145</v>
      </c>
      <c r="D187" s="85" t="s">
        <v>607</v>
      </c>
      <c r="E187" s="85" t="s">
        <v>100</v>
      </c>
      <c r="F187" s="85" t="s">
        <v>122</v>
      </c>
      <c r="G187" s="85" t="s">
        <v>608</v>
      </c>
      <c r="H187" s="86" t="s">
        <v>118</v>
      </c>
      <c r="I187" s="86">
        <v>43038</v>
      </c>
      <c r="J187" s="87">
        <v>2510577.41</v>
      </c>
    </row>
    <row r="188" spans="1:10" ht="24" x14ac:dyDescent="0.3">
      <c r="A188" s="84" t="s">
        <v>609</v>
      </c>
      <c r="B188" s="85" t="s">
        <v>145</v>
      </c>
      <c r="C188" s="85" t="s">
        <v>145</v>
      </c>
      <c r="D188" s="85" t="s">
        <v>610</v>
      </c>
      <c r="E188" s="85" t="s">
        <v>100</v>
      </c>
      <c r="F188" s="85" t="s">
        <v>122</v>
      </c>
      <c r="G188" s="85" t="s">
        <v>611</v>
      </c>
      <c r="H188" s="86" t="s">
        <v>118</v>
      </c>
      <c r="I188" s="86">
        <v>43039</v>
      </c>
      <c r="J188" s="87">
        <v>4901649.28</v>
      </c>
    </row>
    <row r="189" spans="1:10" ht="36" x14ac:dyDescent="0.3">
      <c r="A189" s="84" t="s">
        <v>612</v>
      </c>
      <c r="B189" s="85" t="s">
        <v>145</v>
      </c>
      <c r="C189" s="85" t="s">
        <v>145</v>
      </c>
      <c r="D189" s="85" t="s">
        <v>613</v>
      </c>
      <c r="E189" s="85" t="s">
        <v>100</v>
      </c>
      <c r="F189" s="85" t="s">
        <v>158</v>
      </c>
      <c r="G189" s="85" t="s">
        <v>614</v>
      </c>
      <c r="H189" s="86" t="s">
        <v>118</v>
      </c>
      <c r="I189" s="86">
        <v>43237</v>
      </c>
      <c r="J189" s="87">
        <v>2089302.5899999999</v>
      </c>
    </row>
    <row r="190" spans="1:10" ht="24" x14ac:dyDescent="0.3">
      <c r="A190" s="84" t="s">
        <v>615</v>
      </c>
      <c r="B190" s="85" t="s">
        <v>145</v>
      </c>
      <c r="C190" s="85" t="s">
        <v>145</v>
      </c>
      <c r="D190" s="85" t="s">
        <v>616</v>
      </c>
      <c r="E190" s="85" t="s">
        <v>100</v>
      </c>
      <c r="F190" s="85" t="s">
        <v>617</v>
      </c>
      <c r="G190" s="85" t="s">
        <v>618</v>
      </c>
      <c r="H190" s="86" t="s">
        <v>118</v>
      </c>
      <c r="I190" s="86">
        <v>43454</v>
      </c>
      <c r="J190" s="87">
        <v>471500</v>
      </c>
    </row>
    <row r="191" spans="1:10" ht="36" x14ac:dyDescent="0.3">
      <c r="A191" s="84" t="s">
        <v>619</v>
      </c>
      <c r="B191" s="85" t="s">
        <v>145</v>
      </c>
      <c r="C191" s="85" t="s">
        <v>145</v>
      </c>
      <c r="D191" s="85" t="s">
        <v>620</v>
      </c>
      <c r="E191" s="85" t="s">
        <v>100</v>
      </c>
      <c r="F191" s="85" t="s">
        <v>301</v>
      </c>
      <c r="G191" s="85" t="s">
        <v>621</v>
      </c>
      <c r="H191" s="86" t="s">
        <v>118</v>
      </c>
      <c r="I191" s="86">
        <v>43280</v>
      </c>
      <c r="J191" s="87">
        <v>1005205.1900000002</v>
      </c>
    </row>
    <row r="192" spans="1:10" ht="24" x14ac:dyDescent="0.3">
      <c r="A192" s="84" t="s">
        <v>622</v>
      </c>
      <c r="B192" s="85" t="s">
        <v>145</v>
      </c>
      <c r="C192" s="85" t="s">
        <v>145</v>
      </c>
      <c r="D192" s="85" t="s">
        <v>623</v>
      </c>
      <c r="E192" s="85" t="s">
        <v>100</v>
      </c>
      <c r="F192" s="85" t="s">
        <v>162</v>
      </c>
      <c r="G192" s="85" t="s">
        <v>163</v>
      </c>
      <c r="H192" s="86" t="s">
        <v>118</v>
      </c>
      <c r="I192" s="86">
        <v>43179</v>
      </c>
      <c r="J192" s="87">
        <v>1613613.7000000002</v>
      </c>
    </row>
    <row r="193" spans="1:10" ht="36" x14ac:dyDescent="0.3">
      <c r="A193" s="84" t="s">
        <v>624</v>
      </c>
      <c r="B193" s="85" t="s">
        <v>145</v>
      </c>
      <c r="C193" s="85" t="s">
        <v>145</v>
      </c>
      <c r="D193" s="85" t="s">
        <v>625</v>
      </c>
      <c r="E193" s="85" t="s">
        <v>100</v>
      </c>
      <c r="F193" s="85" t="s">
        <v>626</v>
      </c>
      <c r="G193" s="85" t="s">
        <v>627</v>
      </c>
      <c r="H193" s="86" t="s">
        <v>118</v>
      </c>
      <c r="I193" s="86">
        <v>43451</v>
      </c>
      <c r="J193" s="87">
        <v>711442.55999999994</v>
      </c>
    </row>
    <row r="194" spans="1:10" ht="60" x14ac:dyDescent="0.3">
      <c r="A194" s="84" t="s">
        <v>628</v>
      </c>
      <c r="B194" s="85" t="s">
        <v>145</v>
      </c>
      <c r="C194" s="85" t="s">
        <v>145</v>
      </c>
      <c r="D194" s="85" t="s">
        <v>629</v>
      </c>
      <c r="E194" s="85" t="s">
        <v>100</v>
      </c>
      <c r="F194" s="85" t="s">
        <v>130</v>
      </c>
      <c r="G194" s="85" t="s">
        <v>630</v>
      </c>
      <c r="H194" s="86" t="s">
        <v>118</v>
      </c>
      <c r="I194" s="86">
        <v>43409</v>
      </c>
      <c r="J194" s="87">
        <v>41818</v>
      </c>
    </row>
    <row r="195" spans="1:10" ht="24" x14ac:dyDescent="0.3">
      <c r="A195" s="84" t="s">
        <v>631</v>
      </c>
      <c r="B195" s="85" t="s">
        <v>145</v>
      </c>
      <c r="C195" s="85" t="s">
        <v>145</v>
      </c>
      <c r="D195" s="85" t="s">
        <v>632</v>
      </c>
      <c r="E195" s="85" t="s">
        <v>100</v>
      </c>
      <c r="F195" s="85" t="s">
        <v>122</v>
      </c>
      <c r="G195" s="85" t="s">
        <v>583</v>
      </c>
      <c r="H195" s="86" t="s">
        <v>118</v>
      </c>
      <c r="I195" s="86">
        <v>43040</v>
      </c>
      <c r="J195" s="87">
        <v>6519083.9400000004</v>
      </c>
    </row>
    <row r="196" spans="1:10" ht="24" x14ac:dyDescent="0.3">
      <c r="A196" s="84" t="s">
        <v>633</v>
      </c>
      <c r="B196" s="85" t="s">
        <v>145</v>
      </c>
      <c r="C196" s="85" t="s">
        <v>145</v>
      </c>
      <c r="D196" s="85" t="s">
        <v>634</v>
      </c>
      <c r="E196" s="85" t="s">
        <v>100</v>
      </c>
      <c r="F196" s="85" t="s">
        <v>492</v>
      </c>
      <c r="G196" s="85" t="s">
        <v>635</v>
      </c>
      <c r="H196" s="86" t="s">
        <v>118</v>
      </c>
      <c r="I196" s="86">
        <v>43055</v>
      </c>
      <c r="J196" s="87">
        <v>3836632.899999999</v>
      </c>
    </row>
    <row r="197" spans="1:10" ht="36" x14ac:dyDescent="0.3">
      <c r="A197" s="84" t="s">
        <v>636</v>
      </c>
      <c r="B197" s="85" t="s">
        <v>188</v>
      </c>
      <c r="C197" s="85" t="s">
        <v>188</v>
      </c>
      <c r="D197" s="85" t="s">
        <v>637</v>
      </c>
      <c r="E197" s="85" t="s">
        <v>100</v>
      </c>
      <c r="F197" s="85" t="s">
        <v>130</v>
      </c>
      <c r="G197" s="85" t="s">
        <v>638</v>
      </c>
      <c r="H197" s="86" t="s">
        <v>118</v>
      </c>
      <c r="I197" s="86">
        <v>43264</v>
      </c>
      <c r="J197" s="87">
        <v>1634892.29</v>
      </c>
    </row>
    <row r="198" spans="1:10" ht="36" x14ac:dyDescent="0.3">
      <c r="A198" s="84" t="s">
        <v>639</v>
      </c>
      <c r="B198" s="85" t="s">
        <v>145</v>
      </c>
      <c r="C198" s="85" t="s">
        <v>145</v>
      </c>
      <c r="D198" s="85" t="s">
        <v>640</v>
      </c>
      <c r="E198" s="85" t="s">
        <v>100</v>
      </c>
      <c r="F198" s="85" t="s">
        <v>301</v>
      </c>
      <c r="G198" s="85" t="s">
        <v>621</v>
      </c>
      <c r="H198" s="86" t="s">
        <v>118</v>
      </c>
      <c r="I198" s="86">
        <v>43220</v>
      </c>
      <c r="J198" s="87">
        <v>1090177.46</v>
      </c>
    </row>
    <row r="199" spans="1:10" x14ac:dyDescent="0.3">
      <c r="A199" s="84" t="s">
        <v>641</v>
      </c>
      <c r="B199" s="85" t="s">
        <v>145</v>
      </c>
      <c r="C199" s="85" t="s">
        <v>145</v>
      </c>
      <c r="D199" s="85" t="s">
        <v>642</v>
      </c>
      <c r="E199" s="85" t="s">
        <v>100</v>
      </c>
      <c r="F199" s="85" t="s">
        <v>100</v>
      </c>
      <c r="G199" s="85" t="s">
        <v>100</v>
      </c>
      <c r="H199" s="86" t="s">
        <v>118</v>
      </c>
      <c r="I199" s="86">
        <v>42978</v>
      </c>
      <c r="J199" s="87">
        <v>370855.79000000004</v>
      </c>
    </row>
    <row r="200" spans="1:10" ht="24" x14ac:dyDescent="0.3">
      <c r="A200" s="84" t="s">
        <v>643</v>
      </c>
      <c r="B200" s="85" t="s">
        <v>145</v>
      </c>
      <c r="C200" s="85" t="s">
        <v>145</v>
      </c>
      <c r="D200" s="85" t="s">
        <v>644</v>
      </c>
      <c r="E200" s="85" t="s">
        <v>100</v>
      </c>
      <c r="F200" s="85" t="s">
        <v>100</v>
      </c>
      <c r="G200" s="85" t="s">
        <v>100</v>
      </c>
      <c r="H200" s="86" t="s">
        <v>118</v>
      </c>
      <c r="I200" s="86">
        <v>42982</v>
      </c>
      <c r="J200" s="87">
        <v>2675986.92</v>
      </c>
    </row>
    <row r="201" spans="1:10" x14ac:dyDescent="0.3">
      <c r="A201" s="84" t="s">
        <v>645</v>
      </c>
      <c r="B201" s="85" t="s">
        <v>145</v>
      </c>
      <c r="C201" s="85" t="s">
        <v>145</v>
      </c>
      <c r="D201" s="85" t="s">
        <v>646</v>
      </c>
      <c r="E201" s="85" t="s">
        <v>100</v>
      </c>
      <c r="F201" s="85" t="s">
        <v>100</v>
      </c>
      <c r="G201" s="85" t="s">
        <v>100</v>
      </c>
      <c r="H201" s="86" t="s">
        <v>118</v>
      </c>
      <c r="I201" s="86">
        <v>42977</v>
      </c>
      <c r="J201" s="87">
        <v>737100</v>
      </c>
    </row>
    <row r="202" spans="1:10" ht="36" x14ac:dyDescent="0.3">
      <c r="A202" s="84" t="s">
        <v>647</v>
      </c>
      <c r="B202" s="85" t="s">
        <v>188</v>
      </c>
      <c r="C202" s="85" t="s">
        <v>188</v>
      </c>
      <c r="D202" s="85" t="s">
        <v>648</v>
      </c>
      <c r="E202" s="85" t="s">
        <v>649</v>
      </c>
      <c r="F202" s="85" t="s">
        <v>100</v>
      </c>
      <c r="G202" s="85" t="s">
        <v>100</v>
      </c>
      <c r="H202" s="86" t="s">
        <v>118</v>
      </c>
      <c r="I202" s="86">
        <v>42968</v>
      </c>
      <c r="J202" s="87">
        <v>6916588.6799999997</v>
      </c>
    </row>
    <row r="203" spans="1:10" ht="24" x14ac:dyDescent="0.3">
      <c r="A203" s="84" t="s">
        <v>650</v>
      </c>
      <c r="B203" s="85" t="s">
        <v>145</v>
      </c>
      <c r="C203" s="85" t="s">
        <v>145</v>
      </c>
      <c r="D203" s="85" t="s">
        <v>651</v>
      </c>
      <c r="E203" s="85" t="s">
        <v>100</v>
      </c>
      <c r="F203" s="85" t="s">
        <v>225</v>
      </c>
      <c r="G203" s="85" t="s">
        <v>226</v>
      </c>
      <c r="H203" s="86" t="s">
        <v>118</v>
      </c>
      <c r="I203" s="86">
        <v>43073</v>
      </c>
      <c r="J203" s="87">
        <v>1083436.1299999999</v>
      </c>
    </row>
    <row r="204" spans="1:10" x14ac:dyDescent="0.3">
      <c r="A204" s="84" t="s">
        <v>652</v>
      </c>
      <c r="B204" s="85" t="s">
        <v>145</v>
      </c>
      <c r="C204" s="85" t="s">
        <v>145</v>
      </c>
      <c r="D204" s="85" t="s">
        <v>653</v>
      </c>
      <c r="E204" s="85" t="s">
        <v>100</v>
      </c>
      <c r="F204" s="85" t="s">
        <v>100</v>
      </c>
      <c r="G204" s="85" t="s">
        <v>100</v>
      </c>
      <c r="H204" s="86" t="s">
        <v>118</v>
      </c>
      <c r="I204" s="86">
        <v>42984</v>
      </c>
      <c r="J204" s="87">
        <v>1613125.8</v>
      </c>
    </row>
    <row r="205" spans="1:10" ht="36" x14ac:dyDescent="0.3">
      <c r="A205" s="84" t="s">
        <v>654</v>
      </c>
      <c r="B205" s="85" t="s">
        <v>188</v>
      </c>
      <c r="C205" s="85" t="s">
        <v>188</v>
      </c>
      <c r="D205" s="85" t="s">
        <v>655</v>
      </c>
      <c r="E205" s="85" t="s">
        <v>649</v>
      </c>
      <c r="F205" s="85" t="s">
        <v>100</v>
      </c>
      <c r="G205" s="85" t="s">
        <v>100</v>
      </c>
      <c r="H205" s="86" t="s">
        <v>118</v>
      </c>
      <c r="I205" s="86">
        <v>42968</v>
      </c>
      <c r="J205" s="87">
        <v>5860801.7699999996</v>
      </c>
    </row>
    <row r="206" spans="1:10" x14ac:dyDescent="0.3">
      <c r="A206" s="84" t="s">
        <v>656</v>
      </c>
      <c r="B206" s="85" t="s">
        <v>145</v>
      </c>
      <c r="C206" s="85" t="s">
        <v>145</v>
      </c>
      <c r="D206" s="85" t="s">
        <v>657</v>
      </c>
      <c r="E206" s="85" t="s">
        <v>100</v>
      </c>
      <c r="F206" s="85" t="s">
        <v>100</v>
      </c>
      <c r="G206" s="85" t="s">
        <v>100</v>
      </c>
      <c r="H206" s="86" t="s">
        <v>118</v>
      </c>
      <c r="I206" s="86">
        <v>42984</v>
      </c>
      <c r="J206" s="87">
        <v>174137.1</v>
      </c>
    </row>
    <row r="207" spans="1:10" ht="36" x14ac:dyDescent="0.3">
      <c r="A207" s="84" t="s">
        <v>658</v>
      </c>
      <c r="B207" s="85" t="s">
        <v>115</v>
      </c>
      <c r="C207" s="85" t="s">
        <v>115</v>
      </c>
      <c r="D207" s="85" t="s">
        <v>659</v>
      </c>
      <c r="E207" s="85" t="s">
        <v>100</v>
      </c>
      <c r="F207" s="85" t="s">
        <v>130</v>
      </c>
      <c r="G207" s="85" t="s">
        <v>298</v>
      </c>
      <c r="H207" s="86" t="s">
        <v>118</v>
      </c>
      <c r="I207" s="86">
        <v>43010</v>
      </c>
      <c r="J207" s="87">
        <v>3637308</v>
      </c>
    </row>
    <row r="208" spans="1:10" ht="24" x14ac:dyDescent="0.3">
      <c r="A208" s="84" t="s">
        <v>660</v>
      </c>
      <c r="B208" s="85" t="s">
        <v>145</v>
      </c>
      <c r="C208" s="85" t="s">
        <v>145</v>
      </c>
      <c r="D208" s="85" t="s">
        <v>661</v>
      </c>
      <c r="E208" s="85" t="s">
        <v>100</v>
      </c>
      <c r="F208" s="85" t="s">
        <v>662</v>
      </c>
      <c r="G208" s="85" t="s">
        <v>663</v>
      </c>
      <c r="H208" s="86" t="s">
        <v>118</v>
      </c>
      <c r="I208" s="86">
        <v>43075</v>
      </c>
      <c r="J208" s="87">
        <v>7102574.8500000015</v>
      </c>
    </row>
    <row r="209" spans="1:10" ht="36" x14ac:dyDescent="0.3">
      <c r="A209" s="84" t="s">
        <v>664</v>
      </c>
      <c r="B209" s="85" t="s">
        <v>188</v>
      </c>
      <c r="C209" s="85" t="s">
        <v>188</v>
      </c>
      <c r="D209" s="85" t="s">
        <v>665</v>
      </c>
      <c r="E209" s="85" t="s">
        <v>100</v>
      </c>
      <c r="F209" s="85" t="s">
        <v>130</v>
      </c>
      <c r="G209" s="85" t="s">
        <v>245</v>
      </c>
      <c r="H209" s="86" t="s">
        <v>118</v>
      </c>
      <c r="I209" s="86">
        <v>43108</v>
      </c>
      <c r="J209" s="87">
        <v>30674928.59999999</v>
      </c>
    </row>
    <row r="210" spans="1:10" x14ac:dyDescent="0.3">
      <c r="A210" s="84" t="s">
        <v>666</v>
      </c>
      <c r="B210" s="85" t="s">
        <v>145</v>
      </c>
      <c r="C210" s="85" t="s">
        <v>145</v>
      </c>
      <c r="D210" s="85" t="s">
        <v>667</v>
      </c>
      <c r="E210" s="85" t="s">
        <v>100</v>
      </c>
      <c r="F210" s="85" t="s">
        <v>100</v>
      </c>
      <c r="G210" s="85" t="s">
        <v>100</v>
      </c>
      <c r="H210" s="86" t="s">
        <v>118</v>
      </c>
      <c r="I210" s="86">
        <v>42990</v>
      </c>
      <c r="J210" s="87">
        <v>291415.50000000006</v>
      </c>
    </row>
    <row r="211" spans="1:10" ht="36" x14ac:dyDescent="0.3">
      <c r="A211" s="84" t="s">
        <v>668</v>
      </c>
      <c r="B211" s="85" t="s">
        <v>669</v>
      </c>
      <c r="C211" s="85" t="s">
        <v>142</v>
      </c>
      <c r="D211" s="85" t="s">
        <v>670</v>
      </c>
      <c r="E211" s="85" t="s">
        <v>308</v>
      </c>
      <c r="F211" s="85" t="s">
        <v>100</v>
      </c>
      <c r="G211" s="85" t="s">
        <v>100</v>
      </c>
      <c r="H211" s="86" t="s">
        <v>118</v>
      </c>
      <c r="I211" s="86">
        <v>42947</v>
      </c>
      <c r="J211" s="87">
        <v>9432323.4700000007</v>
      </c>
    </row>
    <row r="212" spans="1:10" ht="36" x14ac:dyDescent="0.3">
      <c r="A212" s="84" t="s">
        <v>671</v>
      </c>
      <c r="B212" s="85" t="s">
        <v>145</v>
      </c>
      <c r="C212" s="85" t="s">
        <v>145</v>
      </c>
      <c r="D212" s="85" t="s">
        <v>672</v>
      </c>
      <c r="E212" s="85" t="s">
        <v>100</v>
      </c>
      <c r="F212" s="85" t="s">
        <v>602</v>
      </c>
      <c r="G212" s="85" t="s">
        <v>603</v>
      </c>
      <c r="H212" s="86" t="s">
        <v>118</v>
      </c>
      <c r="I212" s="86">
        <v>43342</v>
      </c>
      <c r="J212" s="87">
        <v>607129.81000000006</v>
      </c>
    </row>
    <row r="213" spans="1:10" ht="36" x14ac:dyDescent="0.3">
      <c r="A213" s="84" t="s">
        <v>673</v>
      </c>
      <c r="B213" s="85" t="s">
        <v>145</v>
      </c>
      <c r="C213" s="85" t="s">
        <v>145</v>
      </c>
      <c r="D213" s="85" t="s">
        <v>674</v>
      </c>
      <c r="E213" s="85" t="s">
        <v>100</v>
      </c>
      <c r="F213" s="85" t="s">
        <v>314</v>
      </c>
      <c r="G213" s="85" t="s">
        <v>675</v>
      </c>
      <c r="H213" s="86" t="s">
        <v>118</v>
      </c>
      <c r="I213" s="86">
        <v>43348</v>
      </c>
      <c r="J213" s="87">
        <v>448888.7</v>
      </c>
    </row>
    <row r="214" spans="1:10" x14ac:dyDescent="0.3">
      <c r="A214" s="84" t="s">
        <v>676</v>
      </c>
      <c r="B214" s="85" t="s">
        <v>188</v>
      </c>
      <c r="C214" s="85" t="s">
        <v>188</v>
      </c>
      <c r="D214" s="85" t="s">
        <v>677</v>
      </c>
      <c r="E214" s="85" t="s">
        <v>100</v>
      </c>
      <c r="F214" s="85" t="s">
        <v>135</v>
      </c>
      <c r="G214" s="85" t="s">
        <v>136</v>
      </c>
      <c r="H214" s="86" t="s">
        <v>118</v>
      </c>
      <c r="I214" s="86">
        <v>42979</v>
      </c>
      <c r="J214" s="87">
        <v>14979719.34</v>
      </c>
    </row>
    <row r="215" spans="1:10" ht="36" x14ac:dyDescent="0.3">
      <c r="A215" s="84" t="s">
        <v>678</v>
      </c>
      <c r="B215" s="85" t="s">
        <v>188</v>
      </c>
      <c r="C215" s="85" t="s">
        <v>188</v>
      </c>
      <c r="D215" s="85" t="s">
        <v>679</v>
      </c>
      <c r="E215" s="85" t="s">
        <v>100</v>
      </c>
      <c r="F215" s="85" t="s">
        <v>130</v>
      </c>
      <c r="G215" s="85" t="s">
        <v>245</v>
      </c>
      <c r="H215" s="86" t="s">
        <v>118</v>
      </c>
      <c r="I215" s="86">
        <v>42979</v>
      </c>
      <c r="J215" s="87">
        <v>28625098.120000001</v>
      </c>
    </row>
    <row r="216" spans="1:10" x14ac:dyDescent="0.3">
      <c r="A216" s="84" t="s">
        <v>680</v>
      </c>
      <c r="B216" s="85" t="s">
        <v>145</v>
      </c>
      <c r="C216" s="85" t="s">
        <v>145</v>
      </c>
      <c r="D216" s="85" t="s">
        <v>681</v>
      </c>
      <c r="E216" s="85" t="s">
        <v>100</v>
      </c>
      <c r="F216" s="85" t="s">
        <v>100</v>
      </c>
      <c r="G216" s="85" t="s">
        <v>100</v>
      </c>
      <c r="H216" s="86" t="s">
        <v>118</v>
      </c>
      <c r="I216" s="86">
        <v>42992</v>
      </c>
      <c r="J216" s="87">
        <v>273930.57</v>
      </c>
    </row>
    <row r="217" spans="1:10" ht="24" x14ac:dyDescent="0.3">
      <c r="A217" s="84" t="s">
        <v>682</v>
      </c>
      <c r="B217" s="85" t="s">
        <v>145</v>
      </c>
      <c r="C217" s="85" t="s">
        <v>145</v>
      </c>
      <c r="D217" s="85" t="s">
        <v>683</v>
      </c>
      <c r="E217" s="85" t="s">
        <v>100</v>
      </c>
      <c r="F217" s="85" t="s">
        <v>577</v>
      </c>
      <c r="G217" s="85" t="s">
        <v>578</v>
      </c>
      <c r="H217" s="86" t="s">
        <v>118</v>
      </c>
      <c r="I217" s="86">
        <v>43080</v>
      </c>
      <c r="J217" s="87">
        <v>3533756.27</v>
      </c>
    </row>
    <row r="218" spans="1:10" x14ac:dyDescent="0.3">
      <c r="A218" s="84" t="s">
        <v>684</v>
      </c>
      <c r="B218" s="85" t="s">
        <v>188</v>
      </c>
      <c r="C218" s="85" t="s">
        <v>188</v>
      </c>
      <c r="D218" s="85" t="s">
        <v>685</v>
      </c>
      <c r="E218" s="85" t="s">
        <v>100</v>
      </c>
      <c r="F218" s="85" t="s">
        <v>135</v>
      </c>
      <c r="G218" s="85" t="s">
        <v>136</v>
      </c>
      <c r="H218" s="86" t="s">
        <v>118</v>
      </c>
      <c r="I218" s="86">
        <v>43017</v>
      </c>
      <c r="J218" s="87">
        <v>15928415.579999998</v>
      </c>
    </row>
    <row r="219" spans="1:10" ht="36" x14ac:dyDescent="0.3">
      <c r="A219" s="84" t="s">
        <v>686</v>
      </c>
      <c r="B219" s="85" t="s">
        <v>145</v>
      </c>
      <c r="C219" s="85" t="s">
        <v>145</v>
      </c>
      <c r="D219" s="85" t="s">
        <v>687</v>
      </c>
      <c r="E219" s="85" t="s">
        <v>100</v>
      </c>
      <c r="F219" s="85" t="s">
        <v>492</v>
      </c>
      <c r="G219" s="85" t="s">
        <v>635</v>
      </c>
      <c r="H219" s="86" t="s">
        <v>118</v>
      </c>
      <c r="I219" s="86">
        <v>43080</v>
      </c>
      <c r="J219" s="87">
        <v>3901168.120000001</v>
      </c>
    </row>
    <row r="220" spans="1:10" ht="36" x14ac:dyDescent="0.3">
      <c r="A220" s="84" t="s">
        <v>688</v>
      </c>
      <c r="B220" s="85" t="s">
        <v>145</v>
      </c>
      <c r="C220" s="85" t="s">
        <v>145</v>
      </c>
      <c r="D220" s="85" t="s">
        <v>689</v>
      </c>
      <c r="E220" s="85" t="s">
        <v>100</v>
      </c>
      <c r="F220" s="85" t="s">
        <v>420</v>
      </c>
      <c r="G220" s="85" t="s">
        <v>690</v>
      </c>
      <c r="H220" s="86" t="s">
        <v>118</v>
      </c>
      <c r="I220" s="86">
        <v>43083</v>
      </c>
      <c r="J220" s="87">
        <v>1205109.8400000001</v>
      </c>
    </row>
    <row r="221" spans="1:10" ht="24" x14ac:dyDescent="0.3">
      <c r="A221" s="84" t="s">
        <v>691</v>
      </c>
      <c r="B221" s="85" t="s">
        <v>145</v>
      </c>
      <c r="C221" s="85" t="s">
        <v>145</v>
      </c>
      <c r="D221" s="85" t="s">
        <v>692</v>
      </c>
      <c r="E221" s="85" t="s">
        <v>100</v>
      </c>
      <c r="F221" s="85" t="s">
        <v>196</v>
      </c>
      <c r="G221" s="85" t="s">
        <v>693</v>
      </c>
      <c r="H221" s="86" t="s">
        <v>118</v>
      </c>
      <c r="I221" s="86">
        <v>43360</v>
      </c>
      <c r="J221" s="87">
        <v>524164</v>
      </c>
    </row>
    <row r="222" spans="1:10" ht="24" x14ac:dyDescent="0.3">
      <c r="A222" s="84" t="s">
        <v>694</v>
      </c>
      <c r="B222" s="85" t="s">
        <v>145</v>
      </c>
      <c r="C222" s="85" t="s">
        <v>145</v>
      </c>
      <c r="D222" s="85" t="s">
        <v>695</v>
      </c>
      <c r="E222" s="85" t="s">
        <v>100</v>
      </c>
      <c r="F222" s="85" t="s">
        <v>336</v>
      </c>
      <c r="G222" s="85" t="s">
        <v>337</v>
      </c>
      <c r="H222" s="86" t="s">
        <v>118</v>
      </c>
      <c r="I222" s="86">
        <v>43354</v>
      </c>
      <c r="J222" s="87">
        <v>2068986.9</v>
      </c>
    </row>
    <row r="223" spans="1:10" ht="24" x14ac:dyDescent="0.3">
      <c r="A223" s="84" t="s">
        <v>696</v>
      </c>
      <c r="B223" s="85" t="s">
        <v>145</v>
      </c>
      <c r="C223" s="85" t="s">
        <v>145</v>
      </c>
      <c r="D223" s="85" t="s">
        <v>697</v>
      </c>
      <c r="E223" s="85" t="s">
        <v>100</v>
      </c>
      <c r="F223" s="85" t="s">
        <v>122</v>
      </c>
      <c r="G223" s="85" t="s">
        <v>583</v>
      </c>
      <c r="H223" s="86" t="s">
        <v>118</v>
      </c>
      <c r="I223" s="86">
        <v>43088</v>
      </c>
      <c r="J223" s="87">
        <v>5238844.12</v>
      </c>
    </row>
    <row r="224" spans="1:10" ht="24" x14ac:dyDescent="0.3">
      <c r="A224" s="84" t="s">
        <v>698</v>
      </c>
      <c r="B224" s="85" t="s">
        <v>145</v>
      </c>
      <c r="C224" s="85" t="s">
        <v>145</v>
      </c>
      <c r="D224" s="85" t="s">
        <v>699</v>
      </c>
      <c r="E224" s="85" t="s">
        <v>100</v>
      </c>
      <c r="F224" s="85" t="s">
        <v>122</v>
      </c>
      <c r="G224" s="85" t="s">
        <v>583</v>
      </c>
      <c r="H224" s="86" t="s">
        <v>118</v>
      </c>
      <c r="I224" s="86">
        <v>43088</v>
      </c>
      <c r="J224" s="87">
        <v>6335856.1199999992</v>
      </c>
    </row>
    <row r="225" spans="1:10" ht="36" x14ac:dyDescent="0.3">
      <c r="A225" s="84" t="s">
        <v>700</v>
      </c>
      <c r="B225" s="85" t="s">
        <v>145</v>
      </c>
      <c r="C225" s="85" t="s">
        <v>145</v>
      </c>
      <c r="D225" s="85" t="s">
        <v>701</v>
      </c>
      <c r="E225" s="85" t="s">
        <v>100</v>
      </c>
      <c r="F225" s="85" t="s">
        <v>196</v>
      </c>
      <c r="G225" s="85" t="s">
        <v>702</v>
      </c>
      <c r="H225" s="86" t="s">
        <v>118</v>
      </c>
      <c r="I225" s="86">
        <v>43481</v>
      </c>
      <c r="J225" s="87">
        <v>1507271</v>
      </c>
    </row>
    <row r="226" spans="1:10" ht="24" x14ac:dyDescent="0.3">
      <c r="A226" s="84" t="s">
        <v>703</v>
      </c>
      <c r="B226" s="85" t="s">
        <v>145</v>
      </c>
      <c r="C226" s="85" t="s">
        <v>145</v>
      </c>
      <c r="D226" s="85" t="s">
        <v>704</v>
      </c>
      <c r="E226" s="85" t="s">
        <v>100</v>
      </c>
      <c r="F226" s="85" t="s">
        <v>130</v>
      </c>
      <c r="G226" s="85" t="s">
        <v>170</v>
      </c>
      <c r="H226" s="86" t="s">
        <v>118</v>
      </c>
      <c r="I226" s="86">
        <v>43084</v>
      </c>
      <c r="J226" s="87">
        <v>5815456.4299999988</v>
      </c>
    </row>
    <row r="227" spans="1:10" ht="24" x14ac:dyDescent="0.3">
      <c r="A227" s="84" t="s">
        <v>705</v>
      </c>
      <c r="B227" s="85" t="s">
        <v>145</v>
      </c>
      <c r="C227" s="85" t="s">
        <v>145</v>
      </c>
      <c r="D227" s="85" t="s">
        <v>706</v>
      </c>
      <c r="E227" s="85" t="s">
        <v>100</v>
      </c>
      <c r="F227" s="85" t="s">
        <v>122</v>
      </c>
      <c r="G227" s="85" t="s">
        <v>583</v>
      </c>
      <c r="H227" s="86" t="s">
        <v>118</v>
      </c>
      <c r="I227" s="86">
        <v>43084</v>
      </c>
      <c r="J227" s="87">
        <v>7103869.9199999999</v>
      </c>
    </row>
    <row r="228" spans="1:10" ht="36" x14ac:dyDescent="0.3">
      <c r="A228" s="84" t="s">
        <v>707</v>
      </c>
      <c r="B228" s="85" t="s">
        <v>145</v>
      </c>
      <c r="C228" s="85" t="s">
        <v>145</v>
      </c>
      <c r="D228" s="85" t="s">
        <v>708</v>
      </c>
      <c r="E228" s="85" t="s">
        <v>100</v>
      </c>
      <c r="F228" s="85" t="s">
        <v>709</v>
      </c>
      <c r="G228" s="85" t="s">
        <v>710</v>
      </c>
      <c r="H228" s="86" t="s">
        <v>118</v>
      </c>
      <c r="I228" s="86">
        <v>43088</v>
      </c>
      <c r="J228" s="87">
        <v>2674922.8199999994</v>
      </c>
    </row>
    <row r="229" spans="1:10" ht="24" x14ac:dyDescent="0.3">
      <c r="A229" s="84" t="s">
        <v>711</v>
      </c>
      <c r="B229" s="85" t="s">
        <v>188</v>
      </c>
      <c r="C229" s="85" t="s">
        <v>188</v>
      </c>
      <c r="D229" s="85" t="s">
        <v>712</v>
      </c>
      <c r="E229" s="85" t="s">
        <v>100</v>
      </c>
      <c r="F229" s="85" t="s">
        <v>130</v>
      </c>
      <c r="G229" s="85" t="s">
        <v>211</v>
      </c>
      <c r="H229" s="86" t="s">
        <v>118</v>
      </c>
      <c r="I229" s="86">
        <v>43007</v>
      </c>
      <c r="J229" s="87">
        <v>4139516.7800000003</v>
      </c>
    </row>
    <row r="230" spans="1:10" ht="36" x14ac:dyDescent="0.3">
      <c r="A230" s="84" t="s">
        <v>713</v>
      </c>
      <c r="B230" s="85" t="s">
        <v>188</v>
      </c>
      <c r="C230" s="85" t="s">
        <v>188</v>
      </c>
      <c r="D230" s="85" t="s">
        <v>714</v>
      </c>
      <c r="E230" s="85" t="s">
        <v>100</v>
      </c>
      <c r="F230" s="85" t="s">
        <v>158</v>
      </c>
      <c r="G230" s="85" t="s">
        <v>385</v>
      </c>
      <c r="H230" s="86" t="s">
        <v>118</v>
      </c>
      <c r="I230" s="86">
        <v>42982</v>
      </c>
      <c r="J230" s="87">
        <v>3644296.01</v>
      </c>
    </row>
    <row r="231" spans="1:10" ht="24" x14ac:dyDescent="0.3">
      <c r="A231" s="84" t="s">
        <v>715</v>
      </c>
      <c r="B231" s="85" t="s">
        <v>188</v>
      </c>
      <c r="C231" s="85" t="s">
        <v>188</v>
      </c>
      <c r="D231" s="85" t="s">
        <v>716</v>
      </c>
      <c r="E231" s="85" t="s">
        <v>100</v>
      </c>
      <c r="F231" s="85" t="s">
        <v>158</v>
      </c>
      <c r="G231" s="85" t="s">
        <v>385</v>
      </c>
      <c r="H231" s="86" t="s">
        <v>118</v>
      </c>
      <c r="I231" s="86">
        <v>42982</v>
      </c>
      <c r="J231" s="87">
        <v>2621070.77</v>
      </c>
    </row>
    <row r="232" spans="1:10" ht="36" x14ac:dyDescent="0.3">
      <c r="A232" s="84" t="s">
        <v>717</v>
      </c>
      <c r="B232" s="85" t="s">
        <v>188</v>
      </c>
      <c r="C232" s="85" t="s">
        <v>188</v>
      </c>
      <c r="D232" s="85" t="s">
        <v>718</v>
      </c>
      <c r="E232" s="85" t="s">
        <v>100</v>
      </c>
      <c r="F232" s="85" t="s">
        <v>158</v>
      </c>
      <c r="G232" s="85" t="s">
        <v>385</v>
      </c>
      <c r="H232" s="86" t="s">
        <v>118</v>
      </c>
      <c r="I232" s="86">
        <v>42982</v>
      </c>
      <c r="J232" s="87">
        <v>4137832.6499999994</v>
      </c>
    </row>
    <row r="233" spans="1:10" ht="36" x14ac:dyDescent="0.3">
      <c r="A233" s="84" t="s">
        <v>719</v>
      </c>
      <c r="B233" s="85" t="s">
        <v>188</v>
      </c>
      <c r="C233" s="85" t="s">
        <v>188</v>
      </c>
      <c r="D233" s="85" t="s">
        <v>720</v>
      </c>
      <c r="E233" s="85" t="s">
        <v>100</v>
      </c>
      <c r="F233" s="85" t="s">
        <v>158</v>
      </c>
      <c r="G233" s="85" t="s">
        <v>385</v>
      </c>
      <c r="H233" s="86" t="s">
        <v>118</v>
      </c>
      <c r="I233" s="86">
        <v>42982</v>
      </c>
      <c r="J233" s="87">
        <v>4327742.8099999987</v>
      </c>
    </row>
    <row r="234" spans="1:10" ht="24" x14ac:dyDescent="0.3">
      <c r="A234" s="84" t="s">
        <v>721</v>
      </c>
      <c r="B234" s="85" t="s">
        <v>188</v>
      </c>
      <c r="C234" s="85" t="s">
        <v>188</v>
      </c>
      <c r="D234" s="85" t="s">
        <v>722</v>
      </c>
      <c r="E234" s="85" t="s">
        <v>100</v>
      </c>
      <c r="F234" s="85" t="s">
        <v>158</v>
      </c>
      <c r="G234" s="85" t="s">
        <v>385</v>
      </c>
      <c r="H234" s="86" t="s">
        <v>118</v>
      </c>
      <c r="I234" s="86">
        <v>42982</v>
      </c>
      <c r="J234" s="87">
        <v>3028203.38</v>
      </c>
    </row>
    <row r="235" spans="1:10" ht="24" x14ac:dyDescent="0.3">
      <c r="A235" s="84" t="s">
        <v>723</v>
      </c>
      <c r="B235" s="85" t="s">
        <v>188</v>
      </c>
      <c r="C235" s="85" t="s">
        <v>188</v>
      </c>
      <c r="D235" s="85" t="s">
        <v>724</v>
      </c>
      <c r="E235" s="85" t="s">
        <v>100</v>
      </c>
      <c r="F235" s="85" t="s">
        <v>158</v>
      </c>
      <c r="G235" s="85" t="s">
        <v>385</v>
      </c>
      <c r="H235" s="86" t="s">
        <v>118</v>
      </c>
      <c r="I235" s="86">
        <v>42982</v>
      </c>
      <c r="J235" s="87">
        <v>1354423.29</v>
      </c>
    </row>
    <row r="236" spans="1:10" ht="48" x14ac:dyDescent="0.3">
      <c r="A236" s="84" t="s">
        <v>725</v>
      </c>
      <c r="B236" s="85" t="s">
        <v>188</v>
      </c>
      <c r="C236" s="85" t="s">
        <v>188</v>
      </c>
      <c r="D236" s="85" t="s">
        <v>726</v>
      </c>
      <c r="E236" s="85" t="s">
        <v>100</v>
      </c>
      <c r="F236" s="85" t="s">
        <v>158</v>
      </c>
      <c r="G236" s="85" t="s">
        <v>385</v>
      </c>
      <c r="H236" s="86" t="s">
        <v>118</v>
      </c>
      <c r="I236" s="86">
        <v>42982</v>
      </c>
      <c r="J236" s="87">
        <v>2746940.42</v>
      </c>
    </row>
    <row r="237" spans="1:10" x14ac:dyDescent="0.3">
      <c r="A237" s="84" t="s">
        <v>727</v>
      </c>
      <c r="B237" s="85" t="s">
        <v>188</v>
      </c>
      <c r="C237" s="85" t="s">
        <v>188</v>
      </c>
      <c r="D237" s="85" t="s">
        <v>728</v>
      </c>
      <c r="E237" s="85" t="s">
        <v>100</v>
      </c>
      <c r="F237" s="85" t="s">
        <v>158</v>
      </c>
      <c r="G237" s="85" t="s">
        <v>385</v>
      </c>
      <c r="H237" s="86" t="s">
        <v>118</v>
      </c>
      <c r="I237" s="86">
        <v>42982</v>
      </c>
      <c r="J237" s="87">
        <v>2593209.12</v>
      </c>
    </row>
    <row r="238" spans="1:10" ht="36" x14ac:dyDescent="0.3">
      <c r="A238" s="84" t="s">
        <v>729</v>
      </c>
      <c r="B238" s="85" t="s">
        <v>188</v>
      </c>
      <c r="C238" s="85" t="s">
        <v>188</v>
      </c>
      <c r="D238" s="85" t="s">
        <v>730</v>
      </c>
      <c r="E238" s="85" t="s">
        <v>100</v>
      </c>
      <c r="F238" s="85" t="s">
        <v>158</v>
      </c>
      <c r="G238" s="85" t="s">
        <v>385</v>
      </c>
      <c r="H238" s="86" t="s">
        <v>118</v>
      </c>
      <c r="I238" s="86">
        <v>42982</v>
      </c>
      <c r="J238" s="87">
        <v>2980335.6699999995</v>
      </c>
    </row>
    <row r="239" spans="1:10" ht="24" x14ac:dyDescent="0.3">
      <c r="A239" s="84" t="s">
        <v>731</v>
      </c>
      <c r="B239" s="85" t="s">
        <v>188</v>
      </c>
      <c r="C239" s="85" t="s">
        <v>188</v>
      </c>
      <c r="D239" s="85" t="s">
        <v>732</v>
      </c>
      <c r="E239" s="85" t="s">
        <v>100</v>
      </c>
      <c r="F239" s="85" t="s">
        <v>158</v>
      </c>
      <c r="G239" s="85" t="s">
        <v>385</v>
      </c>
      <c r="H239" s="86" t="s">
        <v>118</v>
      </c>
      <c r="I239" s="86">
        <v>42982</v>
      </c>
      <c r="J239" s="87">
        <v>5991104.4800000004</v>
      </c>
    </row>
    <row r="240" spans="1:10" ht="24" x14ac:dyDescent="0.3">
      <c r="A240" s="84" t="s">
        <v>733</v>
      </c>
      <c r="B240" s="85" t="s">
        <v>145</v>
      </c>
      <c r="C240" s="85" t="s">
        <v>145</v>
      </c>
      <c r="D240" s="85" t="s">
        <v>734</v>
      </c>
      <c r="E240" s="85" t="s">
        <v>100</v>
      </c>
      <c r="F240" s="85" t="s">
        <v>162</v>
      </c>
      <c r="G240" s="85" t="s">
        <v>163</v>
      </c>
      <c r="H240" s="86" t="s">
        <v>118</v>
      </c>
      <c r="I240" s="86">
        <v>43089</v>
      </c>
      <c r="J240" s="87">
        <v>5211152.1400000006</v>
      </c>
    </row>
    <row r="241" spans="1:10" ht="24" x14ac:dyDescent="0.3">
      <c r="A241" s="84" t="s">
        <v>735</v>
      </c>
      <c r="B241" s="85" t="s">
        <v>145</v>
      </c>
      <c r="C241" s="85" t="s">
        <v>145</v>
      </c>
      <c r="D241" s="85" t="s">
        <v>736</v>
      </c>
      <c r="E241" s="85" t="s">
        <v>100</v>
      </c>
      <c r="F241" s="85" t="s">
        <v>135</v>
      </c>
      <c r="G241" s="85" t="s">
        <v>136</v>
      </c>
      <c r="H241" s="86" t="s">
        <v>118</v>
      </c>
      <c r="I241" s="86">
        <v>43279</v>
      </c>
      <c r="J241" s="87">
        <v>1994006.25</v>
      </c>
    </row>
    <row r="242" spans="1:10" ht="36" x14ac:dyDescent="0.3">
      <c r="A242" s="84" t="s">
        <v>737</v>
      </c>
      <c r="B242" s="85" t="s">
        <v>188</v>
      </c>
      <c r="C242" s="85" t="s">
        <v>188</v>
      </c>
      <c r="D242" s="85" t="s">
        <v>738</v>
      </c>
      <c r="E242" s="85" t="s">
        <v>100</v>
      </c>
      <c r="F242" s="85" t="s">
        <v>158</v>
      </c>
      <c r="G242" s="85" t="s">
        <v>385</v>
      </c>
      <c r="H242" s="86" t="s">
        <v>118</v>
      </c>
      <c r="I242" s="86">
        <v>42982</v>
      </c>
      <c r="J242" s="87">
        <v>5222364.0600000005</v>
      </c>
    </row>
    <row r="243" spans="1:10" x14ac:dyDescent="0.3">
      <c r="A243" s="84" t="s">
        <v>739</v>
      </c>
      <c r="B243" s="85" t="s">
        <v>145</v>
      </c>
      <c r="C243" s="85" t="s">
        <v>145</v>
      </c>
      <c r="D243" s="85" t="s">
        <v>740</v>
      </c>
      <c r="E243" s="85" t="s">
        <v>100</v>
      </c>
      <c r="F243" s="85" t="s">
        <v>130</v>
      </c>
      <c r="G243" s="85" t="s">
        <v>741</v>
      </c>
      <c r="H243" s="86" t="s">
        <v>118</v>
      </c>
      <c r="I243" s="86">
        <v>43404</v>
      </c>
      <c r="J243" s="87">
        <v>490337</v>
      </c>
    </row>
    <row r="244" spans="1:10" ht="24" x14ac:dyDescent="0.3">
      <c r="A244" s="84" t="s">
        <v>742</v>
      </c>
      <c r="B244" s="85" t="s">
        <v>188</v>
      </c>
      <c r="C244" s="85" t="s">
        <v>188</v>
      </c>
      <c r="D244" s="85" t="s">
        <v>743</v>
      </c>
      <c r="E244" s="85" t="s">
        <v>100</v>
      </c>
      <c r="F244" s="85" t="s">
        <v>455</v>
      </c>
      <c r="G244" s="85" t="s">
        <v>456</v>
      </c>
      <c r="H244" s="86" t="s">
        <v>118</v>
      </c>
      <c r="I244" s="86">
        <v>43049</v>
      </c>
      <c r="J244" s="87">
        <v>9572526.8700000048</v>
      </c>
    </row>
    <row r="245" spans="1:10" ht="36" x14ac:dyDescent="0.3">
      <c r="A245" s="84" t="s">
        <v>744</v>
      </c>
      <c r="B245" s="85" t="s">
        <v>188</v>
      </c>
      <c r="C245" s="85" t="s">
        <v>188</v>
      </c>
      <c r="D245" s="85" t="s">
        <v>745</v>
      </c>
      <c r="E245" s="85" t="s">
        <v>100</v>
      </c>
      <c r="F245" s="85" t="s">
        <v>746</v>
      </c>
      <c r="G245" s="85" t="s">
        <v>747</v>
      </c>
      <c r="H245" s="86" t="s">
        <v>118</v>
      </c>
      <c r="I245" s="86">
        <v>43007</v>
      </c>
      <c r="J245" s="87">
        <v>4407926.92</v>
      </c>
    </row>
    <row r="246" spans="1:10" ht="36" x14ac:dyDescent="0.3">
      <c r="A246" s="84" t="s">
        <v>748</v>
      </c>
      <c r="B246" s="85" t="s">
        <v>145</v>
      </c>
      <c r="C246" s="85" t="s">
        <v>145</v>
      </c>
      <c r="D246" s="85" t="s">
        <v>749</v>
      </c>
      <c r="E246" s="85" t="s">
        <v>100</v>
      </c>
      <c r="F246" s="85" t="s">
        <v>225</v>
      </c>
      <c r="G246" s="85" t="s">
        <v>226</v>
      </c>
      <c r="H246" s="86" t="s">
        <v>118</v>
      </c>
      <c r="I246" s="86">
        <v>43091</v>
      </c>
      <c r="J246" s="87">
        <v>6893670.1400000025</v>
      </c>
    </row>
    <row r="247" spans="1:10" x14ac:dyDescent="0.3">
      <c r="A247" s="84" t="s">
        <v>750</v>
      </c>
      <c r="B247" s="85" t="s">
        <v>145</v>
      </c>
      <c r="C247" s="85" t="s">
        <v>145</v>
      </c>
      <c r="D247" s="85" t="s">
        <v>751</v>
      </c>
      <c r="E247" s="85" t="s">
        <v>100</v>
      </c>
      <c r="F247" s="85" t="s">
        <v>100</v>
      </c>
      <c r="G247" s="85" t="s">
        <v>100</v>
      </c>
      <c r="H247" s="86" t="s">
        <v>118</v>
      </c>
      <c r="I247" s="86">
        <v>42971</v>
      </c>
      <c r="J247" s="87">
        <v>573408</v>
      </c>
    </row>
    <row r="248" spans="1:10" x14ac:dyDescent="0.3">
      <c r="A248" s="84" t="s">
        <v>752</v>
      </c>
      <c r="B248" s="85" t="s">
        <v>145</v>
      </c>
      <c r="C248" s="85" t="s">
        <v>145</v>
      </c>
      <c r="D248" s="85" t="s">
        <v>753</v>
      </c>
      <c r="E248" s="85" t="s">
        <v>100</v>
      </c>
      <c r="F248" s="85" t="s">
        <v>100</v>
      </c>
      <c r="G248" s="85" t="s">
        <v>100</v>
      </c>
      <c r="H248" s="86" t="s">
        <v>118</v>
      </c>
      <c r="I248" s="86">
        <v>43017</v>
      </c>
      <c r="J248" s="87">
        <v>652990.86</v>
      </c>
    </row>
    <row r="249" spans="1:10" ht="36" x14ac:dyDescent="0.3">
      <c r="A249" s="84" t="s">
        <v>754</v>
      </c>
      <c r="B249" s="85" t="s">
        <v>188</v>
      </c>
      <c r="C249" s="85" t="s">
        <v>188</v>
      </c>
      <c r="D249" s="85" t="s">
        <v>755</v>
      </c>
      <c r="E249" s="85" t="s">
        <v>126</v>
      </c>
      <c r="F249" s="85" t="s">
        <v>100</v>
      </c>
      <c r="G249" s="85" t="s">
        <v>100</v>
      </c>
      <c r="H249" s="86" t="s">
        <v>118</v>
      </c>
      <c r="I249" s="86">
        <v>42976</v>
      </c>
      <c r="J249" s="87">
        <v>16064788.35</v>
      </c>
    </row>
    <row r="250" spans="1:10" ht="24" x14ac:dyDescent="0.3">
      <c r="A250" s="84" t="s">
        <v>756</v>
      </c>
      <c r="B250" s="85" t="s">
        <v>145</v>
      </c>
      <c r="C250" s="85" t="s">
        <v>145</v>
      </c>
      <c r="D250" s="85" t="s">
        <v>757</v>
      </c>
      <c r="E250" s="85" t="s">
        <v>100</v>
      </c>
      <c r="F250" s="85" t="s">
        <v>100</v>
      </c>
      <c r="G250" s="85" t="s">
        <v>100</v>
      </c>
      <c r="H250" s="86" t="s">
        <v>118</v>
      </c>
      <c r="I250" s="86">
        <v>43017</v>
      </c>
      <c r="J250" s="87">
        <v>166900</v>
      </c>
    </row>
    <row r="251" spans="1:10" x14ac:dyDescent="0.3">
      <c r="A251" s="84" t="s">
        <v>758</v>
      </c>
      <c r="B251" s="85" t="s">
        <v>145</v>
      </c>
      <c r="C251" s="85" t="s">
        <v>145</v>
      </c>
      <c r="D251" s="85" t="s">
        <v>759</v>
      </c>
      <c r="E251" s="85" t="s">
        <v>100</v>
      </c>
      <c r="F251" s="85" t="s">
        <v>100</v>
      </c>
      <c r="G251" s="85" t="s">
        <v>100</v>
      </c>
      <c r="H251" s="86" t="s">
        <v>118</v>
      </c>
      <c r="I251" s="86">
        <v>42850</v>
      </c>
      <c r="J251" s="87">
        <v>1071618.4500000002</v>
      </c>
    </row>
    <row r="252" spans="1:10" ht="24" x14ac:dyDescent="0.3">
      <c r="A252" s="84" t="s">
        <v>760</v>
      </c>
      <c r="B252" s="85" t="s">
        <v>145</v>
      </c>
      <c r="C252" s="85" t="s">
        <v>145</v>
      </c>
      <c r="D252" s="85" t="s">
        <v>761</v>
      </c>
      <c r="E252" s="85" t="s">
        <v>100</v>
      </c>
      <c r="F252" s="85" t="s">
        <v>100</v>
      </c>
      <c r="G252" s="85" t="s">
        <v>100</v>
      </c>
      <c r="H252" s="86" t="s">
        <v>118</v>
      </c>
      <c r="I252" s="86">
        <v>42852</v>
      </c>
      <c r="J252" s="87">
        <v>2167755.2999999998</v>
      </c>
    </row>
    <row r="253" spans="1:10" x14ac:dyDescent="0.3">
      <c r="A253" s="84" t="s">
        <v>762</v>
      </c>
      <c r="B253" s="85" t="s">
        <v>145</v>
      </c>
      <c r="C253" s="85" t="s">
        <v>145</v>
      </c>
      <c r="D253" s="85" t="s">
        <v>763</v>
      </c>
      <c r="E253" s="85" t="s">
        <v>100</v>
      </c>
      <c r="F253" s="85" t="s">
        <v>100</v>
      </c>
      <c r="G253" s="85" t="s">
        <v>100</v>
      </c>
      <c r="H253" s="86" t="s">
        <v>118</v>
      </c>
      <c r="I253" s="86">
        <v>42853</v>
      </c>
      <c r="J253" s="87">
        <v>649648.83000000007</v>
      </c>
    </row>
    <row r="254" spans="1:10" ht="24" x14ac:dyDescent="0.3">
      <c r="A254" s="84" t="s">
        <v>764</v>
      </c>
      <c r="B254" s="85" t="s">
        <v>145</v>
      </c>
      <c r="C254" s="85" t="s">
        <v>145</v>
      </c>
      <c r="D254" s="85" t="s">
        <v>765</v>
      </c>
      <c r="E254" s="85" t="s">
        <v>100</v>
      </c>
      <c r="F254" s="85" t="s">
        <v>100</v>
      </c>
      <c r="G254" s="85" t="s">
        <v>100</v>
      </c>
      <c r="H254" s="86" t="s">
        <v>118</v>
      </c>
      <c r="I254" s="86">
        <v>42858</v>
      </c>
      <c r="J254" s="87">
        <v>282572.16000000003</v>
      </c>
    </row>
    <row r="255" spans="1:10" x14ac:dyDescent="0.3">
      <c r="A255" s="84" t="s">
        <v>766</v>
      </c>
      <c r="B255" s="85" t="s">
        <v>145</v>
      </c>
      <c r="C255" s="85" t="s">
        <v>145</v>
      </c>
      <c r="D255" s="85" t="s">
        <v>767</v>
      </c>
      <c r="E255" s="85" t="s">
        <v>100</v>
      </c>
      <c r="F255" s="85" t="s">
        <v>100</v>
      </c>
      <c r="G255" s="85" t="s">
        <v>100</v>
      </c>
      <c r="H255" s="86" t="s">
        <v>118</v>
      </c>
      <c r="I255" s="86">
        <v>42858</v>
      </c>
      <c r="J255" s="87">
        <v>181269.57</v>
      </c>
    </row>
    <row r="256" spans="1:10" x14ac:dyDescent="0.3">
      <c r="A256" s="84" t="s">
        <v>768</v>
      </c>
      <c r="B256" s="85" t="s">
        <v>145</v>
      </c>
      <c r="C256" s="85" t="s">
        <v>145</v>
      </c>
      <c r="D256" s="85" t="s">
        <v>769</v>
      </c>
      <c r="E256" s="85" t="s">
        <v>100</v>
      </c>
      <c r="F256" s="85" t="s">
        <v>100</v>
      </c>
      <c r="G256" s="85" t="s">
        <v>100</v>
      </c>
      <c r="H256" s="86" t="s">
        <v>118</v>
      </c>
      <c r="I256" s="86">
        <v>42858</v>
      </c>
      <c r="J256" s="87">
        <v>482274.6</v>
      </c>
    </row>
    <row r="257" spans="1:10" x14ac:dyDescent="0.3">
      <c r="A257" s="84" t="s">
        <v>770</v>
      </c>
      <c r="B257" s="85" t="s">
        <v>145</v>
      </c>
      <c r="C257" s="85" t="s">
        <v>145</v>
      </c>
      <c r="D257" s="85" t="s">
        <v>771</v>
      </c>
      <c r="E257" s="85" t="s">
        <v>100</v>
      </c>
      <c r="F257" s="85" t="s">
        <v>100</v>
      </c>
      <c r="G257" s="85" t="s">
        <v>100</v>
      </c>
      <c r="H257" s="86" t="s">
        <v>118</v>
      </c>
      <c r="I257" s="86">
        <v>42858</v>
      </c>
      <c r="J257" s="87">
        <v>1206456.6600000001</v>
      </c>
    </row>
    <row r="258" spans="1:10" x14ac:dyDescent="0.3">
      <c r="A258" s="84" t="s">
        <v>772</v>
      </c>
      <c r="B258" s="85" t="s">
        <v>145</v>
      </c>
      <c r="C258" s="85" t="s">
        <v>145</v>
      </c>
      <c r="D258" s="85" t="s">
        <v>773</v>
      </c>
      <c r="E258" s="85" t="s">
        <v>100</v>
      </c>
      <c r="F258" s="85" t="s">
        <v>100</v>
      </c>
      <c r="G258" s="85" t="s">
        <v>100</v>
      </c>
      <c r="H258" s="86" t="s">
        <v>118</v>
      </c>
      <c r="I258" s="86">
        <v>42858</v>
      </c>
      <c r="J258" s="87">
        <v>613527.75</v>
      </c>
    </row>
    <row r="259" spans="1:10" x14ac:dyDescent="0.3">
      <c r="A259" s="84" t="s">
        <v>774</v>
      </c>
      <c r="B259" s="85" t="s">
        <v>145</v>
      </c>
      <c r="C259" s="85" t="s">
        <v>145</v>
      </c>
      <c r="D259" s="85" t="s">
        <v>775</v>
      </c>
      <c r="E259" s="85" t="s">
        <v>100</v>
      </c>
      <c r="F259" s="85" t="s">
        <v>100</v>
      </c>
      <c r="G259" s="85" t="s">
        <v>100</v>
      </c>
      <c r="H259" s="86" t="s">
        <v>118</v>
      </c>
      <c r="I259" s="86">
        <v>42858</v>
      </c>
      <c r="J259" s="87">
        <v>583950.79</v>
      </c>
    </row>
    <row r="260" spans="1:10" x14ac:dyDescent="0.3">
      <c r="A260" s="84" t="s">
        <v>776</v>
      </c>
      <c r="B260" s="85" t="s">
        <v>145</v>
      </c>
      <c r="C260" s="85" t="s">
        <v>145</v>
      </c>
      <c r="D260" s="85" t="s">
        <v>777</v>
      </c>
      <c r="E260" s="85" t="s">
        <v>100</v>
      </c>
      <c r="F260" s="85" t="s">
        <v>100</v>
      </c>
      <c r="G260" s="85" t="s">
        <v>100</v>
      </c>
      <c r="H260" s="86" t="s">
        <v>118</v>
      </c>
      <c r="I260" s="86">
        <v>42878</v>
      </c>
      <c r="J260" s="87">
        <v>457084.20000000007</v>
      </c>
    </row>
    <row r="261" spans="1:10" ht="24" x14ac:dyDescent="0.3">
      <c r="A261" s="84" t="s">
        <v>778</v>
      </c>
      <c r="B261" s="85" t="s">
        <v>145</v>
      </c>
      <c r="C261" s="85" t="s">
        <v>145</v>
      </c>
      <c r="D261" s="85" t="s">
        <v>779</v>
      </c>
      <c r="E261" s="85" t="s">
        <v>100</v>
      </c>
      <c r="F261" s="85" t="s">
        <v>100</v>
      </c>
      <c r="G261" s="85" t="s">
        <v>100</v>
      </c>
      <c r="H261" s="86" t="s">
        <v>118</v>
      </c>
      <c r="I261" s="86">
        <v>42878</v>
      </c>
      <c r="J261" s="87">
        <v>254941.56</v>
      </c>
    </row>
    <row r="262" spans="1:10" ht="24" x14ac:dyDescent="0.3">
      <c r="A262" s="84" t="s">
        <v>780</v>
      </c>
      <c r="B262" s="85" t="s">
        <v>145</v>
      </c>
      <c r="C262" s="85" t="s">
        <v>145</v>
      </c>
      <c r="D262" s="85" t="s">
        <v>781</v>
      </c>
      <c r="E262" s="85" t="s">
        <v>100</v>
      </c>
      <c r="F262" s="85" t="s">
        <v>100</v>
      </c>
      <c r="G262" s="85" t="s">
        <v>100</v>
      </c>
      <c r="H262" s="86" t="s">
        <v>118</v>
      </c>
      <c r="I262" s="86">
        <v>42885</v>
      </c>
      <c r="J262" s="87">
        <v>714595.19999999984</v>
      </c>
    </row>
    <row r="263" spans="1:10" x14ac:dyDescent="0.3">
      <c r="A263" s="84" t="s">
        <v>782</v>
      </c>
      <c r="B263" s="85" t="s">
        <v>145</v>
      </c>
      <c r="C263" s="85" t="s">
        <v>145</v>
      </c>
      <c r="D263" s="85" t="s">
        <v>783</v>
      </c>
      <c r="E263" s="85" t="s">
        <v>100</v>
      </c>
      <c r="F263" s="85" t="s">
        <v>100</v>
      </c>
      <c r="G263" s="85" t="s">
        <v>100</v>
      </c>
      <c r="H263" s="86" t="s">
        <v>118</v>
      </c>
      <c r="I263" s="86">
        <v>42892</v>
      </c>
      <c r="J263" s="87">
        <v>1989521.82</v>
      </c>
    </row>
    <row r="264" spans="1:10" ht="24" x14ac:dyDescent="0.3">
      <c r="A264" s="84" t="s">
        <v>784</v>
      </c>
      <c r="B264" s="85" t="s">
        <v>115</v>
      </c>
      <c r="C264" s="85" t="s">
        <v>115</v>
      </c>
      <c r="D264" s="85" t="s">
        <v>785</v>
      </c>
      <c r="E264" s="85" t="s">
        <v>100</v>
      </c>
      <c r="F264" s="85" t="s">
        <v>314</v>
      </c>
      <c r="G264" s="85" t="s">
        <v>786</v>
      </c>
      <c r="H264" s="86" t="s">
        <v>118</v>
      </c>
      <c r="I264" s="86">
        <v>43245</v>
      </c>
      <c r="J264" s="87">
        <v>9118263</v>
      </c>
    </row>
    <row r="265" spans="1:10" x14ac:dyDescent="0.3">
      <c r="A265" s="84" t="s">
        <v>787</v>
      </c>
      <c r="B265" s="85" t="s">
        <v>145</v>
      </c>
      <c r="C265" s="85" t="s">
        <v>145</v>
      </c>
      <c r="D265" s="85" t="s">
        <v>788</v>
      </c>
      <c r="E265" s="85" t="s">
        <v>100</v>
      </c>
      <c r="F265" s="85" t="s">
        <v>122</v>
      </c>
      <c r="G265" s="85" t="s">
        <v>789</v>
      </c>
      <c r="H265" s="86" t="s">
        <v>118</v>
      </c>
      <c r="I265" s="86">
        <v>43091</v>
      </c>
      <c r="J265" s="87">
        <v>1196300.94</v>
      </c>
    </row>
    <row r="266" spans="1:10" ht="36" x14ac:dyDescent="0.3">
      <c r="A266" s="84" t="s">
        <v>790</v>
      </c>
      <c r="B266" s="85" t="s">
        <v>145</v>
      </c>
      <c r="C266" s="85" t="s">
        <v>145</v>
      </c>
      <c r="D266" s="85" t="s">
        <v>791</v>
      </c>
      <c r="E266" s="85" t="s">
        <v>100</v>
      </c>
      <c r="F266" s="85" t="s">
        <v>207</v>
      </c>
      <c r="G266" s="85" t="s">
        <v>792</v>
      </c>
      <c r="H266" s="86" t="s">
        <v>118</v>
      </c>
      <c r="I266" s="86">
        <v>43091</v>
      </c>
      <c r="J266" s="87">
        <v>2599915.4500000011</v>
      </c>
    </row>
    <row r="267" spans="1:10" ht="48" x14ac:dyDescent="0.3">
      <c r="A267" s="84" t="s">
        <v>793</v>
      </c>
      <c r="B267" s="85" t="s">
        <v>145</v>
      </c>
      <c r="C267" s="85" t="s">
        <v>145</v>
      </c>
      <c r="D267" s="85" t="s">
        <v>794</v>
      </c>
      <c r="E267" s="85" t="s">
        <v>100</v>
      </c>
      <c r="F267" s="85" t="s">
        <v>122</v>
      </c>
      <c r="G267" s="85" t="s">
        <v>583</v>
      </c>
      <c r="H267" s="86" t="s">
        <v>118</v>
      </c>
      <c r="I267" s="86">
        <v>43095</v>
      </c>
      <c r="J267" s="87">
        <v>8288549.7599999988</v>
      </c>
    </row>
    <row r="268" spans="1:10" ht="24" x14ac:dyDescent="0.3">
      <c r="A268" s="84" t="s">
        <v>795</v>
      </c>
      <c r="B268" s="85" t="s">
        <v>145</v>
      </c>
      <c r="C268" s="85" t="s">
        <v>145</v>
      </c>
      <c r="D268" s="85" t="s">
        <v>796</v>
      </c>
      <c r="E268" s="85" t="s">
        <v>100</v>
      </c>
      <c r="F268" s="85" t="s">
        <v>225</v>
      </c>
      <c r="G268" s="85" t="s">
        <v>226</v>
      </c>
      <c r="H268" s="86" t="s">
        <v>118</v>
      </c>
      <c r="I268" s="86">
        <v>43095</v>
      </c>
      <c r="J268" s="87">
        <v>1160505.2799999998</v>
      </c>
    </row>
    <row r="269" spans="1:10" ht="24" x14ac:dyDescent="0.3">
      <c r="A269" s="84" t="s">
        <v>797</v>
      </c>
      <c r="B269" s="85" t="s">
        <v>145</v>
      </c>
      <c r="C269" s="85" t="s">
        <v>145</v>
      </c>
      <c r="D269" s="85" t="s">
        <v>798</v>
      </c>
      <c r="E269" s="85" t="s">
        <v>100</v>
      </c>
      <c r="F269" s="85" t="s">
        <v>130</v>
      </c>
      <c r="G269" s="85" t="s">
        <v>741</v>
      </c>
      <c r="H269" s="86" t="s">
        <v>118</v>
      </c>
      <c r="I269" s="86">
        <v>43095</v>
      </c>
      <c r="J269" s="87">
        <v>692818.35</v>
      </c>
    </row>
    <row r="270" spans="1:10" ht="36" x14ac:dyDescent="0.3">
      <c r="A270" s="84" t="s">
        <v>799</v>
      </c>
      <c r="B270" s="85" t="s">
        <v>145</v>
      </c>
      <c r="C270" s="85" t="s">
        <v>145</v>
      </c>
      <c r="D270" s="85" t="s">
        <v>800</v>
      </c>
      <c r="E270" s="85" t="s">
        <v>100</v>
      </c>
      <c r="F270" s="85" t="s">
        <v>130</v>
      </c>
      <c r="G270" s="85" t="s">
        <v>801</v>
      </c>
      <c r="H270" s="86" t="s">
        <v>118</v>
      </c>
      <c r="I270" s="86">
        <v>43095</v>
      </c>
      <c r="J270" s="87">
        <v>2224698.6799999997</v>
      </c>
    </row>
    <row r="271" spans="1:10" ht="24" x14ac:dyDescent="0.3">
      <c r="A271" s="84" t="s">
        <v>802</v>
      </c>
      <c r="B271" s="85" t="s">
        <v>145</v>
      </c>
      <c r="C271" s="85" t="s">
        <v>145</v>
      </c>
      <c r="D271" s="85" t="s">
        <v>803</v>
      </c>
      <c r="E271" s="85" t="s">
        <v>100</v>
      </c>
      <c r="F271" s="85" t="s">
        <v>122</v>
      </c>
      <c r="G271" s="85" t="s">
        <v>183</v>
      </c>
      <c r="H271" s="86" t="s">
        <v>118</v>
      </c>
      <c r="I271" s="86">
        <v>43095</v>
      </c>
      <c r="J271" s="87">
        <v>977447.52</v>
      </c>
    </row>
    <row r="272" spans="1:10" ht="24" x14ac:dyDescent="0.3">
      <c r="A272" s="84" t="s">
        <v>804</v>
      </c>
      <c r="B272" s="85" t="s">
        <v>145</v>
      </c>
      <c r="C272" s="85" t="s">
        <v>145</v>
      </c>
      <c r="D272" s="85" t="s">
        <v>805</v>
      </c>
      <c r="E272" s="85" t="s">
        <v>100</v>
      </c>
      <c r="F272" s="85" t="s">
        <v>130</v>
      </c>
      <c r="G272" s="85" t="s">
        <v>806</v>
      </c>
      <c r="H272" s="86" t="s">
        <v>118</v>
      </c>
      <c r="I272" s="86">
        <v>43095</v>
      </c>
      <c r="J272" s="87">
        <v>1819154.27</v>
      </c>
    </row>
    <row r="273" spans="1:10" ht="24" x14ac:dyDescent="0.3">
      <c r="A273" s="84" t="s">
        <v>807</v>
      </c>
      <c r="B273" s="85" t="s">
        <v>145</v>
      </c>
      <c r="C273" s="85" t="s">
        <v>145</v>
      </c>
      <c r="D273" s="85" t="s">
        <v>808</v>
      </c>
      <c r="E273" s="85" t="s">
        <v>100</v>
      </c>
      <c r="F273" s="85" t="s">
        <v>122</v>
      </c>
      <c r="G273" s="85" t="s">
        <v>809</v>
      </c>
      <c r="H273" s="86" t="s">
        <v>118</v>
      </c>
      <c r="I273" s="86">
        <v>43091</v>
      </c>
      <c r="J273" s="87">
        <v>1816174.9700000002</v>
      </c>
    </row>
    <row r="274" spans="1:10" ht="36" x14ac:dyDescent="0.3">
      <c r="A274" s="84" t="s">
        <v>810</v>
      </c>
      <c r="B274" s="85" t="s">
        <v>145</v>
      </c>
      <c r="C274" s="85" t="s">
        <v>145</v>
      </c>
      <c r="D274" s="85" t="s">
        <v>811</v>
      </c>
      <c r="E274" s="85" t="s">
        <v>100</v>
      </c>
      <c r="F274" s="85" t="s">
        <v>151</v>
      </c>
      <c r="G274" s="85" t="s">
        <v>812</v>
      </c>
      <c r="H274" s="86" t="s">
        <v>118</v>
      </c>
      <c r="I274" s="86">
        <v>43095</v>
      </c>
      <c r="J274" s="87">
        <v>2256044.7000000002</v>
      </c>
    </row>
    <row r="275" spans="1:10" ht="24" x14ac:dyDescent="0.3">
      <c r="A275" s="84" t="s">
        <v>813</v>
      </c>
      <c r="B275" s="85" t="s">
        <v>145</v>
      </c>
      <c r="C275" s="85" t="s">
        <v>145</v>
      </c>
      <c r="D275" s="85" t="s">
        <v>814</v>
      </c>
      <c r="E275" s="85" t="s">
        <v>100</v>
      </c>
      <c r="F275" s="85" t="s">
        <v>122</v>
      </c>
      <c r="G275" s="85" t="s">
        <v>583</v>
      </c>
      <c r="H275" s="86" t="s">
        <v>118</v>
      </c>
      <c r="I275" s="86">
        <v>43095</v>
      </c>
      <c r="J275" s="87">
        <v>1400467.1199999996</v>
      </c>
    </row>
    <row r="276" spans="1:10" ht="36" x14ac:dyDescent="0.3">
      <c r="A276" s="84" t="s">
        <v>815</v>
      </c>
      <c r="B276" s="85" t="s">
        <v>145</v>
      </c>
      <c r="C276" s="85" t="s">
        <v>145</v>
      </c>
      <c r="D276" s="85" t="s">
        <v>816</v>
      </c>
      <c r="E276" s="85" t="s">
        <v>100</v>
      </c>
      <c r="F276" s="85" t="s">
        <v>817</v>
      </c>
      <c r="G276" s="85" t="s">
        <v>818</v>
      </c>
      <c r="H276" s="86" t="s">
        <v>118</v>
      </c>
      <c r="I276" s="86">
        <v>43095</v>
      </c>
      <c r="J276" s="87">
        <v>5750534.3499999996</v>
      </c>
    </row>
    <row r="277" spans="1:10" x14ac:dyDescent="0.3">
      <c r="A277" s="84" t="s">
        <v>819</v>
      </c>
      <c r="B277" s="85" t="s">
        <v>145</v>
      </c>
      <c r="C277" s="85" t="s">
        <v>145</v>
      </c>
      <c r="D277" s="85" t="s">
        <v>820</v>
      </c>
      <c r="E277" s="85" t="s">
        <v>100</v>
      </c>
      <c r="F277" s="85" t="s">
        <v>122</v>
      </c>
      <c r="G277" s="85" t="s">
        <v>821</v>
      </c>
      <c r="H277" s="86" t="s">
        <v>118</v>
      </c>
      <c r="I277" s="86">
        <v>43095</v>
      </c>
      <c r="J277" s="87">
        <v>7785364.1999999993</v>
      </c>
    </row>
    <row r="278" spans="1:10" x14ac:dyDescent="0.3">
      <c r="A278" s="84" t="s">
        <v>822</v>
      </c>
      <c r="B278" s="85" t="s">
        <v>145</v>
      </c>
      <c r="C278" s="85" t="s">
        <v>145</v>
      </c>
      <c r="D278" s="85" t="s">
        <v>823</v>
      </c>
      <c r="E278" s="85" t="s">
        <v>100</v>
      </c>
      <c r="F278" s="85" t="s">
        <v>130</v>
      </c>
      <c r="G278" s="85" t="s">
        <v>824</v>
      </c>
      <c r="H278" s="86" t="s">
        <v>118</v>
      </c>
      <c r="I278" s="86">
        <v>43091</v>
      </c>
      <c r="J278" s="87">
        <v>462717.36</v>
      </c>
    </row>
    <row r="279" spans="1:10" ht="36" x14ac:dyDescent="0.3">
      <c r="A279" s="84" t="s">
        <v>825</v>
      </c>
      <c r="B279" s="85" t="s">
        <v>145</v>
      </c>
      <c r="C279" s="85" t="s">
        <v>145</v>
      </c>
      <c r="D279" s="85" t="s">
        <v>826</v>
      </c>
      <c r="E279" s="85" t="s">
        <v>100</v>
      </c>
      <c r="F279" s="85" t="s">
        <v>662</v>
      </c>
      <c r="G279" s="85" t="s">
        <v>827</v>
      </c>
      <c r="H279" s="86" t="s">
        <v>118</v>
      </c>
      <c r="I279" s="86">
        <v>43091</v>
      </c>
      <c r="J279" s="87">
        <v>7062244.6399999987</v>
      </c>
    </row>
    <row r="280" spans="1:10" ht="24" x14ac:dyDescent="0.3">
      <c r="A280" s="84" t="s">
        <v>828</v>
      </c>
      <c r="B280" s="85" t="s">
        <v>145</v>
      </c>
      <c r="C280" s="85" t="s">
        <v>145</v>
      </c>
      <c r="D280" s="85" t="s">
        <v>829</v>
      </c>
      <c r="E280" s="85" t="s">
        <v>100</v>
      </c>
      <c r="F280" s="85" t="s">
        <v>830</v>
      </c>
      <c r="G280" s="85" t="s">
        <v>831</v>
      </c>
      <c r="H280" s="86" t="s">
        <v>118</v>
      </c>
      <c r="I280" s="86">
        <v>43095</v>
      </c>
      <c r="J280" s="87">
        <v>453640</v>
      </c>
    </row>
    <row r="281" spans="1:10" ht="24" x14ac:dyDescent="0.3">
      <c r="A281" s="84" t="s">
        <v>832</v>
      </c>
      <c r="B281" s="85" t="s">
        <v>145</v>
      </c>
      <c r="C281" s="85" t="s">
        <v>145</v>
      </c>
      <c r="D281" s="85" t="s">
        <v>833</v>
      </c>
      <c r="E281" s="85" t="s">
        <v>100</v>
      </c>
      <c r="F281" s="85" t="s">
        <v>130</v>
      </c>
      <c r="G281" s="85" t="s">
        <v>180</v>
      </c>
      <c r="H281" s="86" t="s">
        <v>118</v>
      </c>
      <c r="I281" s="86">
        <v>43095</v>
      </c>
      <c r="J281" s="87">
        <v>1241349.2799999998</v>
      </c>
    </row>
    <row r="282" spans="1:10" ht="36" x14ac:dyDescent="0.3">
      <c r="A282" s="84" t="s">
        <v>834</v>
      </c>
      <c r="B282" s="85" t="s">
        <v>145</v>
      </c>
      <c r="C282" s="85" t="s">
        <v>145</v>
      </c>
      <c r="D282" s="85" t="s">
        <v>835</v>
      </c>
      <c r="E282" s="85" t="s">
        <v>100</v>
      </c>
      <c r="F282" s="85" t="s">
        <v>151</v>
      </c>
      <c r="G282" s="85" t="s">
        <v>501</v>
      </c>
      <c r="H282" s="86" t="s">
        <v>118</v>
      </c>
      <c r="I282" s="86">
        <v>43097</v>
      </c>
      <c r="J282" s="87">
        <v>1203609.4500000002</v>
      </c>
    </row>
    <row r="283" spans="1:10" ht="24" x14ac:dyDescent="0.3">
      <c r="A283" s="84" t="s">
        <v>836</v>
      </c>
      <c r="B283" s="85" t="s">
        <v>145</v>
      </c>
      <c r="C283" s="85" t="s">
        <v>145</v>
      </c>
      <c r="D283" s="85" t="s">
        <v>837</v>
      </c>
      <c r="E283" s="85" t="s">
        <v>100</v>
      </c>
      <c r="F283" s="85" t="s">
        <v>130</v>
      </c>
      <c r="G283" s="85" t="s">
        <v>838</v>
      </c>
      <c r="H283" s="86" t="s">
        <v>118</v>
      </c>
      <c r="I283" s="86">
        <v>43095</v>
      </c>
      <c r="J283" s="87">
        <v>4172329.43</v>
      </c>
    </row>
    <row r="284" spans="1:10" ht="36" x14ac:dyDescent="0.3">
      <c r="A284" s="84" t="s">
        <v>839</v>
      </c>
      <c r="B284" s="85" t="s">
        <v>145</v>
      </c>
      <c r="C284" s="85" t="s">
        <v>145</v>
      </c>
      <c r="D284" s="85" t="s">
        <v>840</v>
      </c>
      <c r="E284" s="85" t="s">
        <v>100</v>
      </c>
      <c r="F284" s="85" t="s">
        <v>841</v>
      </c>
      <c r="G284" s="85" t="s">
        <v>842</v>
      </c>
      <c r="H284" s="86" t="s">
        <v>118</v>
      </c>
      <c r="I284" s="86">
        <v>43096</v>
      </c>
      <c r="J284" s="87">
        <v>496069.25</v>
      </c>
    </row>
    <row r="285" spans="1:10" ht="36" x14ac:dyDescent="0.3">
      <c r="A285" s="84" t="s">
        <v>843</v>
      </c>
      <c r="B285" s="85" t="s">
        <v>145</v>
      </c>
      <c r="C285" s="85" t="s">
        <v>145</v>
      </c>
      <c r="D285" s="85" t="s">
        <v>844</v>
      </c>
      <c r="E285" s="85" t="s">
        <v>100</v>
      </c>
      <c r="F285" s="85" t="s">
        <v>162</v>
      </c>
      <c r="G285" s="85" t="s">
        <v>845</v>
      </c>
      <c r="H285" s="86" t="s">
        <v>118</v>
      </c>
      <c r="I285" s="86">
        <v>43096</v>
      </c>
      <c r="J285" s="87">
        <v>1587479.86</v>
      </c>
    </row>
    <row r="286" spans="1:10" ht="24" x14ac:dyDescent="0.3">
      <c r="A286" s="84" t="s">
        <v>846</v>
      </c>
      <c r="B286" s="85" t="s">
        <v>145</v>
      </c>
      <c r="C286" s="85" t="s">
        <v>145</v>
      </c>
      <c r="D286" s="85" t="s">
        <v>847</v>
      </c>
      <c r="E286" s="85" t="s">
        <v>100</v>
      </c>
      <c r="F286" s="85" t="s">
        <v>830</v>
      </c>
      <c r="G286" s="85" t="s">
        <v>831</v>
      </c>
      <c r="H286" s="86" t="s">
        <v>118</v>
      </c>
      <c r="I286" s="86">
        <v>43096</v>
      </c>
      <c r="J286" s="87">
        <v>149600</v>
      </c>
    </row>
    <row r="287" spans="1:10" ht="36" x14ac:dyDescent="0.3">
      <c r="A287" s="84" t="s">
        <v>848</v>
      </c>
      <c r="B287" s="85" t="s">
        <v>145</v>
      </c>
      <c r="C287" s="85" t="s">
        <v>145</v>
      </c>
      <c r="D287" s="85" t="s">
        <v>849</v>
      </c>
      <c r="E287" s="85" t="s">
        <v>100</v>
      </c>
      <c r="F287" s="85" t="s">
        <v>173</v>
      </c>
      <c r="G287" s="85" t="s">
        <v>850</v>
      </c>
      <c r="H287" s="86" t="s">
        <v>118</v>
      </c>
      <c r="I287" s="86">
        <v>43097</v>
      </c>
      <c r="J287" s="87">
        <v>6815243.4399999995</v>
      </c>
    </row>
    <row r="288" spans="1:10" ht="24" x14ac:dyDescent="0.3">
      <c r="A288" s="84" t="s">
        <v>851</v>
      </c>
      <c r="B288" s="85" t="s">
        <v>145</v>
      </c>
      <c r="C288" s="85" t="s">
        <v>145</v>
      </c>
      <c r="D288" s="85" t="s">
        <v>852</v>
      </c>
      <c r="E288" s="85" t="s">
        <v>100</v>
      </c>
      <c r="F288" s="85" t="s">
        <v>853</v>
      </c>
      <c r="G288" s="85" t="s">
        <v>854</v>
      </c>
      <c r="H288" s="86" t="s">
        <v>118</v>
      </c>
      <c r="I288" s="86">
        <v>43091</v>
      </c>
      <c r="J288" s="87">
        <v>3259486.65</v>
      </c>
    </row>
    <row r="289" spans="1:10" ht="24" x14ac:dyDescent="0.3">
      <c r="A289" s="84" t="s">
        <v>855</v>
      </c>
      <c r="B289" s="85" t="s">
        <v>145</v>
      </c>
      <c r="C289" s="85" t="s">
        <v>145</v>
      </c>
      <c r="D289" s="85" t="s">
        <v>856</v>
      </c>
      <c r="E289" s="85" t="s">
        <v>100</v>
      </c>
      <c r="F289" s="85" t="s">
        <v>130</v>
      </c>
      <c r="G289" s="85" t="s">
        <v>857</v>
      </c>
      <c r="H289" s="86" t="s">
        <v>118</v>
      </c>
      <c r="I289" s="86">
        <v>43095</v>
      </c>
      <c r="J289" s="87">
        <v>465862.07999999996</v>
      </c>
    </row>
    <row r="290" spans="1:10" ht="36" x14ac:dyDescent="0.3">
      <c r="A290" s="84" t="s">
        <v>858</v>
      </c>
      <c r="B290" s="85" t="s">
        <v>145</v>
      </c>
      <c r="C290" s="85" t="s">
        <v>145</v>
      </c>
      <c r="D290" s="85" t="s">
        <v>859</v>
      </c>
      <c r="E290" s="85" t="s">
        <v>100</v>
      </c>
      <c r="F290" s="85" t="s">
        <v>122</v>
      </c>
      <c r="G290" s="85" t="s">
        <v>860</v>
      </c>
      <c r="H290" s="86" t="s">
        <v>118</v>
      </c>
      <c r="I290" s="86">
        <v>43097</v>
      </c>
      <c r="J290" s="87">
        <v>1201342.72</v>
      </c>
    </row>
    <row r="291" spans="1:10" ht="24" x14ac:dyDescent="0.3">
      <c r="A291" s="84" t="s">
        <v>861</v>
      </c>
      <c r="B291" s="85" t="s">
        <v>145</v>
      </c>
      <c r="C291" s="85" t="s">
        <v>145</v>
      </c>
      <c r="D291" s="85" t="s">
        <v>862</v>
      </c>
      <c r="E291" s="85" t="s">
        <v>100</v>
      </c>
      <c r="F291" s="85" t="s">
        <v>203</v>
      </c>
      <c r="G291" s="85" t="s">
        <v>863</v>
      </c>
      <c r="H291" s="86" t="s">
        <v>118</v>
      </c>
      <c r="I291" s="86">
        <v>43097</v>
      </c>
      <c r="J291" s="87">
        <v>299894.28000000003</v>
      </c>
    </row>
    <row r="292" spans="1:10" ht="36" x14ac:dyDescent="0.3">
      <c r="A292" s="84" t="s">
        <v>864</v>
      </c>
      <c r="B292" s="85" t="s">
        <v>145</v>
      </c>
      <c r="C292" s="85" t="s">
        <v>145</v>
      </c>
      <c r="D292" s="85" t="s">
        <v>865</v>
      </c>
      <c r="E292" s="85" t="s">
        <v>100</v>
      </c>
      <c r="F292" s="85" t="s">
        <v>122</v>
      </c>
      <c r="G292" s="85" t="s">
        <v>583</v>
      </c>
      <c r="H292" s="86" t="s">
        <v>118</v>
      </c>
      <c r="I292" s="86">
        <v>43097</v>
      </c>
      <c r="J292" s="87">
        <v>2851069.9599999981</v>
      </c>
    </row>
    <row r="293" spans="1:10" ht="24" x14ac:dyDescent="0.3">
      <c r="A293" s="84" t="s">
        <v>866</v>
      </c>
      <c r="B293" s="85" t="s">
        <v>145</v>
      </c>
      <c r="C293" s="85" t="s">
        <v>145</v>
      </c>
      <c r="D293" s="85" t="s">
        <v>867</v>
      </c>
      <c r="E293" s="85" t="s">
        <v>100</v>
      </c>
      <c r="F293" s="85" t="s">
        <v>868</v>
      </c>
      <c r="G293" s="85" t="s">
        <v>869</v>
      </c>
      <c r="H293" s="86" t="s">
        <v>118</v>
      </c>
      <c r="I293" s="86">
        <v>43095</v>
      </c>
      <c r="J293" s="87">
        <v>1048835.2</v>
      </c>
    </row>
    <row r="294" spans="1:10" ht="24" x14ac:dyDescent="0.3">
      <c r="A294" s="84" t="s">
        <v>870</v>
      </c>
      <c r="B294" s="85" t="s">
        <v>145</v>
      </c>
      <c r="C294" s="85" t="s">
        <v>145</v>
      </c>
      <c r="D294" s="85" t="s">
        <v>871</v>
      </c>
      <c r="E294" s="85" t="s">
        <v>100</v>
      </c>
      <c r="F294" s="85" t="s">
        <v>151</v>
      </c>
      <c r="G294" s="85" t="s">
        <v>501</v>
      </c>
      <c r="H294" s="86" t="s">
        <v>118</v>
      </c>
      <c r="I294" s="86">
        <v>43097</v>
      </c>
      <c r="J294" s="87">
        <v>2185198.2600000002</v>
      </c>
    </row>
    <row r="295" spans="1:10" ht="24" x14ac:dyDescent="0.3">
      <c r="A295" s="84" t="s">
        <v>872</v>
      </c>
      <c r="B295" s="85" t="s">
        <v>145</v>
      </c>
      <c r="C295" s="85" t="s">
        <v>145</v>
      </c>
      <c r="D295" s="85" t="s">
        <v>873</v>
      </c>
      <c r="E295" s="85" t="s">
        <v>100</v>
      </c>
      <c r="F295" s="85" t="s">
        <v>122</v>
      </c>
      <c r="G295" s="85" t="s">
        <v>583</v>
      </c>
      <c r="H295" s="86" t="s">
        <v>118</v>
      </c>
      <c r="I295" s="86">
        <v>43097</v>
      </c>
      <c r="J295" s="87">
        <v>3287416.8699999996</v>
      </c>
    </row>
    <row r="296" spans="1:10" ht="24" x14ac:dyDescent="0.3">
      <c r="A296" s="84" t="s">
        <v>874</v>
      </c>
      <c r="B296" s="85" t="s">
        <v>145</v>
      </c>
      <c r="C296" s="85" t="s">
        <v>145</v>
      </c>
      <c r="D296" s="85" t="s">
        <v>875</v>
      </c>
      <c r="E296" s="85" t="s">
        <v>100</v>
      </c>
      <c r="F296" s="85" t="s">
        <v>162</v>
      </c>
      <c r="G296" s="85" t="s">
        <v>163</v>
      </c>
      <c r="H296" s="86" t="s">
        <v>118</v>
      </c>
      <c r="I296" s="86">
        <v>43097</v>
      </c>
      <c r="J296" s="87">
        <v>1433582.5599999998</v>
      </c>
    </row>
    <row r="297" spans="1:10" ht="24" x14ac:dyDescent="0.3">
      <c r="A297" s="84" t="s">
        <v>876</v>
      </c>
      <c r="B297" s="85" t="s">
        <v>145</v>
      </c>
      <c r="C297" s="85" t="s">
        <v>145</v>
      </c>
      <c r="D297" s="85" t="s">
        <v>877</v>
      </c>
      <c r="E297" s="85" t="s">
        <v>100</v>
      </c>
      <c r="F297" s="85" t="s">
        <v>878</v>
      </c>
      <c r="G297" s="85" t="s">
        <v>879</v>
      </c>
      <c r="H297" s="86" t="s">
        <v>118</v>
      </c>
      <c r="I297" s="86">
        <v>43097</v>
      </c>
      <c r="J297" s="87">
        <v>3382541.0499999989</v>
      </c>
    </row>
    <row r="298" spans="1:10" x14ac:dyDescent="0.3">
      <c r="A298" s="84" t="s">
        <v>880</v>
      </c>
      <c r="B298" s="85" t="s">
        <v>145</v>
      </c>
      <c r="C298" s="85" t="s">
        <v>145</v>
      </c>
      <c r="D298" s="85" t="s">
        <v>881</v>
      </c>
      <c r="E298" s="85" t="s">
        <v>100</v>
      </c>
      <c r="F298" s="85" t="s">
        <v>122</v>
      </c>
      <c r="G298" s="85" t="s">
        <v>882</v>
      </c>
      <c r="H298" s="86" t="s">
        <v>118</v>
      </c>
      <c r="I298" s="86">
        <v>43097</v>
      </c>
      <c r="J298" s="87">
        <v>3247777.39</v>
      </c>
    </row>
    <row r="299" spans="1:10" ht="48" x14ac:dyDescent="0.3">
      <c r="A299" s="84" t="s">
        <v>883</v>
      </c>
      <c r="B299" s="85" t="s">
        <v>145</v>
      </c>
      <c r="C299" s="85" t="s">
        <v>145</v>
      </c>
      <c r="D299" s="85" t="s">
        <v>884</v>
      </c>
      <c r="E299" s="85" t="s">
        <v>100</v>
      </c>
      <c r="F299" s="85" t="s">
        <v>853</v>
      </c>
      <c r="G299" s="85" t="s">
        <v>885</v>
      </c>
      <c r="H299" s="86" t="s">
        <v>118</v>
      </c>
      <c r="I299" s="86">
        <v>43097</v>
      </c>
      <c r="J299" s="87">
        <v>5061254.1399999997</v>
      </c>
    </row>
    <row r="300" spans="1:10" ht="24" x14ac:dyDescent="0.3">
      <c r="A300" s="84" t="s">
        <v>886</v>
      </c>
      <c r="B300" s="85" t="s">
        <v>145</v>
      </c>
      <c r="C300" s="85" t="s">
        <v>145</v>
      </c>
      <c r="D300" s="85" t="s">
        <v>887</v>
      </c>
      <c r="E300" s="85" t="s">
        <v>100</v>
      </c>
      <c r="F300" s="85" t="s">
        <v>162</v>
      </c>
      <c r="G300" s="85" t="s">
        <v>163</v>
      </c>
      <c r="H300" s="86" t="s">
        <v>118</v>
      </c>
      <c r="I300" s="86">
        <v>43097</v>
      </c>
      <c r="J300" s="87">
        <v>1313295.1000000001</v>
      </c>
    </row>
    <row r="301" spans="1:10" x14ac:dyDescent="0.3">
      <c r="A301" s="84" t="s">
        <v>888</v>
      </c>
      <c r="B301" s="85" t="s">
        <v>145</v>
      </c>
      <c r="C301" s="85" t="s">
        <v>145</v>
      </c>
      <c r="D301" s="85" t="s">
        <v>889</v>
      </c>
      <c r="E301" s="85" t="s">
        <v>100</v>
      </c>
      <c r="F301" s="85" t="s">
        <v>890</v>
      </c>
      <c r="G301" s="85" t="s">
        <v>891</v>
      </c>
      <c r="H301" s="86" t="s">
        <v>118</v>
      </c>
      <c r="I301" s="86">
        <v>43097</v>
      </c>
      <c r="J301" s="87">
        <v>2510678.52</v>
      </c>
    </row>
    <row r="302" spans="1:10" ht="48" x14ac:dyDescent="0.3">
      <c r="A302" s="84" t="s">
        <v>892</v>
      </c>
      <c r="B302" s="85" t="s">
        <v>145</v>
      </c>
      <c r="C302" s="85" t="s">
        <v>145</v>
      </c>
      <c r="D302" s="85" t="s">
        <v>893</v>
      </c>
      <c r="E302" s="85" t="s">
        <v>100</v>
      </c>
      <c r="F302" s="85" t="s">
        <v>139</v>
      </c>
      <c r="G302" s="85" t="s">
        <v>894</v>
      </c>
      <c r="H302" s="86" t="s">
        <v>118</v>
      </c>
      <c r="I302" s="86">
        <v>43098</v>
      </c>
      <c r="J302" s="87">
        <v>2208593.7599999998</v>
      </c>
    </row>
    <row r="303" spans="1:10" x14ac:dyDescent="0.3">
      <c r="A303" s="84" t="s">
        <v>895</v>
      </c>
      <c r="B303" s="85" t="s">
        <v>145</v>
      </c>
      <c r="C303" s="85" t="s">
        <v>145</v>
      </c>
      <c r="D303" s="85" t="s">
        <v>896</v>
      </c>
      <c r="E303" s="85" t="s">
        <v>100</v>
      </c>
      <c r="F303" s="85" t="s">
        <v>162</v>
      </c>
      <c r="G303" s="85" t="s">
        <v>163</v>
      </c>
      <c r="H303" s="86" t="s">
        <v>118</v>
      </c>
      <c r="I303" s="86">
        <v>43097</v>
      </c>
      <c r="J303" s="87">
        <v>1576333.67</v>
      </c>
    </row>
    <row r="304" spans="1:10" ht="36" x14ac:dyDescent="0.3">
      <c r="A304" s="84" t="s">
        <v>897</v>
      </c>
      <c r="B304" s="85" t="s">
        <v>145</v>
      </c>
      <c r="C304" s="85" t="s">
        <v>145</v>
      </c>
      <c r="D304" s="85" t="s">
        <v>898</v>
      </c>
      <c r="E304" s="85" t="s">
        <v>100</v>
      </c>
      <c r="F304" s="85" t="s">
        <v>162</v>
      </c>
      <c r="G304" s="85" t="s">
        <v>163</v>
      </c>
      <c r="H304" s="86" t="s">
        <v>118</v>
      </c>
      <c r="I304" s="86">
        <v>43097</v>
      </c>
      <c r="J304" s="87">
        <v>560228.97</v>
      </c>
    </row>
    <row r="305" spans="1:10" ht="36" x14ac:dyDescent="0.3">
      <c r="A305" s="84" t="s">
        <v>899</v>
      </c>
      <c r="B305" s="85" t="s">
        <v>145</v>
      </c>
      <c r="C305" s="85" t="s">
        <v>145</v>
      </c>
      <c r="D305" s="85" t="s">
        <v>900</v>
      </c>
      <c r="E305" s="85" t="s">
        <v>100</v>
      </c>
      <c r="F305" s="85" t="s">
        <v>901</v>
      </c>
      <c r="G305" s="85" t="s">
        <v>902</v>
      </c>
      <c r="H305" s="86" t="s">
        <v>118</v>
      </c>
      <c r="I305" s="86">
        <v>43097</v>
      </c>
      <c r="J305" s="87">
        <v>493224</v>
      </c>
    </row>
    <row r="306" spans="1:10" ht="36" x14ac:dyDescent="0.3">
      <c r="A306" s="84" t="s">
        <v>903</v>
      </c>
      <c r="B306" s="85" t="s">
        <v>145</v>
      </c>
      <c r="C306" s="85" t="s">
        <v>145</v>
      </c>
      <c r="D306" s="85" t="s">
        <v>904</v>
      </c>
      <c r="E306" s="85" t="s">
        <v>100</v>
      </c>
      <c r="F306" s="85" t="s">
        <v>151</v>
      </c>
      <c r="G306" s="85" t="s">
        <v>905</v>
      </c>
      <c r="H306" s="86" t="s">
        <v>118</v>
      </c>
      <c r="I306" s="86">
        <v>43097</v>
      </c>
      <c r="J306" s="87">
        <v>3773126.1999999997</v>
      </c>
    </row>
    <row r="307" spans="1:10" x14ac:dyDescent="0.3">
      <c r="A307" s="84" t="s">
        <v>906</v>
      </c>
      <c r="B307" s="85" t="s">
        <v>145</v>
      </c>
      <c r="C307" s="85" t="s">
        <v>145</v>
      </c>
      <c r="D307" s="85" t="s">
        <v>907</v>
      </c>
      <c r="E307" s="85" t="s">
        <v>100</v>
      </c>
      <c r="F307" s="85" t="s">
        <v>122</v>
      </c>
      <c r="G307" s="85" t="s">
        <v>908</v>
      </c>
      <c r="H307" s="86" t="s">
        <v>118</v>
      </c>
      <c r="I307" s="86">
        <v>43097</v>
      </c>
      <c r="J307" s="87">
        <v>6909456.2200000007</v>
      </c>
    </row>
    <row r="308" spans="1:10" ht="36" x14ac:dyDescent="0.3">
      <c r="A308" s="84" t="s">
        <v>909</v>
      </c>
      <c r="B308" s="85" t="s">
        <v>145</v>
      </c>
      <c r="C308" s="85" t="s">
        <v>145</v>
      </c>
      <c r="D308" s="85" t="s">
        <v>910</v>
      </c>
      <c r="E308" s="85" t="s">
        <v>100</v>
      </c>
      <c r="F308" s="85" t="s">
        <v>130</v>
      </c>
      <c r="G308" s="85" t="s">
        <v>911</v>
      </c>
      <c r="H308" s="86" t="s">
        <v>118</v>
      </c>
      <c r="I308" s="86">
        <v>43095</v>
      </c>
      <c r="J308" s="87">
        <v>2467403.63</v>
      </c>
    </row>
    <row r="309" spans="1:10" ht="24" x14ac:dyDescent="0.3">
      <c r="A309" s="84" t="s">
        <v>912</v>
      </c>
      <c r="B309" s="85" t="s">
        <v>145</v>
      </c>
      <c r="C309" s="85" t="s">
        <v>145</v>
      </c>
      <c r="D309" s="85" t="s">
        <v>913</v>
      </c>
      <c r="E309" s="85" t="s">
        <v>100</v>
      </c>
      <c r="F309" s="85" t="s">
        <v>122</v>
      </c>
      <c r="G309" s="85" t="s">
        <v>914</v>
      </c>
      <c r="H309" s="86" t="s">
        <v>118</v>
      </c>
      <c r="I309" s="86">
        <v>43097</v>
      </c>
      <c r="J309" s="87">
        <v>1738763.85</v>
      </c>
    </row>
    <row r="310" spans="1:10" ht="24" x14ac:dyDescent="0.3">
      <c r="A310" s="84" t="s">
        <v>915</v>
      </c>
      <c r="B310" s="85" t="s">
        <v>145</v>
      </c>
      <c r="C310" s="85" t="s">
        <v>145</v>
      </c>
      <c r="D310" s="85" t="s">
        <v>916</v>
      </c>
      <c r="E310" s="85" t="s">
        <v>100</v>
      </c>
      <c r="F310" s="85" t="s">
        <v>122</v>
      </c>
      <c r="G310" s="85" t="s">
        <v>583</v>
      </c>
      <c r="H310" s="86" t="s">
        <v>118</v>
      </c>
      <c r="I310" s="86">
        <v>43097</v>
      </c>
      <c r="J310" s="87">
        <v>3438139.66</v>
      </c>
    </row>
    <row r="311" spans="1:10" ht="24" x14ac:dyDescent="0.3">
      <c r="A311" s="84" t="s">
        <v>917</v>
      </c>
      <c r="B311" s="85" t="s">
        <v>145</v>
      </c>
      <c r="C311" s="85" t="s">
        <v>145</v>
      </c>
      <c r="D311" s="85" t="s">
        <v>918</v>
      </c>
      <c r="E311" s="85" t="s">
        <v>100</v>
      </c>
      <c r="F311" s="85" t="s">
        <v>830</v>
      </c>
      <c r="G311" s="85" t="s">
        <v>919</v>
      </c>
      <c r="H311" s="86" t="s">
        <v>118</v>
      </c>
      <c r="I311" s="86">
        <v>43098</v>
      </c>
      <c r="J311" s="87">
        <v>1114854.47</v>
      </c>
    </row>
    <row r="312" spans="1:10" ht="24" x14ac:dyDescent="0.3">
      <c r="A312" s="84" t="s">
        <v>920</v>
      </c>
      <c r="B312" s="85" t="s">
        <v>145</v>
      </c>
      <c r="C312" s="85" t="s">
        <v>145</v>
      </c>
      <c r="D312" s="85" t="s">
        <v>921</v>
      </c>
      <c r="E312" s="85" t="s">
        <v>100</v>
      </c>
      <c r="F312" s="85" t="s">
        <v>130</v>
      </c>
      <c r="G312" s="85" t="s">
        <v>741</v>
      </c>
      <c r="H312" s="86" t="s">
        <v>118</v>
      </c>
      <c r="I312" s="86">
        <v>43095</v>
      </c>
      <c r="J312" s="87">
        <v>521995.02</v>
      </c>
    </row>
    <row r="313" spans="1:10" ht="24" x14ac:dyDescent="0.3">
      <c r="A313" s="84" t="s">
        <v>922</v>
      </c>
      <c r="B313" s="85" t="s">
        <v>188</v>
      </c>
      <c r="C313" s="85" t="s">
        <v>188</v>
      </c>
      <c r="D313" s="85" t="s">
        <v>923</v>
      </c>
      <c r="E313" s="85" t="s">
        <v>100</v>
      </c>
      <c r="F313" s="85" t="s">
        <v>158</v>
      </c>
      <c r="G313" s="85" t="s">
        <v>385</v>
      </c>
      <c r="H313" s="86" t="s">
        <v>118</v>
      </c>
      <c r="I313" s="86">
        <v>42982</v>
      </c>
      <c r="J313" s="87">
        <v>2508111.8300000005</v>
      </c>
    </row>
    <row r="314" spans="1:10" x14ac:dyDescent="0.3">
      <c r="A314" s="84" t="s">
        <v>924</v>
      </c>
      <c r="B314" s="85" t="s">
        <v>145</v>
      </c>
      <c r="C314" s="85" t="s">
        <v>145</v>
      </c>
      <c r="D314" s="85" t="s">
        <v>925</v>
      </c>
      <c r="E314" s="85" t="s">
        <v>100</v>
      </c>
      <c r="F314" s="85" t="s">
        <v>130</v>
      </c>
      <c r="G314" s="85" t="s">
        <v>926</v>
      </c>
      <c r="H314" s="86" t="s">
        <v>118</v>
      </c>
      <c r="I314" s="86">
        <v>43095</v>
      </c>
      <c r="J314" s="87">
        <v>14957715.840000002</v>
      </c>
    </row>
    <row r="315" spans="1:10" ht="24" x14ac:dyDescent="0.3">
      <c r="A315" s="84" t="s">
        <v>927</v>
      </c>
      <c r="B315" s="85" t="s">
        <v>145</v>
      </c>
      <c r="C315" s="85" t="s">
        <v>145</v>
      </c>
      <c r="D315" s="85" t="s">
        <v>928</v>
      </c>
      <c r="E315" s="85" t="s">
        <v>100</v>
      </c>
      <c r="F315" s="85" t="s">
        <v>122</v>
      </c>
      <c r="G315" s="85" t="s">
        <v>914</v>
      </c>
      <c r="H315" s="86" t="s">
        <v>118</v>
      </c>
      <c r="I315" s="86">
        <v>43097</v>
      </c>
      <c r="J315" s="87">
        <v>5273895.9700000007</v>
      </c>
    </row>
    <row r="316" spans="1:10" ht="24" x14ac:dyDescent="0.3">
      <c r="A316" s="84" t="s">
        <v>929</v>
      </c>
      <c r="B316" s="85" t="s">
        <v>145</v>
      </c>
      <c r="C316" s="85" t="s">
        <v>145</v>
      </c>
      <c r="D316" s="85" t="s">
        <v>930</v>
      </c>
      <c r="E316" s="85" t="s">
        <v>100</v>
      </c>
      <c r="F316" s="85" t="s">
        <v>122</v>
      </c>
      <c r="G316" s="85" t="s">
        <v>583</v>
      </c>
      <c r="H316" s="86" t="s">
        <v>118</v>
      </c>
      <c r="I316" s="86">
        <v>43097</v>
      </c>
      <c r="J316" s="87">
        <v>3069294.76</v>
      </c>
    </row>
    <row r="317" spans="1:10" ht="24" x14ac:dyDescent="0.3">
      <c r="A317" s="84" t="s">
        <v>931</v>
      </c>
      <c r="B317" s="85" t="s">
        <v>145</v>
      </c>
      <c r="C317" s="85" t="s">
        <v>145</v>
      </c>
      <c r="D317" s="85" t="s">
        <v>932</v>
      </c>
      <c r="E317" s="85" t="s">
        <v>100</v>
      </c>
      <c r="F317" s="85" t="s">
        <v>662</v>
      </c>
      <c r="G317" s="85" t="s">
        <v>827</v>
      </c>
      <c r="H317" s="86" t="s">
        <v>118</v>
      </c>
      <c r="I317" s="86">
        <v>43098</v>
      </c>
      <c r="J317" s="87">
        <v>1065448.6000000001</v>
      </c>
    </row>
    <row r="318" spans="1:10" ht="24" x14ac:dyDescent="0.3">
      <c r="A318" s="84" t="s">
        <v>933</v>
      </c>
      <c r="B318" s="85" t="s">
        <v>145</v>
      </c>
      <c r="C318" s="85" t="s">
        <v>145</v>
      </c>
      <c r="D318" s="85" t="s">
        <v>934</v>
      </c>
      <c r="E318" s="85" t="s">
        <v>100</v>
      </c>
      <c r="F318" s="85" t="s">
        <v>225</v>
      </c>
      <c r="G318" s="85" t="s">
        <v>226</v>
      </c>
      <c r="H318" s="86" t="s">
        <v>118</v>
      </c>
      <c r="I318" s="86">
        <v>43098</v>
      </c>
      <c r="J318" s="87">
        <v>6111034.2300000014</v>
      </c>
    </row>
    <row r="319" spans="1:10" ht="36" x14ac:dyDescent="0.3">
      <c r="A319" s="84" t="s">
        <v>935</v>
      </c>
      <c r="B319" s="85" t="s">
        <v>145</v>
      </c>
      <c r="C319" s="85" t="s">
        <v>145</v>
      </c>
      <c r="D319" s="85" t="s">
        <v>936</v>
      </c>
      <c r="E319" s="85" t="s">
        <v>100</v>
      </c>
      <c r="F319" s="85" t="s">
        <v>139</v>
      </c>
      <c r="G319" s="85" t="s">
        <v>894</v>
      </c>
      <c r="H319" s="86" t="s">
        <v>118</v>
      </c>
      <c r="I319" s="86">
        <v>43110</v>
      </c>
      <c r="J319" s="87">
        <v>1998806.0399999998</v>
      </c>
    </row>
    <row r="320" spans="1:10" ht="48" x14ac:dyDescent="0.3">
      <c r="A320" s="84" t="s">
        <v>937</v>
      </c>
      <c r="B320" s="85" t="s">
        <v>145</v>
      </c>
      <c r="C320" s="85" t="s">
        <v>145</v>
      </c>
      <c r="D320" s="85" t="s">
        <v>938</v>
      </c>
      <c r="E320" s="85" t="s">
        <v>100</v>
      </c>
      <c r="F320" s="85" t="s">
        <v>420</v>
      </c>
      <c r="G320" s="85" t="s">
        <v>939</v>
      </c>
      <c r="H320" s="86" t="s">
        <v>118</v>
      </c>
      <c r="I320" s="86">
        <v>43111</v>
      </c>
      <c r="J320" s="87">
        <v>1378606.3199999996</v>
      </c>
    </row>
    <row r="321" spans="1:10" ht="24" x14ac:dyDescent="0.3">
      <c r="A321" s="84" t="s">
        <v>940</v>
      </c>
      <c r="B321" s="85" t="s">
        <v>145</v>
      </c>
      <c r="C321" s="85" t="s">
        <v>145</v>
      </c>
      <c r="D321" s="85" t="s">
        <v>941</v>
      </c>
      <c r="E321" s="85" t="s">
        <v>100</v>
      </c>
      <c r="F321" s="85" t="s">
        <v>130</v>
      </c>
      <c r="G321" s="85" t="s">
        <v>170</v>
      </c>
      <c r="H321" s="86" t="s">
        <v>118</v>
      </c>
      <c r="I321" s="86">
        <v>43346</v>
      </c>
      <c r="J321" s="87">
        <v>6882538.1099999985</v>
      </c>
    </row>
    <row r="322" spans="1:10" ht="24" x14ac:dyDescent="0.3">
      <c r="A322" s="84" t="s">
        <v>942</v>
      </c>
      <c r="B322" s="85" t="s">
        <v>145</v>
      </c>
      <c r="C322" s="85" t="s">
        <v>145</v>
      </c>
      <c r="D322" s="85" t="s">
        <v>943</v>
      </c>
      <c r="E322" s="85" t="s">
        <v>100</v>
      </c>
      <c r="F322" s="85" t="s">
        <v>151</v>
      </c>
      <c r="G322" s="85" t="s">
        <v>812</v>
      </c>
      <c r="H322" s="86" t="s">
        <v>118</v>
      </c>
      <c r="I322" s="86">
        <v>43308</v>
      </c>
      <c r="J322" s="87">
        <v>538650</v>
      </c>
    </row>
    <row r="323" spans="1:10" ht="24" x14ac:dyDescent="0.3">
      <c r="A323" s="84" t="s">
        <v>944</v>
      </c>
      <c r="B323" s="85" t="s">
        <v>145</v>
      </c>
      <c r="C323" s="85" t="s">
        <v>145</v>
      </c>
      <c r="D323" s="85" t="s">
        <v>945</v>
      </c>
      <c r="E323" s="85" t="s">
        <v>100</v>
      </c>
      <c r="F323" s="85" t="s">
        <v>122</v>
      </c>
      <c r="G323" s="85" t="s">
        <v>914</v>
      </c>
      <c r="H323" s="86" t="s">
        <v>118</v>
      </c>
      <c r="I323" s="86">
        <v>43280</v>
      </c>
      <c r="J323" s="87">
        <v>1475579</v>
      </c>
    </row>
    <row r="324" spans="1:10" ht="36" x14ac:dyDescent="0.3">
      <c r="A324" s="84" t="s">
        <v>946</v>
      </c>
      <c r="B324" s="85" t="s">
        <v>145</v>
      </c>
      <c r="C324" s="85" t="s">
        <v>145</v>
      </c>
      <c r="D324" s="85" t="s">
        <v>947</v>
      </c>
      <c r="E324" s="85" t="s">
        <v>100</v>
      </c>
      <c r="F324" s="85" t="s">
        <v>130</v>
      </c>
      <c r="G324" s="85" t="s">
        <v>186</v>
      </c>
      <c r="H324" s="86" t="s">
        <v>118</v>
      </c>
      <c r="I324" s="86">
        <v>43637</v>
      </c>
      <c r="J324" s="87">
        <v>700337.15999999992</v>
      </c>
    </row>
    <row r="325" spans="1:10" ht="24" x14ac:dyDescent="0.3">
      <c r="A325" s="84" t="s">
        <v>948</v>
      </c>
      <c r="B325" s="85" t="s">
        <v>145</v>
      </c>
      <c r="C325" s="85" t="s">
        <v>145</v>
      </c>
      <c r="D325" s="85" t="s">
        <v>949</v>
      </c>
      <c r="E325" s="85" t="s">
        <v>100</v>
      </c>
      <c r="F325" s="85" t="s">
        <v>207</v>
      </c>
      <c r="G325" s="85" t="s">
        <v>208</v>
      </c>
      <c r="H325" s="86" t="s">
        <v>118</v>
      </c>
      <c r="I325" s="86">
        <v>43202</v>
      </c>
      <c r="J325" s="87">
        <v>5833245.6400000006</v>
      </c>
    </row>
    <row r="326" spans="1:10" ht="36" x14ac:dyDescent="0.3">
      <c r="A326" s="84" t="s">
        <v>950</v>
      </c>
      <c r="B326" s="85" t="s">
        <v>145</v>
      </c>
      <c r="C326" s="85" t="s">
        <v>145</v>
      </c>
      <c r="D326" s="85" t="s">
        <v>951</v>
      </c>
      <c r="E326" s="85" t="s">
        <v>100</v>
      </c>
      <c r="F326" s="85" t="s">
        <v>130</v>
      </c>
      <c r="G326" s="85" t="s">
        <v>291</v>
      </c>
      <c r="H326" s="86" t="s">
        <v>118</v>
      </c>
      <c r="I326" s="86">
        <v>43089</v>
      </c>
      <c r="J326" s="87">
        <v>1050160.2200000002</v>
      </c>
    </row>
    <row r="327" spans="1:10" ht="36" x14ac:dyDescent="0.3">
      <c r="A327" s="84" t="s">
        <v>952</v>
      </c>
      <c r="B327" s="85" t="s">
        <v>145</v>
      </c>
      <c r="C327" s="85" t="s">
        <v>145</v>
      </c>
      <c r="D327" s="85" t="s">
        <v>953</v>
      </c>
      <c r="E327" s="85" t="s">
        <v>100</v>
      </c>
      <c r="F327" s="85" t="s">
        <v>162</v>
      </c>
      <c r="G327" s="85" t="s">
        <v>163</v>
      </c>
      <c r="H327" s="86" t="s">
        <v>118</v>
      </c>
      <c r="I327" s="86">
        <v>43090</v>
      </c>
      <c r="J327" s="87">
        <v>653719.14</v>
      </c>
    </row>
    <row r="328" spans="1:10" ht="24" x14ac:dyDescent="0.3">
      <c r="A328" s="84" t="s">
        <v>954</v>
      </c>
      <c r="B328" s="85" t="s">
        <v>145</v>
      </c>
      <c r="C328" s="85" t="s">
        <v>145</v>
      </c>
      <c r="D328" s="85" t="s">
        <v>955</v>
      </c>
      <c r="E328" s="85" t="s">
        <v>100</v>
      </c>
      <c r="F328" s="85" t="s">
        <v>130</v>
      </c>
      <c r="G328" s="85" t="s">
        <v>956</v>
      </c>
      <c r="H328" s="86" t="s">
        <v>118</v>
      </c>
      <c r="I328" s="86">
        <v>43089</v>
      </c>
      <c r="J328" s="87">
        <v>753344.76</v>
      </c>
    </row>
    <row r="329" spans="1:10" ht="24" x14ac:dyDescent="0.3">
      <c r="A329" s="84" t="s">
        <v>957</v>
      </c>
      <c r="B329" s="85" t="s">
        <v>145</v>
      </c>
      <c r="C329" s="85" t="s">
        <v>145</v>
      </c>
      <c r="D329" s="85" t="s">
        <v>958</v>
      </c>
      <c r="E329" s="85" t="s">
        <v>100</v>
      </c>
      <c r="F329" s="85" t="s">
        <v>122</v>
      </c>
      <c r="G329" s="85" t="s">
        <v>123</v>
      </c>
      <c r="H329" s="86" t="s">
        <v>118</v>
      </c>
      <c r="I329" s="86">
        <v>43090</v>
      </c>
      <c r="J329" s="87">
        <v>2700194.9200000004</v>
      </c>
    </row>
    <row r="330" spans="1:10" ht="36" x14ac:dyDescent="0.3">
      <c r="A330" s="84" t="s">
        <v>959</v>
      </c>
      <c r="B330" s="85" t="s">
        <v>145</v>
      </c>
      <c r="C330" s="85" t="s">
        <v>145</v>
      </c>
      <c r="D330" s="85" t="s">
        <v>960</v>
      </c>
      <c r="E330" s="85" t="s">
        <v>100</v>
      </c>
      <c r="F330" s="85" t="s">
        <v>162</v>
      </c>
      <c r="G330" s="85" t="s">
        <v>163</v>
      </c>
      <c r="H330" s="86" t="s">
        <v>118</v>
      </c>
      <c r="I330" s="86">
        <v>43089</v>
      </c>
      <c r="J330" s="87">
        <v>1075717.3899999999</v>
      </c>
    </row>
    <row r="331" spans="1:10" ht="24" x14ac:dyDescent="0.3">
      <c r="A331" s="84" t="s">
        <v>961</v>
      </c>
      <c r="B331" s="85" t="s">
        <v>145</v>
      </c>
      <c r="C331" s="85" t="s">
        <v>145</v>
      </c>
      <c r="D331" s="85" t="s">
        <v>962</v>
      </c>
      <c r="E331" s="85" t="s">
        <v>100</v>
      </c>
      <c r="F331" s="85" t="s">
        <v>203</v>
      </c>
      <c r="G331" s="85" t="s">
        <v>963</v>
      </c>
      <c r="H331" s="86" t="s">
        <v>118</v>
      </c>
      <c r="I331" s="86">
        <v>43091</v>
      </c>
      <c r="J331" s="87">
        <v>758974.73</v>
      </c>
    </row>
    <row r="332" spans="1:10" ht="24" x14ac:dyDescent="0.3">
      <c r="A332" s="84" t="s">
        <v>964</v>
      </c>
      <c r="B332" s="85" t="s">
        <v>145</v>
      </c>
      <c r="C332" s="85" t="s">
        <v>145</v>
      </c>
      <c r="D332" s="85" t="s">
        <v>965</v>
      </c>
      <c r="E332" s="85" t="s">
        <v>100</v>
      </c>
      <c r="F332" s="85" t="s">
        <v>151</v>
      </c>
      <c r="G332" s="85" t="s">
        <v>152</v>
      </c>
      <c r="H332" s="86" t="s">
        <v>118</v>
      </c>
      <c r="I332" s="86">
        <v>43090</v>
      </c>
      <c r="J332" s="87">
        <v>3049784.22</v>
      </c>
    </row>
    <row r="333" spans="1:10" x14ac:dyDescent="0.3">
      <c r="A333" s="84" t="s">
        <v>966</v>
      </c>
      <c r="B333" s="85" t="s">
        <v>145</v>
      </c>
      <c r="C333" s="85" t="s">
        <v>145</v>
      </c>
      <c r="D333" s="85" t="s">
        <v>967</v>
      </c>
      <c r="E333" s="85" t="s">
        <v>100</v>
      </c>
      <c r="F333" s="85" t="s">
        <v>420</v>
      </c>
      <c r="G333" s="85" t="s">
        <v>968</v>
      </c>
      <c r="H333" s="86" t="s">
        <v>118</v>
      </c>
      <c r="I333" s="86">
        <v>43091</v>
      </c>
      <c r="J333" s="87">
        <v>764866.8</v>
      </c>
    </row>
    <row r="334" spans="1:10" ht="24" x14ac:dyDescent="0.3">
      <c r="A334" s="84" t="s">
        <v>969</v>
      </c>
      <c r="B334" s="85" t="s">
        <v>145</v>
      </c>
      <c r="C334" s="85" t="s">
        <v>145</v>
      </c>
      <c r="D334" s="85" t="s">
        <v>970</v>
      </c>
      <c r="E334" s="85" t="s">
        <v>100</v>
      </c>
      <c r="F334" s="85" t="s">
        <v>122</v>
      </c>
      <c r="G334" s="85" t="s">
        <v>583</v>
      </c>
      <c r="H334" s="86" t="s">
        <v>118</v>
      </c>
      <c r="I334" s="86">
        <v>43091</v>
      </c>
      <c r="J334" s="87">
        <v>3737252.2399999998</v>
      </c>
    </row>
    <row r="335" spans="1:10" ht="36" x14ac:dyDescent="0.3">
      <c r="A335" s="84" t="s">
        <v>971</v>
      </c>
      <c r="B335" s="85" t="s">
        <v>145</v>
      </c>
      <c r="C335" s="85" t="s">
        <v>145</v>
      </c>
      <c r="D335" s="85" t="s">
        <v>972</v>
      </c>
      <c r="E335" s="85" t="s">
        <v>100</v>
      </c>
      <c r="F335" s="85" t="s">
        <v>130</v>
      </c>
      <c r="G335" s="85" t="s">
        <v>973</v>
      </c>
      <c r="H335" s="86" t="s">
        <v>118</v>
      </c>
      <c r="I335" s="86">
        <v>43090</v>
      </c>
      <c r="J335" s="87">
        <v>7561280.7100000009</v>
      </c>
    </row>
    <row r="336" spans="1:10" ht="24" x14ac:dyDescent="0.3">
      <c r="A336" s="84" t="s">
        <v>974</v>
      </c>
      <c r="B336" s="85" t="s">
        <v>145</v>
      </c>
      <c r="C336" s="85" t="s">
        <v>145</v>
      </c>
      <c r="D336" s="85" t="s">
        <v>975</v>
      </c>
      <c r="E336" s="85" t="s">
        <v>100</v>
      </c>
      <c r="F336" s="85" t="s">
        <v>130</v>
      </c>
      <c r="G336" s="85" t="s">
        <v>170</v>
      </c>
      <c r="H336" s="86" t="s">
        <v>118</v>
      </c>
      <c r="I336" s="86">
        <v>43095</v>
      </c>
      <c r="J336" s="87">
        <v>2724894.02</v>
      </c>
    </row>
    <row r="337" spans="1:10" x14ac:dyDescent="0.3">
      <c r="A337" s="84" t="s">
        <v>976</v>
      </c>
      <c r="B337" s="85" t="s">
        <v>145</v>
      </c>
      <c r="C337" s="85" t="s">
        <v>145</v>
      </c>
      <c r="D337" s="85" t="s">
        <v>977</v>
      </c>
      <c r="E337" s="85" t="s">
        <v>100</v>
      </c>
      <c r="F337" s="85" t="s">
        <v>151</v>
      </c>
      <c r="G337" s="85" t="s">
        <v>548</v>
      </c>
      <c r="H337" s="86" t="s">
        <v>118</v>
      </c>
      <c r="I337" s="86">
        <v>43095</v>
      </c>
      <c r="J337" s="87">
        <v>5244396.129999998</v>
      </c>
    </row>
    <row r="338" spans="1:10" ht="24" x14ac:dyDescent="0.3">
      <c r="A338" s="84" t="s">
        <v>978</v>
      </c>
      <c r="B338" s="85" t="s">
        <v>979</v>
      </c>
      <c r="C338" s="85" t="s">
        <v>145</v>
      </c>
      <c r="D338" s="85" t="s">
        <v>980</v>
      </c>
      <c r="E338" s="85" t="s">
        <v>100</v>
      </c>
      <c r="F338" s="85" t="s">
        <v>981</v>
      </c>
      <c r="G338" s="85" t="s">
        <v>982</v>
      </c>
      <c r="H338" s="86" t="s">
        <v>118</v>
      </c>
      <c r="I338" s="86">
        <v>43082</v>
      </c>
      <c r="J338" s="87">
        <v>1649999.9999999991</v>
      </c>
    </row>
    <row r="339" spans="1:10" ht="24" x14ac:dyDescent="0.3">
      <c r="A339" s="84" t="s">
        <v>983</v>
      </c>
      <c r="B339" s="85" t="s">
        <v>188</v>
      </c>
      <c r="C339" s="85" t="s">
        <v>188</v>
      </c>
      <c r="D339" s="85" t="s">
        <v>984</v>
      </c>
      <c r="E339" s="85" t="s">
        <v>100</v>
      </c>
      <c r="F339" s="85" t="s">
        <v>130</v>
      </c>
      <c r="G339" s="85" t="s">
        <v>252</v>
      </c>
      <c r="H339" s="86" t="s">
        <v>118</v>
      </c>
      <c r="I339" s="86">
        <v>43053</v>
      </c>
      <c r="J339" s="87">
        <v>18593335.420000002</v>
      </c>
    </row>
    <row r="340" spans="1:10" x14ac:dyDescent="0.3">
      <c r="A340" s="84" t="s">
        <v>985</v>
      </c>
      <c r="B340" s="85" t="s">
        <v>145</v>
      </c>
      <c r="C340" s="85" t="s">
        <v>145</v>
      </c>
      <c r="D340" s="85" t="s">
        <v>986</v>
      </c>
      <c r="E340" s="85" t="s">
        <v>100</v>
      </c>
      <c r="F340" s="85" t="s">
        <v>100</v>
      </c>
      <c r="G340" s="85" t="s">
        <v>100</v>
      </c>
      <c r="H340" s="86" t="s">
        <v>118</v>
      </c>
      <c r="I340" s="86">
        <v>43060</v>
      </c>
      <c r="J340" s="87">
        <v>168982.2</v>
      </c>
    </row>
    <row r="341" spans="1:10" x14ac:dyDescent="0.3">
      <c r="A341" s="84" t="s">
        <v>987</v>
      </c>
      <c r="B341" s="85" t="s">
        <v>145</v>
      </c>
      <c r="C341" s="85" t="s">
        <v>145</v>
      </c>
      <c r="D341" s="85" t="s">
        <v>988</v>
      </c>
      <c r="E341" s="85" t="s">
        <v>100</v>
      </c>
      <c r="F341" s="85" t="s">
        <v>100</v>
      </c>
      <c r="G341" s="85" t="s">
        <v>100</v>
      </c>
      <c r="H341" s="86" t="s">
        <v>118</v>
      </c>
      <c r="I341" s="86">
        <v>43060</v>
      </c>
      <c r="J341" s="87">
        <v>302389.2</v>
      </c>
    </row>
    <row r="342" spans="1:10" x14ac:dyDescent="0.3">
      <c r="A342" s="84" t="s">
        <v>989</v>
      </c>
      <c r="B342" s="85" t="s">
        <v>145</v>
      </c>
      <c r="C342" s="85" t="s">
        <v>145</v>
      </c>
      <c r="D342" s="85" t="s">
        <v>990</v>
      </c>
      <c r="E342" s="85" t="s">
        <v>100</v>
      </c>
      <c r="F342" s="85" t="s">
        <v>100</v>
      </c>
      <c r="G342" s="85" t="s">
        <v>100</v>
      </c>
      <c r="H342" s="86" t="s">
        <v>118</v>
      </c>
      <c r="I342" s="86">
        <v>43060</v>
      </c>
      <c r="J342" s="87">
        <v>302389.2</v>
      </c>
    </row>
    <row r="343" spans="1:10" x14ac:dyDescent="0.3">
      <c r="A343" s="84" t="s">
        <v>991</v>
      </c>
      <c r="B343" s="85" t="s">
        <v>145</v>
      </c>
      <c r="C343" s="85" t="s">
        <v>145</v>
      </c>
      <c r="D343" s="85" t="s">
        <v>992</v>
      </c>
      <c r="E343" s="85" t="s">
        <v>100</v>
      </c>
      <c r="F343" s="85" t="s">
        <v>100</v>
      </c>
      <c r="G343" s="85" t="s">
        <v>100</v>
      </c>
      <c r="H343" s="86" t="s">
        <v>118</v>
      </c>
      <c r="I343" s="86">
        <v>43025</v>
      </c>
      <c r="J343" s="87">
        <v>286715.25</v>
      </c>
    </row>
    <row r="344" spans="1:10" ht="36" x14ac:dyDescent="0.3">
      <c r="A344" s="84" t="s">
        <v>993</v>
      </c>
      <c r="B344" s="85" t="s">
        <v>188</v>
      </c>
      <c r="C344" s="85" t="s">
        <v>188</v>
      </c>
      <c r="D344" s="85" t="s">
        <v>994</v>
      </c>
      <c r="E344" s="85" t="s">
        <v>100</v>
      </c>
      <c r="F344" s="85" t="s">
        <v>122</v>
      </c>
      <c r="G344" s="85" t="s">
        <v>498</v>
      </c>
      <c r="H344" s="86" t="s">
        <v>118</v>
      </c>
      <c r="I344" s="86">
        <v>43056</v>
      </c>
      <c r="J344" s="87">
        <v>15307585.539999994</v>
      </c>
    </row>
    <row r="345" spans="1:10" ht="24" x14ac:dyDescent="0.3">
      <c r="A345" s="84" t="s">
        <v>995</v>
      </c>
      <c r="B345" s="85" t="s">
        <v>188</v>
      </c>
      <c r="C345" s="85" t="s">
        <v>188</v>
      </c>
      <c r="D345" s="85" t="s">
        <v>996</v>
      </c>
      <c r="E345" s="85" t="s">
        <v>100</v>
      </c>
      <c r="F345" s="85" t="s">
        <v>162</v>
      </c>
      <c r="G345" s="85" t="s">
        <v>163</v>
      </c>
      <c r="H345" s="86" t="s">
        <v>118</v>
      </c>
      <c r="I345" s="86">
        <v>43074</v>
      </c>
      <c r="J345" s="87">
        <v>6795921.1199999992</v>
      </c>
    </row>
    <row r="346" spans="1:10" ht="24" x14ac:dyDescent="0.3">
      <c r="A346" s="84" t="s">
        <v>997</v>
      </c>
      <c r="B346" s="85" t="s">
        <v>145</v>
      </c>
      <c r="C346" s="85" t="s">
        <v>145</v>
      </c>
      <c r="D346" s="85" t="s">
        <v>998</v>
      </c>
      <c r="E346" s="85" t="s">
        <v>100</v>
      </c>
      <c r="F346" s="85" t="s">
        <v>203</v>
      </c>
      <c r="G346" s="85" t="s">
        <v>504</v>
      </c>
      <c r="H346" s="86" t="s">
        <v>118</v>
      </c>
      <c r="I346" s="86">
        <v>43129</v>
      </c>
      <c r="J346" s="87">
        <v>1806937.29</v>
      </c>
    </row>
    <row r="347" spans="1:10" ht="36" x14ac:dyDescent="0.3">
      <c r="A347" s="84" t="s">
        <v>999</v>
      </c>
      <c r="B347" s="85" t="s">
        <v>145</v>
      </c>
      <c r="C347" s="85" t="s">
        <v>145</v>
      </c>
      <c r="D347" s="85" t="s">
        <v>1000</v>
      </c>
      <c r="E347" s="85" t="s">
        <v>100</v>
      </c>
      <c r="F347" s="85" t="s">
        <v>173</v>
      </c>
      <c r="G347" s="85" t="s">
        <v>1001</v>
      </c>
      <c r="H347" s="86" t="s">
        <v>118</v>
      </c>
      <c r="I347" s="86">
        <v>43286</v>
      </c>
      <c r="J347" s="87">
        <v>6967063.7499999991</v>
      </c>
    </row>
    <row r="348" spans="1:10" ht="36" x14ac:dyDescent="0.3">
      <c r="A348" s="84" t="s">
        <v>1002</v>
      </c>
      <c r="B348" s="85" t="s">
        <v>145</v>
      </c>
      <c r="C348" s="85" t="s">
        <v>145</v>
      </c>
      <c r="D348" s="85" t="s">
        <v>1003</v>
      </c>
      <c r="E348" s="85" t="s">
        <v>100</v>
      </c>
      <c r="F348" s="85" t="s">
        <v>420</v>
      </c>
      <c r="G348" s="85" t="s">
        <v>690</v>
      </c>
      <c r="H348" s="86" t="s">
        <v>118</v>
      </c>
      <c r="I348" s="86">
        <v>43570</v>
      </c>
      <c r="J348" s="87">
        <v>736064.39</v>
      </c>
    </row>
    <row r="349" spans="1:10" ht="36" x14ac:dyDescent="0.3">
      <c r="A349" s="84" t="s">
        <v>1004</v>
      </c>
      <c r="B349" s="85" t="s">
        <v>145</v>
      </c>
      <c r="C349" s="85" t="s">
        <v>145</v>
      </c>
      <c r="D349" s="85" t="s">
        <v>1005</v>
      </c>
      <c r="E349" s="85" t="s">
        <v>100</v>
      </c>
      <c r="F349" s="85" t="s">
        <v>207</v>
      </c>
      <c r="G349" s="85" t="s">
        <v>208</v>
      </c>
      <c r="H349" s="86" t="s">
        <v>118</v>
      </c>
      <c r="I349" s="86">
        <v>43371</v>
      </c>
      <c r="J349" s="87">
        <v>2438056.7999999998</v>
      </c>
    </row>
    <row r="350" spans="1:10" ht="36" x14ac:dyDescent="0.3">
      <c r="A350" s="84" t="s">
        <v>1006</v>
      </c>
      <c r="B350" s="85" t="s">
        <v>188</v>
      </c>
      <c r="C350" s="85" t="s">
        <v>188</v>
      </c>
      <c r="D350" s="85" t="s">
        <v>648</v>
      </c>
      <c r="E350" s="85" t="s">
        <v>1007</v>
      </c>
      <c r="F350" s="85" t="s">
        <v>100</v>
      </c>
      <c r="G350" s="85" t="s">
        <v>100</v>
      </c>
      <c r="H350" s="86" t="s">
        <v>118</v>
      </c>
      <c r="I350" s="86">
        <v>43032</v>
      </c>
      <c r="J350" s="87">
        <v>5358671.79</v>
      </c>
    </row>
    <row r="351" spans="1:10" ht="24" x14ac:dyDescent="0.3">
      <c r="A351" s="84" t="s">
        <v>1008</v>
      </c>
      <c r="B351" s="85" t="s">
        <v>145</v>
      </c>
      <c r="C351" s="85" t="s">
        <v>145</v>
      </c>
      <c r="D351" s="85" t="s">
        <v>1009</v>
      </c>
      <c r="E351" s="85" t="s">
        <v>100</v>
      </c>
      <c r="F351" s="85" t="s">
        <v>100</v>
      </c>
      <c r="G351" s="85" t="s">
        <v>100</v>
      </c>
      <c r="H351" s="86" t="s">
        <v>118</v>
      </c>
      <c r="I351" s="86">
        <v>43075</v>
      </c>
      <c r="J351" s="87">
        <v>251814.84000000003</v>
      </c>
    </row>
    <row r="352" spans="1:10" ht="48" x14ac:dyDescent="0.3">
      <c r="A352" s="84" t="s">
        <v>1010</v>
      </c>
      <c r="B352" s="85" t="s">
        <v>145</v>
      </c>
      <c r="C352" s="85" t="s">
        <v>145</v>
      </c>
      <c r="D352" s="85" t="s">
        <v>1011</v>
      </c>
      <c r="E352" s="85" t="s">
        <v>100</v>
      </c>
      <c r="F352" s="85" t="s">
        <v>162</v>
      </c>
      <c r="G352" s="85" t="s">
        <v>163</v>
      </c>
      <c r="H352" s="86" t="s">
        <v>118</v>
      </c>
      <c r="I352" s="86">
        <v>43130</v>
      </c>
      <c r="J352" s="87">
        <v>1482388.28</v>
      </c>
    </row>
    <row r="353" spans="1:10" ht="36" x14ac:dyDescent="0.3">
      <c r="A353" s="84" t="s">
        <v>1012</v>
      </c>
      <c r="B353" s="85" t="s">
        <v>145</v>
      </c>
      <c r="C353" s="85" t="s">
        <v>145</v>
      </c>
      <c r="D353" s="85" t="s">
        <v>1013</v>
      </c>
      <c r="E353" s="85" t="s">
        <v>100</v>
      </c>
      <c r="F353" s="85" t="s">
        <v>218</v>
      </c>
      <c r="G353" s="85" t="s">
        <v>1014</v>
      </c>
      <c r="H353" s="86" t="s">
        <v>118</v>
      </c>
      <c r="I353" s="86">
        <v>43301</v>
      </c>
      <c r="J353" s="87">
        <v>475366.14</v>
      </c>
    </row>
    <row r="354" spans="1:10" ht="24" x14ac:dyDescent="0.3">
      <c r="A354" s="84" t="s">
        <v>1015</v>
      </c>
      <c r="B354" s="85" t="s">
        <v>145</v>
      </c>
      <c r="C354" s="85" t="s">
        <v>145</v>
      </c>
      <c r="D354" s="85" t="s">
        <v>1016</v>
      </c>
      <c r="E354" s="85" t="s">
        <v>100</v>
      </c>
      <c r="F354" s="85" t="s">
        <v>130</v>
      </c>
      <c r="G354" s="85" t="s">
        <v>1017</v>
      </c>
      <c r="H354" s="86" t="s">
        <v>118</v>
      </c>
      <c r="I354" s="86">
        <v>43434</v>
      </c>
      <c r="J354" s="87">
        <v>524698.24</v>
      </c>
    </row>
    <row r="355" spans="1:10" ht="36" x14ac:dyDescent="0.3">
      <c r="A355" s="84" t="s">
        <v>1018</v>
      </c>
      <c r="B355" s="85" t="s">
        <v>145</v>
      </c>
      <c r="C355" s="85" t="s">
        <v>145</v>
      </c>
      <c r="D355" s="85" t="s">
        <v>1019</v>
      </c>
      <c r="E355" s="85" t="s">
        <v>100</v>
      </c>
      <c r="F355" s="85" t="s">
        <v>853</v>
      </c>
      <c r="G355" s="85" t="s">
        <v>1020</v>
      </c>
      <c r="H355" s="86" t="s">
        <v>118</v>
      </c>
      <c r="I355" s="86">
        <v>43131</v>
      </c>
      <c r="J355" s="87">
        <v>2832594.6</v>
      </c>
    </row>
    <row r="356" spans="1:10" ht="36" x14ac:dyDescent="0.3">
      <c r="A356" s="84" t="s">
        <v>1021</v>
      </c>
      <c r="B356" s="85" t="s">
        <v>145</v>
      </c>
      <c r="C356" s="85" t="s">
        <v>145</v>
      </c>
      <c r="D356" s="85" t="s">
        <v>1022</v>
      </c>
      <c r="E356" s="85" t="s">
        <v>100</v>
      </c>
      <c r="F356" s="85" t="s">
        <v>544</v>
      </c>
      <c r="G356" s="85" t="s">
        <v>545</v>
      </c>
      <c r="H356" s="86" t="s">
        <v>118</v>
      </c>
      <c r="I356" s="86">
        <v>43131</v>
      </c>
      <c r="J356" s="87">
        <v>1023608.9600000001</v>
      </c>
    </row>
    <row r="357" spans="1:10" ht="24" x14ac:dyDescent="0.3">
      <c r="A357" s="84" t="s">
        <v>1023</v>
      </c>
      <c r="B357" s="85" t="s">
        <v>188</v>
      </c>
      <c r="C357" s="85" t="s">
        <v>188</v>
      </c>
      <c r="D357" s="85" t="s">
        <v>1024</v>
      </c>
      <c r="E357" s="85" t="s">
        <v>100</v>
      </c>
      <c r="F357" s="85" t="s">
        <v>162</v>
      </c>
      <c r="G357" s="85" t="s">
        <v>163</v>
      </c>
      <c r="H357" s="86" t="s">
        <v>118</v>
      </c>
      <c r="I357" s="86">
        <v>43091</v>
      </c>
      <c r="J357" s="87">
        <v>11761455.700000005</v>
      </c>
    </row>
    <row r="358" spans="1:10" ht="24" x14ac:dyDescent="0.3">
      <c r="A358" s="84" t="s">
        <v>1025</v>
      </c>
      <c r="B358" s="85" t="s">
        <v>145</v>
      </c>
      <c r="C358" s="85" t="s">
        <v>145</v>
      </c>
      <c r="D358" s="85" t="s">
        <v>1026</v>
      </c>
      <c r="E358" s="85" t="s">
        <v>100</v>
      </c>
      <c r="F358" s="85" t="s">
        <v>100</v>
      </c>
      <c r="G358" s="85" t="s">
        <v>100</v>
      </c>
      <c r="H358" s="86" t="s">
        <v>118</v>
      </c>
      <c r="I358" s="86">
        <v>42990</v>
      </c>
      <c r="J358" s="87">
        <v>808723</v>
      </c>
    </row>
    <row r="359" spans="1:10" x14ac:dyDescent="0.3">
      <c r="A359" s="84" t="s">
        <v>1027</v>
      </c>
      <c r="B359" s="85" t="s">
        <v>145</v>
      </c>
      <c r="C359" s="85" t="s">
        <v>145</v>
      </c>
      <c r="D359" s="85" t="s">
        <v>1028</v>
      </c>
      <c r="E359" s="85" t="s">
        <v>100</v>
      </c>
      <c r="F359" s="85" t="s">
        <v>100</v>
      </c>
      <c r="G359" s="85" t="s">
        <v>100</v>
      </c>
      <c r="H359" s="86" t="s">
        <v>118</v>
      </c>
      <c r="I359" s="86">
        <v>43027</v>
      </c>
      <c r="J359" s="87">
        <v>1919920.79</v>
      </c>
    </row>
    <row r="360" spans="1:10" ht="36" x14ac:dyDescent="0.3">
      <c r="A360" s="84" t="s">
        <v>1029</v>
      </c>
      <c r="B360" s="85" t="s">
        <v>145</v>
      </c>
      <c r="C360" s="85" t="s">
        <v>145</v>
      </c>
      <c r="D360" s="85" t="s">
        <v>1030</v>
      </c>
      <c r="E360" s="85" t="s">
        <v>100</v>
      </c>
      <c r="F360" s="85" t="s">
        <v>151</v>
      </c>
      <c r="G360" s="85" t="s">
        <v>1031</v>
      </c>
      <c r="H360" s="86" t="s">
        <v>118</v>
      </c>
      <c r="I360" s="86">
        <v>43321</v>
      </c>
      <c r="J360" s="87">
        <v>916143</v>
      </c>
    </row>
    <row r="361" spans="1:10" ht="24" x14ac:dyDescent="0.3">
      <c r="A361" s="84" t="s">
        <v>1032</v>
      </c>
      <c r="B361" s="85" t="s">
        <v>145</v>
      </c>
      <c r="C361" s="85" t="s">
        <v>145</v>
      </c>
      <c r="D361" s="85" t="s">
        <v>1033</v>
      </c>
      <c r="E361" s="85" t="s">
        <v>100</v>
      </c>
      <c r="F361" s="85" t="s">
        <v>147</v>
      </c>
      <c r="G361" s="85" t="s">
        <v>1034</v>
      </c>
      <c r="H361" s="86" t="s">
        <v>118</v>
      </c>
      <c r="I361" s="86">
        <v>43361</v>
      </c>
      <c r="J361" s="87">
        <v>808681.08000000007</v>
      </c>
    </row>
    <row r="362" spans="1:10" ht="24" x14ac:dyDescent="0.3">
      <c r="A362" s="84" t="s">
        <v>1035</v>
      </c>
      <c r="B362" s="85" t="s">
        <v>145</v>
      </c>
      <c r="C362" s="85" t="s">
        <v>145</v>
      </c>
      <c r="D362" s="85" t="s">
        <v>1036</v>
      </c>
      <c r="E362" s="85" t="s">
        <v>100</v>
      </c>
      <c r="F362" s="85" t="s">
        <v>122</v>
      </c>
      <c r="G362" s="85" t="s">
        <v>1037</v>
      </c>
      <c r="H362" s="86" t="s">
        <v>118</v>
      </c>
      <c r="I362" s="86">
        <v>43095</v>
      </c>
      <c r="J362" s="87">
        <v>272405.71999999997</v>
      </c>
    </row>
    <row r="363" spans="1:10" ht="24" x14ac:dyDescent="0.3">
      <c r="A363" s="84" t="s">
        <v>1038</v>
      </c>
      <c r="B363" s="85" t="s">
        <v>145</v>
      </c>
      <c r="C363" s="85" t="s">
        <v>145</v>
      </c>
      <c r="D363" s="85" t="s">
        <v>1039</v>
      </c>
      <c r="E363" s="85" t="s">
        <v>100</v>
      </c>
      <c r="F363" s="85" t="s">
        <v>203</v>
      </c>
      <c r="G363" s="85" t="s">
        <v>863</v>
      </c>
      <c r="H363" s="86" t="s">
        <v>118</v>
      </c>
      <c r="I363" s="86">
        <v>43139</v>
      </c>
      <c r="J363" s="87">
        <v>139246.91999999998</v>
      </c>
    </row>
    <row r="364" spans="1:10" ht="24" x14ac:dyDescent="0.3">
      <c r="A364" s="84" t="s">
        <v>1040</v>
      </c>
      <c r="B364" s="85" t="s">
        <v>145</v>
      </c>
      <c r="C364" s="85" t="s">
        <v>145</v>
      </c>
      <c r="D364" s="85" t="s">
        <v>1041</v>
      </c>
      <c r="E364" s="85" t="s">
        <v>100</v>
      </c>
      <c r="F364" s="85" t="s">
        <v>1042</v>
      </c>
      <c r="G364" s="85" t="s">
        <v>1043</v>
      </c>
      <c r="H364" s="86" t="s">
        <v>118</v>
      </c>
      <c r="I364" s="86">
        <v>43132</v>
      </c>
      <c r="J364" s="87">
        <v>881497.4</v>
      </c>
    </row>
    <row r="365" spans="1:10" ht="36" x14ac:dyDescent="0.3">
      <c r="A365" s="84" t="s">
        <v>1044</v>
      </c>
      <c r="B365" s="85" t="s">
        <v>145</v>
      </c>
      <c r="C365" s="85" t="s">
        <v>145</v>
      </c>
      <c r="D365" s="85" t="s">
        <v>1045</v>
      </c>
      <c r="E365" s="85" t="s">
        <v>100</v>
      </c>
      <c r="F365" s="85" t="s">
        <v>420</v>
      </c>
      <c r="G365" s="85" t="s">
        <v>1046</v>
      </c>
      <c r="H365" s="86" t="s">
        <v>118</v>
      </c>
      <c r="I365" s="86">
        <v>43137</v>
      </c>
      <c r="J365" s="87">
        <v>626200.11</v>
      </c>
    </row>
    <row r="366" spans="1:10" ht="36" x14ac:dyDescent="0.3">
      <c r="A366" s="84" t="s">
        <v>1047</v>
      </c>
      <c r="B366" s="85" t="s">
        <v>188</v>
      </c>
      <c r="C366" s="85" t="s">
        <v>188</v>
      </c>
      <c r="D366" s="85" t="s">
        <v>1048</v>
      </c>
      <c r="E366" s="85" t="s">
        <v>1049</v>
      </c>
      <c r="F366" s="85" t="s">
        <v>100</v>
      </c>
      <c r="G366" s="85" t="s">
        <v>100</v>
      </c>
      <c r="H366" s="86" t="s">
        <v>118</v>
      </c>
      <c r="I366" s="86">
        <v>43009</v>
      </c>
      <c r="J366" s="87">
        <v>16392523.66</v>
      </c>
    </row>
    <row r="367" spans="1:10" ht="24" x14ac:dyDescent="0.3">
      <c r="A367" s="84" t="s">
        <v>1050</v>
      </c>
      <c r="B367" s="85" t="s">
        <v>145</v>
      </c>
      <c r="C367" s="85" t="s">
        <v>145</v>
      </c>
      <c r="D367" s="85" t="s">
        <v>1051</v>
      </c>
      <c r="E367" s="85" t="s">
        <v>100</v>
      </c>
      <c r="F367" s="85" t="s">
        <v>853</v>
      </c>
      <c r="G367" s="85" t="s">
        <v>1052</v>
      </c>
      <c r="H367" s="86" t="s">
        <v>118</v>
      </c>
      <c r="I367" s="86">
        <v>43454</v>
      </c>
      <c r="J367" s="87">
        <v>762580.95</v>
      </c>
    </row>
    <row r="368" spans="1:10" ht="36" x14ac:dyDescent="0.3">
      <c r="A368" s="84" t="s">
        <v>1053</v>
      </c>
      <c r="B368" s="85" t="s">
        <v>145</v>
      </c>
      <c r="C368" s="85" t="s">
        <v>145</v>
      </c>
      <c r="D368" s="85" t="s">
        <v>1054</v>
      </c>
      <c r="E368" s="85" t="s">
        <v>100</v>
      </c>
      <c r="F368" s="85" t="s">
        <v>122</v>
      </c>
      <c r="G368" s="85" t="s">
        <v>611</v>
      </c>
      <c r="H368" s="86" t="s">
        <v>118</v>
      </c>
      <c r="I368" s="86">
        <v>43151</v>
      </c>
      <c r="J368" s="87">
        <v>7591887.1599999983</v>
      </c>
    </row>
    <row r="369" spans="1:10" ht="24" x14ac:dyDescent="0.3">
      <c r="A369" s="84" t="s">
        <v>1055</v>
      </c>
      <c r="B369" s="85" t="s">
        <v>145</v>
      </c>
      <c r="C369" s="85" t="s">
        <v>145</v>
      </c>
      <c r="D369" s="85" t="s">
        <v>1056</v>
      </c>
      <c r="E369" s="85" t="s">
        <v>100</v>
      </c>
      <c r="F369" s="85" t="s">
        <v>420</v>
      </c>
      <c r="G369" s="85" t="s">
        <v>1057</v>
      </c>
      <c r="H369" s="86" t="s">
        <v>118</v>
      </c>
      <c r="I369" s="86">
        <v>43089</v>
      </c>
      <c r="J369" s="87">
        <v>3393081.94</v>
      </c>
    </row>
    <row r="370" spans="1:10" ht="24" x14ac:dyDescent="0.3">
      <c r="A370" s="84" t="s">
        <v>1058</v>
      </c>
      <c r="B370" s="85" t="s">
        <v>145</v>
      </c>
      <c r="C370" s="85" t="s">
        <v>145</v>
      </c>
      <c r="D370" s="85" t="s">
        <v>1059</v>
      </c>
      <c r="E370" s="85" t="s">
        <v>100</v>
      </c>
      <c r="F370" s="85" t="s">
        <v>162</v>
      </c>
      <c r="G370" s="85" t="s">
        <v>163</v>
      </c>
      <c r="H370" s="86" t="s">
        <v>118</v>
      </c>
      <c r="I370" s="86">
        <v>43090</v>
      </c>
      <c r="J370" s="87">
        <v>496928.73</v>
      </c>
    </row>
    <row r="371" spans="1:10" ht="36" x14ac:dyDescent="0.3">
      <c r="A371" s="84" t="s">
        <v>1060</v>
      </c>
      <c r="B371" s="85" t="s">
        <v>145</v>
      </c>
      <c r="C371" s="85" t="s">
        <v>145</v>
      </c>
      <c r="D371" s="85" t="s">
        <v>1061</v>
      </c>
      <c r="E371" s="85" t="s">
        <v>100</v>
      </c>
      <c r="F371" s="85" t="s">
        <v>878</v>
      </c>
      <c r="G371" s="85" t="s">
        <v>1062</v>
      </c>
      <c r="H371" s="86" t="s">
        <v>118</v>
      </c>
      <c r="I371" s="86">
        <v>43097</v>
      </c>
      <c r="J371" s="87">
        <v>2190411.6200000006</v>
      </c>
    </row>
    <row r="372" spans="1:10" x14ac:dyDescent="0.3">
      <c r="A372" s="84" t="s">
        <v>1063</v>
      </c>
      <c r="B372" s="85" t="s">
        <v>145</v>
      </c>
      <c r="C372" s="85" t="s">
        <v>145</v>
      </c>
      <c r="D372" s="85" t="s">
        <v>1064</v>
      </c>
      <c r="E372" s="85" t="s">
        <v>100</v>
      </c>
      <c r="F372" s="85" t="s">
        <v>100</v>
      </c>
      <c r="G372" s="85" t="s">
        <v>100</v>
      </c>
      <c r="H372" s="86" t="s">
        <v>118</v>
      </c>
      <c r="I372" s="86">
        <v>43067</v>
      </c>
      <c r="J372" s="87">
        <v>1579824</v>
      </c>
    </row>
    <row r="373" spans="1:10" x14ac:dyDescent="0.3">
      <c r="A373" s="84" t="s">
        <v>1065</v>
      </c>
      <c r="B373" s="85" t="s">
        <v>145</v>
      </c>
      <c r="C373" s="85" t="s">
        <v>145</v>
      </c>
      <c r="D373" s="85" t="s">
        <v>1066</v>
      </c>
      <c r="E373" s="85" t="s">
        <v>100</v>
      </c>
      <c r="F373" s="85" t="s">
        <v>100</v>
      </c>
      <c r="G373" s="85" t="s">
        <v>100</v>
      </c>
      <c r="H373" s="86" t="s">
        <v>118</v>
      </c>
      <c r="I373" s="86">
        <v>43080</v>
      </c>
      <c r="J373" s="87">
        <v>1599051.8199999998</v>
      </c>
    </row>
    <row r="374" spans="1:10" ht="24" x14ac:dyDescent="0.3">
      <c r="A374" s="84" t="s">
        <v>1067</v>
      </c>
      <c r="B374" s="85" t="s">
        <v>145</v>
      </c>
      <c r="C374" s="85" t="s">
        <v>145</v>
      </c>
      <c r="D374" s="85" t="s">
        <v>1068</v>
      </c>
      <c r="E374" s="85" t="s">
        <v>100</v>
      </c>
      <c r="F374" s="85" t="s">
        <v>577</v>
      </c>
      <c r="G374" s="85" t="s">
        <v>578</v>
      </c>
      <c r="H374" s="86" t="s">
        <v>118</v>
      </c>
      <c r="I374" s="86">
        <v>43150</v>
      </c>
      <c r="J374" s="87">
        <v>6499824.0299999984</v>
      </c>
    </row>
    <row r="375" spans="1:10" ht="24" x14ac:dyDescent="0.3">
      <c r="A375" s="84" t="s">
        <v>1069</v>
      </c>
      <c r="B375" s="85" t="s">
        <v>145</v>
      </c>
      <c r="C375" s="85" t="s">
        <v>145</v>
      </c>
      <c r="D375" s="85" t="s">
        <v>1070</v>
      </c>
      <c r="E375" s="85" t="s">
        <v>100</v>
      </c>
      <c r="F375" s="85" t="s">
        <v>100</v>
      </c>
      <c r="G375" s="85" t="s">
        <v>100</v>
      </c>
      <c r="H375" s="86" t="s">
        <v>118</v>
      </c>
      <c r="I375" s="86">
        <v>42920</v>
      </c>
      <c r="J375" s="87">
        <v>195522.94</v>
      </c>
    </row>
    <row r="376" spans="1:10" x14ac:dyDescent="0.3">
      <c r="A376" s="84" t="s">
        <v>1071</v>
      </c>
      <c r="B376" s="85" t="s">
        <v>145</v>
      </c>
      <c r="C376" s="85" t="s">
        <v>145</v>
      </c>
      <c r="D376" s="85" t="s">
        <v>1072</v>
      </c>
      <c r="E376" s="85" t="s">
        <v>100</v>
      </c>
      <c r="F376" s="85" t="s">
        <v>100</v>
      </c>
      <c r="G376" s="85" t="s">
        <v>100</v>
      </c>
      <c r="H376" s="86" t="s">
        <v>118</v>
      </c>
      <c r="I376" s="86">
        <v>42905</v>
      </c>
      <c r="J376" s="87">
        <v>45869.61</v>
      </c>
    </row>
    <row r="377" spans="1:10" ht="24" x14ac:dyDescent="0.3">
      <c r="A377" s="84" t="s">
        <v>1073</v>
      </c>
      <c r="B377" s="85" t="s">
        <v>145</v>
      </c>
      <c r="C377" s="85" t="s">
        <v>145</v>
      </c>
      <c r="D377" s="85" t="s">
        <v>1074</v>
      </c>
      <c r="E377" s="85" t="s">
        <v>100</v>
      </c>
      <c r="F377" s="85" t="s">
        <v>162</v>
      </c>
      <c r="G377" s="85" t="s">
        <v>163</v>
      </c>
      <c r="H377" s="86" t="s">
        <v>118</v>
      </c>
      <c r="I377" s="86">
        <v>43159</v>
      </c>
      <c r="J377" s="87">
        <v>902851.84</v>
      </c>
    </row>
    <row r="378" spans="1:10" ht="24" x14ac:dyDescent="0.3">
      <c r="A378" s="84" t="s">
        <v>1075</v>
      </c>
      <c r="B378" s="85" t="s">
        <v>145</v>
      </c>
      <c r="C378" s="85" t="s">
        <v>145</v>
      </c>
      <c r="D378" s="85" t="s">
        <v>1076</v>
      </c>
      <c r="E378" s="85" t="s">
        <v>100</v>
      </c>
      <c r="F378" s="85" t="s">
        <v>551</v>
      </c>
      <c r="G378" s="85" t="s">
        <v>1077</v>
      </c>
      <c r="H378" s="86" t="s">
        <v>118</v>
      </c>
      <c r="I378" s="86">
        <v>43159</v>
      </c>
      <c r="J378" s="87">
        <v>6513126.8699999992</v>
      </c>
    </row>
    <row r="379" spans="1:10" ht="24" x14ac:dyDescent="0.3">
      <c r="A379" s="84" t="s">
        <v>1078</v>
      </c>
      <c r="B379" s="85" t="s">
        <v>145</v>
      </c>
      <c r="C379" s="85" t="s">
        <v>145</v>
      </c>
      <c r="D379" s="85" t="s">
        <v>1079</v>
      </c>
      <c r="E379" s="85" t="s">
        <v>100</v>
      </c>
      <c r="F379" s="85" t="s">
        <v>122</v>
      </c>
      <c r="G379" s="85" t="s">
        <v>882</v>
      </c>
      <c r="H379" s="86" t="s">
        <v>118</v>
      </c>
      <c r="I379" s="86">
        <v>43159</v>
      </c>
      <c r="J379" s="87">
        <v>2223619.0900000003</v>
      </c>
    </row>
    <row r="380" spans="1:10" ht="24" x14ac:dyDescent="0.3">
      <c r="A380" s="84" t="s">
        <v>1080</v>
      </c>
      <c r="B380" s="85" t="s">
        <v>145</v>
      </c>
      <c r="C380" s="85" t="s">
        <v>145</v>
      </c>
      <c r="D380" s="85" t="s">
        <v>1081</v>
      </c>
      <c r="E380" s="85" t="s">
        <v>100</v>
      </c>
      <c r="F380" s="85" t="s">
        <v>551</v>
      </c>
      <c r="G380" s="85" t="s">
        <v>1082</v>
      </c>
      <c r="H380" s="86" t="s">
        <v>118</v>
      </c>
      <c r="I380" s="86">
        <v>43159</v>
      </c>
      <c r="J380" s="87">
        <v>3702540.71</v>
      </c>
    </row>
    <row r="381" spans="1:10" ht="24" x14ac:dyDescent="0.3">
      <c r="A381" s="84" t="s">
        <v>1083</v>
      </c>
      <c r="B381" s="85" t="s">
        <v>145</v>
      </c>
      <c r="C381" s="85" t="s">
        <v>145</v>
      </c>
      <c r="D381" s="85" t="s">
        <v>1084</v>
      </c>
      <c r="E381" s="85" t="s">
        <v>100</v>
      </c>
      <c r="F381" s="85" t="s">
        <v>420</v>
      </c>
      <c r="G381" s="85" t="s">
        <v>968</v>
      </c>
      <c r="H381" s="86" t="s">
        <v>118</v>
      </c>
      <c r="I381" s="86">
        <v>43159</v>
      </c>
      <c r="J381" s="87">
        <v>754661.6</v>
      </c>
    </row>
    <row r="382" spans="1:10" ht="24" x14ac:dyDescent="0.3">
      <c r="A382" s="84" t="s">
        <v>1085</v>
      </c>
      <c r="B382" s="85" t="s">
        <v>145</v>
      </c>
      <c r="C382" s="85" t="s">
        <v>145</v>
      </c>
      <c r="D382" s="85" t="s">
        <v>1086</v>
      </c>
      <c r="E382" s="85" t="s">
        <v>100</v>
      </c>
      <c r="F382" s="85" t="s">
        <v>203</v>
      </c>
      <c r="G382" s="85" t="s">
        <v>863</v>
      </c>
      <c r="H382" s="86" t="s">
        <v>118</v>
      </c>
      <c r="I382" s="86">
        <v>43158</v>
      </c>
      <c r="J382" s="87">
        <v>299949.2</v>
      </c>
    </row>
    <row r="383" spans="1:10" ht="24" x14ac:dyDescent="0.3">
      <c r="A383" s="84" t="s">
        <v>1087</v>
      </c>
      <c r="B383" s="85" t="s">
        <v>1088</v>
      </c>
      <c r="C383" s="85" t="s">
        <v>145</v>
      </c>
      <c r="D383" s="85" t="s">
        <v>1089</v>
      </c>
      <c r="E383" s="85" t="s">
        <v>100</v>
      </c>
      <c r="F383" s="85" t="s">
        <v>218</v>
      </c>
      <c r="G383" s="85" t="s">
        <v>1090</v>
      </c>
      <c r="H383" s="86" t="s">
        <v>118</v>
      </c>
      <c r="I383" s="86">
        <v>42852</v>
      </c>
      <c r="J383" s="87">
        <v>3825010.6900000004</v>
      </c>
    </row>
    <row r="384" spans="1:10" ht="36" x14ac:dyDescent="0.3">
      <c r="A384" s="84" t="s">
        <v>1091</v>
      </c>
      <c r="B384" s="85" t="s">
        <v>145</v>
      </c>
      <c r="C384" s="85" t="s">
        <v>145</v>
      </c>
      <c r="D384" s="85" t="s">
        <v>1092</v>
      </c>
      <c r="E384" s="85" t="s">
        <v>100</v>
      </c>
      <c r="F384" s="85" t="s">
        <v>492</v>
      </c>
      <c r="G384" s="85" t="s">
        <v>635</v>
      </c>
      <c r="H384" s="86" t="s">
        <v>118</v>
      </c>
      <c r="I384" s="86">
        <v>43097</v>
      </c>
      <c r="J384" s="87">
        <v>3510580.42</v>
      </c>
    </row>
    <row r="385" spans="1:10" ht="24" x14ac:dyDescent="0.3">
      <c r="A385" s="84" t="s">
        <v>1093</v>
      </c>
      <c r="B385" s="85" t="s">
        <v>145</v>
      </c>
      <c r="C385" s="85" t="s">
        <v>145</v>
      </c>
      <c r="D385" s="85" t="s">
        <v>1094</v>
      </c>
      <c r="E385" s="85" t="s">
        <v>100</v>
      </c>
      <c r="F385" s="85" t="s">
        <v>162</v>
      </c>
      <c r="G385" s="85" t="s">
        <v>1095</v>
      </c>
      <c r="H385" s="86" t="s">
        <v>118</v>
      </c>
      <c r="I385" s="86">
        <v>43110</v>
      </c>
      <c r="J385" s="87">
        <v>1311140.3999999999</v>
      </c>
    </row>
    <row r="386" spans="1:10" ht="24" x14ac:dyDescent="0.3">
      <c r="A386" s="84" t="s">
        <v>1096</v>
      </c>
      <c r="B386" s="85" t="s">
        <v>145</v>
      </c>
      <c r="C386" s="85" t="s">
        <v>145</v>
      </c>
      <c r="D386" s="85" t="s">
        <v>1097</v>
      </c>
      <c r="E386" s="85" t="s">
        <v>100</v>
      </c>
      <c r="F386" s="85" t="s">
        <v>544</v>
      </c>
      <c r="G386" s="85" t="s">
        <v>545</v>
      </c>
      <c r="H386" s="86" t="s">
        <v>118</v>
      </c>
      <c r="I386" s="86">
        <v>43168</v>
      </c>
      <c r="J386" s="87">
        <v>986305.41999999993</v>
      </c>
    </row>
    <row r="387" spans="1:10" ht="24" x14ac:dyDescent="0.3">
      <c r="A387" s="84" t="s">
        <v>1098</v>
      </c>
      <c r="B387" s="85" t="s">
        <v>1099</v>
      </c>
      <c r="C387" s="85" t="s">
        <v>1099</v>
      </c>
      <c r="D387" s="85" t="s">
        <v>1100</v>
      </c>
      <c r="E387" s="85" t="s">
        <v>285</v>
      </c>
      <c r="F387" s="85" t="s">
        <v>158</v>
      </c>
      <c r="G387" s="85" t="s">
        <v>286</v>
      </c>
      <c r="H387" s="86" t="s">
        <v>118</v>
      </c>
      <c r="I387" s="86">
        <v>43150</v>
      </c>
      <c r="J387" s="87">
        <v>127992</v>
      </c>
    </row>
    <row r="388" spans="1:10" ht="24" x14ac:dyDescent="0.3">
      <c r="A388" s="84" t="s">
        <v>1101</v>
      </c>
      <c r="B388" s="85" t="s">
        <v>145</v>
      </c>
      <c r="C388" s="85" t="s">
        <v>145</v>
      </c>
      <c r="D388" s="85" t="s">
        <v>1102</v>
      </c>
      <c r="E388" s="85" t="s">
        <v>100</v>
      </c>
      <c r="F388" s="85" t="s">
        <v>162</v>
      </c>
      <c r="G388" s="85" t="s">
        <v>163</v>
      </c>
      <c r="H388" s="86" t="s">
        <v>118</v>
      </c>
      <c r="I388" s="86">
        <v>43167</v>
      </c>
      <c r="J388" s="87">
        <v>2769606.7399999998</v>
      </c>
    </row>
    <row r="389" spans="1:10" ht="24" x14ac:dyDescent="0.3">
      <c r="A389" s="84" t="s">
        <v>1103</v>
      </c>
      <c r="B389" s="85" t="s">
        <v>145</v>
      </c>
      <c r="C389" s="85" t="s">
        <v>145</v>
      </c>
      <c r="D389" s="85" t="s">
        <v>1104</v>
      </c>
      <c r="E389" s="85" t="s">
        <v>100</v>
      </c>
      <c r="F389" s="85" t="s">
        <v>662</v>
      </c>
      <c r="G389" s="85" t="s">
        <v>827</v>
      </c>
      <c r="H389" s="86" t="s">
        <v>118</v>
      </c>
      <c r="I389" s="86">
        <v>43159</v>
      </c>
      <c r="J389" s="87">
        <v>7998711.8799999999</v>
      </c>
    </row>
    <row r="390" spans="1:10" ht="36" x14ac:dyDescent="0.3">
      <c r="A390" s="84" t="s">
        <v>1105</v>
      </c>
      <c r="B390" s="85" t="s">
        <v>145</v>
      </c>
      <c r="C390" s="85" t="s">
        <v>145</v>
      </c>
      <c r="D390" s="85" t="s">
        <v>1106</v>
      </c>
      <c r="E390" s="85" t="s">
        <v>100</v>
      </c>
      <c r="F390" s="85" t="s">
        <v>122</v>
      </c>
      <c r="G390" s="85" t="s">
        <v>377</v>
      </c>
      <c r="H390" s="86" t="s">
        <v>118</v>
      </c>
      <c r="I390" s="86">
        <v>43167</v>
      </c>
      <c r="J390" s="87">
        <v>1387338.3800000001</v>
      </c>
    </row>
    <row r="391" spans="1:10" ht="36" x14ac:dyDescent="0.3">
      <c r="A391" s="84" t="s">
        <v>1107</v>
      </c>
      <c r="B391" s="85" t="s">
        <v>115</v>
      </c>
      <c r="C391" s="85" t="s">
        <v>115</v>
      </c>
      <c r="D391" s="85" t="s">
        <v>1108</v>
      </c>
      <c r="E391" s="85" t="s">
        <v>100</v>
      </c>
      <c r="F391" s="85" t="s">
        <v>1109</v>
      </c>
      <c r="G391" s="85" t="s">
        <v>100</v>
      </c>
      <c r="H391" s="86" t="s">
        <v>118</v>
      </c>
      <c r="I391" s="86">
        <v>43276</v>
      </c>
      <c r="J391" s="87">
        <v>9000000</v>
      </c>
    </row>
    <row r="392" spans="1:10" ht="36" x14ac:dyDescent="0.3">
      <c r="A392" s="84" t="s">
        <v>1110</v>
      </c>
      <c r="B392" s="85" t="s">
        <v>145</v>
      </c>
      <c r="C392" s="85" t="s">
        <v>145</v>
      </c>
      <c r="D392" s="85" t="s">
        <v>1111</v>
      </c>
      <c r="E392" s="85" t="s">
        <v>100</v>
      </c>
      <c r="F392" s="85" t="s">
        <v>1112</v>
      </c>
      <c r="G392" s="85" t="s">
        <v>1113</v>
      </c>
      <c r="H392" s="86" t="s">
        <v>118</v>
      </c>
      <c r="I392" s="86">
        <v>43182</v>
      </c>
      <c r="J392" s="87">
        <v>2274835.13</v>
      </c>
    </row>
    <row r="393" spans="1:10" ht="24" x14ac:dyDescent="0.3">
      <c r="A393" s="84" t="s">
        <v>1114</v>
      </c>
      <c r="B393" s="85" t="s">
        <v>145</v>
      </c>
      <c r="C393" s="85" t="s">
        <v>145</v>
      </c>
      <c r="D393" s="85" t="s">
        <v>1115</v>
      </c>
      <c r="E393" s="85" t="s">
        <v>100</v>
      </c>
      <c r="F393" s="85" t="s">
        <v>122</v>
      </c>
      <c r="G393" s="85" t="s">
        <v>583</v>
      </c>
      <c r="H393" s="86" t="s">
        <v>118</v>
      </c>
      <c r="I393" s="86">
        <v>43185</v>
      </c>
      <c r="J393" s="87">
        <v>3727434.04</v>
      </c>
    </row>
    <row r="394" spans="1:10" ht="24" x14ac:dyDescent="0.3">
      <c r="A394" s="84" t="s">
        <v>1116</v>
      </c>
      <c r="B394" s="85" t="s">
        <v>145</v>
      </c>
      <c r="C394" s="85" t="s">
        <v>145</v>
      </c>
      <c r="D394" s="85" t="s">
        <v>1117</v>
      </c>
      <c r="E394" s="85" t="s">
        <v>100</v>
      </c>
      <c r="F394" s="85" t="s">
        <v>130</v>
      </c>
      <c r="G394" s="85" t="s">
        <v>1118</v>
      </c>
      <c r="H394" s="86" t="s">
        <v>118</v>
      </c>
      <c r="I394" s="86">
        <v>43187</v>
      </c>
      <c r="J394" s="87">
        <v>827615.15999999992</v>
      </c>
    </row>
    <row r="395" spans="1:10" ht="36" x14ac:dyDescent="0.3">
      <c r="A395" s="84" t="s">
        <v>1119</v>
      </c>
      <c r="B395" s="85" t="s">
        <v>145</v>
      </c>
      <c r="C395" s="85" t="s">
        <v>145</v>
      </c>
      <c r="D395" s="85" t="s">
        <v>1120</v>
      </c>
      <c r="E395" s="85" t="s">
        <v>100</v>
      </c>
      <c r="F395" s="85" t="s">
        <v>130</v>
      </c>
      <c r="G395" s="85" t="s">
        <v>510</v>
      </c>
      <c r="H395" s="86" t="s">
        <v>118</v>
      </c>
      <c r="I395" s="86">
        <v>43187</v>
      </c>
      <c r="J395" s="87">
        <v>3188556.32</v>
      </c>
    </row>
    <row r="396" spans="1:10" x14ac:dyDescent="0.3">
      <c r="A396" s="84" t="s">
        <v>1121</v>
      </c>
      <c r="B396" s="85" t="s">
        <v>145</v>
      </c>
      <c r="C396" s="85" t="s">
        <v>145</v>
      </c>
      <c r="D396" s="85" t="s">
        <v>1122</v>
      </c>
      <c r="E396" s="85" t="s">
        <v>100</v>
      </c>
      <c r="F396" s="85" t="s">
        <v>122</v>
      </c>
      <c r="G396" s="85" t="s">
        <v>1123</v>
      </c>
      <c r="H396" s="86" t="s">
        <v>118</v>
      </c>
      <c r="I396" s="86">
        <v>43188</v>
      </c>
      <c r="J396" s="87">
        <v>1099767.8500000001</v>
      </c>
    </row>
    <row r="397" spans="1:10" ht="48" x14ac:dyDescent="0.3">
      <c r="A397" s="84" t="s">
        <v>1124</v>
      </c>
      <c r="B397" s="85" t="s">
        <v>145</v>
      </c>
      <c r="C397" s="85" t="s">
        <v>145</v>
      </c>
      <c r="D397" s="85" t="s">
        <v>1125</v>
      </c>
      <c r="E397" s="85" t="s">
        <v>100</v>
      </c>
      <c r="F397" s="85" t="s">
        <v>130</v>
      </c>
      <c r="G397" s="85" t="s">
        <v>507</v>
      </c>
      <c r="H397" s="86" t="s">
        <v>118</v>
      </c>
      <c r="I397" s="86">
        <v>43188</v>
      </c>
      <c r="J397" s="87">
        <v>4726881.2200000007</v>
      </c>
    </row>
    <row r="398" spans="1:10" ht="36" x14ac:dyDescent="0.3">
      <c r="A398" s="84" t="s">
        <v>1126</v>
      </c>
      <c r="B398" s="85" t="s">
        <v>145</v>
      </c>
      <c r="C398" s="85" t="s">
        <v>145</v>
      </c>
      <c r="D398" s="85" t="s">
        <v>1127</v>
      </c>
      <c r="E398" s="85" t="s">
        <v>100</v>
      </c>
      <c r="F398" s="85" t="s">
        <v>122</v>
      </c>
      <c r="G398" s="85" t="s">
        <v>611</v>
      </c>
      <c r="H398" s="86" t="s">
        <v>118</v>
      </c>
      <c r="I398" s="86">
        <v>43193</v>
      </c>
      <c r="J398" s="87">
        <v>11173557.16</v>
      </c>
    </row>
    <row r="399" spans="1:10" ht="24" x14ac:dyDescent="0.3">
      <c r="A399" s="84" t="s">
        <v>1128</v>
      </c>
      <c r="B399" s="85" t="s">
        <v>145</v>
      </c>
      <c r="C399" s="85" t="s">
        <v>145</v>
      </c>
      <c r="D399" s="85" t="s">
        <v>1129</v>
      </c>
      <c r="E399" s="85" t="s">
        <v>100</v>
      </c>
      <c r="F399" s="85" t="s">
        <v>130</v>
      </c>
      <c r="G399" s="85" t="s">
        <v>1130</v>
      </c>
      <c r="H399" s="86" t="s">
        <v>118</v>
      </c>
      <c r="I399" s="86">
        <v>43188</v>
      </c>
      <c r="J399" s="87">
        <v>818230.86</v>
      </c>
    </row>
    <row r="400" spans="1:10" ht="24" x14ac:dyDescent="0.3">
      <c r="A400" s="84" t="s">
        <v>1131</v>
      </c>
      <c r="B400" s="85" t="s">
        <v>145</v>
      </c>
      <c r="C400" s="85" t="s">
        <v>145</v>
      </c>
      <c r="D400" s="85" t="s">
        <v>1132</v>
      </c>
      <c r="E400" s="85" t="s">
        <v>100</v>
      </c>
      <c r="F400" s="85" t="s">
        <v>1133</v>
      </c>
      <c r="G400" s="85" t="s">
        <v>1134</v>
      </c>
      <c r="H400" s="86" t="s">
        <v>118</v>
      </c>
      <c r="I400" s="86">
        <v>43195</v>
      </c>
      <c r="J400" s="87">
        <v>3652466.7400000007</v>
      </c>
    </row>
    <row r="401" spans="1:10" ht="24" x14ac:dyDescent="0.3">
      <c r="A401" s="84" t="s">
        <v>1135</v>
      </c>
      <c r="B401" s="85" t="s">
        <v>1088</v>
      </c>
      <c r="C401" s="85" t="s">
        <v>145</v>
      </c>
      <c r="D401" s="85" t="s">
        <v>1136</v>
      </c>
      <c r="E401" s="85" t="s">
        <v>100</v>
      </c>
      <c r="F401" s="85" t="s">
        <v>162</v>
      </c>
      <c r="G401" s="85" t="s">
        <v>163</v>
      </c>
      <c r="H401" s="86" t="s">
        <v>118</v>
      </c>
      <c r="I401" s="86">
        <v>43196</v>
      </c>
      <c r="J401" s="87">
        <v>6535889.8900000006</v>
      </c>
    </row>
    <row r="402" spans="1:10" ht="24" x14ac:dyDescent="0.3">
      <c r="A402" s="84" t="s">
        <v>1137</v>
      </c>
      <c r="B402" s="85" t="s">
        <v>145</v>
      </c>
      <c r="C402" s="85" t="s">
        <v>145</v>
      </c>
      <c r="D402" s="85" t="s">
        <v>1138</v>
      </c>
      <c r="E402" s="85" t="s">
        <v>100</v>
      </c>
      <c r="F402" s="85" t="s">
        <v>100</v>
      </c>
      <c r="G402" s="85" t="s">
        <v>100</v>
      </c>
      <c r="H402" s="86" t="s">
        <v>118</v>
      </c>
      <c r="I402" s="86">
        <v>43111</v>
      </c>
      <c r="J402" s="87">
        <v>3874512.379999999</v>
      </c>
    </row>
    <row r="403" spans="1:10" x14ac:dyDescent="0.3">
      <c r="A403" s="84" t="s">
        <v>1139</v>
      </c>
      <c r="B403" s="85" t="s">
        <v>145</v>
      </c>
      <c r="C403" s="85" t="s">
        <v>145</v>
      </c>
      <c r="D403" s="85" t="s">
        <v>1140</v>
      </c>
      <c r="E403" s="85" t="s">
        <v>100</v>
      </c>
      <c r="F403" s="85" t="s">
        <v>100</v>
      </c>
      <c r="G403" s="85" t="s">
        <v>100</v>
      </c>
      <c r="H403" s="86" t="s">
        <v>118</v>
      </c>
      <c r="I403" s="86">
        <v>43117</v>
      </c>
      <c r="J403" s="87">
        <v>1798805.3199999996</v>
      </c>
    </row>
    <row r="404" spans="1:10" ht="24" x14ac:dyDescent="0.3">
      <c r="A404" s="84" t="s">
        <v>1141</v>
      </c>
      <c r="B404" s="85" t="s">
        <v>145</v>
      </c>
      <c r="C404" s="85" t="s">
        <v>145</v>
      </c>
      <c r="D404" s="85" t="s">
        <v>1142</v>
      </c>
      <c r="E404" s="85" t="s">
        <v>100</v>
      </c>
      <c r="F404" s="85" t="s">
        <v>100</v>
      </c>
      <c r="G404" s="85" t="s">
        <v>100</v>
      </c>
      <c r="H404" s="86" t="s">
        <v>118</v>
      </c>
      <c r="I404" s="86">
        <v>43117</v>
      </c>
      <c r="J404" s="87">
        <v>2410830.5399999996</v>
      </c>
    </row>
    <row r="405" spans="1:10" x14ac:dyDescent="0.3">
      <c r="A405" s="84" t="s">
        <v>1143</v>
      </c>
      <c r="B405" s="85" t="s">
        <v>145</v>
      </c>
      <c r="C405" s="85" t="s">
        <v>145</v>
      </c>
      <c r="D405" s="85" t="s">
        <v>1144</v>
      </c>
      <c r="E405" s="85" t="s">
        <v>100</v>
      </c>
      <c r="F405" s="85" t="s">
        <v>100</v>
      </c>
      <c r="G405" s="85" t="s">
        <v>100</v>
      </c>
      <c r="H405" s="86" t="s">
        <v>118</v>
      </c>
      <c r="I405" s="86">
        <v>43115</v>
      </c>
      <c r="J405" s="87">
        <v>2098198.4800000004</v>
      </c>
    </row>
    <row r="406" spans="1:10" ht="24" x14ac:dyDescent="0.3">
      <c r="A406" s="84" t="s">
        <v>1145</v>
      </c>
      <c r="B406" s="85" t="s">
        <v>145</v>
      </c>
      <c r="C406" s="85" t="s">
        <v>145</v>
      </c>
      <c r="D406" s="85" t="s">
        <v>1146</v>
      </c>
      <c r="E406" s="85" t="s">
        <v>100</v>
      </c>
      <c r="F406" s="85" t="s">
        <v>130</v>
      </c>
      <c r="G406" s="85" t="s">
        <v>200</v>
      </c>
      <c r="H406" s="86" t="s">
        <v>118</v>
      </c>
      <c r="I406" s="86">
        <v>43199</v>
      </c>
      <c r="J406" s="87">
        <v>3998548.8300000005</v>
      </c>
    </row>
    <row r="407" spans="1:10" ht="36" x14ac:dyDescent="0.3">
      <c r="A407" s="84" t="s">
        <v>1147</v>
      </c>
      <c r="B407" s="85" t="s">
        <v>145</v>
      </c>
      <c r="C407" s="85" t="s">
        <v>145</v>
      </c>
      <c r="D407" s="85" t="s">
        <v>1148</v>
      </c>
      <c r="E407" s="85" t="s">
        <v>100</v>
      </c>
      <c r="F407" s="85" t="s">
        <v>544</v>
      </c>
      <c r="G407" s="85" t="s">
        <v>545</v>
      </c>
      <c r="H407" s="86" t="s">
        <v>118</v>
      </c>
      <c r="I407" s="86">
        <v>43193</v>
      </c>
      <c r="J407" s="87">
        <v>1014708.28</v>
      </c>
    </row>
    <row r="408" spans="1:10" ht="24" x14ac:dyDescent="0.3">
      <c r="A408" s="84" t="s">
        <v>1149</v>
      </c>
      <c r="B408" s="85" t="s">
        <v>145</v>
      </c>
      <c r="C408" s="85" t="s">
        <v>145</v>
      </c>
      <c r="D408" s="85" t="s">
        <v>1150</v>
      </c>
      <c r="E408" s="85" t="s">
        <v>100</v>
      </c>
      <c r="F408" s="85" t="s">
        <v>100</v>
      </c>
      <c r="G408" s="85" t="s">
        <v>100</v>
      </c>
      <c r="H408" s="86" t="s">
        <v>118</v>
      </c>
      <c r="I408" s="86">
        <v>43140</v>
      </c>
      <c r="J408" s="87">
        <v>574596</v>
      </c>
    </row>
    <row r="409" spans="1:10" ht="24" x14ac:dyDescent="0.3">
      <c r="A409" s="84" t="s">
        <v>1151</v>
      </c>
      <c r="B409" s="85" t="s">
        <v>145</v>
      </c>
      <c r="C409" s="85" t="s">
        <v>145</v>
      </c>
      <c r="D409" s="85" t="s">
        <v>1152</v>
      </c>
      <c r="E409" s="85" t="s">
        <v>100</v>
      </c>
      <c r="F409" s="85" t="s">
        <v>122</v>
      </c>
      <c r="G409" s="85" t="s">
        <v>611</v>
      </c>
      <c r="H409" s="86" t="s">
        <v>118</v>
      </c>
      <c r="I409" s="86">
        <v>43202</v>
      </c>
      <c r="J409" s="87">
        <v>4097087.06</v>
      </c>
    </row>
    <row r="410" spans="1:10" ht="24" x14ac:dyDescent="0.3">
      <c r="A410" s="84" t="s">
        <v>1153</v>
      </c>
      <c r="B410" s="85" t="s">
        <v>145</v>
      </c>
      <c r="C410" s="85" t="s">
        <v>145</v>
      </c>
      <c r="D410" s="85" t="s">
        <v>1154</v>
      </c>
      <c r="E410" s="85" t="s">
        <v>100</v>
      </c>
      <c r="F410" s="85" t="s">
        <v>1155</v>
      </c>
      <c r="G410" s="85" t="s">
        <v>1156</v>
      </c>
      <c r="H410" s="86" t="s">
        <v>118</v>
      </c>
      <c r="I410" s="86">
        <v>43188</v>
      </c>
      <c r="J410" s="87">
        <v>1605404.8</v>
      </c>
    </row>
    <row r="411" spans="1:10" ht="36" x14ac:dyDescent="0.3">
      <c r="A411" s="84" t="s">
        <v>1157</v>
      </c>
      <c r="B411" s="85" t="s">
        <v>188</v>
      </c>
      <c r="C411" s="85" t="s">
        <v>188</v>
      </c>
      <c r="D411" s="85" t="s">
        <v>1158</v>
      </c>
      <c r="E411" s="85" t="s">
        <v>100</v>
      </c>
      <c r="F411" s="85" t="s">
        <v>1159</v>
      </c>
      <c r="G411" s="85" t="s">
        <v>1160</v>
      </c>
      <c r="H411" s="86" t="s">
        <v>118</v>
      </c>
      <c r="I411" s="86">
        <v>43320</v>
      </c>
      <c r="J411" s="87">
        <v>524056.79000000004</v>
      </c>
    </row>
    <row r="412" spans="1:10" ht="24" x14ac:dyDescent="0.3">
      <c r="A412" s="84" t="s">
        <v>1161</v>
      </c>
      <c r="B412" s="85" t="s">
        <v>145</v>
      </c>
      <c r="C412" s="85" t="s">
        <v>145</v>
      </c>
      <c r="D412" s="85" t="s">
        <v>1162</v>
      </c>
      <c r="E412" s="85" t="s">
        <v>100</v>
      </c>
      <c r="F412" s="85" t="s">
        <v>139</v>
      </c>
      <c r="G412" s="85" t="s">
        <v>311</v>
      </c>
      <c r="H412" s="86" t="s">
        <v>118</v>
      </c>
      <c r="I412" s="86">
        <v>43201</v>
      </c>
      <c r="J412" s="87">
        <v>3346324.32</v>
      </c>
    </row>
    <row r="413" spans="1:10" ht="48" x14ac:dyDescent="0.3">
      <c r="A413" s="84" t="s">
        <v>1163</v>
      </c>
      <c r="B413" s="85" t="s">
        <v>115</v>
      </c>
      <c r="C413" s="85" t="s">
        <v>115</v>
      </c>
      <c r="D413" s="85" t="s">
        <v>1164</v>
      </c>
      <c r="E413" s="85" t="s">
        <v>100</v>
      </c>
      <c r="F413" s="85" t="s">
        <v>130</v>
      </c>
      <c r="G413" s="85" t="s">
        <v>1165</v>
      </c>
      <c r="H413" s="86" t="s">
        <v>118</v>
      </c>
      <c r="I413" s="86">
        <v>43411</v>
      </c>
      <c r="J413" s="87">
        <v>655452.85000000009</v>
      </c>
    </row>
    <row r="414" spans="1:10" ht="24" x14ac:dyDescent="0.3">
      <c r="A414" s="84" t="s">
        <v>1166</v>
      </c>
      <c r="B414" s="85" t="s">
        <v>145</v>
      </c>
      <c r="C414" s="85" t="s">
        <v>145</v>
      </c>
      <c r="D414" s="85" t="s">
        <v>1167</v>
      </c>
      <c r="E414" s="85" t="s">
        <v>100</v>
      </c>
      <c r="F414" s="85" t="s">
        <v>551</v>
      </c>
      <c r="G414" s="85" t="s">
        <v>552</v>
      </c>
      <c r="H414" s="86" t="s">
        <v>118</v>
      </c>
      <c r="I414" s="86">
        <v>43210</v>
      </c>
      <c r="J414" s="87">
        <v>4493191.75</v>
      </c>
    </row>
    <row r="415" spans="1:10" ht="36" x14ac:dyDescent="0.3">
      <c r="A415" s="84" t="s">
        <v>1168</v>
      </c>
      <c r="B415" s="85" t="s">
        <v>145</v>
      </c>
      <c r="C415" s="85" t="s">
        <v>145</v>
      </c>
      <c r="D415" s="85" t="s">
        <v>1169</v>
      </c>
      <c r="E415" s="85" t="s">
        <v>100</v>
      </c>
      <c r="F415" s="85" t="s">
        <v>203</v>
      </c>
      <c r="G415" s="85" t="s">
        <v>1170</v>
      </c>
      <c r="H415" s="86" t="s">
        <v>118</v>
      </c>
      <c r="I415" s="86">
        <v>43188</v>
      </c>
      <c r="J415" s="87">
        <v>2004772.45</v>
      </c>
    </row>
    <row r="416" spans="1:10" x14ac:dyDescent="0.3">
      <c r="A416" s="84" t="s">
        <v>1171</v>
      </c>
      <c r="B416" s="85" t="s">
        <v>145</v>
      </c>
      <c r="C416" s="85" t="s">
        <v>145</v>
      </c>
      <c r="D416" s="85" t="s">
        <v>1172</v>
      </c>
      <c r="E416" s="85" t="s">
        <v>100</v>
      </c>
      <c r="F416" s="85" t="s">
        <v>162</v>
      </c>
      <c r="G416" s="85" t="s">
        <v>1173</v>
      </c>
      <c r="H416" s="86" t="s">
        <v>118</v>
      </c>
      <c r="I416" s="86">
        <v>43206</v>
      </c>
      <c r="J416" s="87">
        <v>1875833.3399999996</v>
      </c>
    </row>
    <row r="417" spans="1:10" ht="24" x14ac:dyDescent="0.3">
      <c r="A417" s="84" t="s">
        <v>1174</v>
      </c>
      <c r="B417" s="85" t="s">
        <v>145</v>
      </c>
      <c r="C417" s="85" t="s">
        <v>145</v>
      </c>
      <c r="D417" s="85" t="s">
        <v>1175</v>
      </c>
      <c r="E417" s="85" t="s">
        <v>100</v>
      </c>
      <c r="F417" s="85" t="s">
        <v>130</v>
      </c>
      <c r="G417" s="85" t="s">
        <v>440</v>
      </c>
      <c r="H417" s="86" t="s">
        <v>118</v>
      </c>
      <c r="I417" s="86">
        <v>43202</v>
      </c>
      <c r="J417" s="87">
        <v>8227975.0599999977</v>
      </c>
    </row>
    <row r="418" spans="1:10" ht="24" x14ac:dyDescent="0.3">
      <c r="A418" s="84" t="s">
        <v>1176</v>
      </c>
      <c r="B418" s="85" t="s">
        <v>1088</v>
      </c>
      <c r="C418" s="85" t="s">
        <v>145</v>
      </c>
      <c r="D418" s="85" t="s">
        <v>1177</v>
      </c>
      <c r="E418" s="85" t="s">
        <v>100</v>
      </c>
      <c r="F418" s="85" t="s">
        <v>147</v>
      </c>
      <c r="G418" s="85" t="s">
        <v>1178</v>
      </c>
      <c r="H418" s="86" t="s">
        <v>118</v>
      </c>
      <c r="I418" s="86">
        <v>43207</v>
      </c>
      <c r="J418" s="87">
        <v>8861916.910000002</v>
      </c>
    </row>
    <row r="419" spans="1:10" ht="24" x14ac:dyDescent="0.3">
      <c r="A419" s="84" t="s">
        <v>1179</v>
      </c>
      <c r="B419" s="85" t="s">
        <v>145</v>
      </c>
      <c r="C419" s="85" t="s">
        <v>145</v>
      </c>
      <c r="D419" s="85" t="s">
        <v>1180</v>
      </c>
      <c r="E419" s="85" t="s">
        <v>100</v>
      </c>
      <c r="F419" s="85" t="s">
        <v>577</v>
      </c>
      <c r="G419" s="85" t="s">
        <v>1181</v>
      </c>
      <c r="H419" s="86" t="s">
        <v>118</v>
      </c>
      <c r="I419" s="86">
        <v>43208</v>
      </c>
      <c r="J419" s="87">
        <v>2177228.84</v>
      </c>
    </row>
    <row r="420" spans="1:10" ht="36" x14ac:dyDescent="0.3">
      <c r="A420" s="84" t="s">
        <v>1182</v>
      </c>
      <c r="B420" s="85" t="s">
        <v>120</v>
      </c>
      <c r="C420" s="85" t="s">
        <v>120</v>
      </c>
      <c r="D420" s="85" t="s">
        <v>1183</v>
      </c>
      <c r="E420" s="85" t="s">
        <v>1184</v>
      </c>
      <c r="F420" s="85" t="s">
        <v>100</v>
      </c>
      <c r="G420" s="85" t="s">
        <v>100</v>
      </c>
      <c r="H420" s="86" t="s">
        <v>118</v>
      </c>
      <c r="I420" s="86">
        <v>43130</v>
      </c>
      <c r="J420" s="87">
        <v>252300.52</v>
      </c>
    </row>
    <row r="421" spans="1:10" x14ac:dyDescent="0.3">
      <c r="A421" s="84" t="s">
        <v>1185</v>
      </c>
      <c r="B421" s="85" t="s">
        <v>145</v>
      </c>
      <c r="C421" s="85" t="s">
        <v>145</v>
      </c>
      <c r="D421" s="85" t="s">
        <v>1186</v>
      </c>
      <c r="E421" s="85" t="s">
        <v>100</v>
      </c>
      <c r="F421" s="85" t="s">
        <v>100</v>
      </c>
      <c r="G421" s="85" t="s">
        <v>100</v>
      </c>
      <c r="H421" s="86" t="s">
        <v>118</v>
      </c>
      <c r="I421" s="86">
        <v>43073</v>
      </c>
      <c r="J421" s="87">
        <v>2479459.209999999</v>
      </c>
    </row>
    <row r="422" spans="1:10" ht="24" x14ac:dyDescent="0.3">
      <c r="A422" s="84" t="s">
        <v>1187</v>
      </c>
      <c r="B422" s="85" t="s">
        <v>145</v>
      </c>
      <c r="C422" s="85" t="s">
        <v>145</v>
      </c>
      <c r="D422" s="85" t="s">
        <v>1188</v>
      </c>
      <c r="E422" s="85" t="s">
        <v>100</v>
      </c>
      <c r="F422" s="85" t="s">
        <v>130</v>
      </c>
      <c r="G422" s="85" t="s">
        <v>1189</v>
      </c>
      <c r="H422" s="86" t="s">
        <v>118</v>
      </c>
      <c r="I422" s="86">
        <v>43214</v>
      </c>
      <c r="J422" s="87">
        <v>1648076.3000000003</v>
      </c>
    </row>
    <row r="423" spans="1:10" ht="24" x14ac:dyDescent="0.3">
      <c r="A423" s="84" t="s">
        <v>1190</v>
      </c>
      <c r="B423" s="85" t="s">
        <v>145</v>
      </c>
      <c r="C423" s="85" t="s">
        <v>145</v>
      </c>
      <c r="D423" s="85" t="s">
        <v>1191</v>
      </c>
      <c r="E423" s="85" t="s">
        <v>100</v>
      </c>
      <c r="F423" s="85" t="s">
        <v>130</v>
      </c>
      <c r="G423" s="85" t="s">
        <v>305</v>
      </c>
      <c r="H423" s="86" t="s">
        <v>118</v>
      </c>
      <c r="I423" s="86">
        <v>43214</v>
      </c>
      <c r="J423" s="87">
        <v>808073.71999999986</v>
      </c>
    </row>
    <row r="424" spans="1:10" ht="36" x14ac:dyDescent="0.3">
      <c r="A424" s="84" t="s">
        <v>1192</v>
      </c>
      <c r="B424" s="85" t="s">
        <v>145</v>
      </c>
      <c r="C424" s="85" t="s">
        <v>145</v>
      </c>
      <c r="D424" s="85" t="s">
        <v>1193</v>
      </c>
      <c r="E424" s="85" t="s">
        <v>100</v>
      </c>
      <c r="F424" s="85" t="s">
        <v>1194</v>
      </c>
      <c r="G424" s="85" t="s">
        <v>1195</v>
      </c>
      <c r="H424" s="86" t="s">
        <v>118</v>
      </c>
      <c r="I424" s="86">
        <v>43208</v>
      </c>
      <c r="J424" s="87">
        <v>853644.70999999985</v>
      </c>
    </row>
    <row r="425" spans="1:10" ht="24" x14ac:dyDescent="0.3">
      <c r="A425" s="84" t="s">
        <v>1196</v>
      </c>
      <c r="B425" s="85" t="s">
        <v>145</v>
      </c>
      <c r="C425" s="85" t="s">
        <v>145</v>
      </c>
      <c r="D425" s="85" t="s">
        <v>1197</v>
      </c>
      <c r="E425" s="85" t="s">
        <v>100</v>
      </c>
      <c r="F425" s="85" t="s">
        <v>122</v>
      </c>
      <c r="G425" s="85" t="s">
        <v>611</v>
      </c>
      <c r="H425" s="86" t="s">
        <v>118</v>
      </c>
      <c r="I425" s="86">
        <v>43215</v>
      </c>
      <c r="J425" s="87">
        <v>7532547.3999999994</v>
      </c>
    </row>
    <row r="426" spans="1:10" ht="24" x14ac:dyDescent="0.3">
      <c r="A426" s="84" t="s">
        <v>1198</v>
      </c>
      <c r="B426" s="85" t="s">
        <v>145</v>
      </c>
      <c r="C426" s="85" t="s">
        <v>145</v>
      </c>
      <c r="D426" s="85" t="s">
        <v>1199</v>
      </c>
      <c r="E426" s="85" t="s">
        <v>100</v>
      </c>
      <c r="F426" s="85" t="s">
        <v>130</v>
      </c>
      <c r="G426" s="85" t="s">
        <v>1118</v>
      </c>
      <c r="H426" s="86" t="s">
        <v>118</v>
      </c>
      <c r="I426" s="86">
        <v>43214</v>
      </c>
      <c r="J426" s="87">
        <v>1751834.1500000001</v>
      </c>
    </row>
    <row r="427" spans="1:10" ht="24" x14ac:dyDescent="0.3">
      <c r="A427" s="84" t="s">
        <v>1200</v>
      </c>
      <c r="B427" s="85" t="s">
        <v>145</v>
      </c>
      <c r="C427" s="85" t="s">
        <v>145</v>
      </c>
      <c r="D427" s="85" t="s">
        <v>1201</v>
      </c>
      <c r="E427" s="85" t="s">
        <v>100</v>
      </c>
      <c r="F427" s="85" t="s">
        <v>122</v>
      </c>
      <c r="G427" s="85" t="s">
        <v>583</v>
      </c>
      <c r="H427" s="86" t="s">
        <v>118</v>
      </c>
      <c r="I427" s="86">
        <v>43214</v>
      </c>
      <c r="J427" s="87">
        <v>2145782.7799999998</v>
      </c>
    </row>
    <row r="428" spans="1:10" x14ac:dyDescent="0.3">
      <c r="A428" s="84" t="s">
        <v>1202</v>
      </c>
      <c r="B428" s="85" t="s">
        <v>145</v>
      </c>
      <c r="C428" s="85" t="s">
        <v>145</v>
      </c>
      <c r="D428" s="85" t="s">
        <v>1203</v>
      </c>
      <c r="E428" s="85" t="s">
        <v>100</v>
      </c>
      <c r="F428" s="85" t="s">
        <v>130</v>
      </c>
      <c r="G428" s="85" t="s">
        <v>1204</v>
      </c>
      <c r="H428" s="86" t="s">
        <v>118</v>
      </c>
      <c r="I428" s="86">
        <v>43214</v>
      </c>
      <c r="J428" s="87">
        <v>797847.28</v>
      </c>
    </row>
    <row r="429" spans="1:10" x14ac:dyDescent="0.3">
      <c r="A429" s="84" t="s">
        <v>1205</v>
      </c>
      <c r="B429" s="85" t="s">
        <v>145</v>
      </c>
      <c r="C429" s="85" t="s">
        <v>145</v>
      </c>
      <c r="D429" s="85" t="s">
        <v>1206</v>
      </c>
      <c r="E429" s="85" t="s">
        <v>100</v>
      </c>
      <c r="F429" s="85" t="s">
        <v>162</v>
      </c>
      <c r="G429" s="85" t="s">
        <v>1207</v>
      </c>
      <c r="H429" s="86" t="s">
        <v>118</v>
      </c>
      <c r="I429" s="86">
        <v>43185</v>
      </c>
      <c r="J429" s="87">
        <v>1764558.6600000001</v>
      </c>
    </row>
    <row r="430" spans="1:10" x14ac:dyDescent="0.3">
      <c r="A430" s="84" t="s">
        <v>1208</v>
      </c>
      <c r="B430" s="85" t="s">
        <v>145</v>
      </c>
      <c r="C430" s="85" t="s">
        <v>145</v>
      </c>
      <c r="D430" s="85" t="s">
        <v>1209</v>
      </c>
      <c r="E430" s="85" t="s">
        <v>100</v>
      </c>
      <c r="F430" s="85" t="s">
        <v>162</v>
      </c>
      <c r="G430" s="85" t="s">
        <v>1207</v>
      </c>
      <c r="H430" s="86" t="s">
        <v>118</v>
      </c>
      <c r="I430" s="86">
        <v>43188</v>
      </c>
      <c r="J430" s="87">
        <v>3626726.6399999997</v>
      </c>
    </row>
    <row r="431" spans="1:10" ht="24" x14ac:dyDescent="0.3">
      <c r="A431" s="84" t="s">
        <v>1210</v>
      </c>
      <c r="B431" s="85" t="s">
        <v>145</v>
      </c>
      <c r="C431" s="85" t="s">
        <v>145</v>
      </c>
      <c r="D431" s="85" t="s">
        <v>1211</v>
      </c>
      <c r="E431" s="85" t="s">
        <v>100</v>
      </c>
      <c r="F431" s="85" t="s">
        <v>135</v>
      </c>
      <c r="G431" s="85" t="s">
        <v>136</v>
      </c>
      <c r="H431" s="86" t="s">
        <v>118</v>
      </c>
      <c r="I431" s="86">
        <v>43389</v>
      </c>
      <c r="J431" s="87">
        <v>474429.25</v>
      </c>
    </row>
    <row r="432" spans="1:10" ht="24" x14ac:dyDescent="0.3">
      <c r="A432" s="84" t="s">
        <v>1212</v>
      </c>
      <c r="B432" s="85" t="s">
        <v>145</v>
      </c>
      <c r="C432" s="85" t="s">
        <v>145</v>
      </c>
      <c r="D432" s="85" t="s">
        <v>1213</v>
      </c>
      <c r="E432" s="85" t="s">
        <v>100</v>
      </c>
      <c r="F432" s="85" t="s">
        <v>151</v>
      </c>
      <c r="G432" s="85" t="s">
        <v>501</v>
      </c>
      <c r="H432" s="86" t="s">
        <v>118</v>
      </c>
      <c r="I432" s="86">
        <v>43500</v>
      </c>
      <c r="J432" s="87">
        <v>579598.87</v>
      </c>
    </row>
    <row r="433" spans="1:10" ht="24" x14ac:dyDescent="0.3">
      <c r="A433" s="84" t="s">
        <v>1214</v>
      </c>
      <c r="B433" s="85" t="s">
        <v>145</v>
      </c>
      <c r="C433" s="85" t="s">
        <v>145</v>
      </c>
      <c r="D433" s="85" t="s">
        <v>1215</v>
      </c>
      <c r="E433" s="85" t="s">
        <v>100</v>
      </c>
      <c r="F433" s="85" t="s">
        <v>130</v>
      </c>
      <c r="G433" s="85" t="s">
        <v>593</v>
      </c>
      <c r="H433" s="86" t="s">
        <v>118</v>
      </c>
      <c r="I433" s="86">
        <v>43455</v>
      </c>
      <c r="J433" s="87">
        <v>15459706.289999999</v>
      </c>
    </row>
    <row r="434" spans="1:10" x14ac:dyDescent="0.3">
      <c r="A434" s="84" t="s">
        <v>1216</v>
      </c>
      <c r="B434" s="85" t="s">
        <v>145</v>
      </c>
      <c r="C434" s="85" t="s">
        <v>145</v>
      </c>
      <c r="D434" s="85" t="s">
        <v>1217</v>
      </c>
      <c r="E434" s="85" t="s">
        <v>100</v>
      </c>
      <c r="F434" s="85" t="s">
        <v>122</v>
      </c>
      <c r="G434" s="85" t="s">
        <v>1218</v>
      </c>
      <c r="H434" s="86" t="s">
        <v>118</v>
      </c>
      <c r="I434" s="86">
        <v>43220</v>
      </c>
      <c r="J434" s="87">
        <v>1519848.42</v>
      </c>
    </row>
    <row r="435" spans="1:10" ht="24" x14ac:dyDescent="0.3">
      <c r="A435" s="84" t="s">
        <v>1219</v>
      </c>
      <c r="B435" s="85" t="s">
        <v>145</v>
      </c>
      <c r="C435" s="85" t="s">
        <v>145</v>
      </c>
      <c r="D435" s="85" t="s">
        <v>1220</v>
      </c>
      <c r="E435" s="85" t="s">
        <v>100</v>
      </c>
      <c r="F435" s="85" t="s">
        <v>122</v>
      </c>
      <c r="G435" s="85" t="s">
        <v>611</v>
      </c>
      <c r="H435" s="86" t="s">
        <v>118</v>
      </c>
      <c r="I435" s="86">
        <v>43220</v>
      </c>
      <c r="J435" s="87">
        <v>4719009.84</v>
      </c>
    </row>
    <row r="436" spans="1:10" ht="36" x14ac:dyDescent="0.3">
      <c r="A436" s="84" t="s">
        <v>1221</v>
      </c>
      <c r="B436" s="85" t="s">
        <v>145</v>
      </c>
      <c r="C436" s="85" t="s">
        <v>145</v>
      </c>
      <c r="D436" s="85" t="s">
        <v>1222</v>
      </c>
      <c r="E436" s="85" t="s">
        <v>100</v>
      </c>
      <c r="F436" s="85" t="s">
        <v>162</v>
      </c>
      <c r="G436" s="85" t="s">
        <v>163</v>
      </c>
      <c r="H436" s="86" t="s">
        <v>118</v>
      </c>
      <c r="I436" s="86">
        <v>43216</v>
      </c>
      <c r="J436" s="87">
        <v>5573802.3300000001</v>
      </c>
    </row>
    <row r="437" spans="1:10" x14ac:dyDescent="0.3">
      <c r="A437" s="84" t="s">
        <v>1223</v>
      </c>
      <c r="B437" s="85" t="s">
        <v>145</v>
      </c>
      <c r="C437" s="85" t="s">
        <v>145</v>
      </c>
      <c r="D437" s="85" t="s">
        <v>1224</v>
      </c>
      <c r="E437" s="85" t="s">
        <v>100</v>
      </c>
      <c r="F437" s="85" t="s">
        <v>100</v>
      </c>
      <c r="G437" s="85" t="s">
        <v>100</v>
      </c>
      <c r="H437" s="86" t="s">
        <v>118</v>
      </c>
      <c r="I437" s="86">
        <v>43125</v>
      </c>
      <c r="J437" s="87">
        <v>4299274.8</v>
      </c>
    </row>
    <row r="438" spans="1:10" ht="36" x14ac:dyDescent="0.3">
      <c r="A438" s="84" t="s">
        <v>1225</v>
      </c>
      <c r="B438" s="85" t="s">
        <v>145</v>
      </c>
      <c r="C438" s="85" t="s">
        <v>145</v>
      </c>
      <c r="D438" s="85" t="s">
        <v>1226</v>
      </c>
      <c r="E438" s="85" t="s">
        <v>100</v>
      </c>
      <c r="F438" s="85" t="s">
        <v>100</v>
      </c>
      <c r="G438" s="85" t="s">
        <v>100</v>
      </c>
      <c r="H438" s="86" t="s">
        <v>118</v>
      </c>
      <c r="I438" s="86">
        <v>43138</v>
      </c>
      <c r="J438" s="87">
        <v>398015.28</v>
      </c>
    </row>
    <row r="439" spans="1:10" ht="24" x14ac:dyDescent="0.3">
      <c r="A439" s="84" t="s">
        <v>1227</v>
      </c>
      <c r="B439" s="85" t="s">
        <v>145</v>
      </c>
      <c r="C439" s="85" t="s">
        <v>145</v>
      </c>
      <c r="D439" s="85" t="s">
        <v>1228</v>
      </c>
      <c r="E439" s="85" t="s">
        <v>100</v>
      </c>
      <c r="F439" s="85" t="s">
        <v>100</v>
      </c>
      <c r="G439" s="85" t="s">
        <v>100</v>
      </c>
      <c r="H439" s="86" t="s">
        <v>118</v>
      </c>
      <c r="I439" s="86">
        <v>43146</v>
      </c>
      <c r="J439" s="87">
        <v>79049.600000000006</v>
      </c>
    </row>
    <row r="440" spans="1:10" x14ac:dyDescent="0.3">
      <c r="A440" s="84" t="s">
        <v>1229</v>
      </c>
      <c r="B440" s="85" t="s">
        <v>145</v>
      </c>
      <c r="C440" s="85" t="s">
        <v>145</v>
      </c>
      <c r="D440" s="85" t="s">
        <v>1230</v>
      </c>
      <c r="E440" s="85" t="s">
        <v>100</v>
      </c>
      <c r="F440" s="85" t="s">
        <v>100</v>
      </c>
      <c r="G440" s="85" t="s">
        <v>100</v>
      </c>
      <c r="H440" s="86" t="s">
        <v>118</v>
      </c>
      <c r="I440" s="86">
        <v>43146</v>
      </c>
      <c r="J440" s="87">
        <v>734410.76</v>
      </c>
    </row>
    <row r="441" spans="1:10" x14ac:dyDescent="0.3">
      <c r="A441" s="84" t="s">
        <v>1231</v>
      </c>
      <c r="B441" s="85" t="s">
        <v>145</v>
      </c>
      <c r="C441" s="85" t="s">
        <v>145</v>
      </c>
      <c r="D441" s="85" t="s">
        <v>1232</v>
      </c>
      <c r="E441" s="85" t="s">
        <v>100</v>
      </c>
      <c r="F441" s="85" t="s">
        <v>100</v>
      </c>
      <c r="G441" s="85" t="s">
        <v>100</v>
      </c>
      <c r="H441" s="86" t="s">
        <v>118</v>
      </c>
      <c r="I441" s="86">
        <v>43156</v>
      </c>
      <c r="J441" s="87">
        <v>4124144.52</v>
      </c>
    </row>
    <row r="442" spans="1:10" ht="24" x14ac:dyDescent="0.3">
      <c r="A442" s="84" t="s">
        <v>1233</v>
      </c>
      <c r="B442" s="85" t="s">
        <v>145</v>
      </c>
      <c r="C442" s="85" t="s">
        <v>145</v>
      </c>
      <c r="D442" s="85" t="s">
        <v>1234</v>
      </c>
      <c r="E442" s="85" t="s">
        <v>100</v>
      </c>
      <c r="F442" s="85" t="s">
        <v>100</v>
      </c>
      <c r="G442" s="85" t="s">
        <v>100</v>
      </c>
      <c r="H442" s="86" t="s">
        <v>118</v>
      </c>
      <c r="I442" s="86">
        <v>43133</v>
      </c>
      <c r="J442" s="87">
        <v>2332457.06</v>
      </c>
    </row>
    <row r="443" spans="1:10" x14ac:dyDescent="0.3">
      <c r="A443" s="84" t="s">
        <v>1235</v>
      </c>
      <c r="B443" s="85" t="s">
        <v>145</v>
      </c>
      <c r="C443" s="85" t="s">
        <v>145</v>
      </c>
      <c r="D443" s="85" t="s">
        <v>1236</v>
      </c>
      <c r="E443" s="85" t="s">
        <v>100</v>
      </c>
      <c r="F443" s="85" t="s">
        <v>100</v>
      </c>
      <c r="G443" s="85" t="s">
        <v>100</v>
      </c>
      <c r="H443" s="86" t="s">
        <v>118</v>
      </c>
      <c r="I443" s="86">
        <v>43160</v>
      </c>
      <c r="J443" s="87">
        <v>2160834.4</v>
      </c>
    </row>
    <row r="444" spans="1:10" ht="24" x14ac:dyDescent="0.3">
      <c r="A444" s="84" t="s">
        <v>1237</v>
      </c>
      <c r="B444" s="85" t="s">
        <v>145</v>
      </c>
      <c r="C444" s="85" t="s">
        <v>145</v>
      </c>
      <c r="D444" s="85" t="s">
        <v>1238</v>
      </c>
      <c r="E444" s="85" t="s">
        <v>100</v>
      </c>
      <c r="F444" s="85" t="s">
        <v>100</v>
      </c>
      <c r="G444" s="85" t="s">
        <v>100</v>
      </c>
      <c r="H444" s="86" t="s">
        <v>118</v>
      </c>
      <c r="I444" s="86">
        <v>43164</v>
      </c>
      <c r="J444" s="87">
        <v>1281816</v>
      </c>
    </row>
    <row r="445" spans="1:10" x14ac:dyDescent="0.3">
      <c r="A445" s="84" t="s">
        <v>1239</v>
      </c>
      <c r="B445" s="85" t="s">
        <v>145</v>
      </c>
      <c r="C445" s="85" t="s">
        <v>145</v>
      </c>
      <c r="D445" s="85" t="s">
        <v>1240</v>
      </c>
      <c r="E445" s="85" t="s">
        <v>100</v>
      </c>
      <c r="F445" s="85" t="s">
        <v>100</v>
      </c>
      <c r="G445" s="85" t="s">
        <v>100</v>
      </c>
      <c r="H445" s="86" t="s">
        <v>118</v>
      </c>
      <c r="I445" s="86">
        <v>43164</v>
      </c>
      <c r="J445" s="87">
        <v>166852.08000000002</v>
      </c>
    </row>
    <row r="446" spans="1:10" ht="24" x14ac:dyDescent="0.3">
      <c r="A446" s="84" t="s">
        <v>1241</v>
      </c>
      <c r="B446" s="85" t="s">
        <v>145</v>
      </c>
      <c r="C446" s="85" t="s">
        <v>145</v>
      </c>
      <c r="D446" s="85" t="s">
        <v>1242</v>
      </c>
      <c r="E446" s="85" t="s">
        <v>100</v>
      </c>
      <c r="F446" s="85" t="s">
        <v>100</v>
      </c>
      <c r="G446" s="85" t="s">
        <v>100</v>
      </c>
      <c r="H446" s="86" t="s">
        <v>118</v>
      </c>
      <c r="I446" s="86">
        <v>43164</v>
      </c>
      <c r="J446" s="87">
        <v>2789309.919999999</v>
      </c>
    </row>
    <row r="447" spans="1:10" ht="24" x14ac:dyDescent="0.3">
      <c r="A447" s="84" t="s">
        <v>1243</v>
      </c>
      <c r="B447" s="85" t="s">
        <v>145</v>
      </c>
      <c r="C447" s="85" t="s">
        <v>145</v>
      </c>
      <c r="D447" s="85" t="s">
        <v>1244</v>
      </c>
      <c r="E447" s="85" t="s">
        <v>100</v>
      </c>
      <c r="F447" s="85" t="s">
        <v>100</v>
      </c>
      <c r="G447" s="85" t="s">
        <v>100</v>
      </c>
      <c r="H447" s="86" t="s">
        <v>118</v>
      </c>
      <c r="I447" s="86">
        <v>43165</v>
      </c>
      <c r="J447" s="87">
        <v>480530.16000000003</v>
      </c>
    </row>
    <row r="448" spans="1:10" x14ac:dyDescent="0.3">
      <c r="A448" s="84" t="s">
        <v>1245</v>
      </c>
      <c r="B448" s="85" t="s">
        <v>145</v>
      </c>
      <c r="C448" s="85" t="s">
        <v>145</v>
      </c>
      <c r="D448" s="85" t="s">
        <v>1246</v>
      </c>
      <c r="E448" s="85" t="s">
        <v>100</v>
      </c>
      <c r="F448" s="85" t="s">
        <v>100</v>
      </c>
      <c r="G448" s="85" t="s">
        <v>100</v>
      </c>
      <c r="H448" s="86" t="s">
        <v>118</v>
      </c>
      <c r="I448" s="86">
        <v>43174</v>
      </c>
      <c r="J448" s="87">
        <v>901005.16</v>
      </c>
    </row>
    <row r="449" spans="1:10" ht="24" x14ac:dyDescent="0.3">
      <c r="A449" s="84" t="s">
        <v>1247</v>
      </c>
      <c r="B449" s="85" t="s">
        <v>145</v>
      </c>
      <c r="C449" s="85" t="s">
        <v>145</v>
      </c>
      <c r="D449" s="85" t="s">
        <v>1248</v>
      </c>
      <c r="E449" s="85" t="s">
        <v>100</v>
      </c>
      <c r="F449" s="85" t="s">
        <v>100</v>
      </c>
      <c r="G449" s="85" t="s">
        <v>100</v>
      </c>
      <c r="H449" s="86" t="s">
        <v>118</v>
      </c>
      <c r="I449" s="86">
        <v>43168</v>
      </c>
      <c r="J449" s="87">
        <v>1204925.76</v>
      </c>
    </row>
    <row r="450" spans="1:10" ht="36" x14ac:dyDescent="0.3">
      <c r="A450" s="84" t="s">
        <v>1249</v>
      </c>
      <c r="B450" s="85" t="s">
        <v>188</v>
      </c>
      <c r="C450" s="85" t="s">
        <v>188</v>
      </c>
      <c r="D450" s="85" t="s">
        <v>1250</v>
      </c>
      <c r="E450" s="85" t="s">
        <v>1251</v>
      </c>
      <c r="F450" s="85" t="s">
        <v>130</v>
      </c>
      <c r="G450" s="85" t="s">
        <v>298</v>
      </c>
      <c r="H450" s="86" t="s">
        <v>118</v>
      </c>
      <c r="I450" s="86">
        <v>43028</v>
      </c>
      <c r="J450" s="87">
        <v>30111733.009999994</v>
      </c>
    </row>
    <row r="451" spans="1:10" ht="36" x14ac:dyDescent="0.3">
      <c r="A451" s="84" t="s">
        <v>1252</v>
      </c>
      <c r="B451" s="85" t="s">
        <v>188</v>
      </c>
      <c r="C451" s="85" t="s">
        <v>188</v>
      </c>
      <c r="D451" s="85" t="s">
        <v>1253</v>
      </c>
      <c r="E451" s="85" t="s">
        <v>100</v>
      </c>
      <c r="F451" s="85" t="s">
        <v>162</v>
      </c>
      <c r="G451" s="85" t="s">
        <v>163</v>
      </c>
      <c r="H451" s="86" t="s">
        <v>118</v>
      </c>
      <c r="I451" s="86">
        <v>43070</v>
      </c>
      <c r="J451" s="87">
        <v>12004514.02</v>
      </c>
    </row>
    <row r="452" spans="1:10" ht="24" x14ac:dyDescent="0.3">
      <c r="A452" s="84" t="s">
        <v>1254</v>
      </c>
      <c r="B452" s="85" t="s">
        <v>188</v>
      </c>
      <c r="C452" s="85" t="s">
        <v>188</v>
      </c>
      <c r="D452" s="85" t="s">
        <v>1255</v>
      </c>
      <c r="E452" s="85" t="s">
        <v>100</v>
      </c>
      <c r="F452" s="85" t="s">
        <v>158</v>
      </c>
      <c r="G452" s="85" t="s">
        <v>385</v>
      </c>
      <c r="H452" s="86" t="s">
        <v>118</v>
      </c>
      <c r="I452" s="86">
        <v>42982</v>
      </c>
      <c r="J452" s="87">
        <v>10051698.530000001</v>
      </c>
    </row>
    <row r="453" spans="1:10" ht="24" x14ac:dyDescent="0.3">
      <c r="A453" s="84" t="s">
        <v>1256</v>
      </c>
      <c r="B453" s="85" t="s">
        <v>188</v>
      </c>
      <c r="C453" s="85" t="s">
        <v>188</v>
      </c>
      <c r="D453" s="85" t="s">
        <v>1257</v>
      </c>
      <c r="E453" s="85" t="s">
        <v>100</v>
      </c>
      <c r="F453" s="85" t="s">
        <v>158</v>
      </c>
      <c r="G453" s="85" t="s">
        <v>385</v>
      </c>
      <c r="H453" s="86" t="s">
        <v>118</v>
      </c>
      <c r="I453" s="86">
        <v>42982</v>
      </c>
      <c r="J453" s="87">
        <v>6318690.209999999</v>
      </c>
    </row>
    <row r="454" spans="1:10" ht="48" x14ac:dyDescent="0.3">
      <c r="A454" s="84" t="s">
        <v>1258</v>
      </c>
      <c r="B454" s="85" t="s">
        <v>188</v>
      </c>
      <c r="C454" s="85" t="s">
        <v>188</v>
      </c>
      <c r="D454" s="85" t="s">
        <v>1259</v>
      </c>
      <c r="E454" s="85" t="s">
        <v>100</v>
      </c>
      <c r="F454" s="85" t="s">
        <v>248</v>
      </c>
      <c r="G454" s="85" t="s">
        <v>249</v>
      </c>
      <c r="H454" s="86" t="s">
        <v>118</v>
      </c>
      <c r="I454" s="86">
        <v>43069</v>
      </c>
      <c r="J454" s="87">
        <v>1715332.2900000003</v>
      </c>
    </row>
    <row r="455" spans="1:10" ht="36" x14ac:dyDescent="0.3">
      <c r="A455" s="84" t="s">
        <v>1260</v>
      </c>
      <c r="B455" s="85" t="s">
        <v>145</v>
      </c>
      <c r="C455" s="85" t="s">
        <v>145</v>
      </c>
      <c r="D455" s="85" t="s">
        <v>1261</v>
      </c>
      <c r="E455" s="85" t="s">
        <v>100</v>
      </c>
      <c r="F455" s="85" t="s">
        <v>130</v>
      </c>
      <c r="G455" s="85" t="s">
        <v>537</v>
      </c>
      <c r="H455" s="86" t="s">
        <v>118</v>
      </c>
      <c r="I455" s="86">
        <v>43230</v>
      </c>
      <c r="J455" s="87">
        <v>536888.74</v>
      </c>
    </row>
    <row r="456" spans="1:10" ht="24" x14ac:dyDescent="0.3">
      <c r="A456" s="84" t="s">
        <v>1262</v>
      </c>
      <c r="B456" s="85" t="s">
        <v>145</v>
      </c>
      <c r="C456" s="85" t="s">
        <v>145</v>
      </c>
      <c r="D456" s="85" t="s">
        <v>1263</v>
      </c>
      <c r="E456" s="85" t="s">
        <v>100</v>
      </c>
      <c r="F456" s="85" t="s">
        <v>830</v>
      </c>
      <c r="G456" s="85" t="s">
        <v>831</v>
      </c>
      <c r="H456" s="86" t="s">
        <v>118</v>
      </c>
      <c r="I456" s="86">
        <v>43230</v>
      </c>
      <c r="J456" s="87">
        <v>496240</v>
      </c>
    </row>
    <row r="457" spans="1:10" ht="24" x14ac:dyDescent="0.3">
      <c r="A457" s="84" t="s">
        <v>1264</v>
      </c>
      <c r="B457" s="85" t="s">
        <v>145</v>
      </c>
      <c r="C457" s="85" t="s">
        <v>145</v>
      </c>
      <c r="D457" s="85" t="s">
        <v>1265</v>
      </c>
      <c r="E457" s="85" t="s">
        <v>100</v>
      </c>
      <c r="F457" s="85" t="s">
        <v>1266</v>
      </c>
      <c r="G457" s="85" t="s">
        <v>1267</v>
      </c>
      <c r="H457" s="86" t="s">
        <v>118</v>
      </c>
      <c r="I457" s="86">
        <v>43229</v>
      </c>
      <c r="J457" s="87">
        <v>1209706.3199999998</v>
      </c>
    </row>
    <row r="458" spans="1:10" ht="36" x14ac:dyDescent="0.3">
      <c r="A458" s="84" t="s">
        <v>1268</v>
      </c>
      <c r="B458" s="85" t="s">
        <v>145</v>
      </c>
      <c r="C458" s="85" t="s">
        <v>145</v>
      </c>
      <c r="D458" s="85" t="s">
        <v>1269</v>
      </c>
      <c r="E458" s="85" t="s">
        <v>100</v>
      </c>
      <c r="F458" s="85" t="s">
        <v>130</v>
      </c>
      <c r="G458" s="85" t="s">
        <v>537</v>
      </c>
      <c r="H458" s="86" t="s">
        <v>118</v>
      </c>
      <c r="I458" s="86">
        <v>43230</v>
      </c>
      <c r="J458" s="87">
        <v>2334159.4</v>
      </c>
    </row>
    <row r="459" spans="1:10" ht="24" x14ac:dyDescent="0.3">
      <c r="A459" s="84" t="s">
        <v>1270</v>
      </c>
      <c r="B459" s="85" t="s">
        <v>145</v>
      </c>
      <c r="C459" s="85" t="s">
        <v>145</v>
      </c>
      <c r="D459" s="85" t="s">
        <v>1271</v>
      </c>
      <c r="E459" s="85" t="s">
        <v>100</v>
      </c>
      <c r="F459" s="85" t="s">
        <v>130</v>
      </c>
      <c r="G459" s="85" t="s">
        <v>291</v>
      </c>
      <c r="H459" s="86" t="s">
        <v>118</v>
      </c>
      <c r="I459" s="86">
        <v>43220</v>
      </c>
      <c r="J459" s="87">
        <v>2316066.8199999994</v>
      </c>
    </row>
    <row r="460" spans="1:10" x14ac:dyDescent="0.3">
      <c r="A460" s="84" t="s">
        <v>1272</v>
      </c>
      <c r="B460" s="85" t="s">
        <v>145</v>
      </c>
      <c r="C460" s="85" t="s">
        <v>145</v>
      </c>
      <c r="D460" s="85" t="s">
        <v>1273</v>
      </c>
      <c r="E460" s="85" t="s">
        <v>100</v>
      </c>
      <c r="F460" s="85" t="s">
        <v>130</v>
      </c>
      <c r="G460" s="85" t="s">
        <v>1204</v>
      </c>
      <c r="H460" s="86" t="s">
        <v>118</v>
      </c>
      <c r="I460" s="86">
        <v>43234</v>
      </c>
      <c r="J460" s="87">
        <v>843491.96</v>
      </c>
    </row>
    <row r="461" spans="1:10" ht="36" x14ac:dyDescent="0.3">
      <c r="A461" s="84" t="s">
        <v>1274</v>
      </c>
      <c r="B461" s="85" t="s">
        <v>145</v>
      </c>
      <c r="C461" s="85" t="s">
        <v>145</v>
      </c>
      <c r="D461" s="85" t="s">
        <v>1275</v>
      </c>
      <c r="E461" s="85" t="s">
        <v>100</v>
      </c>
      <c r="F461" s="85" t="s">
        <v>1266</v>
      </c>
      <c r="G461" s="85" t="s">
        <v>1267</v>
      </c>
      <c r="H461" s="86" t="s">
        <v>118</v>
      </c>
      <c r="I461" s="86">
        <v>43230</v>
      </c>
      <c r="J461" s="87">
        <v>747639</v>
      </c>
    </row>
    <row r="462" spans="1:10" ht="48" x14ac:dyDescent="0.3">
      <c r="A462" s="84" t="s">
        <v>1276</v>
      </c>
      <c r="B462" s="85" t="s">
        <v>145</v>
      </c>
      <c r="C462" s="85" t="s">
        <v>145</v>
      </c>
      <c r="D462" s="85" t="s">
        <v>1277</v>
      </c>
      <c r="E462" s="85" t="s">
        <v>100</v>
      </c>
      <c r="F462" s="85" t="s">
        <v>336</v>
      </c>
      <c r="G462" s="85" t="s">
        <v>337</v>
      </c>
      <c r="H462" s="86" t="s">
        <v>118</v>
      </c>
      <c r="I462" s="86">
        <v>43451</v>
      </c>
      <c r="J462" s="87">
        <v>3588658.27</v>
      </c>
    </row>
    <row r="463" spans="1:10" ht="24" x14ac:dyDescent="0.3">
      <c r="A463" s="84" t="s">
        <v>1278</v>
      </c>
      <c r="B463" s="85" t="s">
        <v>120</v>
      </c>
      <c r="C463" s="85" t="s">
        <v>120</v>
      </c>
      <c r="D463" s="85" t="s">
        <v>1279</v>
      </c>
      <c r="E463" s="85" t="s">
        <v>100</v>
      </c>
      <c r="F463" s="85" t="s">
        <v>135</v>
      </c>
      <c r="G463" s="85" t="s">
        <v>136</v>
      </c>
      <c r="H463" s="86" t="s">
        <v>118</v>
      </c>
      <c r="I463" s="86">
        <v>43276</v>
      </c>
      <c r="J463" s="87">
        <v>26944993.079999998</v>
      </c>
    </row>
    <row r="464" spans="1:10" ht="36" x14ac:dyDescent="0.3">
      <c r="A464" s="84" t="s">
        <v>1280</v>
      </c>
      <c r="B464" s="85" t="s">
        <v>188</v>
      </c>
      <c r="C464" s="85" t="s">
        <v>188</v>
      </c>
      <c r="D464" s="85" t="s">
        <v>1281</v>
      </c>
      <c r="E464" s="85" t="s">
        <v>100</v>
      </c>
      <c r="F464" s="85" t="s">
        <v>158</v>
      </c>
      <c r="G464" s="85" t="s">
        <v>385</v>
      </c>
      <c r="H464" s="86" t="s">
        <v>118</v>
      </c>
      <c r="I464" s="86">
        <v>43291</v>
      </c>
      <c r="J464" s="87">
        <v>2131245.1100000003</v>
      </c>
    </row>
    <row r="465" spans="1:10" ht="24" x14ac:dyDescent="0.3">
      <c r="A465" s="84" t="s">
        <v>1282</v>
      </c>
      <c r="B465" s="85" t="s">
        <v>145</v>
      </c>
      <c r="C465" s="85" t="s">
        <v>145</v>
      </c>
      <c r="D465" s="85" t="s">
        <v>1283</v>
      </c>
      <c r="E465" s="85" t="s">
        <v>100</v>
      </c>
      <c r="F465" s="85" t="s">
        <v>1284</v>
      </c>
      <c r="G465" s="85" t="s">
        <v>1285</v>
      </c>
      <c r="H465" s="86" t="s">
        <v>118</v>
      </c>
      <c r="I465" s="86">
        <v>43487</v>
      </c>
      <c r="J465" s="87">
        <v>785275.91999999993</v>
      </c>
    </row>
    <row r="466" spans="1:10" ht="24" x14ac:dyDescent="0.3">
      <c r="A466" s="84" t="s">
        <v>1286</v>
      </c>
      <c r="B466" s="85" t="s">
        <v>145</v>
      </c>
      <c r="C466" s="85" t="s">
        <v>145</v>
      </c>
      <c r="D466" s="85" t="s">
        <v>1287</v>
      </c>
      <c r="E466" s="85" t="s">
        <v>100</v>
      </c>
      <c r="F466" s="85" t="s">
        <v>100</v>
      </c>
      <c r="G466" s="85" t="s">
        <v>100</v>
      </c>
      <c r="H466" s="86" t="s">
        <v>118</v>
      </c>
      <c r="I466" s="86">
        <v>43150</v>
      </c>
      <c r="J466" s="87">
        <v>1021551.28</v>
      </c>
    </row>
    <row r="467" spans="1:10" ht="24" x14ac:dyDescent="0.3">
      <c r="A467" s="84" t="s">
        <v>1288</v>
      </c>
      <c r="B467" s="85" t="s">
        <v>145</v>
      </c>
      <c r="C467" s="85" t="s">
        <v>145</v>
      </c>
      <c r="D467" s="85" t="s">
        <v>1289</v>
      </c>
      <c r="E467" s="85" t="s">
        <v>100</v>
      </c>
      <c r="F467" s="85" t="s">
        <v>122</v>
      </c>
      <c r="G467" s="85" t="s">
        <v>1290</v>
      </c>
      <c r="H467" s="86" t="s">
        <v>118</v>
      </c>
      <c r="I467" s="86">
        <v>43236</v>
      </c>
      <c r="J467" s="87">
        <v>14789462.960000001</v>
      </c>
    </row>
    <row r="468" spans="1:10" ht="24" x14ac:dyDescent="0.3">
      <c r="A468" s="84" t="s">
        <v>1291</v>
      </c>
      <c r="B468" s="85" t="s">
        <v>145</v>
      </c>
      <c r="C468" s="85" t="s">
        <v>145</v>
      </c>
      <c r="D468" s="85" t="s">
        <v>1292</v>
      </c>
      <c r="E468" s="85" t="s">
        <v>100</v>
      </c>
      <c r="F468" s="85" t="s">
        <v>162</v>
      </c>
      <c r="G468" s="85" t="s">
        <v>163</v>
      </c>
      <c r="H468" s="86" t="s">
        <v>118</v>
      </c>
      <c r="I468" s="86">
        <v>43237</v>
      </c>
      <c r="J468" s="87">
        <v>2305586.58</v>
      </c>
    </row>
    <row r="469" spans="1:10" ht="24" x14ac:dyDescent="0.3">
      <c r="A469" s="84" t="s">
        <v>1293</v>
      </c>
      <c r="B469" s="85" t="s">
        <v>145</v>
      </c>
      <c r="C469" s="85" t="s">
        <v>145</v>
      </c>
      <c r="D469" s="85" t="s">
        <v>1294</v>
      </c>
      <c r="E469" s="85" t="s">
        <v>100</v>
      </c>
      <c r="F469" s="85" t="s">
        <v>207</v>
      </c>
      <c r="G469" s="85" t="s">
        <v>208</v>
      </c>
      <c r="H469" s="86" t="s">
        <v>118</v>
      </c>
      <c r="I469" s="86">
        <v>43237</v>
      </c>
      <c r="J469" s="87">
        <v>1549441.0699999998</v>
      </c>
    </row>
    <row r="470" spans="1:10" ht="36" x14ac:dyDescent="0.3">
      <c r="A470" s="84" t="s">
        <v>1295</v>
      </c>
      <c r="B470" s="85" t="s">
        <v>145</v>
      </c>
      <c r="C470" s="85" t="s">
        <v>145</v>
      </c>
      <c r="D470" s="85" t="s">
        <v>1296</v>
      </c>
      <c r="E470" s="85" t="s">
        <v>100</v>
      </c>
      <c r="F470" s="85" t="s">
        <v>162</v>
      </c>
      <c r="G470" s="85" t="s">
        <v>163</v>
      </c>
      <c r="H470" s="86" t="s">
        <v>118</v>
      </c>
      <c r="I470" s="86">
        <v>43237</v>
      </c>
      <c r="J470" s="87">
        <v>1923365.9300000002</v>
      </c>
    </row>
    <row r="471" spans="1:10" ht="24" x14ac:dyDescent="0.3">
      <c r="A471" s="84" t="s">
        <v>1297</v>
      </c>
      <c r="B471" s="85" t="s">
        <v>145</v>
      </c>
      <c r="C471" s="85" t="s">
        <v>145</v>
      </c>
      <c r="D471" s="85" t="s">
        <v>1298</v>
      </c>
      <c r="E471" s="85" t="s">
        <v>100</v>
      </c>
      <c r="F471" s="85" t="s">
        <v>203</v>
      </c>
      <c r="G471" s="85" t="s">
        <v>1299</v>
      </c>
      <c r="H471" s="86" t="s">
        <v>118</v>
      </c>
      <c r="I471" s="86">
        <v>43237</v>
      </c>
      <c r="J471" s="87">
        <v>1485862.37</v>
      </c>
    </row>
    <row r="472" spans="1:10" ht="24" x14ac:dyDescent="0.3">
      <c r="A472" s="84" t="s">
        <v>1300</v>
      </c>
      <c r="B472" s="85" t="s">
        <v>145</v>
      </c>
      <c r="C472" s="85" t="s">
        <v>145</v>
      </c>
      <c r="D472" s="85" t="s">
        <v>1301</v>
      </c>
      <c r="E472" s="85" t="s">
        <v>100</v>
      </c>
      <c r="F472" s="85" t="s">
        <v>100</v>
      </c>
      <c r="G472" s="85" t="s">
        <v>100</v>
      </c>
      <c r="H472" s="86" t="s">
        <v>118</v>
      </c>
      <c r="I472" s="86">
        <v>43152</v>
      </c>
      <c r="J472" s="87">
        <v>113875.2</v>
      </c>
    </row>
    <row r="473" spans="1:10" ht="24" x14ac:dyDescent="0.3">
      <c r="A473" s="84" t="s">
        <v>1302</v>
      </c>
      <c r="B473" s="85" t="s">
        <v>145</v>
      </c>
      <c r="C473" s="85" t="s">
        <v>145</v>
      </c>
      <c r="D473" s="85" t="s">
        <v>1303</v>
      </c>
      <c r="E473" s="85" t="s">
        <v>100</v>
      </c>
      <c r="F473" s="85" t="s">
        <v>100</v>
      </c>
      <c r="G473" s="85" t="s">
        <v>100</v>
      </c>
      <c r="H473" s="86" t="s">
        <v>118</v>
      </c>
      <c r="I473" s="86">
        <v>43152</v>
      </c>
      <c r="J473" s="87">
        <v>170812.79999999999</v>
      </c>
    </row>
    <row r="474" spans="1:10" ht="24" x14ac:dyDescent="0.3">
      <c r="A474" s="84" t="s">
        <v>1304</v>
      </c>
      <c r="B474" s="85" t="s">
        <v>145</v>
      </c>
      <c r="C474" s="85" t="s">
        <v>145</v>
      </c>
      <c r="D474" s="85" t="s">
        <v>1305</v>
      </c>
      <c r="E474" s="85" t="s">
        <v>100</v>
      </c>
      <c r="F474" s="85" t="s">
        <v>100</v>
      </c>
      <c r="G474" s="85" t="s">
        <v>100</v>
      </c>
      <c r="H474" s="86" t="s">
        <v>118</v>
      </c>
      <c r="I474" s="86">
        <v>43152</v>
      </c>
      <c r="J474" s="87">
        <v>688944.96</v>
      </c>
    </row>
    <row r="475" spans="1:10" x14ac:dyDescent="0.3">
      <c r="A475" s="84" t="s">
        <v>1306</v>
      </c>
      <c r="B475" s="85" t="s">
        <v>145</v>
      </c>
      <c r="C475" s="85" t="s">
        <v>145</v>
      </c>
      <c r="D475" s="85" t="s">
        <v>1307</v>
      </c>
      <c r="E475" s="85" t="s">
        <v>100</v>
      </c>
      <c r="F475" s="85" t="s">
        <v>100</v>
      </c>
      <c r="G475" s="85" t="s">
        <v>100</v>
      </c>
      <c r="H475" s="86" t="s">
        <v>118</v>
      </c>
      <c r="I475" s="86">
        <v>43164</v>
      </c>
      <c r="J475" s="87">
        <v>143125.6</v>
      </c>
    </row>
    <row r="476" spans="1:10" ht="36" x14ac:dyDescent="0.3">
      <c r="A476" s="84" t="s">
        <v>1308</v>
      </c>
      <c r="B476" s="85" t="s">
        <v>145</v>
      </c>
      <c r="C476" s="85" t="s">
        <v>145</v>
      </c>
      <c r="D476" s="85" t="s">
        <v>1309</v>
      </c>
      <c r="E476" s="85" t="s">
        <v>100</v>
      </c>
      <c r="F476" s="85" t="s">
        <v>158</v>
      </c>
      <c r="G476" s="85" t="s">
        <v>614</v>
      </c>
      <c r="H476" s="86" t="s">
        <v>118</v>
      </c>
      <c r="I476" s="86">
        <v>43237</v>
      </c>
      <c r="J476" s="87">
        <v>2645842.5099999988</v>
      </c>
    </row>
    <row r="477" spans="1:10" x14ac:dyDescent="0.3">
      <c r="A477" s="84" t="s">
        <v>1310</v>
      </c>
      <c r="B477" s="85" t="s">
        <v>145</v>
      </c>
      <c r="C477" s="85" t="s">
        <v>145</v>
      </c>
      <c r="D477" s="85" t="s">
        <v>1311</v>
      </c>
      <c r="E477" s="85" t="s">
        <v>100</v>
      </c>
      <c r="F477" s="85" t="s">
        <v>841</v>
      </c>
      <c r="G477" s="85" t="s">
        <v>842</v>
      </c>
      <c r="H477" s="86" t="s">
        <v>118</v>
      </c>
      <c r="I477" s="86">
        <v>43243</v>
      </c>
      <c r="J477" s="87">
        <v>993832.17</v>
      </c>
    </row>
    <row r="478" spans="1:10" ht="36" x14ac:dyDescent="0.3">
      <c r="A478" s="84" t="s">
        <v>1312</v>
      </c>
      <c r="B478" s="85" t="s">
        <v>145</v>
      </c>
      <c r="C478" s="85" t="s">
        <v>145</v>
      </c>
      <c r="D478" s="85" t="s">
        <v>1313</v>
      </c>
      <c r="E478" s="85" t="s">
        <v>100</v>
      </c>
      <c r="F478" s="85" t="s">
        <v>130</v>
      </c>
      <c r="G478" s="85" t="s">
        <v>537</v>
      </c>
      <c r="H478" s="86" t="s">
        <v>118</v>
      </c>
      <c r="I478" s="86">
        <v>43242</v>
      </c>
      <c r="J478" s="87">
        <v>2702120.4899999998</v>
      </c>
    </row>
    <row r="479" spans="1:10" ht="24" x14ac:dyDescent="0.3">
      <c r="A479" s="84" t="s">
        <v>1314</v>
      </c>
      <c r="B479" s="85" t="s">
        <v>145</v>
      </c>
      <c r="C479" s="85" t="s">
        <v>145</v>
      </c>
      <c r="D479" s="85" t="s">
        <v>1315</v>
      </c>
      <c r="E479" s="85" t="s">
        <v>100</v>
      </c>
      <c r="F479" s="85" t="s">
        <v>130</v>
      </c>
      <c r="G479" s="85" t="s">
        <v>170</v>
      </c>
      <c r="H479" s="86" t="s">
        <v>118</v>
      </c>
      <c r="I479" s="86">
        <v>43242</v>
      </c>
      <c r="J479" s="87">
        <v>3602590.0700000012</v>
      </c>
    </row>
    <row r="480" spans="1:10" ht="24" x14ac:dyDescent="0.3">
      <c r="A480" s="84" t="s">
        <v>1316</v>
      </c>
      <c r="B480" s="85" t="s">
        <v>145</v>
      </c>
      <c r="C480" s="85" t="s">
        <v>145</v>
      </c>
      <c r="D480" s="85" t="s">
        <v>1317</v>
      </c>
      <c r="E480" s="85" t="s">
        <v>1318</v>
      </c>
      <c r="F480" s="85" t="s">
        <v>100</v>
      </c>
      <c r="G480" s="85" t="s">
        <v>100</v>
      </c>
      <c r="H480" s="86" t="s">
        <v>118</v>
      </c>
      <c r="I480" s="86">
        <v>43242</v>
      </c>
      <c r="J480" s="87">
        <v>6392468.8400000054</v>
      </c>
    </row>
    <row r="481" spans="1:10" ht="24" x14ac:dyDescent="0.3">
      <c r="A481" s="84" t="s">
        <v>1319</v>
      </c>
      <c r="B481" s="85" t="s">
        <v>145</v>
      </c>
      <c r="C481" s="85" t="s">
        <v>145</v>
      </c>
      <c r="D481" s="85" t="s">
        <v>1320</v>
      </c>
      <c r="E481" s="85" t="s">
        <v>100</v>
      </c>
      <c r="F481" s="85" t="s">
        <v>203</v>
      </c>
      <c r="G481" s="85" t="s">
        <v>1321</v>
      </c>
      <c r="H481" s="86" t="s">
        <v>118</v>
      </c>
      <c r="I481" s="86">
        <v>43238</v>
      </c>
      <c r="J481" s="87">
        <v>2657099.4600000004</v>
      </c>
    </row>
    <row r="482" spans="1:10" ht="24" x14ac:dyDescent="0.3">
      <c r="A482" s="84" t="s">
        <v>1322</v>
      </c>
      <c r="B482" s="85" t="s">
        <v>145</v>
      </c>
      <c r="C482" s="85" t="s">
        <v>145</v>
      </c>
      <c r="D482" s="85" t="s">
        <v>1323</v>
      </c>
      <c r="E482" s="85" t="s">
        <v>100</v>
      </c>
      <c r="F482" s="85" t="s">
        <v>203</v>
      </c>
      <c r="G482" s="85" t="s">
        <v>1324</v>
      </c>
      <c r="H482" s="86" t="s">
        <v>118</v>
      </c>
      <c r="I482" s="86">
        <v>43243</v>
      </c>
      <c r="J482" s="87">
        <v>338626.6</v>
      </c>
    </row>
    <row r="483" spans="1:10" ht="60" x14ac:dyDescent="0.3">
      <c r="A483" s="84" t="s">
        <v>1325</v>
      </c>
      <c r="B483" s="85" t="s">
        <v>142</v>
      </c>
      <c r="C483" s="85" t="s">
        <v>142</v>
      </c>
      <c r="D483" s="85" t="s">
        <v>1326</v>
      </c>
      <c r="E483" s="85" t="s">
        <v>1327</v>
      </c>
      <c r="F483" s="85" t="s">
        <v>130</v>
      </c>
      <c r="G483" s="85" t="s">
        <v>1328</v>
      </c>
      <c r="H483" s="86" t="s">
        <v>118</v>
      </c>
      <c r="I483" s="86">
        <v>42741</v>
      </c>
      <c r="J483" s="87">
        <v>292295.91000000003</v>
      </c>
    </row>
    <row r="484" spans="1:10" ht="24" x14ac:dyDescent="0.3">
      <c r="A484" s="84" t="s">
        <v>1329</v>
      </c>
      <c r="B484" s="85" t="s">
        <v>188</v>
      </c>
      <c r="C484" s="85" t="s">
        <v>188</v>
      </c>
      <c r="D484" s="85" t="s">
        <v>1330</v>
      </c>
      <c r="E484" s="85" t="s">
        <v>100</v>
      </c>
      <c r="F484" s="85" t="s">
        <v>203</v>
      </c>
      <c r="G484" s="85" t="s">
        <v>1331</v>
      </c>
      <c r="H484" s="86" t="s">
        <v>118</v>
      </c>
      <c r="I484" s="86">
        <v>43074</v>
      </c>
      <c r="J484" s="87">
        <v>12670809.319999997</v>
      </c>
    </row>
    <row r="485" spans="1:10" ht="36" x14ac:dyDescent="0.3">
      <c r="A485" s="84" t="s">
        <v>1332</v>
      </c>
      <c r="B485" s="85" t="s">
        <v>145</v>
      </c>
      <c r="C485" s="85" t="s">
        <v>145</v>
      </c>
      <c r="D485" s="85" t="s">
        <v>1333</v>
      </c>
      <c r="E485" s="85" t="s">
        <v>100</v>
      </c>
      <c r="F485" s="85" t="s">
        <v>130</v>
      </c>
      <c r="G485" s="85" t="s">
        <v>1334</v>
      </c>
      <c r="H485" s="86" t="s">
        <v>118</v>
      </c>
      <c r="I485" s="86">
        <v>43616</v>
      </c>
      <c r="J485" s="87">
        <v>331916.01</v>
      </c>
    </row>
    <row r="486" spans="1:10" ht="24" x14ac:dyDescent="0.3">
      <c r="A486" s="84" t="s">
        <v>1335</v>
      </c>
      <c r="B486" s="85" t="s">
        <v>145</v>
      </c>
      <c r="C486" s="85" t="s">
        <v>145</v>
      </c>
      <c r="D486" s="85" t="s">
        <v>1336</v>
      </c>
      <c r="E486" s="85" t="s">
        <v>100</v>
      </c>
      <c r="F486" s="85" t="s">
        <v>203</v>
      </c>
      <c r="G486" s="85" t="s">
        <v>504</v>
      </c>
      <c r="H486" s="86" t="s">
        <v>118</v>
      </c>
      <c r="I486" s="86">
        <v>43368</v>
      </c>
      <c r="J486" s="87">
        <v>5604017.1299999999</v>
      </c>
    </row>
    <row r="487" spans="1:10" ht="36" x14ac:dyDescent="0.3">
      <c r="A487" s="84" t="s">
        <v>1337</v>
      </c>
      <c r="B487" s="85" t="s">
        <v>145</v>
      </c>
      <c r="C487" s="85" t="s">
        <v>145</v>
      </c>
      <c r="D487" s="85" t="s">
        <v>1338</v>
      </c>
      <c r="E487" s="85" t="s">
        <v>100</v>
      </c>
      <c r="F487" s="85" t="s">
        <v>130</v>
      </c>
      <c r="G487" s="85" t="s">
        <v>1339</v>
      </c>
      <c r="H487" s="86" t="s">
        <v>118</v>
      </c>
      <c r="I487" s="86">
        <v>43482</v>
      </c>
      <c r="J487" s="87">
        <v>1469487.8800000001</v>
      </c>
    </row>
    <row r="488" spans="1:10" ht="24" x14ac:dyDescent="0.3">
      <c r="A488" s="84" t="s">
        <v>1340</v>
      </c>
      <c r="B488" s="85" t="s">
        <v>145</v>
      </c>
      <c r="C488" s="85" t="s">
        <v>145</v>
      </c>
      <c r="D488" s="85" t="s">
        <v>1341</v>
      </c>
      <c r="E488" s="85" t="s">
        <v>100</v>
      </c>
      <c r="F488" s="85" t="s">
        <v>162</v>
      </c>
      <c r="G488" s="85" t="s">
        <v>163</v>
      </c>
      <c r="H488" s="86" t="s">
        <v>118</v>
      </c>
      <c r="I488" s="86">
        <v>43377</v>
      </c>
      <c r="J488" s="87">
        <v>12204649.67</v>
      </c>
    </row>
    <row r="489" spans="1:10" ht="24" x14ac:dyDescent="0.3">
      <c r="A489" s="84" t="s">
        <v>1342</v>
      </c>
      <c r="B489" s="85" t="s">
        <v>145</v>
      </c>
      <c r="C489" s="85" t="s">
        <v>145</v>
      </c>
      <c r="D489" s="85" t="s">
        <v>1343</v>
      </c>
      <c r="E489" s="85" t="s">
        <v>100</v>
      </c>
      <c r="F489" s="85" t="s">
        <v>135</v>
      </c>
      <c r="G489" s="85" t="s">
        <v>136</v>
      </c>
      <c r="H489" s="86" t="s">
        <v>118</v>
      </c>
      <c r="I489" s="86">
        <v>43250</v>
      </c>
      <c r="J489" s="87">
        <v>1890681.7400000002</v>
      </c>
    </row>
    <row r="490" spans="1:10" x14ac:dyDescent="0.3">
      <c r="A490" s="84" t="s">
        <v>1344</v>
      </c>
      <c r="B490" s="85" t="s">
        <v>145</v>
      </c>
      <c r="C490" s="85" t="s">
        <v>145</v>
      </c>
      <c r="D490" s="85" t="s">
        <v>1345</v>
      </c>
      <c r="E490" s="85" t="s">
        <v>100</v>
      </c>
      <c r="F490" s="85" t="s">
        <v>130</v>
      </c>
      <c r="G490" s="85" t="s">
        <v>956</v>
      </c>
      <c r="H490" s="86" t="s">
        <v>118</v>
      </c>
      <c r="I490" s="86">
        <v>43250</v>
      </c>
      <c r="J490" s="87">
        <v>814716.03</v>
      </c>
    </row>
    <row r="491" spans="1:10" ht="36" x14ac:dyDescent="0.3">
      <c r="A491" s="84" t="s">
        <v>1346</v>
      </c>
      <c r="B491" s="85" t="s">
        <v>145</v>
      </c>
      <c r="C491" s="85" t="s">
        <v>145</v>
      </c>
      <c r="D491" s="85" t="s">
        <v>1347</v>
      </c>
      <c r="E491" s="85" t="s">
        <v>100</v>
      </c>
      <c r="F491" s="85" t="s">
        <v>158</v>
      </c>
      <c r="G491" s="85" t="s">
        <v>1348</v>
      </c>
      <c r="H491" s="86" t="s">
        <v>118</v>
      </c>
      <c r="I491" s="86">
        <v>43248</v>
      </c>
      <c r="J491" s="87">
        <v>2884318.4899999998</v>
      </c>
    </row>
    <row r="492" spans="1:10" ht="36" x14ac:dyDescent="0.3">
      <c r="A492" s="84" t="s">
        <v>1349</v>
      </c>
      <c r="B492" s="85" t="s">
        <v>145</v>
      </c>
      <c r="C492" s="85" t="s">
        <v>145</v>
      </c>
      <c r="D492" s="85" t="s">
        <v>1350</v>
      </c>
      <c r="E492" s="85" t="s">
        <v>100</v>
      </c>
      <c r="F492" s="85" t="s">
        <v>1351</v>
      </c>
      <c r="G492" s="85" t="s">
        <v>1352</v>
      </c>
      <c r="H492" s="86" t="s">
        <v>118</v>
      </c>
      <c r="I492" s="86">
        <v>43252</v>
      </c>
      <c r="J492" s="87">
        <v>3200210.6000000006</v>
      </c>
    </row>
    <row r="493" spans="1:10" ht="24" x14ac:dyDescent="0.3">
      <c r="A493" s="84" t="s">
        <v>1353</v>
      </c>
      <c r="B493" s="85" t="s">
        <v>145</v>
      </c>
      <c r="C493" s="85" t="s">
        <v>145</v>
      </c>
      <c r="D493" s="85" t="s">
        <v>1354</v>
      </c>
      <c r="E493" s="85" t="s">
        <v>100</v>
      </c>
      <c r="F493" s="85" t="s">
        <v>130</v>
      </c>
      <c r="G493" s="85" t="s">
        <v>537</v>
      </c>
      <c r="H493" s="86" t="s">
        <v>118</v>
      </c>
      <c r="I493" s="86">
        <v>43250</v>
      </c>
      <c r="J493" s="87">
        <v>6716120.9399999976</v>
      </c>
    </row>
    <row r="494" spans="1:10" ht="24" x14ac:dyDescent="0.3">
      <c r="A494" s="84" t="s">
        <v>1355</v>
      </c>
      <c r="B494" s="85" t="s">
        <v>145</v>
      </c>
      <c r="C494" s="85" t="s">
        <v>145</v>
      </c>
      <c r="D494" s="85" t="s">
        <v>1356</v>
      </c>
      <c r="E494" s="85" t="s">
        <v>100</v>
      </c>
      <c r="F494" s="85" t="s">
        <v>130</v>
      </c>
      <c r="G494" s="85" t="s">
        <v>1357</v>
      </c>
      <c r="H494" s="86" t="s">
        <v>118</v>
      </c>
      <c r="I494" s="86">
        <v>43249</v>
      </c>
      <c r="J494" s="87">
        <v>4475367.9600000009</v>
      </c>
    </row>
    <row r="495" spans="1:10" ht="36" x14ac:dyDescent="0.3">
      <c r="A495" s="84" t="s">
        <v>1358</v>
      </c>
      <c r="B495" s="85" t="s">
        <v>145</v>
      </c>
      <c r="C495" s="85" t="s">
        <v>145</v>
      </c>
      <c r="D495" s="85" t="s">
        <v>1359</v>
      </c>
      <c r="E495" s="85" t="s">
        <v>100</v>
      </c>
      <c r="F495" s="85" t="s">
        <v>878</v>
      </c>
      <c r="G495" s="85" t="s">
        <v>879</v>
      </c>
      <c r="H495" s="86" t="s">
        <v>118</v>
      </c>
      <c r="I495" s="86">
        <v>43250</v>
      </c>
      <c r="J495" s="87">
        <v>901013.61</v>
      </c>
    </row>
    <row r="496" spans="1:10" ht="24" x14ac:dyDescent="0.3">
      <c r="A496" s="84" t="s">
        <v>1360</v>
      </c>
      <c r="B496" s="85" t="s">
        <v>145</v>
      </c>
      <c r="C496" s="85" t="s">
        <v>145</v>
      </c>
      <c r="D496" s="85" t="s">
        <v>1361</v>
      </c>
      <c r="E496" s="85" t="s">
        <v>100</v>
      </c>
      <c r="F496" s="85" t="s">
        <v>139</v>
      </c>
      <c r="G496" s="85" t="s">
        <v>1362</v>
      </c>
      <c r="H496" s="86" t="s">
        <v>118</v>
      </c>
      <c r="I496" s="86">
        <v>43250</v>
      </c>
      <c r="J496" s="87">
        <v>2616605.08</v>
      </c>
    </row>
    <row r="497" spans="1:10" ht="24" x14ac:dyDescent="0.3">
      <c r="A497" s="84" t="s">
        <v>1363</v>
      </c>
      <c r="B497" s="85" t="s">
        <v>145</v>
      </c>
      <c r="C497" s="85" t="s">
        <v>145</v>
      </c>
      <c r="D497" s="85" t="s">
        <v>1364</v>
      </c>
      <c r="E497" s="85" t="s">
        <v>100</v>
      </c>
      <c r="F497" s="85" t="s">
        <v>428</v>
      </c>
      <c r="G497" s="85" t="s">
        <v>429</v>
      </c>
      <c r="H497" s="86" t="s">
        <v>118</v>
      </c>
      <c r="I497" s="86">
        <v>43250</v>
      </c>
      <c r="J497" s="87">
        <v>2830421.41</v>
      </c>
    </row>
    <row r="498" spans="1:10" x14ac:dyDescent="0.3">
      <c r="A498" s="84" t="s">
        <v>1365</v>
      </c>
      <c r="B498" s="85" t="s">
        <v>145</v>
      </c>
      <c r="C498" s="85" t="s">
        <v>145</v>
      </c>
      <c r="D498" s="85" t="s">
        <v>1366</v>
      </c>
      <c r="E498" s="85" t="s">
        <v>100</v>
      </c>
      <c r="F498" s="85" t="s">
        <v>162</v>
      </c>
      <c r="G498" s="85" t="s">
        <v>163</v>
      </c>
      <c r="H498" s="86" t="s">
        <v>118</v>
      </c>
      <c r="I498" s="86">
        <v>43250</v>
      </c>
      <c r="J498" s="87">
        <v>1453080.2599999998</v>
      </c>
    </row>
    <row r="499" spans="1:10" ht="24" x14ac:dyDescent="0.3">
      <c r="A499" s="84" t="s">
        <v>1367</v>
      </c>
      <c r="B499" s="85" t="s">
        <v>145</v>
      </c>
      <c r="C499" s="85" t="s">
        <v>145</v>
      </c>
      <c r="D499" s="85" t="s">
        <v>1368</v>
      </c>
      <c r="E499" s="85" t="s">
        <v>100</v>
      </c>
      <c r="F499" s="85" t="s">
        <v>314</v>
      </c>
      <c r="G499" s="85" t="s">
        <v>1369</v>
      </c>
      <c r="H499" s="86" t="s">
        <v>118</v>
      </c>
      <c r="I499" s="86">
        <v>43255</v>
      </c>
      <c r="J499" s="87">
        <v>1599245.88</v>
      </c>
    </row>
    <row r="500" spans="1:10" ht="24" x14ac:dyDescent="0.3">
      <c r="A500" s="84" t="s">
        <v>1370</v>
      </c>
      <c r="B500" s="85" t="s">
        <v>145</v>
      </c>
      <c r="C500" s="85" t="s">
        <v>145</v>
      </c>
      <c r="D500" s="85" t="s">
        <v>1371</v>
      </c>
      <c r="E500" s="85" t="s">
        <v>1372</v>
      </c>
      <c r="F500" s="85" t="s">
        <v>100</v>
      </c>
      <c r="G500" s="85" t="s">
        <v>100</v>
      </c>
      <c r="H500" s="86" t="s">
        <v>118</v>
      </c>
      <c r="I500" s="86">
        <v>43259</v>
      </c>
      <c r="J500" s="87">
        <v>3314080</v>
      </c>
    </row>
    <row r="501" spans="1:10" ht="24" x14ac:dyDescent="0.3">
      <c r="A501" s="84" t="s">
        <v>1373</v>
      </c>
      <c r="B501" s="85" t="s">
        <v>145</v>
      </c>
      <c r="C501" s="85" t="s">
        <v>145</v>
      </c>
      <c r="D501" s="85" t="s">
        <v>1374</v>
      </c>
      <c r="E501" s="85" t="s">
        <v>100</v>
      </c>
      <c r="F501" s="85" t="s">
        <v>139</v>
      </c>
      <c r="G501" s="85" t="s">
        <v>1362</v>
      </c>
      <c r="H501" s="86" t="s">
        <v>118</v>
      </c>
      <c r="I501" s="86">
        <v>43255</v>
      </c>
      <c r="J501" s="87">
        <v>2848257.62</v>
      </c>
    </row>
    <row r="502" spans="1:10" ht="24" x14ac:dyDescent="0.3">
      <c r="A502" s="84" t="s">
        <v>1375</v>
      </c>
      <c r="B502" s="85" t="s">
        <v>145</v>
      </c>
      <c r="C502" s="85" t="s">
        <v>145</v>
      </c>
      <c r="D502" s="85" t="s">
        <v>1376</v>
      </c>
      <c r="E502" s="85" t="s">
        <v>100</v>
      </c>
      <c r="F502" s="85" t="s">
        <v>122</v>
      </c>
      <c r="G502" s="85" t="s">
        <v>611</v>
      </c>
      <c r="H502" s="86" t="s">
        <v>118</v>
      </c>
      <c r="I502" s="86">
        <v>43259</v>
      </c>
      <c r="J502" s="87">
        <v>12639311.480000002</v>
      </c>
    </row>
    <row r="503" spans="1:10" ht="24" x14ac:dyDescent="0.3">
      <c r="A503" s="84" t="s">
        <v>1377</v>
      </c>
      <c r="B503" s="85" t="s">
        <v>145</v>
      </c>
      <c r="C503" s="85" t="s">
        <v>145</v>
      </c>
      <c r="D503" s="85" t="s">
        <v>1378</v>
      </c>
      <c r="E503" s="85" t="s">
        <v>100</v>
      </c>
      <c r="F503" s="85" t="s">
        <v>130</v>
      </c>
      <c r="G503" s="85" t="s">
        <v>180</v>
      </c>
      <c r="H503" s="86" t="s">
        <v>118</v>
      </c>
      <c r="I503" s="86">
        <v>43262</v>
      </c>
      <c r="J503" s="87">
        <v>1111244.8</v>
      </c>
    </row>
    <row r="504" spans="1:10" ht="24" x14ac:dyDescent="0.3">
      <c r="A504" s="84" t="s">
        <v>1379</v>
      </c>
      <c r="B504" s="85" t="s">
        <v>145</v>
      </c>
      <c r="C504" s="85" t="s">
        <v>145</v>
      </c>
      <c r="D504" s="85" t="s">
        <v>1380</v>
      </c>
      <c r="E504" s="85" t="s">
        <v>100</v>
      </c>
      <c r="F504" s="85" t="s">
        <v>130</v>
      </c>
      <c r="G504" s="85" t="s">
        <v>1381</v>
      </c>
      <c r="H504" s="86" t="s">
        <v>118</v>
      </c>
      <c r="I504" s="86">
        <v>43262</v>
      </c>
      <c r="J504" s="87">
        <v>2391314.58</v>
      </c>
    </row>
    <row r="505" spans="1:10" ht="24" x14ac:dyDescent="0.3">
      <c r="A505" s="84" t="s">
        <v>1382</v>
      </c>
      <c r="B505" s="85" t="s">
        <v>145</v>
      </c>
      <c r="C505" s="85" t="s">
        <v>145</v>
      </c>
      <c r="D505" s="85" t="s">
        <v>1383</v>
      </c>
      <c r="E505" s="85" t="s">
        <v>100</v>
      </c>
      <c r="F505" s="85" t="s">
        <v>130</v>
      </c>
      <c r="G505" s="85" t="s">
        <v>741</v>
      </c>
      <c r="H505" s="86" t="s">
        <v>118</v>
      </c>
      <c r="I505" s="86">
        <v>43259</v>
      </c>
      <c r="J505" s="87">
        <v>570688.02</v>
      </c>
    </row>
    <row r="506" spans="1:10" ht="48" x14ac:dyDescent="0.3">
      <c r="A506" s="84" t="s">
        <v>1384</v>
      </c>
      <c r="B506" s="85" t="s">
        <v>145</v>
      </c>
      <c r="C506" s="85" t="s">
        <v>145</v>
      </c>
      <c r="D506" s="85" t="s">
        <v>1385</v>
      </c>
      <c r="E506" s="85" t="s">
        <v>100</v>
      </c>
      <c r="F506" s="85" t="s">
        <v>1351</v>
      </c>
      <c r="G506" s="85" t="s">
        <v>1386</v>
      </c>
      <c r="H506" s="86" t="s">
        <v>118</v>
      </c>
      <c r="I506" s="86">
        <v>43250</v>
      </c>
      <c r="J506" s="87">
        <v>2593803.2999999998</v>
      </c>
    </row>
    <row r="507" spans="1:10" ht="24" x14ac:dyDescent="0.3">
      <c r="A507" s="84" t="s">
        <v>1387</v>
      </c>
      <c r="B507" s="85" t="s">
        <v>145</v>
      </c>
      <c r="C507" s="85" t="s">
        <v>145</v>
      </c>
      <c r="D507" s="85" t="s">
        <v>1388</v>
      </c>
      <c r="E507" s="85" t="s">
        <v>100</v>
      </c>
      <c r="F507" s="85" t="s">
        <v>1133</v>
      </c>
      <c r="G507" s="85" t="s">
        <v>1134</v>
      </c>
      <c r="H507" s="86" t="s">
        <v>118</v>
      </c>
      <c r="I507" s="86">
        <v>43263</v>
      </c>
      <c r="J507" s="87">
        <v>2185551.83</v>
      </c>
    </row>
    <row r="508" spans="1:10" ht="24" x14ac:dyDescent="0.3">
      <c r="A508" s="84" t="s">
        <v>1389</v>
      </c>
      <c r="B508" s="85" t="s">
        <v>145</v>
      </c>
      <c r="C508" s="85" t="s">
        <v>145</v>
      </c>
      <c r="D508" s="85" t="s">
        <v>1390</v>
      </c>
      <c r="E508" s="85" t="s">
        <v>100</v>
      </c>
      <c r="F508" s="85" t="s">
        <v>207</v>
      </c>
      <c r="G508" s="85" t="s">
        <v>208</v>
      </c>
      <c r="H508" s="86" t="s">
        <v>118</v>
      </c>
      <c r="I508" s="86">
        <v>43250</v>
      </c>
      <c r="J508" s="87">
        <v>1031868.97</v>
      </c>
    </row>
    <row r="509" spans="1:10" ht="24" x14ac:dyDescent="0.3">
      <c r="A509" s="84" t="s">
        <v>1391</v>
      </c>
      <c r="B509" s="85" t="s">
        <v>1088</v>
      </c>
      <c r="C509" s="85" t="s">
        <v>145</v>
      </c>
      <c r="D509" s="85" t="s">
        <v>1392</v>
      </c>
      <c r="E509" s="85" t="s">
        <v>100</v>
      </c>
      <c r="F509" s="85" t="s">
        <v>158</v>
      </c>
      <c r="G509" s="85" t="s">
        <v>286</v>
      </c>
      <c r="H509" s="86" t="s">
        <v>118</v>
      </c>
      <c r="I509" s="86">
        <v>43236</v>
      </c>
      <c r="J509" s="87">
        <v>1718861.94</v>
      </c>
    </row>
    <row r="510" spans="1:10" ht="24" x14ac:dyDescent="0.3">
      <c r="A510" s="84" t="s">
        <v>1393</v>
      </c>
      <c r="B510" s="85" t="s">
        <v>145</v>
      </c>
      <c r="C510" s="85" t="s">
        <v>145</v>
      </c>
      <c r="D510" s="85" t="s">
        <v>1394</v>
      </c>
      <c r="E510" s="85" t="s">
        <v>100</v>
      </c>
      <c r="F510" s="85" t="s">
        <v>853</v>
      </c>
      <c r="G510" s="85" t="s">
        <v>1395</v>
      </c>
      <c r="H510" s="86" t="s">
        <v>118</v>
      </c>
      <c r="I510" s="86">
        <v>43264</v>
      </c>
      <c r="J510" s="87">
        <v>3230515.2399999993</v>
      </c>
    </row>
    <row r="511" spans="1:10" ht="24" x14ac:dyDescent="0.3">
      <c r="A511" s="84" t="s">
        <v>1396</v>
      </c>
      <c r="B511" s="85" t="s">
        <v>145</v>
      </c>
      <c r="C511" s="85" t="s">
        <v>145</v>
      </c>
      <c r="D511" s="85" t="s">
        <v>1397</v>
      </c>
      <c r="E511" s="85" t="s">
        <v>100</v>
      </c>
      <c r="F511" s="85" t="s">
        <v>301</v>
      </c>
      <c r="G511" s="85" t="s">
        <v>621</v>
      </c>
      <c r="H511" s="86" t="s">
        <v>118</v>
      </c>
      <c r="I511" s="86">
        <v>43263</v>
      </c>
      <c r="J511" s="87">
        <v>4414302.12</v>
      </c>
    </row>
    <row r="512" spans="1:10" x14ac:dyDescent="0.3">
      <c r="A512" s="84" t="s">
        <v>1398</v>
      </c>
      <c r="B512" s="85" t="s">
        <v>145</v>
      </c>
      <c r="C512" s="85" t="s">
        <v>145</v>
      </c>
      <c r="D512" s="85" t="s">
        <v>1399</v>
      </c>
      <c r="E512" s="85" t="s">
        <v>100</v>
      </c>
      <c r="F512" s="85" t="s">
        <v>139</v>
      </c>
      <c r="G512" s="85" t="s">
        <v>1362</v>
      </c>
      <c r="H512" s="86" t="s">
        <v>118</v>
      </c>
      <c r="I512" s="86">
        <v>43264</v>
      </c>
      <c r="J512" s="87">
        <v>6631645.290000001</v>
      </c>
    </row>
    <row r="513" spans="1:10" ht="36" x14ac:dyDescent="0.3">
      <c r="A513" s="84" t="s">
        <v>1400</v>
      </c>
      <c r="B513" s="85" t="s">
        <v>145</v>
      </c>
      <c r="C513" s="85" t="s">
        <v>145</v>
      </c>
      <c r="D513" s="85" t="s">
        <v>1401</v>
      </c>
      <c r="E513" s="85" t="s">
        <v>100</v>
      </c>
      <c r="F513" s="85" t="s">
        <v>841</v>
      </c>
      <c r="G513" s="85" t="s">
        <v>842</v>
      </c>
      <c r="H513" s="86" t="s">
        <v>118</v>
      </c>
      <c r="I513" s="86">
        <v>43264</v>
      </c>
      <c r="J513" s="87">
        <v>1477829.9100000001</v>
      </c>
    </row>
    <row r="514" spans="1:10" ht="36" x14ac:dyDescent="0.3">
      <c r="A514" s="84" t="s">
        <v>1402</v>
      </c>
      <c r="B514" s="85" t="s">
        <v>145</v>
      </c>
      <c r="C514" s="85" t="s">
        <v>145</v>
      </c>
      <c r="D514" s="85" t="s">
        <v>1403</v>
      </c>
      <c r="E514" s="85" t="s">
        <v>100</v>
      </c>
      <c r="F514" s="85" t="s">
        <v>1266</v>
      </c>
      <c r="G514" s="85" t="s">
        <v>1267</v>
      </c>
      <c r="H514" s="86" t="s">
        <v>118</v>
      </c>
      <c r="I514" s="86">
        <v>43264</v>
      </c>
      <c r="J514" s="87">
        <v>1045453.46</v>
      </c>
    </row>
    <row r="515" spans="1:10" x14ac:dyDescent="0.3">
      <c r="A515" s="84" t="s">
        <v>1404</v>
      </c>
      <c r="B515" s="85" t="s">
        <v>145</v>
      </c>
      <c r="C515" s="85" t="s">
        <v>145</v>
      </c>
      <c r="D515" s="85" t="s">
        <v>1405</v>
      </c>
      <c r="E515" s="85" t="s">
        <v>100</v>
      </c>
      <c r="F515" s="85" t="s">
        <v>100</v>
      </c>
      <c r="G515" s="85" t="s">
        <v>100</v>
      </c>
      <c r="H515" s="86" t="s">
        <v>118</v>
      </c>
      <c r="I515" s="86">
        <v>43178</v>
      </c>
      <c r="J515" s="87">
        <v>194178.96000000002</v>
      </c>
    </row>
    <row r="516" spans="1:10" x14ac:dyDescent="0.3">
      <c r="A516" s="84" t="s">
        <v>1406</v>
      </c>
      <c r="B516" s="85" t="s">
        <v>145</v>
      </c>
      <c r="C516" s="85" t="s">
        <v>145</v>
      </c>
      <c r="D516" s="85" t="s">
        <v>1407</v>
      </c>
      <c r="E516" s="85" t="s">
        <v>100</v>
      </c>
      <c r="F516" s="85" t="s">
        <v>100</v>
      </c>
      <c r="G516" s="85" t="s">
        <v>100</v>
      </c>
      <c r="H516" s="86" t="s">
        <v>118</v>
      </c>
      <c r="I516" s="86">
        <v>43178</v>
      </c>
      <c r="J516" s="87">
        <v>737869.82000000007</v>
      </c>
    </row>
    <row r="517" spans="1:10" x14ac:dyDescent="0.3">
      <c r="A517" s="84" t="s">
        <v>1408</v>
      </c>
      <c r="B517" s="85" t="s">
        <v>145</v>
      </c>
      <c r="C517" s="85" t="s">
        <v>145</v>
      </c>
      <c r="D517" s="85" t="s">
        <v>1409</v>
      </c>
      <c r="E517" s="85" t="s">
        <v>100</v>
      </c>
      <c r="F517" s="85" t="s">
        <v>100</v>
      </c>
      <c r="G517" s="85" t="s">
        <v>100</v>
      </c>
      <c r="H517" s="86" t="s">
        <v>118</v>
      </c>
      <c r="I517" s="86">
        <v>43164</v>
      </c>
      <c r="J517" s="87">
        <v>2058549.3200000003</v>
      </c>
    </row>
    <row r="518" spans="1:10" x14ac:dyDescent="0.3">
      <c r="A518" s="84" t="s">
        <v>1410</v>
      </c>
      <c r="B518" s="85" t="s">
        <v>145</v>
      </c>
      <c r="C518" s="85" t="s">
        <v>145</v>
      </c>
      <c r="D518" s="85" t="s">
        <v>1411</v>
      </c>
      <c r="E518" s="85" t="s">
        <v>100</v>
      </c>
      <c r="F518" s="85" t="s">
        <v>100</v>
      </c>
      <c r="G518" s="85" t="s">
        <v>100</v>
      </c>
      <c r="H518" s="86" t="s">
        <v>118</v>
      </c>
      <c r="I518" s="86">
        <v>43173</v>
      </c>
      <c r="J518" s="87">
        <v>5046708.6500000004</v>
      </c>
    </row>
    <row r="519" spans="1:10" ht="24" x14ac:dyDescent="0.3">
      <c r="A519" s="84" t="s">
        <v>1412</v>
      </c>
      <c r="B519" s="85" t="s">
        <v>145</v>
      </c>
      <c r="C519" s="85" t="s">
        <v>145</v>
      </c>
      <c r="D519" s="85" t="s">
        <v>1413</v>
      </c>
      <c r="E519" s="85" t="s">
        <v>100</v>
      </c>
      <c r="F519" s="85" t="s">
        <v>100</v>
      </c>
      <c r="G519" s="85" t="s">
        <v>100</v>
      </c>
      <c r="H519" s="86" t="s">
        <v>118</v>
      </c>
      <c r="I519" s="86">
        <v>43171</v>
      </c>
      <c r="J519" s="87">
        <v>373988.14999999997</v>
      </c>
    </row>
    <row r="520" spans="1:10" x14ac:dyDescent="0.3">
      <c r="A520" s="84" t="s">
        <v>1414</v>
      </c>
      <c r="B520" s="85" t="s">
        <v>145</v>
      </c>
      <c r="C520" s="85" t="s">
        <v>145</v>
      </c>
      <c r="D520" s="85" t="s">
        <v>1415</v>
      </c>
      <c r="E520" s="85" t="s">
        <v>100</v>
      </c>
      <c r="F520" s="85" t="s">
        <v>100</v>
      </c>
      <c r="G520" s="85" t="s">
        <v>100</v>
      </c>
      <c r="H520" s="86" t="s">
        <v>118</v>
      </c>
      <c r="I520" s="86">
        <v>43187</v>
      </c>
      <c r="J520" s="87">
        <v>5604799.6800000006</v>
      </c>
    </row>
    <row r="521" spans="1:10" ht="36" x14ac:dyDescent="0.3">
      <c r="A521" s="84" t="s">
        <v>1416</v>
      </c>
      <c r="B521" s="85" t="s">
        <v>145</v>
      </c>
      <c r="C521" s="85" t="s">
        <v>145</v>
      </c>
      <c r="D521" s="85" t="s">
        <v>1417</v>
      </c>
      <c r="E521" s="85" t="s">
        <v>100</v>
      </c>
      <c r="F521" s="85" t="s">
        <v>100</v>
      </c>
      <c r="G521" s="85" t="s">
        <v>100</v>
      </c>
      <c r="H521" s="86" t="s">
        <v>118</v>
      </c>
      <c r="I521" s="86">
        <v>43185</v>
      </c>
      <c r="J521" s="87">
        <v>331402.75</v>
      </c>
    </row>
    <row r="522" spans="1:10" ht="24" x14ac:dyDescent="0.3">
      <c r="A522" s="84" t="s">
        <v>1418</v>
      </c>
      <c r="B522" s="85" t="s">
        <v>145</v>
      </c>
      <c r="C522" s="85" t="s">
        <v>145</v>
      </c>
      <c r="D522" s="85" t="s">
        <v>1419</v>
      </c>
      <c r="E522" s="85" t="s">
        <v>100</v>
      </c>
      <c r="F522" s="85" t="s">
        <v>100</v>
      </c>
      <c r="G522" s="85" t="s">
        <v>100</v>
      </c>
      <c r="H522" s="86" t="s">
        <v>118</v>
      </c>
      <c r="I522" s="86">
        <v>43182</v>
      </c>
      <c r="J522" s="87">
        <v>483295.68</v>
      </c>
    </row>
    <row r="523" spans="1:10" ht="24" x14ac:dyDescent="0.3">
      <c r="A523" s="84" t="s">
        <v>1420</v>
      </c>
      <c r="B523" s="85" t="s">
        <v>145</v>
      </c>
      <c r="C523" s="85" t="s">
        <v>145</v>
      </c>
      <c r="D523" s="85" t="s">
        <v>1421</v>
      </c>
      <c r="E523" s="85" t="s">
        <v>100</v>
      </c>
      <c r="F523" s="85" t="s">
        <v>100</v>
      </c>
      <c r="G523" s="85" t="s">
        <v>100</v>
      </c>
      <c r="H523" s="86" t="s">
        <v>118</v>
      </c>
      <c r="I523" s="86">
        <v>43164</v>
      </c>
      <c r="J523" s="87">
        <v>1031114.4399999998</v>
      </c>
    </row>
    <row r="524" spans="1:10" ht="36" x14ac:dyDescent="0.3">
      <c r="A524" s="84" t="s">
        <v>1422</v>
      </c>
      <c r="B524" s="85" t="s">
        <v>145</v>
      </c>
      <c r="C524" s="85" t="s">
        <v>145</v>
      </c>
      <c r="D524" s="85" t="s">
        <v>1423</v>
      </c>
      <c r="E524" s="85" t="s">
        <v>100</v>
      </c>
      <c r="F524" s="85" t="s">
        <v>100</v>
      </c>
      <c r="G524" s="85" t="s">
        <v>100</v>
      </c>
      <c r="H524" s="86" t="s">
        <v>118</v>
      </c>
      <c r="I524" s="86">
        <v>43193</v>
      </c>
      <c r="J524" s="87">
        <v>5834178.8300000001</v>
      </c>
    </row>
    <row r="525" spans="1:10" x14ac:dyDescent="0.3">
      <c r="A525" s="84" t="s">
        <v>1424</v>
      </c>
      <c r="B525" s="85" t="s">
        <v>145</v>
      </c>
      <c r="C525" s="85" t="s">
        <v>145</v>
      </c>
      <c r="D525" s="85" t="s">
        <v>1425</v>
      </c>
      <c r="E525" s="85" t="s">
        <v>100</v>
      </c>
      <c r="F525" s="85" t="s">
        <v>100</v>
      </c>
      <c r="G525" s="85" t="s">
        <v>100</v>
      </c>
      <c r="H525" s="86" t="s">
        <v>118</v>
      </c>
      <c r="I525" s="86">
        <v>43193</v>
      </c>
      <c r="J525" s="87">
        <v>1173623.04</v>
      </c>
    </row>
    <row r="526" spans="1:10" ht="24" x14ac:dyDescent="0.3">
      <c r="A526" s="84" t="s">
        <v>1426</v>
      </c>
      <c r="B526" s="85" t="s">
        <v>145</v>
      </c>
      <c r="C526" s="85" t="s">
        <v>145</v>
      </c>
      <c r="D526" s="85" t="s">
        <v>1427</v>
      </c>
      <c r="E526" s="85" t="s">
        <v>100</v>
      </c>
      <c r="F526" s="85" t="s">
        <v>100</v>
      </c>
      <c r="G526" s="85" t="s">
        <v>100</v>
      </c>
      <c r="H526" s="86" t="s">
        <v>118</v>
      </c>
      <c r="I526" s="86">
        <v>43196</v>
      </c>
      <c r="J526" s="87">
        <v>7814367.3600000013</v>
      </c>
    </row>
    <row r="527" spans="1:10" x14ac:dyDescent="0.3">
      <c r="A527" s="84" t="s">
        <v>1428</v>
      </c>
      <c r="B527" s="85" t="s">
        <v>145</v>
      </c>
      <c r="C527" s="85" t="s">
        <v>145</v>
      </c>
      <c r="D527" s="85" t="s">
        <v>1429</v>
      </c>
      <c r="E527" s="85" t="s">
        <v>100</v>
      </c>
      <c r="F527" s="85" t="s">
        <v>100</v>
      </c>
      <c r="G527" s="85" t="s">
        <v>100</v>
      </c>
      <c r="H527" s="86" t="s">
        <v>118</v>
      </c>
      <c r="I527" s="86">
        <v>43229</v>
      </c>
      <c r="J527" s="87">
        <v>712638</v>
      </c>
    </row>
    <row r="528" spans="1:10" ht="24" x14ac:dyDescent="0.3">
      <c r="A528" s="84" t="s">
        <v>1430</v>
      </c>
      <c r="B528" s="85" t="s">
        <v>145</v>
      </c>
      <c r="C528" s="85" t="s">
        <v>145</v>
      </c>
      <c r="D528" s="85" t="s">
        <v>1431</v>
      </c>
      <c r="E528" s="85" t="s">
        <v>100</v>
      </c>
      <c r="F528" s="85" t="s">
        <v>100</v>
      </c>
      <c r="G528" s="85" t="s">
        <v>100</v>
      </c>
      <c r="H528" s="86" t="s">
        <v>118</v>
      </c>
      <c r="I528" s="86">
        <v>43140</v>
      </c>
      <c r="J528" s="87">
        <v>1406564.34</v>
      </c>
    </row>
    <row r="529" spans="1:10" x14ac:dyDescent="0.3">
      <c r="A529" s="84" t="s">
        <v>1432</v>
      </c>
      <c r="B529" s="85" t="s">
        <v>145</v>
      </c>
      <c r="C529" s="85" t="s">
        <v>145</v>
      </c>
      <c r="D529" s="85" t="s">
        <v>1433</v>
      </c>
      <c r="E529" s="85" t="s">
        <v>100</v>
      </c>
      <c r="F529" s="85" t="s">
        <v>100</v>
      </c>
      <c r="G529" s="85" t="s">
        <v>100</v>
      </c>
      <c r="H529" s="86" t="s">
        <v>118</v>
      </c>
      <c r="I529" s="86">
        <v>43185</v>
      </c>
      <c r="J529" s="87">
        <v>5544767.1799999969</v>
      </c>
    </row>
    <row r="530" spans="1:10" x14ac:dyDescent="0.3">
      <c r="A530" s="84" t="s">
        <v>1434</v>
      </c>
      <c r="B530" s="85" t="s">
        <v>145</v>
      </c>
      <c r="C530" s="85" t="s">
        <v>145</v>
      </c>
      <c r="D530" s="85" t="s">
        <v>1435</v>
      </c>
      <c r="E530" s="85" t="s">
        <v>100</v>
      </c>
      <c r="F530" s="85" t="s">
        <v>100</v>
      </c>
      <c r="G530" s="85" t="s">
        <v>100</v>
      </c>
      <c r="H530" s="86" t="s">
        <v>118</v>
      </c>
      <c r="I530" s="86">
        <v>43192</v>
      </c>
      <c r="J530" s="87">
        <v>2211162.44</v>
      </c>
    </row>
    <row r="531" spans="1:10" ht="24" x14ac:dyDescent="0.3">
      <c r="A531" s="84" t="s">
        <v>1436</v>
      </c>
      <c r="B531" s="85" t="s">
        <v>145</v>
      </c>
      <c r="C531" s="85" t="s">
        <v>145</v>
      </c>
      <c r="D531" s="85" t="s">
        <v>1437</v>
      </c>
      <c r="E531" s="85" t="s">
        <v>100</v>
      </c>
      <c r="F531" s="85" t="s">
        <v>130</v>
      </c>
      <c r="G531" s="85" t="s">
        <v>1381</v>
      </c>
      <c r="H531" s="86" t="s">
        <v>118</v>
      </c>
      <c r="I531" s="86">
        <v>43244</v>
      </c>
      <c r="J531" s="87">
        <v>6152510.4400000004</v>
      </c>
    </row>
    <row r="532" spans="1:10" ht="24" x14ac:dyDescent="0.3">
      <c r="A532" s="84" t="s">
        <v>1438</v>
      </c>
      <c r="B532" s="85" t="s">
        <v>145</v>
      </c>
      <c r="C532" s="85" t="s">
        <v>145</v>
      </c>
      <c r="D532" s="85" t="s">
        <v>1439</v>
      </c>
      <c r="E532" s="85" t="s">
        <v>100</v>
      </c>
      <c r="F532" s="85" t="s">
        <v>130</v>
      </c>
      <c r="G532" s="85" t="s">
        <v>1381</v>
      </c>
      <c r="H532" s="86" t="s">
        <v>118</v>
      </c>
      <c r="I532" s="86">
        <v>43248</v>
      </c>
      <c r="J532" s="87">
        <v>2065766.0100000002</v>
      </c>
    </row>
    <row r="533" spans="1:10" ht="24" x14ac:dyDescent="0.3">
      <c r="A533" s="84" t="s">
        <v>1440</v>
      </c>
      <c r="B533" s="85" t="s">
        <v>145</v>
      </c>
      <c r="C533" s="85" t="s">
        <v>145</v>
      </c>
      <c r="D533" s="85" t="s">
        <v>1441</v>
      </c>
      <c r="E533" s="85" t="s">
        <v>100</v>
      </c>
      <c r="F533" s="85" t="s">
        <v>139</v>
      </c>
      <c r="G533" s="85" t="s">
        <v>1362</v>
      </c>
      <c r="H533" s="86" t="s">
        <v>118</v>
      </c>
      <c r="I533" s="86">
        <v>43243</v>
      </c>
      <c r="J533" s="87">
        <v>2537091.7299999995</v>
      </c>
    </row>
    <row r="534" spans="1:10" ht="24" x14ac:dyDescent="0.3">
      <c r="A534" s="84" t="s">
        <v>1442</v>
      </c>
      <c r="B534" s="85" t="s">
        <v>145</v>
      </c>
      <c r="C534" s="85" t="s">
        <v>145</v>
      </c>
      <c r="D534" s="85" t="s">
        <v>1443</v>
      </c>
      <c r="E534" s="85" t="s">
        <v>100</v>
      </c>
      <c r="F534" s="85" t="s">
        <v>122</v>
      </c>
      <c r="G534" s="85" t="s">
        <v>583</v>
      </c>
      <c r="H534" s="86" t="s">
        <v>118</v>
      </c>
      <c r="I534" s="86">
        <v>43248</v>
      </c>
      <c r="J534" s="87">
        <v>4099368.4999999995</v>
      </c>
    </row>
    <row r="535" spans="1:10" ht="24" x14ac:dyDescent="0.3">
      <c r="A535" s="84" t="s">
        <v>1444</v>
      </c>
      <c r="B535" s="85" t="s">
        <v>145</v>
      </c>
      <c r="C535" s="85" t="s">
        <v>145</v>
      </c>
      <c r="D535" s="85" t="s">
        <v>1445</v>
      </c>
      <c r="E535" s="85" t="s">
        <v>100</v>
      </c>
      <c r="F535" s="85" t="s">
        <v>420</v>
      </c>
      <c r="G535" s="85" t="s">
        <v>1446</v>
      </c>
      <c r="H535" s="86" t="s">
        <v>118</v>
      </c>
      <c r="I535" s="86">
        <v>43244</v>
      </c>
      <c r="J535" s="87">
        <v>4692538.09</v>
      </c>
    </row>
    <row r="536" spans="1:10" ht="36" x14ac:dyDescent="0.3">
      <c r="A536" s="84" t="s">
        <v>1447</v>
      </c>
      <c r="B536" s="85" t="s">
        <v>145</v>
      </c>
      <c r="C536" s="85" t="s">
        <v>145</v>
      </c>
      <c r="D536" s="85" t="s">
        <v>1448</v>
      </c>
      <c r="E536" s="85" t="s">
        <v>100</v>
      </c>
      <c r="F536" s="85" t="s">
        <v>130</v>
      </c>
      <c r="G536" s="85" t="s">
        <v>305</v>
      </c>
      <c r="H536" s="86" t="s">
        <v>118</v>
      </c>
      <c r="I536" s="86">
        <v>43244</v>
      </c>
      <c r="J536" s="87">
        <v>2146282.5600000005</v>
      </c>
    </row>
    <row r="537" spans="1:10" ht="24" x14ac:dyDescent="0.3">
      <c r="A537" s="84" t="s">
        <v>1449</v>
      </c>
      <c r="B537" s="85" t="s">
        <v>145</v>
      </c>
      <c r="C537" s="85" t="s">
        <v>145</v>
      </c>
      <c r="D537" s="85" t="s">
        <v>1450</v>
      </c>
      <c r="E537" s="85" t="s">
        <v>100</v>
      </c>
      <c r="F537" s="85" t="s">
        <v>853</v>
      </c>
      <c r="G537" s="85" t="s">
        <v>1020</v>
      </c>
      <c r="H537" s="86" t="s">
        <v>118</v>
      </c>
      <c r="I537" s="86">
        <v>43174</v>
      </c>
      <c r="J537" s="87">
        <v>470305.92000000004</v>
      </c>
    </row>
    <row r="538" spans="1:10" x14ac:dyDescent="0.3">
      <c r="A538" s="84" t="s">
        <v>1451</v>
      </c>
      <c r="B538" s="85" t="s">
        <v>142</v>
      </c>
      <c r="C538" s="85" t="s">
        <v>142</v>
      </c>
      <c r="D538" s="85" t="s">
        <v>1452</v>
      </c>
      <c r="E538" s="85" t="s">
        <v>100</v>
      </c>
      <c r="F538" s="85" t="s">
        <v>100</v>
      </c>
      <c r="G538" s="85" t="s">
        <v>100</v>
      </c>
      <c r="H538" s="86" t="s">
        <v>118</v>
      </c>
      <c r="I538" s="86">
        <v>43178</v>
      </c>
      <c r="J538" s="87">
        <v>671760</v>
      </c>
    </row>
    <row r="539" spans="1:10" ht="24" x14ac:dyDescent="0.3">
      <c r="A539" s="84" t="s">
        <v>1453</v>
      </c>
      <c r="B539" s="85" t="s">
        <v>145</v>
      </c>
      <c r="C539" s="85" t="s">
        <v>145</v>
      </c>
      <c r="D539" s="85" t="s">
        <v>1454</v>
      </c>
      <c r="E539" s="85" t="s">
        <v>100</v>
      </c>
      <c r="F539" s="85" t="s">
        <v>203</v>
      </c>
      <c r="G539" s="85" t="s">
        <v>1455</v>
      </c>
      <c r="H539" s="86" t="s">
        <v>118</v>
      </c>
      <c r="I539" s="86">
        <v>43270</v>
      </c>
      <c r="J539" s="87">
        <v>1940272.4100000004</v>
      </c>
    </row>
    <row r="540" spans="1:10" ht="36" x14ac:dyDescent="0.3">
      <c r="A540" s="84" t="s">
        <v>1456</v>
      </c>
      <c r="B540" s="85" t="s">
        <v>145</v>
      </c>
      <c r="C540" s="85" t="s">
        <v>145</v>
      </c>
      <c r="D540" s="85" t="s">
        <v>1457</v>
      </c>
      <c r="E540" s="85" t="s">
        <v>100</v>
      </c>
      <c r="F540" s="85" t="s">
        <v>130</v>
      </c>
      <c r="G540" s="85" t="s">
        <v>630</v>
      </c>
      <c r="H540" s="86" t="s">
        <v>118</v>
      </c>
      <c r="I540" s="86">
        <v>43249</v>
      </c>
      <c r="J540" s="87">
        <v>5383954.5799999982</v>
      </c>
    </row>
    <row r="541" spans="1:10" x14ac:dyDescent="0.3">
      <c r="A541" s="84" t="s">
        <v>1458</v>
      </c>
      <c r="B541" s="85" t="s">
        <v>145</v>
      </c>
      <c r="C541" s="85" t="s">
        <v>145</v>
      </c>
      <c r="D541" s="85" t="s">
        <v>1459</v>
      </c>
      <c r="E541" s="85" t="s">
        <v>100</v>
      </c>
      <c r="F541" s="85" t="s">
        <v>100</v>
      </c>
      <c r="G541" s="85" t="s">
        <v>100</v>
      </c>
      <c r="H541" s="86" t="s">
        <v>118</v>
      </c>
      <c r="I541" s="86">
        <v>43200</v>
      </c>
      <c r="J541" s="87">
        <v>1472914.8</v>
      </c>
    </row>
    <row r="542" spans="1:10" x14ac:dyDescent="0.3">
      <c r="A542" s="84" t="s">
        <v>1460</v>
      </c>
      <c r="B542" s="85" t="s">
        <v>145</v>
      </c>
      <c r="C542" s="85" t="s">
        <v>145</v>
      </c>
      <c r="D542" s="85" t="s">
        <v>1461</v>
      </c>
      <c r="E542" s="85" t="s">
        <v>100</v>
      </c>
      <c r="F542" s="85" t="s">
        <v>100</v>
      </c>
      <c r="G542" s="85" t="s">
        <v>100</v>
      </c>
      <c r="H542" s="86" t="s">
        <v>118</v>
      </c>
      <c r="I542" s="86">
        <v>43200</v>
      </c>
      <c r="J542" s="87">
        <v>301926.24</v>
      </c>
    </row>
    <row r="543" spans="1:10" ht="24" x14ac:dyDescent="0.3">
      <c r="A543" s="84" t="s">
        <v>1462</v>
      </c>
      <c r="B543" s="85" t="s">
        <v>145</v>
      </c>
      <c r="C543" s="85" t="s">
        <v>145</v>
      </c>
      <c r="D543" s="85" t="s">
        <v>1463</v>
      </c>
      <c r="E543" s="85" t="s">
        <v>100</v>
      </c>
      <c r="F543" s="85" t="s">
        <v>100</v>
      </c>
      <c r="G543" s="85" t="s">
        <v>100</v>
      </c>
      <c r="H543" s="86" t="s">
        <v>118</v>
      </c>
      <c r="I543" s="86">
        <v>43208</v>
      </c>
      <c r="J543" s="87">
        <v>192052.08000000005</v>
      </c>
    </row>
    <row r="544" spans="1:10" ht="24" x14ac:dyDescent="0.3">
      <c r="A544" s="84" t="s">
        <v>1464</v>
      </c>
      <c r="B544" s="85" t="s">
        <v>145</v>
      </c>
      <c r="C544" s="85" t="s">
        <v>145</v>
      </c>
      <c r="D544" s="85" t="s">
        <v>1465</v>
      </c>
      <c r="E544" s="85" t="s">
        <v>100</v>
      </c>
      <c r="F544" s="85" t="s">
        <v>100</v>
      </c>
      <c r="G544" s="85" t="s">
        <v>100</v>
      </c>
      <c r="H544" s="86" t="s">
        <v>118</v>
      </c>
      <c r="I544" s="86">
        <v>43195</v>
      </c>
      <c r="J544" s="87">
        <v>7197185.6399999997</v>
      </c>
    </row>
    <row r="545" spans="1:10" ht="24" x14ac:dyDescent="0.3">
      <c r="A545" s="84" t="s">
        <v>1466</v>
      </c>
      <c r="B545" s="85" t="s">
        <v>145</v>
      </c>
      <c r="C545" s="85" t="s">
        <v>145</v>
      </c>
      <c r="D545" s="85" t="s">
        <v>1467</v>
      </c>
      <c r="E545" s="85" t="s">
        <v>100</v>
      </c>
      <c r="F545" s="85" t="s">
        <v>100</v>
      </c>
      <c r="G545" s="85" t="s">
        <v>100</v>
      </c>
      <c r="H545" s="86" t="s">
        <v>118</v>
      </c>
      <c r="I545" s="86">
        <v>43195</v>
      </c>
      <c r="J545" s="87">
        <v>1045202.4</v>
      </c>
    </row>
    <row r="546" spans="1:10" ht="24" x14ac:dyDescent="0.3">
      <c r="A546" s="84" t="s">
        <v>1468</v>
      </c>
      <c r="B546" s="85" t="s">
        <v>145</v>
      </c>
      <c r="C546" s="85" t="s">
        <v>145</v>
      </c>
      <c r="D546" s="85" t="s">
        <v>1469</v>
      </c>
      <c r="E546" s="85" t="s">
        <v>100</v>
      </c>
      <c r="F546" s="85" t="s">
        <v>100</v>
      </c>
      <c r="G546" s="85" t="s">
        <v>100</v>
      </c>
      <c r="H546" s="86" t="s">
        <v>118</v>
      </c>
      <c r="I546" s="86">
        <v>43122</v>
      </c>
      <c r="J546" s="87">
        <v>355302.72</v>
      </c>
    </row>
    <row r="547" spans="1:10" ht="24" x14ac:dyDescent="0.3">
      <c r="A547" s="84" t="s">
        <v>1470</v>
      </c>
      <c r="B547" s="85" t="s">
        <v>145</v>
      </c>
      <c r="C547" s="85" t="s">
        <v>145</v>
      </c>
      <c r="D547" s="85" t="s">
        <v>1471</v>
      </c>
      <c r="E547" s="85" t="s">
        <v>100</v>
      </c>
      <c r="F547" s="85" t="s">
        <v>100</v>
      </c>
      <c r="G547" s="85" t="s">
        <v>100</v>
      </c>
      <c r="H547" s="86" t="s">
        <v>118</v>
      </c>
      <c r="I547" s="86">
        <v>43199</v>
      </c>
      <c r="J547" s="87">
        <v>100478.7</v>
      </c>
    </row>
    <row r="548" spans="1:10" ht="24" x14ac:dyDescent="0.3">
      <c r="A548" s="84" t="s">
        <v>1472</v>
      </c>
      <c r="B548" s="85" t="s">
        <v>145</v>
      </c>
      <c r="C548" s="85" t="s">
        <v>145</v>
      </c>
      <c r="D548" s="85" t="s">
        <v>1473</v>
      </c>
      <c r="E548" s="85" t="s">
        <v>100</v>
      </c>
      <c r="F548" s="85" t="s">
        <v>100</v>
      </c>
      <c r="G548" s="85" t="s">
        <v>100</v>
      </c>
      <c r="H548" s="86" t="s">
        <v>118</v>
      </c>
      <c r="I548" s="86">
        <v>43223</v>
      </c>
      <c r="J548" s="87">
        <v>227594.84</v>
      </c>
    </row>
    <row r="549" spans="1:10" x14ac:dyDescent="0.3">
      <c r="A549" s="84" t="s">
        <v>1474</v>
      </c>
      <c r="B549" s="85" t="s">
        <v>145</v>
      </c>
      <c r="C549" s="85" t="s">
        <v>145</v>
      </c>
      <c r="D549" s="85" t="s">
        <v>1475</v>
      </c>
      <c r="E549" s="85" t="s">
        <v>100</v>
      </c>
      <c r="F549" s="85" t="s">
        <v>100</v>
      </c>
      <c r="G549" s="85" t="s">
        <v>100</v>
      </c>
      <c r="H549" s="86" t="s">
        <v>118</v>
      </c>
      <c r="I549" s="86">
        <v>43209</v>
      </c>
      <c r="J549" s="87">
        <v>485471.75999999995</v>
      </c>
    </row>
    <row r="550" spans="1:10" ht="24" x14ac:dyDescent="0.3">
      <c r="A550" s="84" t="s">
        <v>1476</v>
      </c>
      <c r="B550" s="85" t="s">
        <v>145</v>
      </c>
      <c r="C550" s="85" t="s">
        <v>145</v>
      </c>
      <c r="D550" s="85" t="s">
        <v>1477</v>
      </c>
      <c r="E550" s="85" t="s">
        <v>100</v>
      </c>
      <c r="F550" s="85" t="s">
        <v>100</v>
      </c>
      <c r="G550" s="85" t="s">
        <v>100</v>
      </c>
      <c r="H550" s="86" t="s">
        <v>118</v>
      </c>
      <c r="I550" s="86">
        <v>43214</v>
      </c>
      <c r="J550" s="87">
        <v>797560.57</v>
      </c>
    </row>
    <row r="551" spans="1:10" ht="24" x14ac:dyDescent="0.3">
      <c r="A551" s="84" t="s">
        <v>1478</v>
      </c>
      <c r="B551" s="85" t="s">
        <v>145</v>
      </c>
      <c r="C551" s="85" t="s">
        <v>145</v>
      </c>
      <c r="D551" s="85" t="s">
        <v>1479</v>
      </c>
      <c r="E551" s="85" t="s">
        <v>100</v>
      </c>
      <c r="F551" s="85" t="s">
        <v>100</v>
      </c>
      <c r="G551" s="85" t="s">
        <v>100</v>
      </c>
      <c r="H551" s="86" t="s">
        <v>118</v>
      </c>
      <c r="I551" s="86">
        <v>43124</v>
      </c>
      <c r="J551" s="87">
        <v>2057425.9199999999</v>
      </c>
    </row>
    <row r="552" spans="1:10" ht="36" x14ac:dyDescent="0.3">
      <c r="A552" s="84" t="s">
        <v>1480</v>
      </c>
      <c r="B552" s="85" t="s">
        <v>145</v>
      </c>
      <c r="C552" s="85" t="s">
        <v>145</v>
      </c>
      <c r="D552" s="85" t="s">
        <v>1481</v>
      </c>
      <c r="E552" s="85" t="s">
        <v>100</v>
      </c>
      <c r="F552" s="85" t="s">
        <v>100</v>
      </c>
      <c r="G552" s="85" t="s">
        <v>100</v>
      </c>
      <c r="H552" s="86" t="s">
        <v>118</v>
      </c>
      <c r="I552" s="86">
        <v>43117</v>
      </c>
      <c r="J552" s="87">
        <v>1748338.5499999998</v>
      </c>
    </row>
    <row r="553" spans="1:10" ht="24" x14ac:dyDescent="0.3">
      <c r="A553" s="84" t="s">
        <v>1482</v>
      </c>
      <c r="B553" s="85" t="s">
        <v>145</v>
      </c>
      <c r="C553" s="85" t="s">
        <v>145</v>
      </c>
      <c r="D553" s="85" t="s">
        <v>1483</v>
      </c>
      <c r="E553" s="85" t="s">
        <v>100</v>
      </c>
      <c r="F553" s="85" t="s">
        <v>100</v>
      </c>
      <c r="G553" s="85" t="s">
        <v>100</v>
      </c>
      <c r="H553" s="86" t="s">
        <v>118</v>
      </c>
      <c r="I553" s="86">
        <v>43206</v>
      </c>
      <c r="J553" s="87">
        <v>1366502.3999999999</v>
      </c>
    </row>
    <row r="554" spans="1:10" ht="24" x14ac:dyDescent="0.3">
      <c r="A554" s="84" t="s">
        <v>1484</v>
      </c>
      <c r="B554" s="85" t="s">
        <v>145</v>
      </c>
      <c r="C554" s="85" t="s">
        <v>145</v>
      </c>
      <c r="D554" s="85" t="s">
        <v>1485</v>
      </c>
      <c r="E554" s="85" t="s">
        <v>100</v>
      </c>
      <c r="F554" s="85" t="s">
        <v>100</v>
      </c>
      <c r="G554" s="85" t="s">
        <v>100</v>
      </c>
      <c r="H554" s="86" t="s">
        <v>118</v>
      </c>
      <c r="I554" s="86">
        <v>43209</v>
      </c>
      <c r="J554" s="87">
        <v>2165886.0899999994</v>
      </c>
    </row>
    <row r="555" spans="1:10" x14ac:dyDescent="0.3">
      <c r="A555" s="84" t="s">
        <v>1486</v>
      </c>
      <c r="B555" s="85" t="s">
        <v>145</v>
      </c>
      <c r="C555" s="85" t="s">
        <v>145</v>
      </c>
      <c r="D555" s="85" t="s">
        <v>1487</v>
      </c>
      <c r="E555" s="85" t="s">
        <v>100</v>
      </c>
      <c r="F555" s="85" t="s">
        <v>100</v>
      </c>
      <c r="G555" s="85" t="s">
        <v>100</v>
      </c>
      <c r="H555" s="86" t="s">
        <v>118</v>
      </c>
      <c r="I555" s="86">
        <v>43196</v>
      </c>
      <c r="J555" s="87">
        <v>1692804.6499999997</v>
      </c>
    </row>
    <row r="556" spans="1:10" ht="24" x14ac:dyDescent="0.3">
      <c r="A556" s="84" t="s">
        <v>1488</v>
      </c>
      <c r="B556" s="85" t="s">
        <v>145</v>
      </c>
      <c r="C556" s="85" t="s">
        <v>145</v>
      </c>
      <c r="D556" s="85" t="s">
        <v>1489</v>
      </c>
      <c r="E556" s="85" t="s">
        <v>100</v>
      </c>
      <c r="F556" s="85" t="s">
        <v>162</v>
      </c>
      <c r="G556" s="85" t="s">
        <v>1095</v>
      </c>
      <c r="H556" s="86" t="s">
        <v>118</v>
      </c>
      <c r="I556" s="86">
        <v>43271</v>
      </c>
      <c r="J556" s="87">
        <v>1050803.08</v>
      </c>
    </row>
    <row r="557" spans="1:10" ht="24" x14ac:dyDescent="0.3">
      <c r="A557" s="84" t="s">
        <v>1490</v>
      </c>
      <c r="B557" s="85" t="s">
        <v>145</v>
      </c>
      <c r="C557" s="85" t="s">
        <v>145</v>
      </c>
      <c r="D557" s="85" t="s">
        <v>1491</v>
      </c>
      <c r="E557" s="85" t="s">
        <v>100</v>
      </c>
      <c r="F557" s="85" t="s">
        <v>577</v>
      </c>
      <c r="G557" s="85" t="s">
        <v>1492</v>
      </c>
      <c r="H557" s="86" t="s">
        <v>118</v>
      </c>
      <c r="I557" s="86">
        <v>43271</v>
      </c>
      <c r="J557" s="87">
        <v>2319245.1800000002</v>
      </c>
    </row>
    <row r="558" spans="1:10" x14ac:dyDescent="0.3">
      <c r="A558" s="84" t="s">
        <v>1493</v>
      </c>
      <c r="B558" s="85" t="s">
        <v>145</v>
      </c>
      <c r="C558" s="85" t="s">
        <v>145</v>
      </c>
      <c r="D558" s="85" t="s">
        <v>1494</v>
      </c>
      <c r="E558" s="85" t="s">
        <v>100</v>
      </c>
      <c r="F558" s="85" t="s">
        <v>100</v>
      </c>
      <c r="G558" s="85" t="s">
        <v>100</v>
      </c>
      <c r="H558" s="86" t="s">
        <v>118</v>
      </c>
      <c r="I558" s="86">
        <v>43199</v>
      </c>
      <c r="J558" s="87">
        <v>2125670.3999999999</v>
      </c>
    </row>
    <row r="559" spans="1:10" ht="24" x14ac:dyDescent="0.3">
      <c r="A559" s="84" t="s">
        <v>1495</v>
      </c>
      <c r="B559" s="85" t="s">
        <v>145</v>
      </c>
      <c r="C559" s="85" t="s">
        <v>145</v>
      </c>
      <c r="D559" s="85" t="s">
        <v>1496</v>
      </c>
      <c r="E559" s="85" t="s">
        <v>100</v>
      </c>
      <c r="F559" s="85" t="s">
        <v>100</v>
      </c>
      <c r="G559" s="85" t="s">
        <v>100</v>
      </c>
      <c r="H559" s="86" t="s">
        <v>118</v>
      </c>
      <c r="I559" s="86">
        <v>43195</v>
      </c>
      <c r="J559" s="87">
        <v>1482814.08</v>
      </c>
    </row>
    <row r="560" spans="1:10" ht="24" x14ac:dyDescent="0.3">
      <c r="A560" s="84" t="s">
        <v>1497</v>
      </c>
      <c r="B560" s="85" t="s">
        <v>145</v>
      </c>
      <c r="C560" s="85" t="s">
        <v>145</v>
      </c>
      <c r="D560" s="85" t="s">
        <v>1498</v>
      </c>
      <c r="E560" s="85" t="s">
        <v>100</v>
      </c>
      <c r="F560" s="85" t="s">
        <v>100</v>
      </c>
      <c r="G560" s="85" t="s">
        <v>100</v>
      </c>
      <c r="H560" s="86" t="s">
        <v>118</v>
      </c>
      <c r="I560" s="86">
        <v>43185</v>
      </c>
      <c r="J560" s="87">
        <v>1955646</v>
      </c>
    </row>
    <row r="561" spans="1:10" ht="24" x14ac:dyDescent="0.3">
      <c r="A561" s="84" t="s">
        <v>1499</v>
      </c>
      <c r="B561" s="85" t="s">
        <v>145</v>
      </c>
      <c r="C561" s="85" t="s">
        <v>145</v>
      </c>
      <c r="D561" s="85" t="s">
        <v>1500</v>
      </c>
      <c r="E561" s="85" t="s">
        <v>100</v>
      </c>
      <c r="F561" s="85" t="s">
        <v>100</v>
      </c>
      <c r="G561" s="85" t="s">
        <v>100</v>
      </c>
      <c r="H561" s="86" t="s">
        <v>118</v>
      </c>
      <c r="I561" s="86">
        <v>43203</v>
      </c>
      <c r="J561" s="87">
        <v>7625753.6400000025</v>
      </c>
    </row>
    <row r="562" spans="1:10" ht="24" x14ac:dyDescent="0.3">
      <c r="A562" s="84" t="s">
        <v>1501</v>
      </c>
      <c r="B562" s="85" t="s">
        <v>145</v>
      </c>
      <c r="C562" s="85" t="s">
        <v>145</v>
      </c>
      <c r="D562" s="85" t="s">
        <v>1502</v>
      </c>
      <c r="E562" s="85" t="s">
        <v>100</v>
      </c>
      <c r="F562" s="85" t="s">
        <v>100</v>
      </c>
      <c r="G562" s="85" t="s">
        <v>100</v>
      </c>
      <c r="H562" s="86" t="s">
        <v>118</v>
      </c>
      <c r="I562" s="86">
        <v>43200</v>
      </c>
      <c r="J562" s="87">
        <v>2396992.6</v>
      </c>
    </row>
    <row r="563" spans="1:10" ht="24" x14ac:dyDescent="0.3">
      <c r="A563" s="84" t="s">
        <v>1503</v>
      </c>
      <c r="B563" s="85" t="s">
        <v>145</v>
      </c>
      <c r="C563" s="85" t="s">
        <v>145</v>
      </c>
      <c r="D563" s="85" t="s">
        <v>1504</v>
      </c>
      <c r="E563" s="85" t="s">
        <v>100</v>
      </c>
      <c r="F563" s="85" t="s">
        <v>868</v>
      </c>
      <c r="G563" s="85" t="s">
        <v>1505</v>
      </c>
      <c r="H563" s="86" t="s">
        <v>118</v>
      </c>
      <c r="I563" s="86">
        <v>43272</v>
      </c>
      <c r="J563" s="87">
        <v>2870476.3999999994</v>
      </c>
    </row>
    <row r="564" spans="1:10" ht="36" x14ac:dyDescent="0.3">
      <c r="A564" s="84" t="s">
        <v>1506</v>
      </c>
      <c r="B564" s="85" t="s">
        <v>145</v>
      </c>
      <c r="C564" s="85" t="s">
        <v>145</v>
      </c>
      <c r="D564" s="85" t="s">
        <v>1507</v>
      </c>
      <c r="E564" s="85" t="s">
        <v>100</v>
      </c>
      <c r="F564" s="85" t="s">
        <v>218</v>
      </c>
      <c r="G564" s="85" t="s">
        <v>1014</v>
      </c>
      <c r="H564" s="86" t="s">
        <v>118</v>
      </c>
      <c r="I564" s="86">
        <v>43272</v>
      </c>
      <c r="J564" s="87">
        <v>1646494.3900000001</v>
      </c>
    </row>
    <row r="565" spans="1:10" ht="24" x14ac:dyDescent="0.3">
      <c r="A565" s="84" t="s">
        <v>1508</v>
      </c>
      <c r="B565" s="85" t="s">
        <v>145</v>
      </c>
      <c r="C565" s="85" t="s">
        <v>145</v>
      </c>
      <c r="D565" s="85" t="s">
        <v>1509</v>
      </c>
      <c r="E565" s="85" t="s">
        <v>100</v>
      </c>
      <c r="F565" s="85" t="s">
        <v>173</v>
      </c>
      <c r="G565" s="85" t="s">
        <v>850</v>
      </c>
      <c r="H565" s="86" t="s">
        <v>118</v>
      </c>
      <c r="I565" s="86">
        <v>43272</v>
      </c>
      <c r="J565" s="87">
        <v>5791563.1799999997</v>
      </c>
    </row>
    <row r="566" spans="1:10" x14ac:dyDescent="0.3">
      <c r="A566" s="84" t="s">
        <v>1510</v>
      </c>
      <c r="B566" s="85" t="s">
        <v>145</v>
      </c>
      <c r="C566" s="85" t="s">
        <v>145</v>
      </c>
      <c r="D566" s="85" t="s">
        <v>1511</v>
      </c>
      <c r="E566" s="85" t="s">
        <v>100</v>
      </c>
      <c r="F566" s="85" t="s">
        <v>225</v>
      </c>
      <c r="G566" s="85" t="s">
        <v>226</v>
      </c>
      <c r="H566" s="86" t="s">
        <v>118</v>
      </c>
      <c r="I566" s="86">
        <v>43269</v>
      </c>
      <c r="J566" s="87">
        <v>2401184.7999999998</v>
      </c>
    </row>
    <row r="567" spans="1:10" ht="36" x14ac:dyDescent="0.3">
      <c r="A567" s="84" t="s">
        <v>1512</v>
      </c>
      <c r="B567" s="85" t="s">
        <v>145</v>
      </c>
      <c r="C567" s="85" t="s">
        <v>145</v>
      </c>
      <c r="D567" s="85" t="s">
        <v>1513</v>
      </c>
      <c r="E567" s="85" t="s">
        <v>100</v>
      </c>
      <c r="F567" s="85" t="s">
        <v>100</v>
      </c>
      <c r="G567" s="85" t="s">
        <v>100</v>
      </c>
      <c r="H567" s="86" t="s">
        <v>118</v>
      </c>
      <c r="I567" s="86">
        <v>43194</v>
      </c>
      <c r="J567" s="87">
        <v>943015.44000000006</v>
      </c>
    </row>
    <row r="568" spans="1:10" x14ac:dyDescent="0.3">
      <c r="A568" s="84" t="s">
        <v>1514</v>
      </c>
      <c r="B568" s="85" t="s">
        <v>145</v>
      </c>
      <c r="C568" s="85" t="s">
        <v>145</v>
      </c>
      <c r="D568" s="85" t="s">
        <v>1515</v>
      </c>
      <c r="E568" s="85" t="s">
        <v>100</v>
      </c>
      <c r="F568" s="85" t="s">
        <v>416</v>
      </c>
      <c r="G568" s="85" t="s">
        <v>1516</v>
      </c>
      <c r="H568" s="86" t="s">
        <v>118</v>
      </c>
      <c r="I568" s="86">
        <v>43656</v>
      </c>
      <c r="J568" s="87">
        <v>587129.77</v>
      </c>
    </row>
    <row r="569" spans="1:10" ht="36" x14ac:dyDescent="0.3">
      <c r="A569" s="84" t="s">
        <v>1517</v>
      </c>
      <c r="B569" s="85" t="s">
        <v>145</v>
      </c>
      <c r="C569" s="85" t="s">
        <v>145</v>
      </c>
      <c r="D569" s="85" t="s">
        <v>1518</v>
      </c>
      <c r="E569" s="85" t="s">
        <v>100</v>
      </c>
      <c r="F569" s="85" t="s">
        <v>100</v>
      </c>
      <c r="G569" s="85" t="s">
        <v>100</v>
      </c>
      <c r="H569" s="86" t="s">
        <v>118</v>
      </c>
      <c r="I569" s="86">
        <v>43224</v>
      </c>
      <c r="J569" s="87">
        <v>421881.68000000005</v>
      </c>
    </row>
    <row r="570" spans="1:10" x14ac:dyDescent="0.3">
      <c r="A570" s="84" t="s">
        <v>1519</v>
      </c>
      <c r="B570" s="85" t="s">
        <v>145</v>
      </c>
      <c r="C570" s="85" t="s">
        <v>145</v>
      </c>
      <c r="D570" s="85" t="s">
        <v>1520</v>
      </c>
      <c r="E570" s="85" t="s">
        <v>100</v>
      </c>
      <c r="F570" s="85" t="s">
        <v>100</v>
      </c>
      <c r="G570" s="85" t="s">
        <v>100</v>
      </c>
      <c r="H570" s="86" t="s">
        <v>118</v>
      </c>
      <c r="I570" s="86">
        <v>43186</v>
      </c>
      <c r="J570" s="87">
        <v>921613.67999999993</v>
      </c>
    </row>
    <row r="571" spans="1:10" ht="36" x14ac:dyDescent="0.3">
      <c r="A571" s="84" t="s">
        <v>1521</v>
      </c>
      <c r="B571" s="85" t="s">
        <v>145</v>
      </c>
      <c r="C571" s="85" t="s">
        <v>145</v>
      </c>
      <c r="D571" s="85" t="s">
        <v>1522</v>
      </c>
      <c r="E571" s="85" t="s">
        <v>100</v>
      </c>
      <c r="F571" s="85" t="s">
        <v>162</v>
      </c>
      <c r="G571" s="85" t="s">
        <v>1523</v>
      </c>
      <c r="H571" s="86" t="s">
        <v>118</v>
      </c>
      <c r="I571" s="86">
        <v>43276</v>
      </c>
      <c r="J571" s="87">
        <v>1835429.76</v>
      </c>
    </row>
    <row r="572" spans="1:10" ht="24" x14ac:dyDescent="0.3">
      <c r="A572" s="84" t="s">
        <v>1524</v>
      </c>
      <c r="B572" s="85" t="s">
        <v>145</v>
      </c>
      <c r="C572" s="85" t="s">
        <v>145</v>
      </c>
      <c r="D572" s="85" t="s">
        <v>1525</v>
      </c>
      <c r="E572" s="85" t="s">
        <v>100</v>
      </c>
      <c r="F572" s="85" t="s">
        <v>841</v>
      </c>
      <c r="G572" s="85" t="s">
        <v>1526</v>
      </c>
      <c r="H572" s="86" t="s">
        <v>118</v>
      </c>
      <c r="I572" s="86">
        <v>43272</v>
      </c>
      <c r="J572" s="87">
        <v>5911026.6600000001</v>
      </c>
    </row>
    <row r="573" spans="1:10" x14ac:dyDescent="0.3">
      <c r="A573" s="84" t="s">
        <v>1527</v>
      </c>
      <c r="B573" s="85" t="s">
        <v>145</v>
      </c>
      <c r="C573" s="85" t="s">
        <v>145</v>
      </c>
      <c r="D573" s="85" t="s">
        <v>1528</v>
      </c>
      <c r="E573" s="85" t="s">
        <v>100</v>
      </c>
      <c r="F573" s="85" t="s">
        <v>336</v>
      </c>
      <c r="G573" s="85" t="s">
        <v>1529</v>
      </c>
      <c r="H573" s="86" t="s">
        <v>118</v>
      </c>
      <c r="I573" s="86">
        <v>43276</v>
      </c>
      <c r="J573" s="87">
        <v>1552461.17</v>
      </c>
    </row>
    <row r="574" spans="1:10" ht="36" x14ac:dyDescent="0.3">
      <c r="A574" s="84" t="s">
        <v>1530</v>
      </c>
      <c r="B574" s="85" t="s">
        <v>1088</v>
      </c>
      <c r="C574" s="85" t="s">
        <v>145</v>
      </c>
      <c r="D574" s="85" t="s">
        <v>1531</v>
      </c>
      <c r="E574" s="85" t="s">
        <v>100</v>
      </c>
      <c r="F574" s="85" t="s">
        <v>336</v>
      </c>
      <c r="G574" s="85" t="s">
        <v>1532</v>
      </c>
      <c r="H574" s="86" t="s">
        <v>118</v>
      </c>
      <c r="I574" s="86">
        <v>43276</v>
      </c>
      <c r="J574" s="87">
        <v>2292816.41</v>
      </c>
    </row>
    <row r="575" spans="1:10" ht="24" x14ac:dyDescent="0.3">
      <c r="A575" s="84" t="s">
        <v>1533</v>
      </c>
      <c r="B575" s="85" t="s">
        <v>145</v>
      </c>
      <c r="C575" s="85" t="s">
        <v>145</v>
      </c>
      <c r="D575" s="85" t="s">
        <v>1534</v>
      </c>
      <c r="E575" s="85" t="s">
        <v>100</v>
      </c>
      <c r="F575" s="85" t="s">
        <v>100</v>
      </c>
      <c r="G575" s="85" t="s">
        <v>100</v>
      </c>
      <c r="H575" s="86" t="s">
        <v>118</v>
      </c>
      <c r="I575" s="86">
        <v>43202</v>
      </c>
      <c r="J575" s="87">
        <v>3767355.3500000006</v>
      </c>
    </row>
    <row r="576" spans="1:10" ht="24" x14ac:dyDescent="0.3">
      <c r="A576" s="84" t="s">
        <v>1535</v>
      </c>
      <c r="B576" s="85" t="s">
        <v>145</v>
      </c>
      <c r="C576" s="85" t="s">
        <v>145</v>
      </c>
      <c r="D576" s="85" t="s">
        <v>1536</v>
      </c>
      <c r="E576" s="85" t="s">
        <v>100</v>
      </c>
      <c r="F576" s="85" t="s">
        <v>158</v>
      </c>
      <c r="G576" s="85" t="s">
        <v>1537</v>
      </c>
      <c r="H576" s="86" t="s">
        <v>118</v>
      </c>
      <c r="I576" s="86">
        <v>43413</v>
      </c>
      <c r="J576" s="87">
        <v>986087.36000000022</v>
      </c>
    </row>
    <row r="577" spans="1:10" ht="48" x14ac:dyDescent="0.3">
      <c r="A577" s="84" t="s">
        <v>1538</v>
      </c>
      <c r="B577" s="85" t="s">
        <v>145</v>
      </c>
      <c r="C577" s="85" t="s">
        <v>145</v>
      </c>
      <c r="D577" s="85" t="s">
        <v>1539</v>
      </c>
      <c r="E577" s="85" t="s">
        <v>100</v>
      </c>
      <c r="F577" s="85" t="s">
        <v>151</v>
      </c>
      <c r="G577" s="85" t="s">
        <v>812</v>
      </c>
      <c r="H577" s="86" t="s">
        <v>118</v>
      </c>
      <c r="I577" s="86">
        <v>43487</v>
      </c>
      <c r="J577" s="87">
        <v>1040103.4</v>
      </c>
    </row>
    <row r="578" spans="1:10" ht="24" x14ac:dyDescent="0.3">
      <c r="A578" s="84" t="s">
        <v>1540</v>
      </c>
      <c r="B578" s="85" t="s">
        <v>145</v>
      </c>
      <c r="C578" s="85" t="s">
        <v>145</v>
      </c>
      <c r="D578" s="85" t="s">
        <v>1541</v>
      </c>
      <c r="E578" s="85" t="s">
        <v>100</v>
      </c>
      <c r="F578" s="85" t="s">
        <v>100</v>
      </c>
      <c r="G578" s="85" t="s">
        <v>100</v>
      </c>
      <c r="H578" s="86" t="s">
        <v>118</v>
      </c>
      <c r="I578" s="86">
        <v>43191</v>
      </c>
      <c r="J578" s="87">
        <v>1536787.0899999999</v>
      </c>
    </row>
    <row r="579" spans="1:10" ht="24" x14ac:dyDescent="0.3">
      <c r="A579" s="84" t="s">
        <v>1542</v>
      </c>
      <c r="B579" s="85" t="s">
        <v>145</v>
      </c>
      <c r="C579" s="85" t="s">
        <v>145</v>
      </c>
      <c r="D579" s="85" t="s">
        <v>1543</v>
      </c>
      <c r="E579" s="85" t="s">
        <v>100</v>
      </c>
      <c r="F579" s="85" t="s">
        <v>225</v>
      </c>
      <c r="G579" s="85" t="s">
        <v>226</v>
      </c>
      <c r="H579" s="86" t="s">
        <v>118</v>
      </c>
      <c r="I579" s="86">
        <v>43279</v>
      </c>
      <c r="J579" s="87">
        <v>2641136.7400000007</v>
      </c>
    </row>
    <row r="580" spans="1:10" ht="24" x14ac:dyDescent="0.3">
      <c r="A580" s="84" t="s">
        <v>1544</v>
      </c>
      <c r="B580" s="85" t="s">
        <v>145</v>
      </c>
      <c r="C580" s="85" t="s">
        <v>145</v>
      </c>
      <c r="D580" s="85" t="s">
        <v>1545</v>
      </c>
      <c r="E580" s="85" t="s">
        <v>100</v>
      </c>
      <c r="F580" s="85" t="s">
        <v>314</v>
      </c>
      <c r="G580" s="85" t="s">
        <v>1369</v>
      </c>
      <c r="H580" s="86" t="s">
        <v>118</v>
      </c>
      <c r="I580" s="86">
        <v>43277</v>
      </c>
      <c r="J580" s="87">
        <v>1111671.5</v>
      </c>
    </row>
    <row r="581" spans="1:10" ht="24" x14ac:dyDescent="0.3">
      <c r="A581" s="84" t="s">
        <v>1546</v>
      </c>
      <c r="B581" s="85" t="s">
        <v>145</v>
      </c>
      <c r="C581" s="85" t="s">
        <v>145</v>
      </c>
      <c r="D581" s="85" t="s">
        <v>1547</v>
      </c>
      <c r="E581" s="85" t="s">
        <v>100</v>
      </c>
      <c r="F581" s="85" t="s">
        <v>100</v>
      </c>
      <c r="G581" s="85" t="s">
        <v>100</v>
      </c>
      <c r="H581" s="86" t="s">
        <v>118</v>
      </c>
      <c r="I581" s="86">
        <v>43228</v>
      </c>
      <c r="J581" s="87">
        <v>1027249.2000000001</v>
      </c>
    </row>
    <row r="582" spans="1:10" ht="24" x14ac:dyDescent="0.3">
      <c r="A582" s="84" t="s">
        <v>1548</v>
      </c>
      <c r="B582" s="85" t="s">
        <v>145</v>
      </c>
      <c r="C582" s="85" t="s">
        <v>145</v>
      </c>
      <c r="D582" s="85" t="s">
        <v>1549</v>
      </c>
      <c r="E582" s="85" t="s">
        <v>100</v>
      </c>
      <c r="F582" s="85" t="s">
        <v>294</v>
      </c>
      <c r="G582" s="85" t="s">
        <v>295</v>
      </c>
      <c r="H582" s="86" t="s">
        <v>118</v>
      </c>
      <c r="I582" s="86">
        <v>43280</v>
      </c>
      <c r="J582" s="87">
        <v>11553921.059999997</v>
      </c>
    </row>
    <row r="583" spans="1:10" ht="24" x14ac:dyDescent="0.3">
      <c r="A583" s="84" t="s">
        <v>1550</v>
      </c>
      <c r="B583" s="85" t="s">
        <v>145</v>
      </c>
      <c r="C583" s="85" t="s">
        <v>145</v>
      </c>
      <c r="D583" s="85" t="s">
        <v>1551</v>
      </c>
      <c r="E583" s="85" t="s">
        <v>100</v>
      </c>
      <c r="F583" s="85" t="s">
        <v>492</v>
      </c>
      <c r="G583" s="85" t="s">
        <v>635</v>
      </c>
      <c r="H583" s="86" t="s">
        <v>118</v>
      </c>
      <c r="I583" s="86">
        <v>43004</v>
      </c>
      <c r="J583" s="87">
        <v>5454281.5599999968</v>
      </c>
    </row>
    <row r="584" spans="1:10" ht="24" x14ac:dyDescent="0.3">
      <c r="A584" s="84" t="s">
        <v>1552</v>
      </c>
      <c r="B584" s="85" t="s">
        <v>145</v>
      </c>
      <c r="C584" s="85" t="s">
        <v>145</v>
      </c>
      <c r="D584" s="85" t="s">
        <v>1553</v>
      </c>
      <c r="E584" s="85" t="s">
        <v>100</v>
      </c>
      <c r="F584" s="85" t="s">
        <v>122</v>
      </c>
      <c r="G584" s="85" t="s">
        <v>1554</v>
      </c>
      <c r="H584" s="86" t="s">
        <v>118</v>
      </c>
      <c r="I584" s="86">
        <v>43010</v>
      </c>
      <c r="J584" s="87">
        <v>947901.00999999989</v>
      </c>
    </row>
    <row r="585" spans="1:10" ht="48" x14ac:dyDescent="0.3">
      <c r="A585" s="84" t="s">
        <v>1555</v>
      </c>
      <c r="B585" s="85" t="s">
        <v>145</v>
      </c>
      <c r="C585" s="85" t="s">
        <v>145</v>
      </c>
      <c r="D585" s="85" t="s">
        <v>1556</v>
      </c>
      <c r="E585" s="85" t="s">
        <v>100</v>
      </c>
      <c r="F585" s="85" t="s">
        <v>130</v>
      </c>
      <c r="G585" s="85" t="s">
        <v>1557</v>
      </c>
      <c r="H585" s="86" t="s">
        <v>118</v>
      </c>
      <c r="I585" s="86">
        <v>43090</v>
      </c>
      <c r="J585" s="87">
        <v>2989927.4399999995</v>
      </c>
    </row>
    <row r="586" spans="1:10" ht="36" x14ac:dyDescent="0.3">
      <c r="A586" s="84" t="s">
        <v>1558</v>
      </c>
      <c r="B586" s="85" t="s">
        <v>145</v>
      </c>
      <c r="C586" s="85" t="s">
        <v>145</v>
      </c>
      <c r="D586" s="85" t="s">
        <v>1559</v>
      </c>
      <c r="E586" s="85" t="s">
        <v>100</v>
      </c>
      <c r="F586" s="85" t="s">
        <v>617</v>
      </c>
      <c r="G586" s="85" t="s">
        <v>1560</v>
      </c>
      <c r="H586" s="86" t="s">
        <v>118</v>
      </c>
      <c r="I586" s="86">
        <v>43097</v>
      </c>
      <c r="J586" s="87">
        <v>3857920.35</v>
      </c>
    </row>
    <row r="587" spans="1:10" ht="36" x14ac:dyDescent="0.3">
      <c r="A587" s="84" t="s">
        <v>1561</v>
      </c>
      <c r="B587" s="85" t="s">
        <v>145</v>
      </c>
      <c r="C587" s="85" t="s">
        <v>145</v>
      </c>
      <c r="D587" s="85" t="s">
        <v>1562</v>
      </c>
      <c r="E587" s="85" t="s">
        <v>100</v>
      </c>
      <c r="F587" s="85" t="s">
        <v>130</v>
      </c>
      <c r="G587" s="85" t="s">
        <v>1563</v>
      </c>
      <c r="H587" s="86" t="s">
        <v>118</v>
      </c>
      <c r="I587" s="86">
        <v>43095</v>
      </c>
      <c r="J587" s="87">
        <v>10081321.23</v>
      </c>
    </row>
    <row r="588" spans="1:10" ht="36" x14ac:dyDescent="0.3">
      <c r="A588" s="84" t="s">
        <v>1564</v>
      </c>
      <c r="B588" s="85" t="s">
        <v>120</v>
      </c>
      <c r="C588" s="85" t="s">
        <v>120</v>
      </c>
      <c r="D588" s="85" t="s">
        <v>1565</v>
      </c>
      <c r="E588" s="85" t="s">
        <v>100</v>
      </c>
      <c r="F588" s="85" t="s">
        <v>139</v>
      </c>
      <c r="G588" s="85" t="s">
        <v>1566</v>
      </c>
      <c r="H588" s="86" t="s">
        <v>118</v>
      </c>
      <c r="I588" s="86">
        <v>42912</v>
      </c>
      <c r="J588" s="87">
        <v>1415199.8</v>
      </c>
    </row>
    <row r="589" spans="1:10" ht="24" x14ac:dyDescent="0.3">
      <c r="A589" s="84" t="s">
        <v>1567</v>
      </c>
      <c r="B589" s="85" t="s">
        <v>145</v>
      </c>
      <c r="C589" s="85" t="s">
        <v>145</v>
      </c>
      <c r="D589" s="85" t="s">
        <v>1568</v>
      </c>
      <c r="E589" s="85" t="s">
        <v>100</v>
      </c>
      <c r="F589" s="85" t="s">
        <v>342</v>
      </c>
      <c r="G589" s="85" t="s">
        <v>343</v>
      </c>
      <c r="H589" s="86" t="s">
        <v>118</v>
      </c>
      <c r="I589" s="86">
        <v>43280</v>
      </c>
      <c r="J589" s="87">
        <v>2033528.5000000002</v>
      </c>
    </row>
    <row r="590" spans="1:10" ht="36" x14ac:dyDescent="0.3">
      <c r="A590" s="84" t="s">
        <v>1569</v>
      </c>
      <c r="B590" s="85" t="s">
        <v>145</v>
      </c>
      <c r="C590" s="85" t="s">
        <v>145</v>
      </c>
      <c r="D590" s="85" t="s">
        <v>1570</v>
      </c>
      <c r="E590" s="85" t="s">
        <v>100</v>
      </c>
      <c r="F590" s="85" t="s">
        <v>162</v>
      </c>
      <c r="G590" s="85" t="s">
        <v>163</v>
      </c>
      <c r="H590" s="86" t="s">
        <v>118</v>
      </c>
      <c r="I590" s="86">
        <v>43280</v>
      </c>
      <c r="J590" s="87">
        <v>1132250.72</v>
      </c>
    </row>
    <row r="591" spans="1:10" ht="24" x14ac:dyDescent="0.3">
      <c r="A591" s="84" t="s">
        <v>1571</v>
      </c>
      <c r="B591" s="85" t="s">
        <v>145</v>
      </c>
      <c r="C591" s="85" t="s">
        <v>145</v>
      </c>
      <c r="D591" s="85" t="s">
        <v>1572</v>
      </c>
      <c r="E591" s="85" t="s">
        <v>100</v>
      </c>
      <c r="F591" s="85" t="s">
        <v>130</v>
      </c>
      <c r="G591" s="85" t="s">
        <v>1381</v>
      </c>
      <c r="H591" s="86" t="s">
        <v>118</v>
      </c>
      <c r="I591" s="86">
        <v>43280</v>
      </c>
      <c r="J591" s="87">
        <v>4250107.8400000008</v>
      </c>
    </row>
    <row r="592" spans="1:10" ht="24" x14ac:dyDescent="0.3">
      <c r="A592" s="84" t="s">
        <v>1573</v>
      </c>
      <c r="B592" s="85" t="s">
        <v>145</v>
      </c>
      <c r="C592" s="85" t="s">
        <v>145</v>
      </c>
      <c r="D592" s="85" t="s">
        <v>1574</v>
      </c>
      <c r="E592" s="85" t="s">
        <v>100</v>
      </c>
      <c r="F592" s="85" t="s">
        <v>336</v>
      </c>
      <c r="G592" s="85" t="s">
        <v>337</v>
      </c>
      <c r="H592" s="86" t="s">
        <v>118</v>
      </c>
      <c r="I592" s="86">
        <v>43280</v>
      </c>
      <c r="J592" s="87">
        <v>10765494.640000001</v>
      </c>
    </row>
    <row r="593" spans="1:10" ht="36" x14ac:dyDescent="0.3">
      <c r="A593" s="84" t="s">
        <v>1575</v>
      </c>
      <c r="B593" s="85" t="s">
        <v>145</v>
      </c>
      <c r="C593" s="85" t="s">
        <v>145</v>
      </c>
      <c r="D593" s="85" t="s">
        <v>1576</v>
      </c>
      <c r="E593" s="85" t="s">
        <v>100</v>
      </c>
      <c r="F593" s="85" t="s">
        <v>1577</v>
      </c>
      <c r="G593" s="85" t="s">
        <v>1578</v>
      </c>
      <c r="H593" s="86" t="s">
        <v>118</v>
      </c>
      <c r="I593" s="86">
        <v>43280</v>
      </c>
      <c r="J593" s="87">
        <v>757104.04</v>
      </c>
    </row>
    <row r="594" spans="1:10" ht="36" x14ac:dyDescent="0.3">
      <c r="A594" s="84" t="s">
        <v>1579</v>
      </c>
      <c r="B594" s="85" t="s">
        <v>145</v>
      </c>
      <c r="C594" s="85" t="s">
        <v>145</v>
      </c>
      <c r="D594" s="85" t="s">
        <v>1580</v>
      </c>
      <c r="E594" s="85" t="s">
        <v>100</v>
      </c>
      <c r="F594" s="85" t="s">
        <v>130</v>
      </c>
      <c r="G594" s="85" t="s">
        <v>555</v>
      </c>
      <c r="H594" s="86" t="s">
        <v>118</v>
      </c>
      <c r="I594" s="86">
        <v>43280</v>
      </c>
      <c r="J594" s="87">
        <v>878868.69000000018</v>
      </c>
    </row>
    <row r="595" spans="1:10" ht="36" x14ac:dyDescent="0.3">
      <c r="A595" s="84" t="s">
        <v>1581</v>
      </c>
      <c r="B595" s="85" t="s">
        <v>145</v>
      </c>
      <c r="C595" s="85" t="s">
        <v>145</v>
      </c>
      <c r="D595" s="85" t="s">
        <v>1582</v>
      </c>
      <c r="E595" s="85" t="s">
        <v>100</v>
      </c>
      <c r="F595" s="85" t="s">
        <v>830</v>
      </c>
      <c r="G595" s="85" t="s">
        <v>1583</v>
      </c>
      <c r="H595" s="86" t="s">
        <v>118</v>
      </c>
      <c r="I595" s="86">
        <v>43280</v>
      </c>
      <c r="J595" s="87">
        <v>928352.88</v>
      </c>
    </row>
    <row r="596" spans="1:10" ht="24" x14ac:dyDescent="0.3">
      <c r="A596" s="84" t="s">
        <v>1584</v>
      </c>
      <c r="B596" s="85" t="s">
        <v>145</v>
      </c>
      <c r="C596" s="85" t="s">
        <v>145</v>
      </c>
      <c r="D596" s="85" t="s">
        <v>1585</v>
      </c>
      <c r="E596" s="85" t="s">
        <v>100</v>
      </c>
      <c r="F596" s="85" t="s">
        <v>1194</v>
      </c>
      <c r="G596" s="85" t="s">
        <v>1195</v>
      </c>
      <c r="H596" s="86" t="s">
        <v>118</v>
      </c>
      <c r="I596" s="86">
        <v>43280</v>
      </c>
      <c r="J596" s="87">
        <v>631635.59000000008</v>
      </c>
    </row>
    <row r="597" spans="1:10" ht="36" x14ac:dyDescent="0.3">
      <c r="A597" s="84" t="s">
        <v>1586</v>
      </c>
      <c r="B597" s="85" t="s">
        <v>145</v>
      </c>
      <c r="C597" s="85" t="s">
        <v>145</v>
      </c>
      <c r="D597" s="85" t="s">
        <v>1587</v>
      </c>
      <c r="E597" s="85" t="s">
        <v>100</v>
      </c>
      <c r="F597" s="85" t="s">
        <v>162</v>
      </c>
      <c r="G597" s="85" t="s">
        <v>163</v>
      </c>
      <c r="H597" s="86" t="s">
        <v>118</v>
      </c>
      <c r="I597" s="86">
        <v>43280</v>
      </c>
      <c r="J597" s="87">
        <v>14899810.59</v>
      </c>
    </row>
    <row r="598" spans="1:10" ht="24" x14ac:dyDescent="0.3">
      <c r="A598" s="84" t="s">
        <v>1588</v>
      </c>
      <c r="B598" s="85" t="s">
        <v>145</v>
      </c>
      <c r="C598" s="85" t="s">
        <v>145</v>
      </c>
      <c r="D598" s="85" t="s">
        <v>1589</v>
      </c>
      <c r="E598" s="85" t="s">
        <v>100</v>
      </c>
      <c r="F598" s="85" t="s">
        <v>1590</v>
      </c>
      <c r="G598" s="85" t="s">
        <v>1591</v>
      </c>
      <c r="H598" s="86" t="s">
        <v>118</v>
      </c>
      <c r="I598" s="86">
        <v>43284</v>
      </c>
      <c r="J598" s="87">
        <v>1173609.2000000002</v>
      </c>
    </row>
    <row r="599" spans="1:10" ht="24" x14ac:dyDescent="0.3">
      <c r="A599" s="84" t="s">
        <v>1592</v>
      </c>
      <c r="B599" s="85" t="s">
        <v>145</v>
      </c>
      <c r="C599" s="85" t="s">
        <v>145</v>
      </c>
      <c r="D599" s="85" t="s">
        <v>1593</v>
      </c>
      <c r="E599" s="85" t="s">
        <v>100</v>
      </c>
      <c r="F599" s="85" t="s">
        <v>336</v>
      </c>
      <c r="G599" s="85" t="s">
        <v>337</v>
      </c>
      <c r="H599" s="86" t="s">
        <v>118</v>
      </c>
      <c r="I599" s="86">
        <v>43461</v>
      </c>
      <c r="J599" s="87">
        <v>2193427.96</v>
      </c>
    </row>
    <row r="600" spans="1:10" ht="60" x14ac:dyDescent="0.3">
      <c r="A600" s="84" t="s">
        <v>1594</v>
      </c>
      <c r="B600" s="85" t="s">
        <v>145</v>
      </c>
      <c r="C600" s="85" t="s">
        <v>145</v>
      </c>
      <c r="D600" s="85" t="s">
        <v>1595</v>
      </c>
      <c r="E600" s="85" t="s">
        <v>1596</v>
      </c>
      <c r="F600" s="85" t="s">
        <v>100</v>
      </c>
      <c r="G600" s="85" t="s">
        <v>100</v>
      </c>
      <c r="H600" s="86" t="s">
        <v>118</v>
      </c>
      <c r="I600" s="86">
        <v>43553</v>
      </c>
      <c r="J600" s="87">
        <v>888430.36999999988</v>
      </c>
    </row>
    <row r="601" spans="1:10" ht="24" x14ac:dyDescent="0.3">
      <c r="A601" s="84" t="s">
        <v>1597</v>
      </c>
      <c r="B601" s="85" t="s">
        <v>145</v>
      </c>
      <c r="C601" s="85" t="s">
        <v>145</v>
      </c>
      <c r="D601" s="85" t="s">
        <v>1598</v>
      </c>
      <c r="E601" s="85" t="s">
        <v>100</v>
      </c>
      <c r="F601" s="85" t="s">
        <v>162</v>
      </c>
      <c r="G601" s="85" t="s">
        <v>163</v>
      </c>
      <c r="H601" s="86" t="s">
        <v>118</v>
      </c>
      <c r="I601" s="86">
        <v>43285</v>
      </c>
      <c r="J601" s="87">
        <v>1098832.2800000003</v>
      </c>
    </row>
    <row r="602" spans="1:10" ht="36" x14ac:dyDescent="0.3">
      <c r="A602" s="84" t="s">
        <v>1599</v>
      </c>
      <c r="B602" s="85" t="s">
        <v>145</v>
      </c>
      <c r="C602" s="85" t="s">
        <v>145</v>
      </c>
      <c r="D602" s="85" t="s">
        <v>1600</v>
      </c>
      <c r="E602" s="85" t="s">
        <v>100</v>
      </c>
      <c r="F602" s="85" t="s">
        <v>147</v>
      </c>
      <c r="G602" s="85" t="s">
        <v>1601</v>
      </c>
      <c r="H602" s="86" t="s">
        <v>118</v>
      </c>
      <c r="I602" s="86">
        <v>43188</v>
      </c>
      <c r="J602" s="87">
        <v>1969375.1800000002</v>
      </c>
    </row>
    <row r="603" spans="1:10" ht="24" x14ac:dyDescent="0.3">
      <c r="A603" s="84" t="s">
        <v>1602</v>
      </c>
      <c r="B603" s="85" t="s">
        <v>145</v>
      </c>
      <c r="C603" s="85" t="s">
        <v>145</v>
      </c>
      <c r="D603" s="85" t="s">
        <v>1603</v>
      </c>
      <c r="E603" s="85" t="s">
        <v>100</v>
      </c>
      <c r="F603" s="85" t="s">
        <v>868</v>
      </c>
      <c r="G603" s="85" t="s">
        <v>1505</v>
      </c>
      <c r="H603" s="86" t="s">
        <v>118</v>
      </c>
      <c r="I603" s="86">
        <v>43444</v>
      </c>
      <c r="J603" s="87">
        <v>2023407.8099999998</v>
      </c>
    </row>
    <row r="604" spans="1:10" ht="24" x14ac:dyDescent="0.3">
      <c r="A604" s="84" t="s">
        <v>1604</v>
      </c>
      <c r="B604" s="85" t="s">
        <v>145</v>
      </c>
      <c r="C604" s="85" t="s">
        <v>145</v>
      </c>
      <c r="D604" s="85" t="s">
        <v>1605</v>
      </c>
      <c r="E604" s="85" t="s">
        <v>100</v>
      </c>
      <c r="F604" s="85" t="s">
        <v>130</v>
      </c>
      <c r="G604" s="85" t="s">
        <v>537</v>
      </c>
      <c r="H604" s="86" t="s">
        <v>118</v>
      </c>
      <c r="I604" s="86">
        <v>43643</v>
      </c>
      <c r="J604" s="87">
        <v>320590.51</v>
      </c>
    </row>
    <row r="605" spans="1:10" ht="24" x14ac:dyDescent="0.3">
      <c r="A605" s="84" t="s">
        <v>1606</v>
      </c>
      <c r="B605" s="85" t="s">
        <v>115</v>
      </c>
      <c r="C605" s="85" t="s">
        <v>115</v>
      </c>
      <c r="D605" s="85" t="s">
        <v>1607</v>
      </c>
      <c r="E605" s="85" t="s">
        <v>100</v>
      </c>
      <c r="F605" s="85" t="s">
        <v>314</v>
      </c>
      <c r="G605" s="85" t="s">
        <v>786</v>
      </c>
      <c r="H605" s="86" t="s">
        <v>118</v>
      </c>
      <c r="I605" s="86">
        <v>43264</v>
      </c>
      <c r="J605" s="87">
        <v>5416447</v>
      </c>
    </row>
    <row r="606" spans="1:10" ht="36" x14ac:dyDescent="0.3">
      <c r="A606" s="84" t="s">
        <v>1608</v>
      </c>
      <c r="B606" s="85" t="s">
        <v>115</v>
      </c>
      <c r="C606" s="85" t="s">
        <v>115</v>
      </c>
      <c r="D606" s="85" t="s">
        <v>1609</v>
      </c>
      <c r="E606" s="85" t="s">
        <v>100</v>
      </c>
      <c r="F606" s="85" t="s">
        <v>151</v>
      </c>
      <c r="G606" s="85" t="s">
        <v>548</v>
      </c>
      <c r="H606" s="86" t="s">
        <v>118</v>
      </c>
      <c r="I606" s="86">
        <v>43227</v>
      </c>
      <c r="J606" s="87">
        <v>6502338</v>
      </c>
    </row>
    <row r="607" spans="1:10" ht="24" x14ac:dyDescent="0.3">
      <c r="A607" s="84" t="s">
        <v>1610</v>
      </c>
      <c r="B607" s="85" t="s">
        <v>145</v>
      </c>
      <c r="C607" s="85" t="s">
        <v>145</v>
      </c>
      <c r="D607" s="85" t="s">
        <v>1611</v>
      </c>
      <c r="E607" s="85" t="s">
        <v>100</v>
      </c>
      <c r="F607" s="85" t="s">
        <v>301</v>
      </c>
      <c r="G607" s="85" t="s">
        <v>621</v>
      </c>
      <c r="H607" s="86" t="s">
        <v>118</v>
      </c>
      <c r="I607" s="86">
        <v>43287</v>
      </c>
      <c r="J607" s="87">
        <v>1957690.9500000002</v>
      </c>
    </row>
    <row r="608" spans="1:10" ht="24" x14ac:dyDescent="0.3">
      <c r="A608" s="84" t="s">
        <v>1612</v>
      </c>
      <c r="B608" s="85" t="s">
        <v>145</v>
      </c>
      <c r="C608" s="85" t="s">
        <v>145</v>
      </c>
      <c r="D608" s="85" t="s">
        <v>1613</v>
      </c>
      <c r="E608" s="85" t="s">
        <v>100</v>
      </c>
      <c r="F608" s="85" t="s">
        <v>130</v>
      </c>
      <c r="G608" s="85" t="s">
        <v>1614</v>
      </c>
      <c r="H608" s="86" t="s">
        <v>118</v>
      </c>
      <c r="I608" s="86">
        <v>43287</v>
      </c>
      <c r="J608" s="87">
        <v>2701281.96</v>
      </c>
    </row>
    <row r="609" spans="1:10" ht="24" x14ac:dyDescent="0.3">
      <c r="A609" s="84" t="s">
        <v>1615</v>
      </c>
      <c r="B609" s="85" t="s">
        <v>145</v>
      </c>
      <c r="C609" s="85" t="s">
        <v>145</v>
      </c>
      <c r="D609" s="85" t="s">
        <v>1616</v>
      </c>
      <c r="E609" s="85" t="s">
        <v>100</v>
      </c>
      <c r="F609" s="85" t="s">
        <v>130</v>
      </c>
      <c r="G609" s="85" t="s">
        <v>911</v>
      </c>
      <c r="H609" s="86" t="s">
        <v>118</v>
      </c>
      <c r="I609" s="86">
        <v>43095</v>
      </c>
      <c r="J609" s="87">
        <v>6777381.4699999997</v>
      </c>
    </row>
    <row r="610" spans="1:10" ht="60" x14ac:dyDescent="0.3">
      <c r="A610" s="84" t="s">
        <v>1617</v>
      </c>
      <c r="B610" s="85" t="s">
        <v>188</v>
      </c>
      <c r="C610" s="85" t="s">
        <v>188</v>
      </c>
      <c r="D610" s="85" t="s">
        <v>1618</v>
      </c>
      <c r="E610" s="85" t="s">
        <v>100</v>
      </c>
      <c r="F610" s="85" t="s">
        <v>130</v>
      </c>
      <c r="G610" s="85" t="s">
        <v>1619</v>
      </c>
      <c r="H610" s="86" t="s">
        <v>118</v>
      </c>
      <c r="I610" s="86">
        <v>43412</v>
      </c>
      <c r="J610" s="87">
        <v>617541.03</v>
      </c>
    </row>
    <row r="611" spans="1:10" ht="48" x14ac:dyDescent="0.3">
      <c r="A611" s="84" t="s">
        <v>1620</v>
      </c>
      <c r="B611" s="85" t="s">
        <v>120</v>
      </c>
      <c r="C611" s="85" t="s">
        <v>120</v>
      </c>
      <c r="D611" s="85" t="s">
        <v>1621</v>
      </c>
      <c r="E611" s="85" t="s">
        <v>1622</v>
      </c>
      <c r="F611" s="85" t="s">
        <v>130</v>
      </c>
      <c r="G611" s="85" t="s">
        <v>1623</v>
      </c>
      <c r="H611" s="86" t="s">
        <v>118</v>
      </c>
      <c r="I611" s="86">
        <v>42948</v>
      </c>
      <c r="J611" s="87">
        <v>5483289.4300000006</v>
      </c>
    </row>
    <row r="612" spans="1:10" ht="24" x14ac:dyDescent="0.3">
      <c r="A612" s="84" t="s">
        <v>1624</v>
      </c>
      <c r="B612" s="85" t="s">
        <v>145</v>
      </c>
      <c r="C612" s="85" t="s">
        <v>145</v>
      </c>
      <c r="D612" s="85" t="s">
        <v>1625</v>
      </c>
      <c r="E612" s="85" t="s">
        <v>100</v>
      </c>
      <c r="F612" s="85" t="s">
        <v>130</v>
      </c>
      <c r="G612" s="85" t="s">
        <v>529</v>
      </c>
      <c r="H612" s="86" t="s">
        <v>118</v>
      </c>
      <c r="I612" s="86">
        <v>43293</v>
      </c>
      <c r="J612" s="87">
        <v>1099540.2599999998</v>
      </c>
    </row>
    <row r="613" spans="1:10" ht="36" x14ac:dyDescent="0.3">
      <c r="A613" s="84" t="s">
        <v>1626</v>
      </c>
      <c r="B613" s="85" t="s">
        <v>142</v>
      </c>
      <c r="C613" s="85" t="s">
        <v>142</v>
      </c>
      <c r="D613" s="85" t="s">
        <v>1627</v>
      </c>
      <c r="E613" s="85" t="s">
        <v>100</v>
      </c>
      <c r="F613" s="85" t="s">
        <v>122</v>
      </c>
      <c r="G613" s="85" t="s">
        <v>914</v>
      </c>
      <c r="H613" s="86" t="s">
        <v>118</v>
      </c>
      <c r="I613" s="86">
        <v>43416</v>
      </c>
      <c r="J613" s="87">
        <v>352395.97</v>
      </c>
    </row>
    <row r="614" spans="1:10" ht="36" x14ac:dyDescent="0.3">
      <c r="A614" s="84" t="s">
        <v>1628</v>
      </c>
      <c r="B614" s="85" t="s">
        <v>120</v>
      </c>
      <c r="C614" s="85" t="s">
        <v>120</v>
      </c>
      <c r="D614" s="85" t="s">
        <v>1629</v>
      </c>
      <c r="E614" s="85" t="s">
        <v>167</v>
      </c>
      <c r="F614" s="85" t="s">
        <v>100</v>
      </c>
      <c r="G614" s="85" t="s">
        <v>100</v>
      </c>
      <c r="H614" s="86" t="s">
        <v>118</v>
      </c>
      <c r="I614" s="86">
        <v>42914</v>
      </c>
      <c r="J614" s="87">
        <v>2888832</v>
      </c>
    </row>
    <row r="615" spans="1:10" ht="24" x14ac:dyDescent="0.3">
      <c r="A615" s="84" t="s">
        <v>1630</v>
      </c>
      <c r="B615" s="85" t="s">
        <v>188</v>
      </c>
      <c r="C615" s="85" t="s">
        <v>188</v>
      </c>
      <c r="D615" s="85" t="s">
        <v>1631</v>
      </c>
      <c r="E615" s="85" t="s">
        <v>100</v>
      </c>
      <c r="F615" s="85" t="s">
        <v>158</v>
      </c>
      <c r="G615" s="85" t="s">
        <v>614</v>
      </c>
      <c r="H615" s="86" t="s">
        <v>118</v>
      </c>
      <c r="I615" s="86">
        <v>43440</v>
      </c>
      <c r="J615" s="87">
        <v>5819518.6999999993</v>
      </c>
    </row>
    <row r="616" spans="1:10" x14ac:dyDescent="0.3">
      <c r="A616" s="84" t="s">
        <v>1632</v>
      </c>
      <c r="B616" s="85" t="s">
        <v>145</v>
      </c>
      <c r="C616" s="85" t="s">
        <v>145</v>
      </c>
      <c r="D616" s="85" t="s">
        <v>1633</v>
      </c>
      <c r="E616" s="85" t="s">
        <v>100</v>
      </c>
      <c r="F616" s="85" t="s">
        <v>100</v>
      </c>
      <c r="G616" s="85" t="s">
        <v>100</v>
      </c>
      <c r="H616" s="86" t="s">
        <v>118</v>
      </c>
      <c r="I616" s="86">
        <v>43234</v>
      </c>
      <c r="J616" s="87">
        <v>2281412.5400000005</v>
      </c>
    </row>
    <row r="617" spans="1:10" x14ac:dyDescent="0.3">
      <c r="A617" s="84" t="s">
        <v>1634</v>
      </c>
      <c r="B617" s="85" t="s">
        <v>145</v>
      </c>
      <c r="C617" s="85" t="s">
        <v>145</v>
      </c>
      <c r="D617" s="85" t="s">
        <v>1635</v>
      </c>
      <c r="E617" s="85" t="s">
        <v>100</v>
      </c>
      <c r="F617" s="85" t="s">
        <v>100</v>
      </c>
      <c r="G617" s="85" t="s">
        <v>100</v>
      </c>
      <c r="H617" s="86" t="s">
        <v>118</v>
      </c>
      <c r="I617" s="86">
        <v>43230</v>
      </c>
      <c r="J617" s="87">
        <v>8475876.8600000013</v>
      </c>
    </row>
    <row r="618" spans="1:10" x14ac:dyDescent="0.3">
      <c r="A618" s="84" t="s">
        <v>1636</v>
      </c>
      <c r="B618" s="85" t="s">
        <v>145</v>
      </c>
      <c r="C618" s="85" t="s">
        <v>145</v>
      </c>
      <c r="D618" s="85" t="s">
        <v>1637</v>
      </c>
      <c r="E618" s="85" t="s">
        <v>100</v>
      </c>
      <c r="F618" s="85" t="s">
        <v>100</v>
      </c>
      <c r="G618" s="85" t="s">
        <v>100</v>
      </c>
      <c r="H618" s="86" t="s">
        <v>118</v>
      </c>
      <c r="I618" s="86">
        <v>43241</v>
      </c>
      <c r="J618" s="87">
        <v>981243.58</v>
      </c>
    </row>
    <row r="619" spans="1:10" ht="48" x14ac:dyDescent="0.3">
      <c r="A619" s="84" t="s">
        <v>1638</v>
      </c>
      <c r="B619" s="85" t="s">
        <v>145</v>
      </c>
      <c r="C619" s="85" t="s">
        <v>145</v>
      </c>
      <c r="D619" s="85" t="s">
        <v>1639</v>
      </c>
      <c r="E619" s="85" t="s">
        <v>100</v>
      </c>
      <c r="F619" s="85" t="s">
        <v>100</v>
      </c>
      <c r="G619" s="85" t="s">
        <v>100</v>
      </c>
      <c r="H619" s="86" t="s">
        <v>118</v>
      </c>
      <c r="I619" s="86">
        <v>43263</v>
      </c>
      <c r="J619" s="87">
        <v>3061949.22</v>
      </c>
    </row>
    <row r="620" spans="1:10" ht="24" x14ac:dyDescent="0.3">
      <c r="A620" s="84" t="s">
        <v>1640</v>
      </c>
      <c r="B620" s="85" t="s">
        <v>145</v>
      </c>
      <c r="C620" s="85" t="s">
        <v>145</v>
      </c>
      <c r="D620" s="85" t="s">
        <v>1641</v>
      </c>
      <c r="E620" s="85" t="s">
        <v>100</v>
      </c>
      <c r="F620" s="85" t="s">
        <v>130</v>
      </c>
      <c r="G620" s="85" t="s">
        <v>911</v>
      </c>
      <c r="H620" s="86" t="s">
        <v>118</v>
      </c>
      <c r="I620" s="86">
        <v>43294</v>
      </c>
      <c r="J620" s="87">
        <v>3525301.88</v>
      </c>
    </row>
    <row r="621" spans="1:10" ht="36" x14ac:dyDescent="0.3">
      <c r="A621" s="84" t="s">
        <v>1642</v>
      </c>
      <c r="B621" s="85" t="s">
        <v>145</v>
      </c>
      <c r="C621" s="85" t="s">
        <v>145</v>
      </c>
      <c r="D621" s="85" t="s">
        <v>1643</v>
      </c>
      <c r="E621" s="85" t="s">
        <v>100</v>
      </c>
      <c r="F621" s="85" t="s">
        <v>336</v>
      </c>
      <c r="G621" s="85" t="s">
        <v>1529</v>
      </c>
      <c r="H621" s="86" t="s">
        <v>118</v>
      </c>
      <c r="I621" s="86">
        <v>43294</v>
      </c>
      <c r="J621" s="87">
        <v>1175329.1200000001</v>
      </c>
    </row>
    <row r="622" spans="1:10" ht="24" x14ac:dyDescent="0.3">
      <c r="A622" s="84" t="s">
        <v>1644</v>
      </c>
      <c r="B622" s="85" t="s">
        <v>145</v>
      </c>
      <c r="C622" s="85" t="s">
        <v>145</v>
      </c>
      <c r="D622" s="85" t="s">
        <v>1645</v>
      </c>
      <c r="E622" s="85" t="s">
        <v>100</v>
      </c>
      <c r="F622" s="85" t="s">
        <v>301</v>
      </c>
      <c r="G622" s="85" t="s">
        <v>621</v>
      </c>
      <c r="H622" s="86" t="s">
        <v>118</v>
      </c>
      <c r="I622" s="86">
        <v>43294</v>
      </c>
      <c r="J622" s="87">
        <v>2260221.66</v>
      </c>
    </row>
    <row r="623" spans="1:10" ht="24" x14ac:dyDescent="0.3">
      <c r="A623" s="84" t="s">
        <v>1646</v>
      </c>
      <c r="B623" s="85" t="s">
        <v>145</v>
      </c>
      <c r="C623" s="85" t="s">
        <v>145</v>
      </c>
      <c r="D623" s="85" t="s">
        <v>1647</v>
      </c>
      <c r="E623" s="85" t="s">
        <v>100</v>
      </c>
      <c r="F623" s="85" t="s">
        <v>130</v>
      </c>
      <c r="G623" s="85" t="s">
        <v>1648</v>
      </c>
      <c r="H623" s="86" t="s">
        <v>118</v>
      </c>
      <c r="I623" s="86">
        <v>43294</v>
      </c>
      <c r="J623" s="87">
        <v>1061272.8</v>
      </c>
    </row>
    <row r="624" spans="1:10" ht="24" x14ac:dyDescent="0.3">
      <c r="A624" s="84" t="s">
        <v>1649</v>
      </c>
      <c r="B624" s="85" t="s">
        <v>145</v>
      </c>
      <c r="C624" s="85" t="s">
        <v>145</v>
      </c>
      <c r="D624" s="85" t="s">
        <v>1650</v>
      </c>
      <c r="E624" s="85" t="s">
        <v>100</v>
      </c>
      <c r="F624" s="85" t="s">
        <v>314</v>
      </c>
      <c r="G624" s="85" t="s">
        <v>1369</v>
      </c>
      <c r="H624" s="86" t="s">
        <v>118</v>
      </c>
      <c r="I624" s="86">
        <v>43293</v>
      </c>
      <c r="J624" s="87">
        <v>999841.29000000015</v>
      </c>
    </row>
    <row r="625" spans="1:10" ht="60" x14ac:dyDescent="0.3">
      <c r="A625" s="84" t="s">
        <v>1651</v>
      </c>
      <c r="B625" s="85" t="s">
        <v>145</v>
      </c>
      <c r="C625" s="85" t="s">
        <v>145</v>
      </c>
      <c r="D625" s="85" t="s">
        <v>1652</v>
      </c>
      <c r="E625" s="85" t="s">
        <v>100</v>
      </c>
      <c r="F625" s="85" t="s">
        <v>336</v>
      </c>
      <c r="G625" s="85" t="s">
        <v>1532</v>
      </c>
      <c r="H625" s="86" t="s">
        <v>118</v>
      </c>
      <c r="I625" s="86">
        <v>43298</v>
      </c>
      <c r="J625" s="87">
        <v>1219185.3700000001</v>
      </c>
    </row>
    <row r="626" spans="1:10" ht="48" x14ac:dyDescent="0.3">
      <c r="A626" s="84" t="s">
        <v>1653</v>
      </c>
      <c r="B626" s="85" t="s">
        <v>145</v>
      </c>
      <c r="C626" s="85" t="s">
        <v>145</v>
      </c>
      <c r="D626" s="85" t="s">
        <v>1654</v>
      </c>
      <c r="E626" s="85" t="s">
        <v>100</v>
      </c>
      <c r="F626" s="85" t="s">
        <v>878</v>
      </c>
      <c r="G626" s="85" t="s">
        <v>1062</v>
      </c>
      <c r="H626" s="86" t="s">
        <v>118</v>
      </c>
      <c r="I626" s="86">
        <v>43298</v>
      </c>
      <c r="J626" s="87">
        <v>3266686.3800000004</v>
      </c>
    </row>
    <row r="627" spans="1:10" ht="24" x14ac:dyDescent="0.3">
      <c r="A627" s="84" t="s">
        <v>1655</v>
      </c>
      <c r="B627" s="85" t="s">
        <v>145</v>
      </c>
      <c r="C627" s="85" t="s">
        <v>145</v>
      </c>
      <c r="D627" s="85" t="s">
        <v>1656</v>
      </c>
      <c r="E627" s="85" t="s">
        <v>100</v>
      </c>
      <c r="F627" s="85" t="s">
        <v>130</v>
      </c>
      <c r="G627" s="85" t="s">
        <v>180</v>
      </c>
      <c r="H627" s="86" t="s">
        <v>118</v>
      </c>
      <c r="I627" s="86">
        <v>43298</v>
      </c>
      <c r="J627" s="87">
        <v>4663662.1899999995</v>
      </c>
    </row>
    <row r="628" spans="1:10" ht="24" x14ac:dyDescent="0.3">
      <c r="A628" s="84" t="s">
        <v>1657</v>
      </c>
      <c r="B628" s="85" t="s">
        <v>145</v>
      </c>
      <c r="C628" s="85" t="s">
        <v>145</v>
      </c>
      <c r="D628" s="85" t="s">
        <v>1658</v>
      </c>
      <c r="E628" s="85" t="s">
        <v>100</v>
      </c>
      <c r="F628" s="85" t="s">
        <v>336</v>
      </c>
      <c r="G628" s="85" t="s">
        <v>337</v>
      </c>
      <c r="H628" s="86" t="s">
        <v>118</v>
      </c>
      <c r="I628" s="86">
        <v>43298</v>
      </c>
      <c r="J628" s="87">
        <v>391824.62</v>
      </c>
    </row>
    <row r="629" spans="1:10" x14ac:dyDescent="0.3">
      <c r="A629" s="84" t="s">
        <v>1659</v>
      </c>
      <c r="B629" s="85" t="s">
        <v>145</v>
      </c>
      <c r="C629" s="85" t="s">
        <v>145</v>
      </c>
      <c r="D629" s="85" t="s">
        <v>1660</v>
      </c>
      <c r="E629" s="85" t="s">
        <v>100</v>
      </c>
      <c r="F629" s="85" t="s">
        <v>173</v>
      </c>
      <c r="G629" s="85" t="s">
        <v>1661</v>
      </c>
      <c r="H629" s="86" t="s">
        <v>118</v>
      </c>
      <c r="I629" s="86">
        <v>43298</v>
      </c>
      <c r="J629" s="87">
        <v>650787.96</v>
      </c>
    </row>
    <row r="630" spans="1:10" ht="24" x14ac:dyDescent="0.3">
      <c r="A630" s="84" t="s">
        <v>1662</v>
      </c>
      <c r="B630" s="85" t="s">
        <v>145</v>
      </c>
      <c r="C630" s="85" t="s">
        <v>145</v>
      </c>
      <c r="D630" s="85" t="s">
        <v>1663</v>
      </c>
      <c r="E630" s="85" t="s">
        <v>100</v>
      </c>
      <c r="F630" s="85" t="s">
        <v>135</v>
      </c>
      <c r="G630" s="85" t="s">
        <v>136</v>
      </c>
      <c r="H630" s="86" t="s">
        <v>118</v>
      </c>
      <c r="I630" s="86">
        <v>43460</v>
      </c>
      <c r="J630" s="87">
        <v>29802066.840000004</v>
      </c>
    </row>
    <row r="631" spans="1:10" ht="36" x14ac:dyDescent="0.3">
      <c r="A631" s="84" t="s">
        <v>1664</v>
      </c>
      <c r="B631" s="85" t="s">
        <v>145</v>
      </c>
      <c r="C631" s="85" t="s">
        <v>145</v>
      </c>
      <c r="D631" s="85" t="s">
        <v>1665</v>
      </c>
      <c r="E631" s="85" t="s">
        <v>100</v>
      </c>
      <c r="F631" s="85" t="s">
        <v>122</v>
      </c>
      <c r="G631" s="85" t="s">
        <v>1666</v>
      </c>
      <c r="H631" s="86" t="s">
        <v>118</v>
      </c>
      <c r="I631" s="86">
        <v>43298</v>
      </c>
      <c r="J631" s="87">
        <v>2502038.8899999997</v>
      </c>
    </row>
    <row r="632" spans="1:10" ht="24" x14ac:dyDescent="0.3">
      <c r="A632" s="84" t="s">
        <v>1667</v>
      </c>
      <c r="B632" s="85" t="s">
        <v>145</v>
      </c>
      <c r="C632" s="85" t="s">
        <v>145</v>
      </c>
      <c r="D632" s="85" t="s">
        <v>1668</v>
      </c>
      <c r="E632" s="85" t="s">
        <v>100</v>
      </c>
      <c r="F632" s="85" t="s">
        <v>100</v>
      </c>
      <c r="G632" s="85" t="s">
        <v>100</v>
      </c>
      <c r="H632" s="86" t="s">
        <v>118</v>
      </c>
      <c r="I632" s="86">
        <v>43216</v>
      </c>
      <c r="J632" s="87">
        <v>703170.33</v>
      </c>
    </row>
    <row r="633" spans="1:10" ht="24" x14ac:dyDescent="0.3">
      <c r="A633" s="84" t="s">
        <v>1669</v>
      </c>
      <c r="B633" s="85" t="s">
        <v>145</v>
      </c>
      <c r="C633" s="85" t="s">
        <v>145</v>
      </c>
      <c r="D633" s="85" t="s">
        <v>1670</v>
      </c>
      <c r="E633" s="85" t="s">
        <v>100</v>
      </c>
      <c r="F633" s="85" t="s">
        <v>100</v>
      </c>
      <c r="G633" s="85" t="s">
        <v>100</v>
      </c>
      <c r="H633" s="86" t="s">
        <v>118</v>
      </c>
      <c r="I633" s="86">
        <v>43283</v>
      </c>
      <c r="J633" s="87">
        <v>1691755.8000000003</v>
      </c>
    </row>
    <row r="634" spans="1:10" ht="36" x14ac:dyDescent="0.3">
      <c r="A634" s="84" t="s">
        <v>1671</v>
      </c>
      <c r="B634" s="85" t="s">
        <v>145</v>
      </c>
      <c r="C634" s="85" t="s">
        <v>145</v>
      </c>
      <c r="D634" s="85" t="s">
        <v>1672</v>
      </c>
      <c r="E634" s="85" t="s">
        <v>100</v>
      </c>
      <c r="F634" s="85" t="s">
        <v>100</v>
      </c>
      <c r="G634" s="85" t="s">
        <v>100</v>
      </c>
      <c r="H634" s="86" t="s">
        <v>118</v>
      </c>
      <c r="I634" s="86">
        <v>43242</v>
      </c>
      <c r="J634" s="87">
        <v>346607.41</v>
      </c>
    </row>
    <row r="635" spans="1:10" ht="24" x14ac:dyDescent="0.3">
      <c r="A635" s="84" t="s">
        <v>1673</v>
      </c>
      <c r="B635" s="85" t="s">
        <v>145</v>
      </c>
      <c r="C635" s="85" t="s">
        <v>145</v>
      </c>
      <c r="D635" s="85" t="s">
        <v>1674</v>
      </c>
      <c r="E635" s="85" t="s">
        <v>100</v>
      </c>
      <c r="F635" s="85" t="s">
        <v>1351</v>
      </c>
      <c r="G635" s="85" t="s">
        <v>1386</v>
      </c>
      <c r="H635" s="86" t="s">
        <v>118</v>
      </c>
      <c r="I635" s="86">
        <v>43304</v>
      </c>
      <c r="J635" s="87">
        <v>8206725.419999999</v>
      </c>
    </row>
    <row r="636" spans="1:10" x14ac:dyDescent="0.3">
      <c r="A636" s="84" t="s">
        <v>1675</v>
      </c>
      <c r="B636" s="85" t="s">
        <v>145</v>
      </c>
      <c r="C636" s="85" t="s">
        <v>145</v>
      </c>
      <c r="D636" s="85" t="s">
        <v>1676</v>
      </c>
      <c r="E636" s="85" t="s">
        <v>100</v>
      </c>
      <c r="F636" s="85" t="s">
        <v>122</v>
      </c>
      <c r="G636" s="85" t="s">
        <v>1554</v>
      </c>
      <c r="H636" s="86" t="s">
        <v>118</v>
      </c>
      <c r="I636" s="86">
        <v>43307</v>
      </c>
      <c r="J636" s="87">
        <v>882604.8</v>
      </c>
    </row>
    <row r="637" spans="1:10" ht="24" x14ac:dyDescent="0.3">
      <c r="A637" s="84" t="s">
        <v>1677</v>
      </c>
      <c r="B637" s="85" t="s">
        <v>145</v>
      </c>
      <c r="C637" s="85" t="s">
        <v>145</v>
      </c>
      <c r="D637" s="85" t="s">
        <v>1678</v>
      </c>
      <c r="E637" s="85" t="s">
        <v>100</v>
      </c>
      <c r="F637" s="85" t="s">
        <v>162</v>
      </c>
      <c r="G637" s="85" t="s">
        <v>163</v>
      </c>
      <c r="H637" s="86" t="s">
        <v>118</v>
      </c>
      <c r="I637" s="86">
        <v>43307</v>
      </c>
      <c r="J637" s="87">
        <v>1099644.0100000002</v>
      </c>
    </row>
    <row r="638" spans="1:10" ht="24" x14ac:dyDescent="0.3">
      <c r="A638" s="84" t="s">
        <v>1679</v>
      </c>
      <c r="B638" s="85" t="s">
        <v>145</v>
      </c>
      <c r="C638" s="85" t="s">
        <v>145</v>
      </c>
      <c r="D638" s="85" t="s">
        <v>1680</v>
      </c>
      <c r="E638" s="85" t="s">
        <v>100</v>
      </c>
      <c r="F638" s="85" t="s">
        <v>868</v>
      </c>
      <c r="G638" s="85" t="s">
        <v>1681</v>
      </c>
      <c r="H638" s="86" t="s">
        <v>118</v>
      </c>
      <c r="I638" s="86">
        <v>43306</v>
      </c>
      <c r="J638" s="87">
        <v>1115765.5999999999</v>
      </c>
    </row>
    <row r="639" spans="1:10" ht="24" x14ac:dyDescent="0.3">
      <c r="A639" s="84" t="s">
        <v>1682</v>
      </c>
      <c r="B639" s="85" t="s">
        <v>145</v>
      </c>
      <c r="C639" s="85" t="s">
        <v>145</v>
      </c>
      <c r="D639" s="85" t="s">
        <v>1683</v>
      </c>
      <c r="E639" s="85" t="s">
        <v>100</v>
      </c>
      <c r="F639" s="85" t="s">
        <v>130</v>
      </c>
      <c r="G639" s="85" t="s">
        <v>1684</v>
      </c>
      <c r="H639" s="86" t="s">
        <v>118</v>
      </c>
      <c r="I639" s="86">
        <v>43305</v>
      </c>
      <c r="J639" s="87">
        <v>824392.8</v>
      </c>
    </row>
    <row r="640" spans="1:10" ht="36" x14ac:dyDescent="0.3">
      <c r="A640" s="84" t="s">
        <v>1685</v>
      </c>
      <c r="B640" s="85" t="s">
        <v>145</v>
      </c>
      <c r="C640" s="85" t="s">
        <v>145</v>
      </c>
      <c r="D640" s="85" t="s">
        <v>1686</v>
      </c>
      <c r="E640" s="85" t="s">
        <v>100</v>
      </c>
      <c r="F640" s="85" t="s">
        <v>420</v>
      </c>
      <c r="G640" s="85" t="s">
        <v>1057</v>
      </c>
      <c r="H640" s="86" t="s">
        <v>118</v>
      </c>
      <c r="I640" s="86">
        <v>43304</v>
      </c>
      <c r="J640" s="87">
        <v>1034494.4400000001</v>
      </c>
    </row>
    <row r="641" spans="1:10" ht="24" x14ac:dyDescent="0.3">
      <c r="A641" s="84" t="s">
        <v>1687</v>
      </c>
      <c r="B641" s="85" t="s">
        <v>145</v>
      </c>
      <c r="C641" s="85" t="s">
        <v>145</v>
      </c>
      <c r="D641" s="85" t="s">
        <v>1688</v>
      </c>
      <c r="E641" s="85" t="s">
        <v>100</v>
      </c>
      <c r="F641" s="85" t="s">
        <v>130</v>
      </c>
      <c r="G641" s="85" t="s">
        <v>537</v>
      </c>
      <c r="H641" s="86" t="s">
        <v>118</v>
      </c>
      <c r="I641" s="86">
        <v>43292</v>
      </c>
      <c r="J641" s="87">
        <v>3035137.92</v>
      </c>
    </row>
    <row r="642" spans="1:10" ht="24" x14ac:dyDescent="0.3">
      <c r="A642" s="84" t="s">
        <v>1689</v>
      </c>
      <c r="B642" s="85" t="s">
        <v>145</v>
      </c>
      <c r="C642" s="85" t="s">
        <v>145</v>
      </c>
      <c r="D642" s="85" t="s">
        <v>1690</v>
      </c>
      <c r="E642" s="85" t="s">
        <v>100</v>
      </c>
      <c r="F642" s="85" t="s">
        <v>100</v>
      </c>
      <c r="G642" s="85" t="s">
        <v>100</v>
      </c>
      <c r="H642" s="86" t="s">
        <v>118</v>
      </c>
      <c r="I642" s="86">
        <v>43258</v>
      </c>
      <c r="J642" s="87">
        <v>552064.60000000009</v>
      </c>
    </row>
    <row r="643" spans="1:10" x14ac:dyDescent="0.3">
      <c r="A643" s="84" t="s">
        <v>1691</v>
      </c>
      <c r="B643" s="85" t="s">
        <v>145</v>
      </c>
      <c r="C643" s="85" t="s">
        <v>145</v>
      </c>
      <c r="D643" s="85" t="s">
        <v>1692</v>
      </c>
      <c r="E643" s="85" t="s">
        <v>100</v>
      </c>
      <c r="F643" s="85" t="s">
        <v>100</v>
      </c>
      <c r="G643" s="85" t="s">
        <v>100</v>
      </c>
      <c r="H643" s="86" t="s">
        <v>118</v>
      </c>
      <c r="I643" s="86">
        <v>43265</v>
      </c>
      <c r="J643" s="87">
        <v>814572.00000000035</v>
      </c>
    </row>
    <row r="644" spans="1:10" ht="24" x14ac:dyDescent="0.3">
      <c r="A644" s="84" t="s">
        <v>1693</v>
      </c>
      <c r="B644" s="85" t="s">
        <v>145</v>
      </c>
      <c r="C644" s="85" t="s">
        <v>145</v>
      </c>
      <c r="D644" s="85" t="s">
        <v>1694</v>
      </c>
      <c r="E644" s="85" t="s">
        <v>100</v>
      </c>
      <c r="F644" s="85" t="s">
        <v>100</v>
      </c>
      <c r="G644" s="85" t="s">
        <v>100</v>
      </c>
      <c r="H644" s="86" t="s">
        <v>118</v>
      </c>
      <c r="I644" s="86">
        <v>43252</v>
      </c>
      <c r="J644" s="87">
        <v>1195235.28</v>
      </c>
    </row>
    <row r="645" spans="1:10" ht="24" x14ac:dyDescent="0.3">
      <c r="A645" s="84" t="s">
        <v>1695</v>
      </c>
      <c r="B645" s="85" t="s">
        <v>145</v>
      </c>
      <c r="C645" s="85" t="s">
        <v>145</v>
      </c>
      <c r="D645" s="85" t="s">
        <v>1696</v>
      </c>
      <c r="E645" s="85" t="s">
        <v>100</v>
      </c>
      <c r="F645" s="85" t="s">
        <v>100</v>
      </c>
      <c r="G645" s="85" t="s">
        <v>100</v>
      </c>
      <c r="H645" s="86" t="s">
        <v>118</v>
      </c>
      <c r="I645" s="86">
        <v>43252</v>
      </c>
      <c r="J645" s="87">
        <v>1216374.0799999998</v>
      </c>
    </row>
    <row r="646" spans="1:10" ht="24" x14ac:dyDescent="0.3">
      <c r="A646" s="84" t="s">
        <v>1697</v>
      </c>
      <c r="B646" s="85" t="s">
        <v>145</v>
      </c>
      <c r="C646" s="85" t="s">
        <v>145</v>
      </c>
      <c r="D646" s="85" t="s">
        <v>1698</v>
      </c>
      <c r="E646" s="85" t="s">
        <v>100</v>
      </c>
      <c r="F646" s="85" t="s">
        <v>100</v>
      </c>
      <c r="G646" s="85" t="s">
        <v>100</v>
      </c>
      <c r="H646" s="86" t="s">
        <v>118</v>
      </c>
      <c r="I646" s="86">
        <v>43252</v>
      </c>
      <c r="J646" s="87">
        <v>696814.4</v>
      </c>
    </row>
    <row r="647" spans="1:10" ht="24" x14ac:dyDescent="0.3">
      <c r="A647" s="84" t="s">
        <v>1699</v>
      </c>
      <c r="B647" s="85" t="s">
        <v>145</v>
      </c>
      <c r="C647" s="85" t="s">
        <v>145</v>
      </c>
      <c r="D647" s="85" t="s">
        <v>1700</v>
      </c>
      <c r="E647" s="85" t="s">
        <v>100</v>
      </c>
      <c r="F647" s="85" t="s">
        <v>100</v>
      </c>
      <c r="G647" s="85" t="s">
        <v>100</v>
      </c>
      <c r="H647" s="86" t="s">
        <v>118</v>
      </c>
      <c r="I647" s="86">
        <v>43252</v>
      </c>
      <c r="J647" s="87">
        <v>480184.19999999984</v>
      </c>
    </row>
    <row r="648" spans="1:10" x14ac:dyDescent="0.3">
      <c r="A648" s="84" t="s">
        <v>1701</v>
      </c>
      <c r="B648" s="85" t="s">
        <v>145</v>
      </c>
      <c r="C648" s="85" t="s">
        <v>145</v>
      </c>
      <c r="D648" s="85" t="s">
        <v>1702</v>
      </c>
      <c r="E648" s="85" t="s">
        <v>100</v>
      </c>
      <c r="F648" s="85" t="s">
        <v>100</v>
      </c>
      <c r="G648" s="85" t="s">
        <v>100</v>
      </c>
      <c r="H648" s="86" t="s">
        <v>118</v>
      </c>
      <c r="I648" s="86">
        <v>43000</v>
      </c>
      <c r="J648" s="87">
        <v>5073008.7399999993</v>
      </c>
    </row>
    <row r="649" spans="1:10" x14ac:dyDescent="0.3">
      <c r="A649" s="84" t="s">
        <v>1703</v>
      </c>
      <c r="B649" s="85" t="s">
        <v>145</v>
      </c>
      <c r="C649" s="85" t="s">
        <v>145</v>
      </c>
      <c r="D649" s="85" t="s">
        <v>1704</v>
      </c>
      <c r="E649" s="85" t="s">
        <v>100</v>
      </c>
      <c r="F649" s="85" t="s">
        <v>602</v>
      </c>
      <c r="G649" s="85" t="s">
        <v>603</v>
      </c>
      <c r="H649" s="86" t="s">
        <v>118</v>
      </c>
      <c r="I649" s="86">
        <v>43307</v>
      </c>
      <c r="J649" s="87">
        <v>1458894.61</v>
      </c>
    </row>
    <row r="650" spans="1:10" x14ac:dyDescent="0.3">
      <c r="A650" s="84" t="s">
        <v>1705</v>
      </c>
      <c r="B650" s="85" t="s">
        <v>145</v>
      </c>
      <c r="C650" s="85" t="s">
        <v>145</v>
      </c>
      <c r="D650" s="85" t="s">
        <v>1706</v>
      </c>
      <c r="E650" s="85" t="s">
        <v>100</v>
      </c>
      <c r="F650" s="85" t="s">
        <v>151</v>
      </c>
      <c r="G650" s="85" t="s">
        <v>812</v>
      </c>
      <c r="H650" s="86" t="s">
        <v>118</v>
      </c>
      <c r="I650" s="86">
        <v>43308</v>
      </c>
      <c r="J650" s="87">
        <v>2514203.98</v>
      </c>
    </row>
    <row r="651" spans="1:10" ht="24" x14ac:dyDescent="0.3">
      <c r="A651" s="84" t="s">
        <v>1707</v>
      </c>
      <c r="B651" s="85" t="s">
        <v>145</v>
      </c>
      <c r="C651" s="85" t="s">
        <v>145</v>
      </c>
      <c r="D651" s="85" t="s">
        <v>1708</v>
      </c>
      <c r="E651" s="85" t="s">
        <v>100</v>
      </c>
      <c r="F651" s="85" t="s">
        <v>130</v>
      </c>
      <c r="G651" s="85" t="s">
        <v>593</v>
      </c>
      <c r="H651" s="86" t="s">
        <v>118</v>
      </c>
      <c r="I651" s="86">
        <v>43311</v>
      </c>
      <c r="J651" s="87">
        <v>4942099.3600000003</v>
      </c>
    </row>
    <row r="652" spans="1:10" ht="36" x14ac:dyDescent="0.3">
      <c r="A652" s="84" t="s">
        <v>1709</v>
      </c>
      <c r="B652" s="85" t="s">
        <v>145</v>
      </c>
      <c r="C652" s="85" t="s">
        <v>145</v>
      </c>
      <c r="D652" s="85" t="s">
        <v>1710</v>
      </c>
      <c r="E652" s="85" t="s">
        <v>100</v>
      </c>
      <c r="F652" s="85" t="s">
        <v>130</v>
      </c>
      <c r="G652" s="85" t="s">
        <v>222</v>
      </c>
      <c r="H652" s="86" t="s">
        <v>118</v>
      </c>
      <c r="I652" s="86">
        <v>43311</v>
      </c>
      <c r="J652" s="87">
        <v>2577490.69</v>
      </c>
    </row>
    <row r="653" spans="1:10" ht="24" x14ac:dyDescent="0.3">
      <c r="A653" s="84" t="s">
        <v>1711</v>
      </c>
      <c r="B653" s="85" t="s">
        <v>145</v>
      </c>
      <c r="C653" s="85" t="s">
        <v>145</v>
      </c>
      <c r="D653" s="85" t="s">
        <v>1712</v>
      </c>
      <c r="E653" s="85" t="s">
        <v>100</v>
      </c>
      <c r="F653" s="85" t="s">
        <v>492</v>
      </c>
      <c r="G653" s="85" t="s">
        <v>635</v>
      </c>
      <c r="H653" s="86" t="s">
        <v>118</v>
      </c>
      <c r="I653" s="86">
        <v>43312</v>
      </c>
      <c r="J653" s="87">
        <v>3077123.4200000004</v>
      </c>
    </row>
    <row r="654" spans="1:10" ht="36" x14ac:dyDescent="0.3">
      <c r="A654" s="84" t="s">
        <v>1713</v>
      </c>
      <c r="B654" s="85" t="s">
        <v>145</v>
      </c>
      <c r="C654" s="85" t="s">
        <v>145</v>
      </c>
      <c r="D654" s="85" t="s">
        <v>1714</v>
      </c>
      <c r="E654" s="85" t="s">
        <v>100</v>
      </c>
      <c r="F654" s="85" t="s">
        <v>1284</v>
      </c>
      <c r="G654" s="85" t="s">
        <v>1715</v>
      </c>
      <c r="H654" s="86" t="s">
        <v>118</v>
      </c>
      <c r="I654" s="86">
        <v>43311</v>
      </c>
      <c r="J654" s="87">
        <v>3648166.6899999995</v>
      </c>
    </row>
    <row r="655" spans="1:10" ht="24" x14ac:dyDescent="0.3">
      <c r="A655" s="84" t="s">
        <v>1716</v>
      </c>
      <c r="B655" s="85" t="s">
        <v>145</v>
      </c>
      <c r="C655" s="85" t="s">
        <v>145</v>
      </c>
      <c r="D655" s="85" t="s">
        <v>1717</v>
      </c>
      <c r="E655" s="85" t="s">
        <v>100</v>
      </c>
      <c r="F655" s="85" t="s">
        <v>130</v>
      </c>
      <c r="G655" s="85" t="s">
        <v>537</v>
      </c>
      <c r="H655" s="86" t="s">
        <v>118</v>
      </c>
      <c r="I655" s="86">
        <v>43311</v>
      </c>
      <c r="J655" s="87">
        <v>1796803.54</v>
      </c>
    </row>
    <row r="656" spans="1:10" ht="48" x14ac:dyDescent="0.3">
      <c r="A656" s="84" t="s">
        <v>1718</v>
      </c>
      <c r="B656" s="85" t="s">
        <v>145</v>
      </c>
      <c r="C656" s="85" t="s">
        <v>145</v>
      </c>
      <c r="D656" s="85" t="s">
        <v>1719</v>
      </c>
      <c r="E656" s="85" t="s">
        <v>100</v>
      </c>
      <c r="F656" s="85" t="s">
        <v>1284</v>
      </c>
      <c r="G656" s="85" t="s">
        <v>1715</v>
      </c>
      <c r="H656" s="86" t="s">
        <v>118</v>
      </c>
      <c r="I656" s="86">
        <v>43311</v>
      </c>
      <c r="J656" s="87">
        <v>1727342.3900000001</v>
      </c>
    </row>
    <row r="657" spans="1:10" ht="36" x14ac:dyDescent="0.3">
      <c r="A657" s="84" t="s">
        <v>1720</v>
      </c>
      <c r="B657" s="85" t="s">
        <v>145</v>
      </c>
      <c r="C657" s="85" t="s">
        <v>145</v>
      </c>
      <c r="D657" s="85" t="s">
        <v>1721</v>
      </c>
      <c r="E657" s="85" t="s">
        <v>100</v>
      </c>
      <c r="F657" s="85" t="s">
        <v>336</v>
      </c>
      <c r="G657" s="85" t="s">
        <v>337</v>
      </c>
      <c r="H657" s="86" t="s">
        <v>118</v>
      </c>
      <c r="I657" s="86">
        <v>43308</v>
      </c>
      <c r="J657" s="87">
        <v>3378624.12</v>
      </c>
    </row>
    <row r="658" spans="1:10" ht="24" x14ac:dyDescent="0.3">
      <c r="A658" s="84" t="s">
        <v>1722</v>
      </c>
      <c r="B658" s="85" t="s">
        <v>145</v>
      </c>
      <c r="C658" s="85" t="s">
        <v>145</v>
      </c>
      <c r="D658" s="85" t="s">
        <v>1723</v>
      </c>
      <c r="E658" s="85" t="s">
        <v>100</v>
      </c>
      <c r="F658" s="85" t="s">
        <v>158</v>
      </c>
      <c r="G658" s="85" t="s">
        <v>1724</v>
      </c>
      <c r="H658" s="86" t="s">
        <v>118</v>
      </c>
      <c r="I658" s="86">
        <v>43311</v>
      </c>
      <c r="J658" s="87">
        <v>733578</v>
      </c>
    </row>
    <row r="659" spans="1:10" ht="24" x14ac:dyDescent="0.3">
      <c r="A659" s="84" t="s">
        <v>1725</v>
      </c>
      <c r="B659" s="85" t="s">
        <v>145</v>
      </c>
      <c r="C659" s="85" t="s">
        <v>145</v>
      </c>
      <c r="D659" s="85" t="s">
        <v>1726</v>
      </c>
      <c r="E659" s="85" t="s">
        <v>100</v>
      </c>
      <c r="F659" s="85" t="s">
        <v>100</v>
      </c>
      <c r="G659" s="85" t="s">
        <v>100</v>
      </c>
      <c r="H659" s="86" t="s">
        <v>118</v>
      </c>
      <c r="I659" s="86">
        <v>43216</v>
      </c>
      <c r="J659" s="87">
        <v>1269186.0700000003</v>
      </c>
    </row>
    <row r="660" spans="1:10" ht="24" x14ac:dyDescent="0.3">
      <c r="A660" s="84" t="s">
        <v>1727</v>
      </c>
      <c r="B660" s="85" t="s">
        <v>115</v>
      </c>
      <c r="C660" s="85" t="s">
        <v>115</v>
      </c>
      <c r="D660" s="85" t="s">
        <v>1728</v>
      </c>
      <c r="E660" s="85" t="s">
        <v>1729</v>
      </c>
      <c r="F660" s="85" t="s">
        <v>100</v>
      </c>
      <c r="G660" s="85" t="s">
        <v>100</v>
      </c>
      <c r="H660" s="86" t="s">
        <v>118</v>
      </c>
      <c r="I660" s="86">
        <v>43264</v>
      </c>
      <c r="J660" s="87">
        <v>6887407</v>
      </c>
    </row>
    <row r="661" spans="1:10" ht="24" x14ac:dyDescent="0.3">
      <c r="A661" s="84" t="s">
        <v>1730</v>
      </c>
      <c r="B661" s="85" t="s">
        <v>145</v>
      </c>
      <c r="C661" s="85" t="s">
        <v>145</v>
      </c>
      <c r="D661" s="85" t="s">
        <v>1731</v>
      </c>
      <c r="E661" s="85" t="s">
        <v>100</v>
      </c>
      <c r="F661" s="85" t="s">
        <v>173</v>
      </c>
      <c r="G661" s="85" t="s">
        <v>1661</v>
      </c>
      <c r="H661" s="86" t="s">
        <v>118</v>
      </c>
      <c r="I661" s="86">
        <v>43315</v>
      </c>
      <c r="J661" s="87">
        <v>1086545.6000000001</v>
      </c>
    </row>
    <row r="662" spans="1:10" ht="24" x14ac:dyDescent="0.3">
      <c r="A662" s="84" t="s">
        <v>1732</v>
      </c>
      <c r="B662" s="85" t="s">
        <v>145</v>
      </c>
      <c r="C662" s="85" t="s">
        <v>145</v>
      </c>
      <c r="D662" s="85" t="s">
        <v>1733</v>
      </c>
      <c r="E662" s="85" t="s">
        <v>100</v>
      </c>
      <c r="F662" s="85" t="s">
        <v>130</v>
      </c>
      <c r="G662" s="85" t="s">
        <v>1734</v>
      </c>
      <c r="H662" s="86" t="s">
        <v>118</v>
      </c>
      <c r="I662" s="86">
        <v>43504</v>
      </c>
      <c r="J662" s="87">
        <v>1222682.48</v>
      </c>
    </row>
    <row r="663" spans="1:10" ht="24" x14ac:dyDescent="0.3">
      <c r="A663" s="84" t="s">
        <v>1735</v>
      </c>
      <c r="B663" s="85" t="s">
        <v>145</v>
      </c>
      <c r="C663" s="85" t="s">
        <v>145</v>
      </c>
      <c r="D663" s="85" t="s">
        <v>1736</v>
      </c>
      <c r="E663" s="85" t="s">
        <v>100</v>
      </c>
      <c r="F663" s="85" t="s">
        <v>420</v>
      </c>
      <c r="G663" s="85" t="s">
        <v>690</v>
      </c>
      <c r="H663" s="86" t="s">
        <v>118</v>
      </c>
      <c r="I663" s="86">
        <v>43319</v>
      </c>
      <c r="J663" s="87">
        <v>1726517.2100000002</v>
      </c>
    </row>
    <row r="664" spans="1:10" ht="48" x14ac:dyDescent="0.3">
      <c r="A664" s="84" t="s">
        <v>1737</v>
      </c>
      <c r="B664" s="85" t="s">
        <v>145</v>
      </c>
      <c r="C664" s="85" t="s">
        <v>145</v>
      </c>
      <c r="D664" s="85" t="s">
        <v>1738</v>
      </c>
      <c r="E664" s="85" t="s">
        <v>100</v>
      </c>
      <c r="F664" s="85" t="s">
        <v>1739</v>
      </c>
      <c r="G664" s="85" t="s">
        <v>1740</v>
      </c>
      <c r="H664" s="86" t="s">
        <v>118</v>
      </c>
      <c r="I664" s="86">
        <v>43511</v>
      </c>
      <c r="J664" s="87">
        <v>4556762.1199999992</v>
      </c>
    </row>
    <row r="665" spans="1:10" x14ac:dyDescent="0.3">
      <c r="A665" s="84" t="s">
        <v>1741</v>
      </c>
      <c r="B665" s="85" t="s">
        <v>145</v>
      </c>
      <c r="C665" s="85" t="s">
        <v>145</v>
      </c>
      <c r="D665" s="85" t="s">
        <v>1742</v>
      </c>
      <c r="E665" s="85" t="s">
        <v>100</v>
      </c>
      <c r="F665" s="85" t="s">
        <v>100</v>
      </c>
      <c r="G665" s="85" t="s">
        <v>100</v>
      </c>
      <c r="H665" s="86" t="s">
        <v>118</v>
      </c>
      <c r="I665" s="86">
        <v>43262</v>
      </c>
      <c r="J665" s="87">
        <v>267734.01</v>
      </c>
    </row>
    <row r="666" spans="1:10" x14ac:dyDescent="0.3">
      <c r="A666" s="84" t="s">
        <v>1743</v>
      </c>
      <c r="B666" s="85" t="s">
        <v>145</v>
      </c>
      <c r="C666" s="85" t="s">
        <v>145</v>
      </c>
      <c r="D666" s="85" t="s">
        <v>1744</v>
      </c>
      <c r="E666" s="85" t="s">
        <v>100</v>
      </c>
      <c r="F666" s="85" t="s">
        <v>100</v>
      </c>
      <c r="G666" s="85" t="s">
        <v>100</v>
      </c>
      <c r="H666" s="86" t="s">
        <v>118</v>
      </c>
      <c r="I666" s="86">
        <v>43229</v>
      </c>
      <c r="J666" s="87">
        <v>524640.98</v>
      </c>
    </row>
    <row r="667" spans="1:10" x14ac:dyDescent="0.3">
      <c r="A667" s="84" t="s">
        <v>1745</v>
      </c>
      <c r="B667" s="85" t="s">
        <v>145</v>
      </c>
      <c r="C667" s="85" t="s">
        <v>145</v>
      </c>
      <c r="D667" s="85" t="s">
        <v>1746</v>
      </c>
      <c r="E667" s="85" t="s">
        <v>100</v>
      </c>
      <c r="F667" s="85" t="s">
        <v>100</v>
      </c>
      <c r="G667" s="85" t="s">
        <v>100</v>
      </c>
      <c r="H667" s="86" t="s">
        <v>118</v>
      </c>
      <c r="I667" s="86">
        <v>43264</v>
      </c>
      <c r="J667" s="87">
        <v>1645808.0000000002</v>
      </c>
    </row>
    <row r="668" spans="1:10" ht="24" x14ac:dyDescent="0.3">
      <c r="A668" s="84" t="s">
        <v>1747</v>
      </c>
      <c r="B668" s="85" t="s">
        <v>145</v>
      </c>
      <c r="C668" s="85" t="s">
        <v>145</v>
      </c>
      <c r="D668" s="85" t="s">
        <v>1748</v>
      </c>
      <c r="E668" s="85" t="s">
        <v>100</v>
      </c>
      <c r="F668" s="85" t="s">
        <v>130</v>
      </c>
      <c r="G668" s="85" t="s">
        <v>1749</v>
      </c>
      <c r="H668" s="86" t="s">
        <v>118</v>
      </c>
      <c r="I668" s="86">
        <v>43321</v>
      </c>
      <c r="J668" s="87">
        <v>1051553.7799999998</v>
      </c>
    </row>
    <row r="669" spans="1:10" x14ac:dyDescent="0.3">
      <c r="A669" s="84" t="s">
        <v>1750</v>
      </c>
      <c r="B669" s="85" t="s">
        <v>145</v>
      </c>
      <c r="C669" s="85" t="s">
        <v>145</v>
      </c>
      <c r="D669" s="85" t="s">
        <v>1751</v>
      </c>
      <c r="E669" s="85" t="s">
        <v>100</v>
      </c>
      <c r="F669" s="85" t="s">
        <v>173</v>
      </c>
      <c r="G669" s="85" t="s">
        <v>1661</v>
      </c>
      <c r="H669" s="86" t="s">
        <v>118</v>
      </c>
      <c r="I669" s="86">
        <v>43321</v>
      </c>
      <c r="J669" s="87">
        <v>1092715.6599999999</v>
      </c>
    </row>
    <row r="670" spans="1:10" ht="36" x14ac:dyDescent="0.3">
      <c r="A670" s="84" t="s">
        <v>1752</v>
      </c>
      <c r="B670" s="85" t="s">
        <v>145</v>
      </c>
      <c r="C670" s="85" t="s">
        <v>145</v>
      </c>
      <c r="D670" s="85" t="s">
        <v>1753</v>
      </c>
      <c r="E670" s="85" t="s">
        <v>100</v>
      </c>
      <c r="F670" s="85" t="s">
        <v>130</v>
      </c>
      <c r="G670" s="85" t="s">
        <v>1754</v>
      </c>
      <c r="H670" s="86" t="s">
        <v>118</v>
      </c>
      <c r="I670" s="86">
        <v>43321</v>
      </c>
      <c r="J670" s="87">
        <v>4846441.4399999995</v>
      </c>
    </row>
    <row r="671" spans="1:10" ht="36" x14ac:dyDescent="0.3">
      <c r="A671" s="84" t="s">
        <v>1755</v>
      </c>
      <c r="B671" s="85" t="s">
        <v>145</v>
      </c>
      <c r="C671" s="85" t="s">
        <v>145</v>
      </c>
      <c r="D671" s="85" t="s">
        <v>1756</v>
      </c>
      <c r="E671" s="85" t="s">
        <v>100</v>
      </c>
      <c r="F671" s="85" t="s">
        <v>336</v>
      </c>
      <c r="G671" s="85" t="s">
        <v>1757</v>
      </c>
      <c r="H671" s="86" t="s">
        <v>118</v>
      </c>
      <c r="I671" s="86">
        <v>43308</v>
      </c>
      <c r="J671" s="87">
        <v>1066385.6499999999</v>
      </c>
    </row>
    <row r="672" spans="1:10" ht="24" x14ac:dyDescent="0.3">
      <c r="A672" s="84" t="s">
        <v>1758</v>
      </c>
      <c r="B672" s="85" t="s">
        <v>145</v>
      </c>
      <c r="C672" s="85" t="s">
        <v>145</v>
      </c>
      <c r="D672" s="85" t="s">
        <v>1759</v>
      </c>
      <c r="E672" s="85" t="s">
        <v>100</v>
      </c>
      <c r="F672" s="85" t="s">
        <v>336</v>
      </c>
      <c r="G672" s="85" t="s">
        <v>1760</v>
      </c>
      <c r="H672" s="86" t="s">
        <v>118</v>
      </c>
      <c r="I672" s="86">
        <v>43510</v>
      </c>
      <c r="J672" s="87">
        <v>1260873.27</v>
      </c>
    </row>
    <row r="673" spans="1:10" ht="36" x14ac:dyDescent="0.3">
      <c r="A673" s="84" t="s">
        <v>1761</v>
      </c>
      <c r="B673" s="85" t="s">
        <v>145</v>
      </c>
      <c r="C673" s="85" t="s">
        <v>145</v>
      </c>
      <c r="D673" s="85" t="s">
        <v>1762</v>
      </c>
      <c r="E673" s="85" t="s">
        <v>100</v>
      </c>
      <c r="F673" s="85" t="s">
        <v>162</v>
      </c>
      <c r="G673" s="85" t="s">
        <v>1763</v>
      </c>
      <c r="H673" s="86" t="s">
        <v>118</v>
      </c>
      <c r="I673" s="86">
        <v>43237</v>
      </c>
      <c r="J673" s="87">
        <v>990827.2</v>
      </c>
    </row>
    <row r="674" spans="1:10" ht="24" x14ac:dyDescent="0.3">
      <c r="A674" s="84" t="s">
        <v>1764</v>
      </c>
      <c r="B674" s="85" t="s">
        <v>145</v>
      </c>
      <c r="C674" s="85" t="s">
        <v>145</v>
      </c>
      <c r="D674" s="85" t="s">
        <v>1765</v>
      </c>
      <c r="E674" s="85" t="s">
        <v>100</v>
      </c>
      <c r="F674" s="85" t="s">
        <v>147</v>
      </c>
      <c r="G674" s="85" t="s">
        <v>1178</v>
      </c>
      <c r="H674" s="86" t="s">
        <v>118</v>
      </c>
      <c r="I674" s="86">
        <v>43277</v>
      </c>
      <c r="J674" s="87">
        <v>4234591.54</v>
      </c>
    </row>
    <row r="675" spans="1:10" ht="36" x14ac:dyDescent="0.3">
      <c r="A675" s="84" t="s">
        <v>1766</v>
      </c>
      <c r="B675" s="85" t="s">
        <v>145</v>
      </c>
      <c r="C675" s="85" t="s">
        <v>145</v>
      </c>
      <c r="D675" s="85" t="s">
        <v>1767</v>
      </c>
      <c r="E675" s="85" t="s">
        <v>100</v>
      </c>
      <c r="F675" s="85" t="s">
        <v>314</v>
      </c>
      <c r="G675" s="85" t="s">
        <v>675</v>
      </c>
      <c r="H675" s="86" t="s">
        <v>118</v>
      </c>
      <c r="I675" s="86">
        <v>43326</v>
      </c>
      <c r="J675" s="87">
        <v>2228441.7599999998</v>
      </c>
    </row>
    <row r="676" spans="1:10" x14ac:dyDescent="0.3">
      <c r="A676" s="84" t="s">
        <v>1768</v>
      </c>
      <c r="B676" s="85" t="s">
        <v>145</v>
      </c>
      <c r="C676" s="85" t="s">
        <v>145</v>
      </c>
      <c r="D676" s="85" t="s">
        <v>1769</v>
      </c>
      <c r="E676" s="85" t="s">
        <v>100</v>
      </c>
      <c r="F676" s="85" t="s">
        <v>577</v>
      </c>
      <c r="G676" s="85" t="s">
        <v>1181</v>
      </c>
      <c r="H676" s="86" t="s">
        <v>118</v>
      </c>
      <c r="I676" s="86">
        <v>43279</v>
      </c>
      <c r="J676" s="87">
        <v>902004.6</v>
      </c>
    </row>
    <row r="677" spans="1:10" ht="24" x14ac:dyDescent="0.3">
      <c r="A677" s="84" t="s">
        <v>1770</v>
      </c>
      <c r="B677" s="85" t="s">
        <v>120</v>
      </c>
      <c r="C677" s="85" t="s">
        <v>120</v>
      </c>
      <c r="D677" s="85" t="s">
        <v>1771</v>
      </c>
      <c r="E677" s="85" t="s">
        <v>129</v>
      </c>
      <c r="F677" s="85" t="s">
        <v>100</v>
      </c>
      <c r="G677" s="85" t="s">
        <v>100</v>
      </c>
      <c r="H677" s="86" t="s">
        <v>118</v>
      </c>
      <c r="I677" s="86">
        <v>43235</v>
      </c>
      <c r="J677" s="87">
        <v>5370940.8700000001</v>
      </c>
    </row>
    <row r="678" spans="1:10" ht="36" x14ac:dyDescent="0.3">
      <c r="A678" s="84" t="s">
        <v>1772</v>
      </c>
      <c r="B678" s="85" t="s">
        <v>120</v>
      </c>
      <c r="C678" s="85" t="s">
        <v>120</v>
      </c>
      <c r="D678" s="85" t="s">
        <v>1773</v>
      </c>
      <c r="E678" s="85" t="s">
        <v>1774</v>
      </c>
      <c r="F678" s="85" t="s">
        <v>100</v>
      </c>
      <c r="G678" s="85" t="s">
        <v>100</v>
      </c>
      <c r="H678" s="86" t="s">
        <v>118</v>
      </c>
      <c r="I678" s="86">
        <v>43241</v>
      </c>
      <c r="J678" s="87">
        <v>1868639.8</v>
      </c>
    </row>
    <row r="679" spans="1:10" ht="24" x14ac:dyDescent="0.3">
      <c r="A679" s="84" t="s">
        <v>1775</v>
      </c>
      <c r="B679" s="85" t="s">
        <v>145</v>
      </c>
      <c r="C679" s="85" t="s">
        <v>145</v>
      </c>
      <c r="D679" s="85" t="s">
        <v>1776</v>
      </c>
      <c r="E679" s="85" t="s">
        <v>100</v>
      </c>
      <c r="F679" s="85" t="s">
        <v>1777</v>
      </c>
      <c r="G679" s="85" t="s">
        <v>1778</v>
      </c>
      <c r="H679" s="86" t="s">
        <v>118</v>
      </c>
      <c r="I679" s="86">
        <v>43327</v>
      </c>
      <c r="J679" s="87">
        <v>4591976.2500000009</v>
      </c>
    </row>
    <row r="680" spans="1:10" ht="36" x14ac:dyDescent="0.3">
      <c r="A680" s="84" t="s">
        <v>1779</v>
      </c>
      <c r="B680" s="85" t="s">
        <v>188</v>
      </c>
      <c r="C680" s="85" t="s">
        <v>188</v>
      </c>
      <c r="D680" s="85" t="s">
        <v>1780</v>
      </c>
      <c r="E680" s="85" t="s">
        <v>100</v>
      </c>
      <c r="F680" s="85" t="s">
        <v>130</v>
      </c>
      <c r="G680" s="85" t="s">
        <v>1781</v>
      </c>
      <c r="H680" s="86" t="s">
        <v>118</v>
      </c>
      <c r="I680" s="86">
        <v>42908</v>
      </c>
      <c r="J680" s="87">
        <v>25535499.09</v>
      </c>
    </row>
    <row r="681" spans="1:10" ht="24" x14ac:dyDescent="0.3">
      <c r="A681" s="84" t="s">
        <v>1782</v>
      </c>
      <c r="B681" s="85" t="s">
        <v>188</v>
      </c>
      <c r="C681" s="85" t="s">
        <v>188</v>
      </c>
      <c r="D681" s="85" t="s">
        <v>1783</v>
      </c>
      <c r="E681" s="85" t="s">
        <v>100</v>
      </c>
      <c r="F681" s="85" t="s">
        <v>203</v>
      </c>
      <c r="G681" s="85" t="s">
        <v>1784</v>
      </c>
      <c r="H681" s="86" t="s">
        <v>118</v>
      </c>
      <c r="I681" s="86">
        <v>42979</v>
      </c>
      <c r="J681" s="87">
        <v>8734473.8499999996</v>
      </c>
    </row>
    <row r="682" spans="1:10" ht="36" x14ac:dyDescent="0.3">
      <c r="A682" s="84" t="s">
        <v>1785</v>
      </c>
      <c r="B682" s="85" t="s">
        <v>188</v>
      </c>
      <c r="C682" s="85" t="s">
        <v>188</v>
      </c>
      <c r="D682" s="85" t="s">
        <v>1786</v>
      </c>
      <c r="E682" s="85" t="s">
        <v>100</v>
      </c>
      <c r="F682" s="85" t="s">
        <v>130</v>
      </c>
      <c r="G682" s="85" t="s">
        <v>1787</v>
      </c>
      <c r="H682" s="86" t="s">
        <v>118</v>
      </c>
      <c r="I682" s="86">
        <v>43007</v>
      </c>
      <c r="J682" s="87">
        <v>12387074.380000003</v>
      </c>
    </row>
    <row r="683" spans="1:10" ht="24" x14ac:dyDescent="0.3">
      <c r="A683" s="84" t="s">
        <v>1788</v>
      </c>
      <c r="B683" s="85" t="s">
        <v>145</v>
      </c>
      <c r="C683" s="85" t="s">
        <v>145</v>
      </c>
      <c r="D683" s="85" t="s">
        <v>1789</v>
      </c>
      <c r="E683" s="85" t="s">
        <v>100</v>
      </c>
      <c r="F683" s="85" t="s">
        <v>314</v>
      </c>
      <c r="G683" s="85" t="s">
        <v>1790</v>
      </c>
      <c r="H683" s="86" t="s">
        <v>118</v>
      </c>
      <c r="I683" s="86">
        <v>43488</v>
      </c>
      <c r="J683" s="87">
        <v>8137105.7399999993</v>
      </c>
    </row>
    <row r="684" spans="1:10" ht="24" x14ac:dyDescent="0.3">
      <c r="A684" s="84" t="s">
        <v>1791</v>
      </c>
      <c r="B684" s="85" t="s">
        <v>188</v>
      </c>
      <c r="C684" s="85" t="s">
        <v>188</v>
      </c>
      <c r="D684" s="85" t="s">
        <v>1792</v>
      </c>
      <c r="E684" s="85" t="s">
        <v>100</v>
      </c>
      <c r="F684" s="85" t="s">
        <v>336</v>
      </c>
      <c r="G684" s="85" t="s">
        <v>1757</v>
      </c>
      <c r="H684" s="86" t="s">
        <v>118</v>
      </c>
      <c r="I684" s="86">
        <v>43644</v>
      </c>
      <c r="J684" s="87">
        <v>1353000</v>
      </c>
    </row>
    <row r="685" spans="1:10" ht="24" x14ac:dyDescent="0.3">
      <c r="A685" s="84" t="s">
        <v>1793</v>
      </c>
      <c r="B685" s="85" t="s">
        <v>145</v>
      </c>
      <c r="C685" s="85" t="s">
        <v>145</v>
      </c>
      <c r="D685" s="85" t="s">
        <v>1794</v>
      </c>
      <c r="E685" s="85" t="s">
        <v>100</v>
      </c>
      <c r="F685" s="85" t="s">
        <v>139</v>
      </c>
      <c r="G685" s="85" t="s">
        <v>311</v>
      </c>
      <c r="H685" s="86" t="s">
        <v>118</v>
      </c>
      <c r="I685" s="86">
        <v>43451</v>
      </c>
      <c r="J685" s="87">
        <v>2502909.7999999998</v>
      </c>
    </row>
    <row r="686" spans="1:10" ht="24" x14ac:dyDescent="0.3">
      <c r="A686" s="84" t="s">
        <v>1795</v>
      </c>
      <c r="B686" s="85" t="s">
        <v>145</v>
      </c>
      <c r="C686" s="85" t="s">
        <v>145</v>
      </c>
      <c r="D686" s="85" t="s">
        <v>1796</v>
      </c>
      <c r="E686" s="85" t="s">
        <v>1797</v>
      </c>
      <c r="F686" s="85" t="s">
        <v>100</v>
      </c>
      <c r="G686" s="85" t="s">
        <v>100</v>
      </c>
      <c r="H686" s="86" t="s">
        <v>118</v>
      </c>
      <c r="I686" s="86">
        <v>43279</v>
      </c>
      <c r="J686" s="87">
        <v>10277152.009999998</v>
      </c>
    </row>
    <row r="687" spans="1:10" ht="24" x14ac:dyDescent="0.3">
      <c r="A687" s="84" t="s">
        <v>1798</v>
      </c>
      <c r="B687" s="85" t="s">
        <v>145</v>
      </c>
      <c r="C687" s="85" t="s">
        <v>145</v>
      </c>
      <c r="D687" s="85" t="s">
        <v>1799</v>
      </c>
      <c r="E687" s="85" t="s">
        <v>100</v>
      </c>
      <c r="F687" s="85" t="s">
        <v>853</v>
      </c>
      <c r="G687" s="85" t="s">
        <v>1800</v>
      </c>
      <c r="H687" s="86" t="s">
        <v>118</v>
      </c>
      <c r="I687" s="86">
        <v>43333</v>
      </c>
      <c r="J687" s="87">
        <v>2399174.7400000002</v>
      </c>
    </row>
    <row r="688" spans="1:10" ht="36" x14ac:dyDescent="0.3">
      <c r="A688" s="84" t="s">
        <v>1801</v>
      </c>
      <c r="B688" s="85" t="s">
        <v>145</v>
      </c>
      <c r="C688" s="85" t="s">
        <v>145</v>
      </c>
      <c r="D688" s="85" t="s">
        <v>1802</v>
      </c>
      <c r="E688" s="85" t="s">
        <v>100</v>
      </c>
      <c r="F688" s="85" t="s">
        <v>130</v>
      </c>
      <c r="G688" s="85" t="s">
        <v>1803</v>
      </c>
      <c r="H688" s="86" t="s">
        <v>118</v>
      </c>
      <c r="I688" s="86">
        <v>43332</v>
      </c>
      <c r="J688" s="87">
        <v>2319734.64</v>
      </c>
    </row>
    <row r="689" spans="1:10" ht="24" x14ac:dyDescent="0.3">
      <c r="A689" s="84" t="s">
        <v>1804</v>
      </c>
      <c r="B689" s="85" t="s">
        <v>145</v>
      </c>
      <c r="C689" s="85" t="s">
        <v>145</v>
      </c>
      <c r="D689" s="85" t="s">
        <v>1805</v>
      </c>
      <c r="E689" s="85" t="s">
        <v>100</v>
      </c>
      <c r="F689" s="85" t="s">
        <v>853</v>
      </c>
      <c r="G689" s="85" t="s">
        <v>1806</v>
      </c>
      <c r="H689" s="86" t="s">
        <v>118</v>
      </c>
      <c r="I689" s="86">
        <v>43332</v>
      </c>
      <c r="J689" s="87">
        <v>1020111.1900000001</v>
      </c>
    </row>
    <row r="690" spans="1:10" ht="36" x14ac:dyDescent="0.3">
      <c r="A690" s="84" t="s">
        <v>1807</v>
      </c>
      <c r="B690" s="85" t="s">
        <v>145</v>
      </c>
      <c r="C690" s="85" t="s">
        <v>145</v>
      </c>
      <c r="D690" s="85" t="s">
        <v>1808</v>
      </c>
      <c r="E690" s="85" t="s">
        <v>100</v>
      </c>
      <c r="F690" s="85" t="s">
        <v>336</v>
      </c>
      <c r="G690" s="85" t="s">
        <v>1809</v>
      </c>
      <c r="H690" s="86" t="s">
        <v>118</v>
      </c>
      <c r="I690" s="86">
        <v>43334</v>
      </c>
      <c r="J690" s="87">
        <v>1409392.5600000003</v>
      </c>
    </row>
    <row r="691" spans="1:10" ht="24" x14ac:dyDescent="0.3">
      <c r="A691" s="84" t="s">
        <v>1810</v>
      </c>
      <c r="B691" s="85" t="s">
        <v>145</v>
      </c>
      <c r="C691" s="85" t="s">
        <v>145</v>
      </c>
      <c r="D691" s="85" t="s">
        <v>1811</v>
      </c>
      <c r="E691" s="85" t="s">
        <v>100</v>
      </c>
      <c r="F691" s="85" t="s">
        <v>100</v>
      </c>
      <c r="G691" s="85" t="s">
        <v>100</v>
      </c>
      <c r="H691" s="86" t="s">
        <v>118</v>
      </c>
      <c r="I691" s="86">
        <v>43256</v>
      </c>
      <c r="J691" s="87">
        <v>656029.65999999992</v>
      </c>
    </row>
    <row r="692" spans="1:10" ht="24" x14ac:dyDescent="0.3">
      <c r="A692" s="84" t="s">
        <v>1812</v>
      </c>
      <c r="B692" s="85" t="s">
        <v>145</v>
      </c>
      <c r="C692" s="85" t="s">
        <v>145</v>
      </c>
      <c r="D692" s="85" t="s">
        <v>1813</v>
      </c>
      <c r="E692" s="85" t="s">
        <v>100</v>
      </c>
      <c r="F692" s="85" t="s">
        <v>100</v>
      </c>
      <c r="G692" s="85" t="s">
        <v>100</v>
      </c>
      <c r="H692" s="86" t="s">
        <v>118</v>
      </c>
      <c r="I692" s="86">
        <v>43290</v>
      </c>
      <c r="J692" s="87">
        <v>1230242.3999999999</v>
      </c>
    </row>
    <row r="693" spans="1:10" ht="36" x14ac:dyDescent="0.3">
      <c r="A693" s="84" t="s">
        <v>1814</v>
      </c>
      <c r="B693" s="85" t="s">
        <v>145</v>
      </c>
      <c r="C693" s="85" t="s">
        <v>145</v>
      </c>
      <c r="D693" s="85" t="s">
        <v>1815</v>
      </c>
      <c r="E693" s="85" t="s">
        <v>100</v>
      </c>
      <c r="F693" s="85" t="s">
        <v>100</v>
      </c>
      <c r="G693" s="85" t="s">
        <v>100</v>
      </c>
      <c r="H693" s="86" t="s">
        <v>118</v>
      </c>
      <c r="I693" s="86">
        <v>43277</v>
      </c>
      <c r="J693" s="87">
        <v>348224.22000000003</v>
      </c>
    </row>
    <row r="694" spans="1:10" ht="36" x14ac:dyDescent="0.3">
      <c r="A694" s="84" t="s">
        <v>1816</v>
      </c>
      <c r="B694" s="85" t="s">
        <v>188</v>
      </c>
      <c r="C694" s="85" t="s">
        <v>188</v>
      </c>
      <c r="D694" s="85" t="s">
        <v>1817</v>
      </c>
      <c r="E694" s="85" t="s">
        <v>1818</v>
      </c>
      <c r="F694" s="85" t="s">
        <v>158</v>
      </c>
      <c r="G694" s="85" t="s">
        <v>1819</v>
      </c>
      <c r="H694" s="86" t="s">
        <v>118</v>
      </c>
      <c r="I694" s="86">
        <v>43049</v>
      </c>
      <c r="J694" s="87">
        <v>4973416.6500000004</v>
      </c>
    </row>
    <row r="695" spans="1:10" ht="24" x14ac:dyDescent="0.3">
      <c r="A695" s="84" t="s">
        <v>1820</v>
      </c>
      <c r="B695" s="85" t="s">
        <v>145</v>
      </c>
      <c r="C695" s="85" t="s">
        <v>145</v>
      </c>
      <c r="D695" s="85" t="s">
        <v>1821</v>
      </c>
      <c r="E695" s="85" t="s">
        <v>100</v>
      </c>
      <c r="F695" s="85" t="s">
        <v>1822</v>
      </c>
      <c r="G695" s="85" t="s">
        <v>1823</v>
      </c>
      <c r="H695" s="86" t="s">
        <v>118</v>
      </c>
      <c r="I695" s="86">
        <v>43676</v>
      </c>
      <c r="J695" s="87">
        <v>8164814.3299999991</v>
      </c>
    </row>
    <row r="696" spans="1:10" ht="24" x14ac:dyDescent="0.3">
      <c r="A696" s="84" t="s">
        <v>1824</v>
      </c>
      <c r="B696" s="85" t="s">
        <v>188</v>
      </c>
      <c r="C696" s="85" t="s">
        <v>188</v>
      </c>
      <c r="D696" s="85" t="s">
        <v>1825</v>
      </c>
      <c r="E696" s="85" t="s">
        <v>100</v>
      </c>
      <c r="F696" s="85" t="s">
        <v>158</v>
      </c>
      <c r="G696" s="85" t="s">
        <v>385</v>
      </c>
      <c r="H696" s="86" t="s">
        <v>118</v>
      </c>
      <c r="I696" s="86">
        <v>43221</v>
      </c>
      <c r="J696" s="87">
        <v>22532894.100000001</v>
      </c>
    </row>
    <row r="697" spans="1:10" ht="24" x14ac:dyDescent="0.3">
      <c r="A697" s="84" t="s">
        <v>1826</v>
      </c>
      <c r="B697" s="85" t="s">
        <v>188</v>
      </c>
      <c r="C697" s="85" t="s">
        <v>188</v>
      </c>
      <c r="D697" s="85" t="s">
        <v>1827</v>
      </c>
      <c r="E697" s="85" t="s">
        <v>100</v>
      </c>
      <c r="F697" s="85" t="s">
        <v>1159</v>
      </c>
      <c r="G697" s="85" t="s">
        <v>1160</v>
      </c>
      <c r="H697" s="86" t="s">
        <v>118</v>
      </c>
      <c r="I697" s="86">
        <v>43282</v>
      </c>
      <c r="J697" s="87">
        <v>7729064.8100000005</v>
      </c>
    </row>
    <row r="698" spans="1:10" ht="48" x14ac:dyDescent="0.3">
      <c r="A698" s="84" t="s">
        <v>1828</v>
      </c>
      <c r="B698" s="85" t="s">
        <v>188</v>
      </c>
      <c r="C698" s="85" t="s">
        <v>188</v>
      </c>
      <c r="D698" s="85" t="s">
        <v>1829</v>
      </c>
      <c r="E698" s="85" t="s">
        <v>100</v>
      </c>
      <c r="F698" s="85" t="s">
        <v>196</v>
      </c>
      <c r="G698" s="85" t="s">
        <v>1830</v>
      </c>
      <c r="H698" s="86" t="s">
        <v>118</v>
      </c>
      <c r="I698" s="86">
        <v>43622</v>
      </c>
      <c r="J698" s="87">
        <v>7868119.7299999995</v>
      </c>
    </row>
    <row r="699" spans="1:10" x14ac:dyDescent="0.3">
      <c r="A699" s="84" t="s">
        <v>1831</v>
      </c>
      <c r="B699" s="85" t="s">
        <v>145</v>
      </c>
      <c r="C699" s="85" t="s">
        <v>145</v>
      </c>
      <c r="D699" s="85" t="s">
        <v>1832</v>
      </c>
      <c r="E699" s="85" t="s">
        <v>100</v>
      </c>
      <c r="F699" s="85" t="s">
        <v>100</v>
      </c>
      <c r="G699" s="85" t="s">
        <v>100</v>
      </c>
      <c r="H699" s="86" t="s">
        <v>118</v>
      </c>
      <c r="I699" s="86">
        <v>43257</v>
      </c>
      <c r="J699" s="87">
        <v>3233327.9800000004</v>
      </c>
    </row>
    <row r="700" spans="1:10" ht="36" x14ac:dyDescent="0.3">
      <c r="A700" s="84" t="s">
        <v>1833</v>
      </c>
      <c r="B700" s="85" t="s">
        <v>188</v>
      </c>
      <c r="C700" s="85" t="s">
        <v>188</v>
      </c>
      <c r="D700" s="85" t="s">
        <v>1834</v>
      </c>
      <c r="E700" s="85" t="s">
        <v>126</v>
      </c>
      <c r="F700" s="85" t="s">
        <v>100</v>
      </c>
      <c r="G700" s="85" t="s">
        <v>100</v>
      </c>
      <c r="H700" s="86" t="s">
        <v>118</v>
      </c>
      <c r="I700" s="86">
        <v>43102</v>
      </c>
      <c r="J700" s="87">
        <v>8218644.6299999999</v>
      </c>
    </row>
    <row r="701" spans="1:10" ht="60" x14ac:dyDescent="0.3">
      <c r="A701" s="84" t="s">
        <v>1835</v>
      </c>
      <c r="B701" s="85" t="s">
        <v>188</v>
      </c>
      <c r="C701" s="85" t="s">
        <v>188</v>
      </c>
      <c r="D701" s="85" t="s">
        <v>1836</v>
      </c>
      <c r="E701" s="85" t="s">
        <v>100</v>
      </c>
      <c r="F701" s="85" t="s">
        <v>314</v>
      </c>
      <c r="G701" s="85" t="s">
        <v>315</v>
      </c>
      <c r="H701" s="86" t="s">
        <v>118</v>
      </c>
      <c r="I701" s="86">
        <v>42984</v>
      </c>
      <c r="J701" s="87">
        <v>6207905.9099999992</v>
      </c>
    </row>
    <row r="702" spans="1:10" x14ac:dyDescent="0.3">
      <c r="A702" s="84" t="s">
        <v>1837</v>
      </c>
      <c r="B702" s="85" t="s">
        <v>145</v>
      </c>
      <c r="C702" s="85" t="s">
        <v>145</v>
      </c>
      <c r="D702" s="85" t="s">
        <v>1838</v>
      </c>
      <c r="E702" s="85" t="s">
        <v>100</v>
      </c>
      <c r="F702" s="85" t="s">
        <v>100</v>
      </c>
      <c r="G702" s="85" t="s">
        <v>100</v>
      </c>
      <c r="H702" s="86" t="s">
        <v>118</v>
      </c>
      <c r="I702" s="86">
        <v>43276</v>
      </c>
      <c r="J702" s="87">
        <v>1185230.28</v>
      </c>
    </row>
    <row r="703" spans="1:10" ht="36" x14ac:dyDescent="0.3">
      <c r="A703" s="84" t="s">
        <v>1839</v>
      </c>
      <c r="B703" s="85" t="s">
        <v>188</v>
      </c>
      <c r="C703" s="85" t="s">
        <v>188</v>
      </c>
      <c r="D703" s="85" t="s">
        <v>1840</v>
      </c>
      <c r="E703" s="85" t="s">
        <v>1841</v>
      </c>
      <c r="F703" s="85" t="s">
        <v>100</v>
      </c>
      <c r="G703" s="85" t="s">
        <v>100</v>
      </c>
      <c r="H703" s="86" t="s">
        <v>118</v>
      </c>
      <c r="I703" s="86">
        <v>43291</v>
      </c>
      <c r="J703" s="87">
        <v>3710300.18</v>
      </c>
    </row>
    <row r="704" spans="1:10" ht="24" x14ac:dyDescent="0.3">
      <c r="A704" s="84" t="s">
        <v>1842</v>
      </c>
      <c r="B704" s="85" t="s">
        <v>142</v>
      </c>
      <c r="C704" s="85" t="s">
        <v>142</v>
      </c>
      <c r="D704" s="85" t="s">
        <v>1843</v>
      </c>
      <c r="E704" s="85" t="s">
        <v>100</v>
      </c>
      <c r="F704" s="85" t="s">
        <v>162</v>
      </c>
      <c r="G704" s="85" t="s">
        <v>163</v>
      </c>
      <c r="H704" s="86" t="s">
        <v>118</v>
      </c>
      <c r="I704" s="86">
        <v>43453</v>
      </c>
      <c r="J704" s="87">
        <v>653123</v>
      </c>
    </row>
    <row r="705" spans="1:10" ht="24" x14ac:dyDescent="0.3">
      <c r="A705" s="84" t="s">
        <v>1844</v>
      </c>
      <c r="B705" s="85" t="s">
        <v>142</v>
      </c>
      <c r="C705" s="85" t="s">
        <v>142</v>
      </c>
      <c r="D705" s="85" t="s">
        <v>1845</v>
      </c>
      <c r="E705" s="85" t="s">
        <v>100</v>
      </c>
      <c r="F705" s="85" t="s">
        <v>162</v>
      </c>
      <c r="G705" s="85" t="s">
        <v>163</v>
      </c>
      <c r="H705" s="86" t="s">
        <v>118</v>
      </c>
      <c r="I705" s="86">
        <v>43453</v>
      </c>
      <c r="J705" s="87">
        <v>376877</v>
      </c>
    </row>
    <row r="706" spans="1:10" ht="24" x14ac:dyDescent="0.3">
      <c r="A706" s="84" t="s">
        <v>1846</v>
      </c>
      <c r="B706" s="85" t="s">
        <v>142</v>
      </c>
      <c r="C706" s="85" t="s">
        <v>142</v>
      </c>
      <c r="D706" s="85" t="s">
        <v>1847</v>
      </c>
      <c r="E706" s="85" t="s">
        <v>100</v>
      </c>
      <c r="F706" s="85" t="s">
        <v>162</v>
      </c>
      <c r="G706" s="85" t="s">
        <v>163</v>
      </c>
      <c r="H706" s="86" t="s">
        <v>118</v>
      </c>
      <c r="I706" s="86">
        <v>43269</v>
      </c>
      <c r="J706" s="87">
        <v>2779626.2</v>
      </c>
    </row>
    <row r="707" spans="1:10" ht="36" x14ac:dyDescent="0.3">
      <c r="A707" s="84" t="s">
        <v>1848</v>
      </c>
      <c r="B707" s="85" t="s">
        <v>142</v>
      </c>
      <c r="C707" s="85" t="s">
        <v>142</v>
      </c>
      <c r="D707" s="85" t="s">
        <v>1849</v>
      </c>
      <c r="E707" s="85" t="s">
        <v>100</v>
      </c>
      <c r="F707" s="85" t="s">
        <v>602</v>
      </c>
      <c r="G707" s="85" t="s">
        <v>603</v>
      </c>
      <c r="H707" s="86" t="s">
        <v>118</v>
      </c>
      <c r="I707" s="86">
        <v>43313</v>
      </c>
      <c r="J707" s="87">
        <v>363449.25</v>
      </c>
    </row>
    <row r="708" spans="1:10" x14ac:dyDescent="0.3">
      <c r="A708" s="84" t="s">
        <v>1850</v>
      </c>
      <c r="B708" s="85" t="s">
        <v>145</v>
      </c>
      <c r="C708" s="85" t="s">
        <v>145</v>
      </c>
      <c r="D708" s="85" t="s">
        <v>1851</v>
      </c>
      <c r="E708" s="85" t="s">
        <v>100</v>
      </c>
      <c r="F708" s="85" t="s">
        <v>135</v>
      </c>
      <c r="G708" s="85" t="s">
        <v>136</v>
      </c>
      <c r="H708" s="86" t="s">
        <v>118</v>
      </c>
      <c r="I708" s="86">
        <v>43336</v>
      </c>
      <c r="J708" s="87">
        <v>10836184.799999999</v>
      </c>
    </row>
    <row r="709" spans="1:10" ht="24" x14ac:dyDescent="0.3">
      <c r="A709" s="84" t="s">
        <v>1852</v>
      </c>
      <c r="B709" s="85" t="s">
        <v>145</v>
      </c>
      <c r="C709" s="85" t="s">
        <v>145</v>
      </c>
      <c r="D709" s="85" t="s">
        <v>1853</v>
      </c>
      <c r="E709" s="85" t="s">
        <v>100</v>
      </c>
      <c r="F709" s="85" t="s">
        <v>853</v>
      </c>
      <c r="G709" s="85" t="s">
        <v>1854</v>
      </c>
      <c r="H709" s="86" t="s">
        <v>118</v>
      </c>
      <c r="I709" s="86">
        <v>43339</v>
      </c>
      <c r="J709" s="87">
        <v>1952360.6900000002</v>
      </c>
    </row>
    <row r="710" spans="1:10" ht="48" x14ac:dyDescent="0.3">
      <c r="A710" s="84" t="s">
        <v>1855</v>
      </c>
      <c r="B710" s="85" t="s">
        <v>145</v>
      </c>
      <c r="C710" s="85" t="s">
        <v>145</v>
      </c>
      <c r="D710" s="85" t="s">
        <v>1856</v>
      </c>
      <c r="E710" s="85" t="s">
        <v>1857</v>
      </c>
      <c r="F710" s="85" t="s">
        <v>100</v>
      </c>
      <c r="G710" s="85" t="s">
        <v>100</v>
      </c>
      <c r="H710" s="86" t="s">
        <v>118</v>
      </c>
      <c r="I710" s="86">
        <v>43339</v>
      </c>
      <c r="J710" s="87">
        <v>5939148.1499999966</v>
      </c>
    </row>
    <row r="711" spans="1:10" ht="24" x14ac:dyDescent="0.3">
      <c r="A711" s="84" t="s">
        <v>1858</v>
      </c>
      <c r="B711" s="85" t="s">
        <v>145</v>
      </c>
      <c r="C711" s="85" t="s">
        <v>145</v>
      </c>
      <c r="D711" s="85" t="s">
        <v>1859</v>
      </c>
      <c r="E711" s="85" t="s">
        <v>100</v>
      </c>
      <c r="F711" s="85" t="s">
        <v>225</v>
      </c>
      <c r="G711" s="85" t="s">
        <v>226</v>
      </c>
      <c r="H711" s="86" t="s">
        <v>118</v>
      </c>
      <c r="I711" s="86">
        <v>43339</v>
      </c>
      <c r="J711" s="87">
        <v>3748697.67</v>
      </c>
    </row>
    <row r="712" spans="1:10" ht="24" x14ac:dyDescent="0.3">
      <c r="A712" s="84" t="s">
        <v>1860</v>
      </c>
      <c r="B712" s="85" t="s">
        <v>145</v>
      </c>
      <c r="C712" s="85" t="s">
        <v>145</v>
      </c>
      <c r="D712" s="85" t="s">
        <v>1861</v>
      </c>
      <c r="E712" s="85" t="s">
        <v>100</v>
      </c>
      <c r="F712" s="85" t="s">
        <v>577</v>
      </c>
      <c r="G712" s="85" t="s">
        <v>1862</v>
      </c>
      <c r="H712" s="86" t="s">
        <v>118</v>
      </c>
      <c r="I712" s="86">
        <v>43339</v>
      </c>
      <c r="J712" s="87">
        <v>2297317.6</v>
      </c>
    </row>
    <row r="713" spans="1:10" ht="24" x14ac:dyDescent="0.3">
      <c r="A713" s="84" t="s">
        <v>1863</v>
      </c>
      <c r="B713" s="85" t="s">
        <v>145</v>
      </c>
      <c r="C713" s="85" t="s">
        <v>145</v>
      </c>
      <c r="D713" s="85" t="s">
        <v>1864</v>
      </c>
      <c r="E713" s="85" t="s">
        <v>100</v>
      </c>
      <c r="F713" s="85" t="s">
        <v>1194</v>
      </c>
      <c r="G713" s="85" t="s">
        <v>1195</v>
      </c>
      <c r="H713" s="86" t="s">
        <v>118</v>
      </c>
      <c r="I713" s="86">
        <v>43336</v>
      </c>
      <c r="J713" s="87">
        <v>6955550.8199999984</v>
      </c>
    </row>
    <row r="714" spans="1:10" ht="24" x14ac:dyDescent="0.3">
      <c r="A714" s="84" t="s">
        <v>1865</v>
      </c>
      <c r="B714" s="85" t="s">
        <v>145</v>
      </c>
      <c r="C714" s="85" t="s">
        <v>145</v>
      </c>
      <c r="D714" s="85" t="s">
        <v>1866</v>
      </c>
      <c r="E714" s="85" t="s">
        <v>100</v>
      </c>
      <c r="F714" s="85" t="s">
        <v>158</v>
      </c>
      <c r="G714" s="85" t="s">
        <v>1867</v>
      </c>
      <c r="H714" s="86" t="s">
        <v>118</v>
      </c>
      <c r="I714" s="86">
        <v>43339</v>
      </c>
      <c r="J714" s="87">
        <v>4722990.9800000004</v>
      </c>
    </row>
    <row r="715" spans="1:10" ht="24" x14ac:dyDescent="0.3">
      <c r="A715" s="84" t="s">
        <v>1868</v>
      </c>
      <c r="B715" s="85" t="s">
        <v>145</v>
      </c>
      <c r="C715" s="85" t="s">
        <v>145</v>
      </c>
      <c r="D715" s="85" t="s">
        <v>1869</v>
      </c>
      <c r="E715" s="85" t="s">
        <v>100</v>
      </c>
      <c r="F715" s="85" t="s">
        <v>853</v>
      </c>
      <c r="G715" s="85" t="s">
        <v>1870</v>
      </c>
      <c r="H715" s="86" t="s">
        <v>118</v>
      </c>
      <c r="I715" s="86">
        <v>43340</v>
      </c>
      <c r="J715" s="87">
        <v>970303.31</v>
      </c>
    </row>
    <row r="716" spans="1:10" ht="48" x14ac:dyDescent="0.3">
      <c r="A716" s="84" t="s">
        <v>1871</v>
      </c>
      <c r="B716" s="85" t="s">
        <v>145</v>
      </c>
      <c r="C716" s="85" t="s">
        <v>145</v>
      </c>
      <c r="D716" s="85" t="s">
        <v>1872</v>
      </c>
      <c r="E716" s="85" t="s">
        <v>100</v>
      </c>
      <c r="F716" s="85" t="s">
        <v>853</v>
      </c>
      <c r="G716" s="85" t="s">
        <v>1873</v>
      </c>
      <c r="H716" s="86" t="s">
        <v>118</v>
      </c>
      <c r="I716" s="86">
        <v>43342</v>
      </c>
      <c r="J716" s="87">
        <v>531433.25</v>
      </c>
    </row>
    <row r="717" spans="1:10" ht="24" x14ac:dyDescent="0.3">
      <c r="A717" s="84" t="s">
        <v>1874</v>
      </c>
      <c r="B717" s="85" t="s">
        <v>145</v>
      </c>
      <c r="C717" s="85" t="s">
        <v>145</v>
      </c>
      <c r="D717" s="85" t="s">
        <v>1875</v>
      </c>
      <c r="E717" s="85" t="s">
        <v>100</v>
      </c>
      <c r="F717" s="85" t="s">
        <v>1194</v>
      </c>
      <c r="G717" s="85" t="s">
        <v>1195</v>
      </c>
      <c r="H717" s="86" t="s">
        <v>118</v>
      </c>
      <c r="I717" s="86">
        <v>43338</v>
      </c>
      <c r="J717" s="87">
        <v>4088993.8900000006</v>
      </c>
    </row>
    <row r="718" spans="1:10" ht="24" x14ac:dyDescent="0.3">
      <c r="A718" s="84" t="s">
        <v>1876</v>
      </c>
      <c r="B718" s="85" t="s">
        <v>145</v>
      </c>
      <c r="C718" s="85" t="s">
        <v>145</v>
      </c>
      <c r="D718" s="85" t="s">
        <v>1877</v>
      </c>
      <c r="E718" s="85" t="s">
        <v>100</v>
      </c>
      <c r="F718" s="85" t="s">
        <v>196</v>
      </c>
      <c r="G718" s="85" t="s">
        <v>1878</v>
      </c>
      <c r="H718" s="86" t="s">
        <v>118</v>
      </c>
      <c r="I718" s="86">
        <v>43343</v>
      </c>
      <c r="J718" s="87">
        <v>5881319.4700000025</v>
      </c>
    </row>
    <row r="719" spans="1:10" ht="24" x14ac:dyDescent="0.3">
      <c r="A719" s="84" t="s">
        <v>1879</v>
      </c>
      <c r="B719" s="85" t="s">
        <v>145</v>
      </c>
      <c r="C719" s="85" t="s">
        <v>145</v>
      </c>
      <c r="D719" s="85" t="s">
        <v>1880</v>
      </c>
      <c r="E719" s="85" t="s">
        <v>100</v>
      </c>
      <c r="F719" s="85" t="s">
        <v>158</v>
      </c>
      <c r="G719" s="85" t="s">
        <v>1881</v>
      </c>
      <c r="H719" s="86" t="s">
        <v>118</v>
      </c>
      <c r="I719" s="86">
        <v>43343</v>
      </c>
      <c r="J719" s="87">
        <v>989694.62</v>
      </c>
    </row>
    <row r="720" spans="1:10" ht="24" x14ac:dyDescent="0.3">
      <c r="A720" s="84" t="s">
        <v>1882</v>
      </c>
      <c r="B720" s="85" t="s">
        <v>145</v>
      </c>
      <c r="C720" s="85" t="s">
        <v>145</v>
      </c>
      <c r="D720" s="85" t="s">
        <v>1883</v>
      </c>
      <c r="E720" s="85" t="s">
        <v>100</v>
      </c>
      <c r="F720" s="85" t="s">
        <v>196</v>
      </c>
      <c r="G720" s="85" t="s">
        <v>1884</v>
      </c>
      <c r="H720" s="86" t="s">
        <v>118</v>
      </c>
      <c r="I720" s="86">
        <v>43343</v>
      </c>
      <c r="J720" s="87">
        <v>4617980.6799999969</v>
      </c>
    </row>
    <row r="721" spans="1:10" x14ac:dyDescent="0.3">
      <c r="A721" s="84" t="s">
        <v>1885</v>
      </c>
      <c r="B721" s="85" t="s">
        <v>145</v>
      </c>
      <c r="C721" s="85" t="s">
        <v>145</v>
      </c>
      <c r="D721" s="85" t="s">
        <v>1886</v>
      </c>
      <c r="E721" s="85" t="s">
        <v>100</v>
      </c>
      <c r="F721" s="85" t="s">
        <v>122</v>
      </c>
      <c r="G721" s="85" t="s">
        <v>908</v>
      </c>
      <c r="H721" s="86" t="s">
        <v>118</v>
      </c>
      <c r="I721" s="86">
        <v>43343</v>
      </c>
      <c r="J721" s="87">
        <v>3810848.8499999996</v>
      </c>
    </row>
    <row r="722" spans="1:10" ht="24" x14ac:dyDescent="0.3">
      <c r="A722" s="84" t="s">
        <v>1887</v>
      </c>
      <c r="B722" s="85" t="s">
        <v>145</v>
      </c>
      <c r="C722" s="85" t="s">
        <v>145</v>
      </c>
      <c r="D722" s="85" t="s">
        <v>1888</v>
      </c>
      <c r="E722" s="85" t="s">
        <v>100</v>
      </c>
      <c r="F722" s="85" t="s">
        <v>853</v>
      </c>
      <c r="G722" s="85" t="s">
        <v>1870</v>
      </c>
      <c r="H722" s="86" t="s">
        <v>118</v>
      </c>
      <c r="I722" s="86">
        <v>43343</v>
      </c>
      <c r="J722" s="87">
        <v>4800000</v>
      </c>
    </row>
    <row r="723" spans="1:10" ht="24" x14ac:dyDescent="0.3">
      <c r="A723" s="84" t="s">
        <v>1889</v>
      </c>
      <c r="B723" s="85" t="s">
        <v>145</v>
      </c>
      <c r="C723" s="85" t="s">
        <v>145</v>
      </c>
      <c r="D723" s="85" t="s">
        <v>1485</v>
      </c>
      <c r="E723" s="85" t="s">
        <v>100</v>
      </c>
      <c r="F723" s="85" t="s">
        <v>577</v>
      </c>
      <c r="G723" s="85" t="s">
        <v>1862</v>
      </c>
      <c r="H723" s="86" t="s">
        <v>118</v>
      </c>
      <c r="I723" s="86">
        <v>43343</v>
      </c>
      <c r="J723" s="87">
        <v>1860816.0199999998</v>
      </c>
    </row>
    <row r="724" spans="1:10" ht="24" x14ac:dyDescent="0.3">
      <c r="A724" s="84" t="s">
        <v>1890</v>
      </c>
      <c r="B724" s="85" t="s">
        <v>145</v>
      </c>
      <c r="C724" s="85" t="s">
        <v>145</v>
      </c>
      <c r="D724" s="85" t="s">
        <v>1891</v>
      </c>
      <c r="E724" s="85" t="s">
        <v>100</v>
      </c>
      <c r="F724" s="85" t="s">
        <v>314</v>
      </c>
      <c r="G724" s="85" t="s">
        <v>675</v>
      </c>
      <c r="H724" s="86" t="s">
        <v>118</v>
      </c>
      <c r="I724" s="86">
        <v>43343</v>
      </c>
      <c r="J724" s="87">
        <v>1235421.04</v>
      </c>
    </row>
    <row r="725" spans="1:10" ht="24" x14ac:dyDescent="0.3">
      <c r="A725" s="84" t="s">
        <v>1892</v>
      </c>
      <c r="B725" s="85" t="s">
        <v>145</v>
      </c>
      <c r="C725" s="85" t="s">
        <v>145</v>
      </c>
      <c r="D725" s="85" t="s">
        <v>1893</v>
      </c>
      <c r="E725" s="85" t="s">
        <v>100</v>
      </c>
      <c r="F725" s="85" t="s">
        <v>577</v>
      </c>
      <c r="G725" s="85" t="s">
        <v>1894</v>
      </c>
      <c r="H725" s="86" t="s">
        <v>118</v>
      </c>
      <c r="I725" s="86">
        <v>43343</v>
      </c>
      <c r="J725" s="87">
        <v>4102067.7299999991</v>
      </c>
    </row>
    <row r="726" spans="1:10" ht="36" x14ac:dyDescent="0.3">
      <c r="A726" s="84" t="s">
        <v>1895</v>
      </c>
      <c r="B726" s="85" t="s">
        <v>145</v>
      </c>
      <c r="C726" s="85" t="s">
        <v>145</v>
      </c>
      <c r="D726" s="85" t="s">
        <v>1896</v>
      </c>
      <c r="E726" s="85" t="s">
        <v>100</v>
      </c>
      <c r="F726" s="85" t="s">
        <v>151</v>
      </c>
      <c r="G726" s="85" t="s">
        <v>1031</v>
      </c>
      <c r="H726" s="86" t="s">
        <v>118</v>
      </c>
      <c r="I726" s="86">
        <v>43349</v>
      </c>
      <c r="J726" s="87">
        <v>1973368.1600000001</v>
      </c>
    </row>
    <row r="727" spans="1:10" ht="24" x14ac:dyDescent="0.3">
      <c r="A727" s="84" t="s">
        <v>1897</v>
      </c>
      <c r="B727" s="85" t="s">
        <v>145</v>
      </c>
      <c r="C727" s="85" t="s">
        <v>145</v>
      </c>
      <c r="D727" s="85" t="s">
        <v>1898</v>
      </c>
      <c r="E727" s="85" t="s">
        <v>100</v>
      </c>
      <c r="F727" s="85" t="s">
        <v>173</v>
      </c>
      <c r="G727" s="85" t="s">
        <v>1001</v>
      </c>
      <c r="H727" s="86" t="s">
        <v>118</v>
      </c>
      <c r="I727" s="86">
        <v>43354</v>
      </c>
      <c r="J727" s="87">
        <v>3545331.9700000007</v>
      </c>
    </row>
    <row r="728" spans="1:10" ht="24" x14ac:dyDescent="0.3">
      <c r="A728" s="84" t="s">
        <v>1899</v>
      </c>
      <c r="B728" s="85" t="s">
        <v>1088</v>
      </c>
      <c r="C728" s="85" t="s">
        <v>145</v>
      </c>
      <c r="D728" s="85" t="s">
        <v>1900</v>
      </c>
      <c r="E728" s="85" t="s">
        <v>100</v>
      </c>
      <c r="F728" s="85" t="s">
        <v>196</v>
      </c>
      <c r="G728" s="85" t="s">
        <v>1878</v>
      </c>
      <c r="H728" s="86" t="s">
        <v>118</v>
      </c>
      <c r="I728" s="86">
        <v>43355</v>
      </c>
      <c r="J728" s="87">
        <v>8846203.1300000045</v>
      </c>
    </row>
    <row r="729" spans="1:10" ht="24" x14ac:dyDescent="0.3">
      <c r="A729" s="84" t="s">
        <v>1901</v>
      </c>
      <c r="B729" s="85" t="s">
        <v>145</v>
      </c>
      <c r="C729" s="85" t="s">
        <v>145</v>
      </c>
      <c r="D729" s="85" t="s">
        <v>1902</v>
      </c>
      <c r="E729" s="85" t="s">
        <v>100</v>
      </c>
      <c r="F729" s="85" t="s">
        <v>130</v>
      </c>
      <c r="G729" s="85" t="s">
        <v>1903</v>
      </c>
      <c r="H729" s="86" t="s">
        <v>118</v>
      </c>
      <c r="I729" s="86">
        <v>43339</v>
      </c>
      <c r="J729" s="87">
        <v>2983851.1900000004</v>
      </c>
    </row>
    <row r="730" spans="1:10" ht="48" x14ac:dyDescent="0.3">
      <c r="A730" s="84" t="s">
        <v>1904</v>
      </c>
      <c r="B730" s="85" t="s">
        <v>145</v>
      </c>
      <c r="C730" s="85" t="s">
        <v>145</v>
      </c>
      <c r="D730" s="85" t="s">
        <v>1905</v>
      </c>
      <c r="E730" s="85" t="s">
        <v>100</v>
      </c>
      <c r="F730" s="85" t="s">
        <v>162</v>
      </c>
      <c r="G730" s="85" t="s">
        <v>1906</v>
      </c>
      <c r="H730" s="86" t="s">
        <v>118</v>
      </c>
      <c r="I730" s="86">
        <v>43451</v>
      </c>
      <c r="J730" s="87">
        <v>3553721.24</v>
      </c>
    </row>
    <row r="731" spans="1:10" ht="36" x14ac:dyDescent="0.3">
      <c r="A731" s="84" t="s">
        <v>1907</v>
      </c>
      <c r="B731" s="85" t="s">
        <v>145</v>
      </c>
      <c r="C731" s="85" t="s">
        <v>145</v>
      </c>
      <c r="D731" s="85" t="s">
        <v>1908</v>
      </c>
      <c r="E731" s="85" t="s">
        <v>100</v>
      </c>
      <c r="F731" s="85" t="s">
        <v>130</v>
      </c>
      <c r="G731" s="85" t="s">
        <v>291</v>
      </c>
      <c r="H731" s="86" t="s">
        <v>118</v>
      </c>
      <c r="I731" s="86">
        <v>43690</v>
      </c>
      <c r="J731" s="87">
        <v>3349247.75</v>
      </c>
    </row>
    <row r="732" spans="1:10" ht="24" x14ac:dyDescent="0.3">
      <c r="A732" s="84" t="s">
        <v>1909</v>
      </c>
      <c r="B732" s="85" t="s">
        <v>145</v>
      </c>
      <c r="C732" s="85" t="s">
        <v>145</v>
      </c>
      <c r="D732" s="85" t="s">
        <v>1910</v>
      </c>
      <c r="E732" s="85" t="s">
        <v>100</v>
      </c>
      <c r="F732" s="85" t="s">
        <v>196</v>
      </c>
      <c r="G732" s="85" t="s">
        <v>702</v>
      </c>
      <c r="H732" s="86" t="s">
        <v>118</v>
      </c>
      <c r="I732" s="86">
        <v>43356</v>
      </c>
      <c r="J732" s="87">
        <v>1264153.73</v>
      </c>
    </row>
    <row r="733" spans="1:10" ht="24" x14ac:dyDescent="0.3">
      <c r="A733" s="84" t="s">
        <v>1911</v>
      </c>
      <c r="B733" s="85" t="s">
        <v>145</v>
      </c>
      <c r="C733" s="85" t="s">
        <v>145</v>
      </c>
      <c r="D733" s="85" t="s">
        <v>1912</v>
      </c>
      <c r="E733" s="85" t="s">
        <v>1184</v>
      </c>
      <c r="F733" s="85" t="s">
        <v>100</v>
      </c>
      <c r="G733" s="85" t="s">
        <v>100</v>
      </c>
      <c r="H733" s="86" t="s">
        <v>118</v>
      </c>
      <c r="I733" s="86">
        <v>43341</v>
      </c>
      <c r="J733" s="87">
        <v>3175362</v>
      </c>
    </row>
    <row r="734" spans="1:10" ht="36" x14ac:dyDescent="0.3">
      <c r="A734" s="84" t="s">
        <v>1913</v>
      </c>
      <c r="B734" s="85" t="s">
        <v>145</v>
      </c>
      <c r="C734" s="85" t="s">
        <v>145</v>
      </c>
      <c r="D734" s="85" t="s">
        <v>1914</v>
      </c>
      <c r="E734" s="85" t="s">
        <v>100</v>
      </c>
      <c r="F734" s="85" t="s">
        <v>225</v>
      </c>
      <c r="G734" s="85" t="s">
        <v>226</v>
      </c>
      <c r="H734" s="86" t="s">
        <v>118</v>
      </c>
      <c r="I734" s="86">
        <v>43269</v>
      </c>
      <c r="J734" s="87">
        <v>4077692.2199999997</v>
      </c>
    </row>
    <row r="735" spans="1:10" ht="24" x14ac:dyDescent="0.3">
      <c r="A735" s="84" t="s">
        <v>1915</v>
      </c>
      <c r="B735" s="85" t="s">
        <v>145</v>
      </c>
      <c r="C735" s="85" t="s">
        <v>145</v>
      </c>
      <c r="D735" s="85" t="s">
        <v>1916</v>
      </c>
      <c r="E735" s="85" t="s">
        <v>100</v>
      </c>
      <c r="F735" s="85" t="s">
        <v>225</v>
      </c>
      <c r="G735" s="85" t="s">
        <v>226</v>
      </c>
      <c r="H735" s="86" t="s">
        <v>118</v>
      </c>
      <c r="I735" s="86">
        <v>43297</v>
      </c>
      <c r="J735" s="87">
        <v>3998800.54</v>
      </c>
    </row>
    <row r="736" spans="1:10" ht="24" x14ac:dyDescent="0.3">
      <c r="A736" s="84" t="s">
        <v>1917</v>
      </c>
      <c r="B736" s="85" t="s">
        <v>142</v>
      </c>
      <c r="C736" s="85" t="s">
        <v>142</v>
      </c>
      <c r="D736" s="85" t="s">
        <v>1918</v>
      </c>
      <c r="E736" s="85" t="s">
        <v>100</v>
      </c>
      <c r="F736" s="85" t="s">
        <v>122</v>
      </c>
      <c r="G736" s="85" t="s">
        <v>123</v>
      </c>
      <c r="H736" s="86" t="s">
        <v>118</v>
      </c>
      <c r="I736" s="86">
        <v>42859</v>
      </c>
      <c r="J736" s="87">
        <v>1731728.56</v>
      </c>
    </row>
    <row r="737" spans="1:10" ht="24" x14ac:dyDescent="0.3">
      <c r="A737" s="84" t="s">
        <v>1919</v>
      </c>
      <c r="B737" s="85" t="s">
        <v>145</v>
      </c>
      <c r="C737" s="85" t="s">
        <v>145</v>
      </c>
      <c r="D737" s="85" t="s">
        <v>1920</v>
      </c>
      <c r="E737" s="85" t="s">
        <v>100</v>
      </c>
      <c r="F737" s="85" t="s">
        <v>100</v>
      </c>
      <c r="G737" s="85" t="s">
        <v>100</v>
      </c>
      <c r="H737" s="86" t="s">
        <v>118</v>
      </c>
      <c r="I737" s="86">
        <v>43291</v>
      </c>
      <c r="J737" s="87">
        <v>220124.52000000002</v>
      </c>
    </row>
    <row r="738" spans="1:10" ht="24" x14ac:dyDescent="0.3">
      <c r="A738" s="84" t="s">
        <v>1921</v>
      </c>
      <c r="B738" s="85" t="s">
        <v>145</v>
      </c>
      <c r="C738" s="85" t="s">
        <v>145</v>
      </c>
      <c r="D738" s="85" t="s">
        <v>1922</v>
      </c>
      <c r="E738" s="85" t="s">
        <v>100</v>
      </c>
      <c r="F738" s="85" t="s">
        <v>100</v>
      </c>
      <c r="G738" s="85" t="s">
        <v>100</v>
      </c>
      <c r="H738" s="86" t="s">
        <v>118</v>
      </c>
      <c r="I738" s="86">
        <v>43305</v>
      </c>
      <c r="J738" s="87">
        <v>3795840</v>
      </c>
    </row>
    <row r="739" spans="1:10" x14ac:dyDescent="0.3">
      <c r="A739" s="84" t="s">
        <v>1923</v>
      </c>
      <c r="B739" s="85" t="s">
        <v>145</v>
      </c>
      <c r="C739" s="85" t="s">
        <v>145</v>
      </c>
      <c r="D739" s="85" t="s">
        <v>1924</v>
      </c>
      <c r="E739" s="85" t="s">
        <v>100</v>
      </c>
      <c r="F739" s="85" t="s">
        <v>100</v>
      </c>
      <c r="G739" s="85" t="s">
        <v>100</v>
      </c>
      <c r="H739" s="86" t="s">
        <v>118</v>
      </c>
      <c r="I739" s="86">
        <v>43301</v>
      </c>
      <c r="J739" s="87">
        <v>1463999.9999999998</v>
      </c>
    </row>
    <row r="740" spans="1:10" ht="24" x14ac:dyDescent="0.3">
      <c r="A740" s="84" t="s">
        <v>1925</v>
      </c>
      <c r="B740" s="85" t="s">
        <v>145</v>
      </c>
      <c r="C740" s="85" t="s">
        <v>145</v>
      </c>
      <c r="D740" s="85" t="s">
        <v>1926</v>
      </c>
      <c r="E740" s="85" t="s">
        <v>100</v>
      </c>
      <c r="F740" s="85" t="s">
        <v>100</v>
      </c>
      <c r="G740" s="85" t="s">
        <v>100</v>
      </c>
      <c r="H740" s="86" t="s">
        <v>118</v>
      </c>
      <c r="I740" s="86">
        <v>43304</v>
      </c>
      <c r="J740" s="87">
        <v>999709.20000000019</v>
      </c>
    </row>
    <row r="741" spans="1:10" x14ac:dyDescent="0.3">
      <c r="A741" s="84" t="s">
        <v>1927</v>
      </c>
      <c r="B741" s="85" t="s">
        <v>145</v>
      </c>
      <c r="C741" s="85" t="s">
        <v>145</v>
      </c>
      <c r="D741" s="85" t="s">
        <v>1928</v>
      </c>
      <c r="E741" s="85" t="s">
        <v>100</v>
      </c>
      <c r="F741" s="85" t="s">
        <v>100</v>
      </c>
      <c r="G741" s="85" t="s">
        <v>100</v>
      </c>
      <c r="H741" s="86" t="s">
        <v>118</v>
      </c>
      <c r="I741" s="86">
        <v>43283</v>
      </c>
      <c r="J741" s="87">
        <v>477417.27999999997</v>
      </c>
    </row>
    <row r="742" spans="1:10" x14ac:dyDescent="0.3">
      <c r="A742" s="84" t="s">
        <v>1929</v>
      </c>
      <c r="B742" s="85" t="s">
        <v>145</v>
      </c>
      <c r="C742" s="85" t="s">
        <v>145</v>
      </c>
      <c r="D742" s="85" t="s">
        <v>1930</v>
      </c>
      <c r="E742" s="85" t="s">
        <v>100</v>
      </c>
      <c r="F742" s="85" t="s">
        <v>100</v>
      </c>
      <c r="G742" s="85" t="s">
        <v>100</v>
      </c>
      <c r="H742" s="86" t="s">
        <v>118</v>
      </c>
      <c r="I742" s="86">
        <v>43343</v>
      </c>
      <c r="J742" s="87">
        <v>1366502.3999999999</v>
      </c>
    </row>
    <row r="743" spans="1:10" ht="36" x14ac:dyDescent="0.3">
      <c r="A743" s="84" t="s">
        <v>1931</v>
      </c>
      <c r="B743" s="85" t="s">
        <v>120</v>
      </c>
      <c r="C743" s="85" t="s">
        <v>120</v>
      </c>
      <c r="D743" s="85" t="s">
        <v>1932</v>
      </c>
      <c r="E743" s="85" t="s">
        <v>100</v>
      </c>
      <c r="F743" s="85" t="s">
        <v>162</v>
      </c>
      <c r="G743" s="85" t="s">
        <v>163</v>
      </c>
      <c r="H743" s="86" t="s">
        <v>118</v>
      </c>
      <c r="I743" s="86">
        <v>43276</v>
      </c>
      <c r="J743" s="87">
        <v>3404468.8000000003</v>
      </c>
    </row>
    <row r="744" spans="1:10" ht="48" x14ac:dyDescent="0.3">
      <c r="A744" s="84" t="s">
        <v>1933</v>
      </c>
      <c r="B744" s="85" t="s">
        <v>145</v>
      </c>
      <c r="C744" s="85" t="s">
        <v>145</v>
      </c>
      <c r="D744" s="85" t="s">
        <v>1934</v>
      </c>
      <c r="E744" s="85" t="s">
        <v>100</v>
      </c>
      <c r="F744" s="85" t="s">
        <v>336</v>
      </c>
      <c r="G744" s="85" t="s">
        <v>1529</v>
      </c>
      <c r="H744" s="86" t="s">
        <v>118</v>
      </c>
      <c r="I744" s="86">
        <v>43357</v>
      </c>
      <c r="J744" s="87">
        <v>3602815.5</v>
      </c>
    </row>
    <row r="745" spans="1:10" ht="24" x14ac:dyDescent="0.3">
      <c r="A745" s="84" t="s">
        <v>1935</v>
      </c>
      <c r="B745" s="85" t="s">
        <v>145</v>
      </c>
      <c r="C745" s="85" t="s">
        <v>145</v>
      </c>
      <c r="D745" s="85" t="s">
        <v>1936</v>
      </c>
      <c r="E745" s="85" t="s">
        <v>100</v>
      </c>
      <c r="F745" s="85" t="s">
        <v>130</v>
      </c>
      <c r="G745" s="85" t="s">
        <v>1937</v>
      </c>
      <c r="H745" s="86" t="s">
        <v>118</v>
      </c>
      <c r="I745" s="86">
        <v>43341</v>
      </c>
      <c r="J745" s="87">
        <v>6803431.3599999994</v>
      </c>
    </row>
    <row r="746" spans="1:10" ht="24" x14ac:dyDescent="0.3">
      <c r="A746" s="84" t="s">
        <v>1938</v>
      </c>
      <c r="B746" s="85" t="s">
        <v>145</v>
      </c>
      <c r="C746" s="85" t="s">
        <v>145</v>
      </c>
      <c r="D746" s="85" t="s">
        <v>1939</v>
      </c>
      <c r="E746" s="85" t="s">
        <v>100</v>
      </c>
      <c r="F746" s="85" t="s">
        <v>1940</v>
      </c>
      <c r="G746" s="85" t="s">
        <v>1941</v>
      </c>
      <c r="H746" s="86" t="s">
        <v>118</v>
      </c>
      <c r="I746" s="86">
        <v>43360</v>
      </c>
      <c r="J746" s="87">
        <v>1084382.08</v>
      </c>
    </row>
    <row r="747" spans="1:10" ht="36" x14ac:dyDescent="0.3">
      <c r="A747" s="84" t="s">
        <v>1942</v>
      </c>
      <c r="B747" s="85" t="s">
        <v>120</v>
      </c>
      <c r="C747" s="85" t="s">
        <v>120</v>
      </c>
      <c r="D747" s="85" t="s">
        <v>1943</v>
      </c>
      <c r="E747" s="85" t="s">
        <v>100</v>
      </c>
      <c r="F747" s="85" t="s">
        <v>162</v>
      </c>
      <c r="G747" s="85" t="s">
        <v>163</v>
      </c>
      <c r="H747" s="86" t="s">
        <v>118</v>
      </c>
      <c r="I747" s="86">
        <v>43276</v>
      </c>
      <c r="J747" s="87">
        <v>5827033.9500000002</v>
      </c>
    </row>
    <row r="748" spans="1:10" ht="24" x14ac:dyDescent="0.3">
      <c r="A748" s="84" t="s">
        <v>1944</v>
      </c>
      <c r="B748" s="85" t="s">
        <v>120</v>
      </c>
      <c r="C748" s="85" t="s">
        <v>120</v>
      </c>
      <c r="D748" s="85" t="s">
        <v>1945</v>
      </c>
      <c r="E748" s="85" t="s">
        <v>1946</v>
      </c>
      <c r="F748" s="85" t="s">
        <v>100</v>
      </c>
      <c r="G748" s="85" t="s">
        <v>100</v>
      </c>
      <c r="H748" s="86" t="s">
        <v>118</v>
      </c>
      <c r="I748" s="86">
        <v>43271</v>
      </c>
      <c r="J748" s="87">
        <v>8909146.9299999997</v>
      </c>
    </row>
    <row r="749" spans="1:10" ht="48" x14ac:dyDescent="0.3">
      <c r="A749" s="84" t="s">
        <v>1947</v>
      </c>
      <c r="B749" s="85" t="s">
        <v>120</v>
      </c>
      <c r="C749" s="85" t="s">
        <v>120</v>
      </c>
      <c r="D749" s="85" t="s">
        <v>1948</v>
      </c>
      <c r="E749" s="85" t="s">
        <v>1949</v>
      </c>
      <c r="F749" s="85" t="s">
        <v>830</v>
      </c>
      <c r="G749" s="85" t="s">
        <v>831</v>
      </c>
      <c r="H749" s="86" t="s">
        <v>118</v>
      </c>
      <c r="I749" s="86">
        <v>43277</v>
      </c>
      <c r="J749" s="87">
        <v>5916982.0100000007</v>
      </c>
    </row>
    <row r="750" spans="1:10" ht="36" x14ac:dyDescent="0.3">
      <c r="A750" s="84" t="s">
        <v>1950</v>
      </c>
      <c r="B750" s="85" t="s">
        <v>145</v>
      </c>
      <c r="C750" s="85" t="s">
        <v>145</v>
      </c>
      <c r="D750" s="85" t="s">
        <v>1951</v>
      </c>
      <c r="E750" s="85" t="s">
        <v>100</v>
      </c>
      <c r="F750" s="85" t="s">
        <v>1351</v>
      </c>
      <c r="G750" s="85" t="s">
        <v>1386</v>
      </c>
      <c r="H750" s="86" t="s">
        <v>118</v>
      </c>
      <c r="I750" s="86">
        <v>43361</v>
      </c>
      <c r="J750" s="87">
        <v>14779950.659999993</v>
      </c>
    </row>
    <row r="751" spans="1:10" ht="24" x14ac:dyDescent="0.3">
      <c r="A751" s="84" t="s">
        <v>1952</v>
      </c>
      <c r="B751" s="85" t="s">
        <v>145</v>
      </c>
      <c r="C751" s="85" t="s">
        <v>145</v>
      </c>
      <c r="D751" s="85" t="s">
        <v>1283</v>
      </c>
      <c r="E751" s="85" t="s">
        <v>100</v>
      </c>
      <c r="F751" s="85" t="s">
        <v>1284</v>
      </c>
      <c r="G751" s="85" t="s">
        <v>1285</v>
      </c>
      <c r="H751" s="86" t="s">
        <v>118</v>
      </c>
      <c r="I751" s="86">
        <v>43360</v>
      </c>
      <c r="J751" s="87">
        <v>2677446.3299999996</v>
      </c>
    </row>
    <row r="752" spans="1:10" ht="24" x14ac:dyDescent="0.3">
      <c r="A752" s="84" t="s">
        <v>1953</v>
      </c>
      <c r="B752" s="85" t="s">
        <v>145</v>
      </c>
      <c r="C752" s="85" t="s">
        <v>145</v>
      </c>
      <c r="D752" s="85" t="s">
        <v>1954</v>
      </c>
      <c r="E752" s="85" t="s">
        <v>100</v>
      </c>
      <c r="F752" s="85" t="s">
        <v>130</v>
      </c>
      <c r="G752" s="85" t="s">
        <v>1955</v>
      </c>
      <c r="H752" s="86" t="s">
        <v>118</v>
      </c>
      <c r="I752" s="86">
        <v>43346</v>
      </c>
      <c r="J752" s="87">
        <v>1850091.5</v>
      </c>
    </row>
    <row r="753" spans="1:10" ht="36" x14ac:dyDescent="0.3">
      <c r="A753" s="84" t="s">
        <v>1956</v>
      </c>
      <c r="B753" s="85" t="s">
        <v>145</v>
      </c>
      <c r="C753" s="85" t="s">
        <v>145</v>
      </c>
      <c r="D753" s="85" t="s">
        <v>1957</v>
      </c>
      <c r="E753" s="85" t="s">
        <v>100</v>
      </c>
      <c r="F753" s="85" t="s">
        <v>100</v>
      </c>
      <c r="G753" s="85" t="s">
        <v>100</v>
      </c>
      <c r="H753" s="86" t="s">
        <v>118</v>
      </c>
      <c r="I753" s="86">
        <v>43312</v>
      </c>
      <c r="J753" s="87">
        <v>455279.4</v>
      </c>
    </row>
    <row r="754" spans="1:10" ht="24" x14ac:dyDescent="0.3">
      <c r="A754" s="84" t="s">
        <v>1958</v>
      </c>
      <c r="B754" s="85" t="s">
        <v>145</v>
      </c>
      <c r="C754" s="85" t="s">
        <v>145</v>
      </c>
      <c r="D754" s="85" t="s">
        <v>1959</v>
      </c>
      <c r="E754" s="85" t="s">
        <v>100</v>
      </c>
      <c r="F754" s="85" t="s">
        <v>100</v>
      </c>
      <c r="G754" s="85" t="s">
        <v>100</v>
      </c>
      <c r="H754" s="86" t="s">
        <v>118</v>
      </c>
      <c r="I754" s="86">
        <v>43346</v>
      </c>
      <c r="J754" s="87">
        <v>782892</v>
      </c>
    </row>
    <row r="755" spans="1:10" ht="24" x14ac:dyDescent="0.3">
      <c r="A755" s="84" t="s">
        <v>1960</v>
      </c>
      <c r="B755" s="85" t="s">
        <v>145</v>
      </c>
      <c r="C755" s="85" t="s">
        <v>145</v>
      </c>
      <c r="D755" s="85" t="s">
        <v>1961</v>
      </c>
      <c r="E755" s="85" t="s">
        <v>100</v>
      </c>
      <c r="F755" s="85" t="s">
        <v>100</v>
      </c>
      <c r="G755" s="85" t="s">
        <v>100</v>
      </c>
      <c r="H755" s="86" t="s">
        <v>118</v>
      </c>
      <c r="I755" s="86">
        <v>43314</v>
      </c>
      <c r="J755" s="87">
        <v>854064</v>
      </c>
    </row>
    <row r="756" spans="1:10" ht="24" x14ac:dyDescent="0.3">
      <c r="A756" s="84" t="s">
        <v>1962</v>
      </c>
      <c r="B756" s="85" t="s">
        <v>120</v>
      </c>
      <c r="C756" s="85" t="s">
        <v>120</v>
      </c>
      <c r="D756" s="85" t="s">
        <v>1963</v>
      </c>
      <c r="E756" s="85" t="s">
        <v>100</v>
      </c>
      <c r="F756" s="85" t="s">
        <v>162</v>
      </c>
      <c r="G756" s="85" t="s">
        <v>163</v>
      </c>
      <c r="H756" s="86" t="s">
        <v>118</v>
      </c>
      <c r="I756" s="86">
        <v>43276</v>
      </c>
      <c r="J756" s="87">
        <v>6645992.5099999998</v>
      </c>
    </row>
    <row r="757" spans="1:10" ht="24" x14ac:dyDescent="0.3">
      <c r="A757" s="84" t="s">
        <v>1964</v>
      </c>
      <c r="B757" s="85" t="s">
        <v>145</v>
      </c>
      <c r="C757" s="85" t="s">
        <v>145</v>
      </c>
      <c r="D757" s="85" t="s">
        <v>1965</v>
      </c>
      <c r="E757" s="85" t="s">
        <v>100</v>
      </c>
      <c r="F757" s="85" t="s">
        <v>122</v>
      </c>
      <c r="G757" s="85" t="s">
        <v>1966</v>
      </c>
      <c r="H757" s="86" t="s">
        <v>118</v>
      </c>
      <c r="I757" s="86">
        <v>43362</v>
      </c>
      <c r="J757" s="87">
        <v>8511721.1699999981</v>
      </c>
    </row>
    <row r="758" spans="1:10" ht="24" x14ac:dyDescent="0.3">
      <c r="A758" s="84" t="s">
        <v>1967</v>
      </c>
      <c r="B758" s="85" t="s">
        <v>145</v>
      </c>
      <c r="C758" s="85" t="s">
        <v>145</v>
      </c>
      <c r="D758" s="85" t="s">
        <v>1968</v>
      </c>
      <c r="E758" s="85" t="s">
        <v>100</v>
      </c>
      <c r="F758" s="85" t="s">
        <v>336</v>
      </c>
      <c r="G758" s="85" t="s">
        <v>1969</v>
      </c>
      <c r="H758" s="86" t="s">
        <v>118</v>
      </c>
      <c r="I758" s="86">
        <v>43361</v>
      </c>
      <c r="J758" s="87">
        <v>4344323</v>
      </c>
    </row>
    <row r="759" spans="1:10" ht="24" x14ac:dyDescent="0.3">
      <c r="A759" s="84" t="s">
        <v>1970</v>
      </c>
      <c r="B759" s="85" t="s">
        <v>145</v>
      </c>
      <c r="C759" s="85" t="s">
        <v>145</v>
      </c>
      <c r="D759" s="85" t="s">
        <v>1971</v>
      </c>
      <c r="E759" s="85" t="s">
        <v>100</v>
      </c>
      <c r="F759" s="85" t="s">
        <v>196</v>
      </c>
      <c r="G759" s="85" t="s">
        <v>1972</v>
      </c>
      <c r="H759" s="86" t="s">
        <v>118</v>
      </c>
      <c r="I759" s="86">
        <v>43362</v>
      </c>
      <c r="J759" s="87">
        <v>8596914.25</v>
      </c>
    </row>
    <row r="760" spans="1:10" ht="36" x14ac:dyDescent="0.3">
      <c r="A760" s="84" t="s">
        <v>1973</v>
      </c>
      <c r="B760" s="85" t="s">
        <v>145</v>
      </c>
      <c r="C760" s="85" t="s">
        <v>145</v>
      </c>
      <c r="D760" s="85" t="s">
        <v>1974</v>
      </c>
      <c r="E760" s="85" t="s">
        <v>100</v>
      </c>
      <c r="F760" s="85" t="s">
        <v>1159</v>
      </c>
      <c r="G760" s="85" t="s">
        <v>1975</v>
      </c>
      <c r="H760" s="86" t="s">
        <v>118</v>
      </c>
      <c r="I760" s="86">
        <v>43362</v>
      </c>
      <c r="J760" s="87">
        <v>1649916.1600000001</v>
      </c>
    </row>
    <row r="761" spans="1:10" ht="24" x14ac:dyDescent="0.3">
      <c r="A761" s="84" t="s">
        <v>1976</v>
      </c>
      <c r="B761" s="85" t="s">
        <v>145</v>
      </c>
      <c r="C761" s="85" t="s">
        <v>145</v>
      </c>
      <c r="D761" s="85" t="s">
        <v>1977</v>
      </c>
      <c r="E761" s="85" t="s">
        <v>100</v>
      </c>
      <c r="F761" s="85" t="s">
        <v>173</v>
      </c>
      <c r="G761" s="85" t="s">
        <v>1001</v>
      </c>
      <c r="H761" s="86" t="s">
        <v>118</v>
      </c>
      <c r="I761" s="86">
        <v>43360</v>
      </c>
      <c r="J761" s="87">
        <v>8767132.8399999999</v>
      </c>
    </row>
    <row r="762" spans="1:10" ht="36" x14ac:dyDescent="0.3">
      <c r="A762" s="84" t="s">
        <v>1978</v>
      </c>
      <c r="B762" s="85" t="s">
        <v>145</v>
      </c>
      <c r="C762" s="85" t="s">
        <v>145</v>
      </c>
      <c r="D762" s="85" t="s">
        <v>1979</v>
      </c>
      <c r="E762" s="85" t="s">
        <v>100</v>
      </c>
      <c r="F762" s="85" t="s">
        <v>158</v>
      </c>
      <c r="G762" s="85" t="s">
        <v>1980</v>
      </c>
      <c r="H762" s="86" t="s">
        <v>118</v>
      </c>
      <c r="I762" s="86">
        <v>43521</v>
      </c>
      <c r="J762" s="87">
        <v>1358380.8900000001</v>
      </c>
    </row>
    <row r="763" spans="1:10" ht="24" x14ac:dyDescent="0.3">
      <c r="A763" s="84" t="s">
        <v>1981</v>
      </c>
      <c r="B763" s="85" t="s">
        <v>145</v>
      </c>
      <c r="C763" s="85" t="s">
        <v>145</v>
      </c>
      <c r="D763" s="85" t="s">
        <v>1982</v>
      </c>
      <c r="E763" s="85" t="s">
        <v>100</v>
      </c>
      <c r="F763" s="85" t="s">
        <v>225</v>
      </c>
      <c r="G763" s="85" t="s">
        <v>226</v>
      </c>
      <c r="H763" s="86" t="s">
        <v>118</v>
      </c>
      <c r="I763" s="86">
        <v>43600</v>
      </c>
      <c r="J763" s="87">
        <v>723006.94</v>
      </c>
    </row>
    <row r="764" spans="1:10" ht="24" x14ac:dyDescent="0.3">
      <c r="A764" s="84" t="s">
        <v>1983</v>
      </c>
      <c r="B764" s="85" t="s">
        <v>1088</v>
      </c>
      <c r="C764" s="85" t="s">
        <v>145</v>
      </c>
      <c r="D764" s="85" t="s">
        <v>1984</v>
      </c>
      <c r="E764" s="85" t="s">
        <v>100</v>
      </c>
      <c r="F764" s="85" t="s">
        <v>1194</v>
      </c>
      <c r="G764" s="85" t="s">
        <v>1195</v>
      </c>
      <c r="H764" s="86" t="s">
        <v>118</v>
      </c>
      <c r="I764" s="86">
        <v>43588</v>
      </c>
      <c r="J764" s="87">
        <v>63362855.769999996</v>
      </c>
    </row>
    <row r="765" spans="1:10" ht="24" x14ac:dyDescent="0.3">
      <c r="A765" s="84" t="s">
        <v>1985</v>
      </c>
      <c r="B765" s="85" t="s">
        <v>145</v>
      </c>
      <c r="C765" s="85" t="s">
        <v>145</v>
      </c>
      <c r="D765" s="85" t="s">
        <v>1986</v>
      </c>
      <c r="E765" s="85" t="s">
        <v>100</v>
      </c>
      <c r="F765" s="85" t="s">
        <v>207</v>
      </c>
      <c r="G765" s="85" t="s">
        <v>792</v>
      </c>
      <c r="H765" s="86" t="s">
        <v>118</v>
      </c>
      <c r="I765" s="86">
        <v>43367</v>
      </c>
      <c r="J765" s="87">
        <v>7966980.1500000004</v>
      </c>
    </row>
    <row r="766" spans="1:10" x14ac:dyDescent="0.3">
      <c r="A766" s="84" t="s">
        <v>1987</v>
      </c>
      <c r="B766" s="85" t="s">
        <v>145</v>
      </c>
      <c r="C766" s="85" t="s">
        <v>145</v>
      </c>
      <c r="D766" s="85" t="s">
        <v>1988</v>
      </c>
      <c r="E766" s="85" t="s">
        <v>100</v>
      </c>
      <c r="F766" s="85" t="s">
        <v>853</v>
      </c>
      <c r="G766" s="85" t="s">
        <v>1800</v>
      </c>
      <c r="H766" s="86" t="s">
        <v>118</v>
      </c>
      <c r="I766" s="86">
        <v>43361</v>
      </c>
      <c r="J766" s="87">
        <v>4430114.3600000003</v>
      </c>
    </row>
    <row r="767" spans="1:10" ht="24" x14ac:dyDescent="0.3">
      <c r="A767" s="84" t="s">
        <v>1989</v>
      </c>
      <c r="B767" s="85" t="s">
        <v>145</v>
      </c>
      <c r="C767" s="85" t="s">
        <v>145</v>
      </c>
      <c r="D767" s="85" t="s">
        <v>1990</v>
      </c>
      <c r="E767" s="85" t="s">
        <v>100</v>
      </c>
      <c r="F767" s="85" t="s">
        <v>196</v>
      </c>
      <c r="G767" s="85" t="s">
        <v>693</v>
      </c>
      <c r="H767" s="86" t="s">
        <v>118</v>
      </c>
      <c r="I767" s="86">
        <v>43364</v>
      </c>
      <c r="J767" s="87">
        <v>963890.9</v>
      </c>
    </row>
    <row r="768" spans="1:10" ht="24" x14ac:dyDescent="0.3">
      <c r="A768" s="84" t="s">
        <v>1991</v>
      </c>
      <c r="B768" s="85" t="s">
        <v>145</v>
      </c>
      <c r="C768" s="85" t="s">
        <v>145</v>
      </c>
      <c r="D768" s="85" t="s">
        <v>1992</v>
      </c>
      <c r="E768" s="85" t="s">
        <v>100</v>
      </c>
      <c r="F768" s="85" t="s">
        <v>203</v>
      </c>
      <c r="G768" s="85" t="s">
        <v>1331</v>
      </c>
      <c r="H768" s="86" t="s">
        <v>118</v>
      </c>
      <c r="I768" s="86">
        <v>43364</v>
      </c>
      <c r="J768" s="87">
        <v>1433549.75</v>
      </c>
    </row>
    <row r="769" spans="1:10" ht="36" x14ac:dyDescent="0.3">
      <c r="A769" s="84" t="s">
        <v>1993</v>
      </c>
      <c r="B769" s="85" t="s">
        <v>145</v>
      </c>
      <c r="C769" s="85" t="s">
        <v>145</v>
      </c>
      <c r="D769" s="85" t="s">
        <v>1994</v>
      </c>
      <c r="E769" s="85" t="s">
        <v>100</v>
      </c>
      <c r="F769" s="85" t="s">
        <v>336</v>
      </c>
      <c r="G769" s="85" t="s">
        <v>337</v>
      </c>
      <c r="H769" s="86" t="s">
        <v>118</v>
      </c>
      <c r="I769" s="86">
        <v>43369</v>
      </c>
      <c r="J769" s="87">
        <v>1843445.57</v>
      </c>
    </row>
    <row r="770" spans="1:10" ht="36" x14ac:dyDescent="0.3">
      <c r="A770" s="84" t="s">
        <v>1995</v>
      </c>
      <c r="B770" s="85" t="s">
        <v>145</v>
      </c>
      <c r="C770" s="85" t="s">
        <v>145</v>
      </c>
      <c r="D770" s="85" t="s">
        <v>1996</v>
      </c>
      <c r="E770" s="85" t="s">
        <v>100</v>
      </c>
      <c r="F770" s="85" t="s">
        <v>162</v>
      </c>
      <c r="G770" s="85" t="s">
        <v>163</v>
      </c>
      <c r="H770" s="86" t="s">
        <v>118</v>
      </c>
      <c r="I770" s="86">
        <v>43368</v>
      </c>
      <c r="J770" s="87">
        <v>176224.32</v>
      </c>
    </row>
    <row r="771" spans="1:10" ht="36" x14ac:dyDescent="0.3">
      <c r="A771" s="84" t="s">
        <v>1997</v>
      </c>
      <c r="B771" s="85" t="s">
        <v>145</v>
      </c>
      <c r="C771" s="85" t="s">
        <v>145</v>
      </c>
      <c r="D771" s="85" t="s">
        <v>1998</v>
      </c>
      <c r="E771" s="85" t="s">
        <v>100</v>
      </c>
      <c r="F771" s="85" t="s">
        <v>218</v>
      </c>
      <c r="G771" s="85" t="s">
        <v>1014</v>
      </c>
      <c r="H771" s="86" t="s">
        <v>118</v>
      </c>
      <c r="I771" s="86">
        <v>43462</v>
      </c>
      <c r="J771" s="87">
        <v>2259597.4900000002</v>
      </c>
    </row>
    <row r="772" spans="1:10" ht="24" x14ac:dyDescent="0.3">
      <c r="A772" s="84" t="s">
        <v>1999</v>
      </c>
      <c r="B772" s="85" t="s">
        <v>145</v>
      </c>
      <c r="C772" s="85" t="s">
        <v>145</v>
      </c>
      <c r="D772" s="85" t="s">
        <v>2000</v>
      </c>
      <c r="E772" s="85" t="s">
        <v>100</v>
      </c>
      <c r="F772" s="85" t="s">
        <v>130</v>
      </c>
      <c r="G772" s="85" t="s">
        <v>2001</v>
      </c>
      <c r="H772" s="86" t="s">
        <v>118</v>
      </c>
      <c r="I772" s="86">
        <v>43731</v>
      </c>
      <c r="J772" s="87">
        <v>942922.15</v>
      </c>
    </row>
    <row r="773" spans="1:10" ht="36" x14ac:dyDescent="0.3">
      <c r="A773" s="84" t="s">
        <v>2002</v>
      </c>
      <c r="B773" s="85" t="s">
        <v>145</v>
      </c>
      <c r="C773" s="85" t="s">
        <v>145</v>
      </c>
      <c r="D773" s="85" t="s">
        <v>2003</v>
      </c>
      <c r="E773" s="85" t="s">
        <v>100</v>
      </c>
      <c r="F773" s="85" t="s">
        <v>130</v>
      </c>
      <c r="G773" s="85" t="s">
        <v>291</v>
      </c>
      <c r="H773" s="86" t="s">
        <v>118</v>
      </c>
      <c r="I773" s="86">
        <v>43769</v>
      </c>
      <c r="J773" s="87">
        <v>7915958.7799999993</v>
      </c>
    </row>
    <row r="774" spans="1:10" x14ac:dyDescent="0.3">
      <c r="A774" s="84" t="s">
        <v>2004</v>
      </c>
      <c r="B774" s="85" t="s">
        <v>145</v>
      </c>
      <c r="C774" s="85" t="s">
        <v>145</v>
      </c>
      <c r="D774" s="85" t="s">
        <v>2005</v>
      </c>
      <c r="E774" s="85" t="s">
        <v>100</v>
      </c>
      <c r="F774" s="85" t="s">
        <v>2006</v>
      </c>
      <c r="G774" s="85" t="s">
        <v>2007</v>
      </c>
      <c r="H774" s="86" t="s">
        <v>118</v>
      </c>
      <c r="I774" s="86">
        <v>43375</v>
      </c>
      <c r="J774" s="87">
        <v>1710958.8700000003</v>
      </c>
    </row>
    <row r="775" spans="1:10" ht="24" x14ac:dyDescent="0.3">
      <c r="A775" s="84" t="s">
        <v>2008</v>
      </c>
      <c r="B775" s="85" t="s">
        <v>145</v>
      </c>
      <c r="C775" s="85" t="s">
        <v>145</v>
      </c>
      <c r="D775" s="85" t="s">
        <v>2009</v>
      </c>
      <c r="E775" s="85" t="s">
        <v>100</v>
      </c>
      <c r="F775" s="85" t="s">
        <v>203</v>
      </c>
      <c r="G775" s="85" t="s">
        <v>1455</v>
      </c>
      <c r="H775" s="86" t="s">
        <v>118</v>
      </c>
      <c r="I775" s="86">
        <v>43368</v>
      </c>
      <c r="J775" s="87">
        <v>7052568.4300000006</v>
      </c>
    </row>
    <row r="776" spans="1:10" ht="24" x14ac:dyDescent="0.3">
      <c r="A776" s="84" t="s">
        <v>2010</v>
      </c>
      <c r="B776" s="85" t="s">
        <v>145</v>
      </c>
      <c r="C776" s="85" t="s">
        <v>145</v>
      </c>
      <c r="D776" s="85" t="s">
        <v>2011</v>
      </c>
      <c r="E776" s="85" t="s">
        <v>100</v>
      </c>
      <c r="F776" s="85" t="s">
        <v>878</v>
      </c>
      <c r="G776" s="85" t="s">
        <v>2012</v>
      </c>
      <c r="H776" s="86" t="s">
        <v>118</v>
      </c>
      <c r="I776" s="86">
        <v>43370</v>
      </c>
      <c r="J776" s="87">
        <v>2164249.7400000002</v>
      </c>
    </row>
    <row r="777" spans="1:10" ht="36" x14ac:dyDescent="0.3">
      <c r="A777" s="84" t="s">
        <v>2013</v>
      </c>
      <c r="B777" s="85" t="s">
        <v>145</v>
      </c>
      <c r="C777" s="85" t="s">
        <v>145</v>
      </c>
      <c r="D777" s="85" t="s">
        <v>2014</v>
      </c>
      <c r="E777" s="85" t="s">
        <v>100</v>
      </c>
      <c r="F777" s="85" t="s">
        <v>162</v>
      </c>
      <c r="G777" s="85" t="s">
        <v>163</v>
      </c>
      <c r="H777" s="86" t="s">
        <v>118</v>
      </c>
      <c r="I777" s="86">
        <v>43371</v>
      </c>
      <c r="J777" s="87">
        <v>1878176.1199999999</v>
      </c>
    </row>
    <row r="778" spans="1:10" ht="24" x14ac:dyDescent="0.3">
      <c r="A778" s="84" t="s">
        <v>2015</v>
      </c>
      <c r="B778" s="85" t="s">
        <v>145</v>
      </c>
      <c r="C778" s="85" t="s">
        <v>145</v>
      </c>
      <c r="D778" s="85" t="s">
        <v>2016</v>
      </c>
      <c r="E778" s="85" t="s">
        <v>100</v>
      </c>
      <c r="F778" s="85" t="s">
        <v>196</v>
      </c>
      <c r="G778" s="85" t="s">
        <v>1972</v>
      </c>
      <c r="H778" s="86" t="s">
        <v>118</v>
      </c>
      <c r="I778" s="86">
        <v>43362</v>
      </c>
      <c r="J778" s="87">
        <v>3034871.0300000003</v>
      </c>
    </row>
    <row r="779" spans="1:10" ht="24" x14ac:dyDescent="0.3">
      <c r="A779" s="84" t="s">
        <v>2017</v>
      </c>
      <c r="B779" s="85" t="s">
        <v>145</v>
      </c>
      <c r="C779" s="85" t="s">
        <v>145</v>
      </c>
      <c r="D779" s="85" t="s">
        <v>2018</v>
      </c>
      <c r="E779" s="85" t="s">
        <v>100</v>
      </c>
      <c r="F779" s="85" t="s">
        <v>173</v>
      </c>
      <c r="G779" s="85" t="s">
        <v>850</v>
      </c>
      <c r="H779" s="86" t="s">
        <v>118</v>
      </c>
      <c r="I779" s="86">
        <v>43362</v>
      </c>
      <c r="J779" s="87">
        <v>3936854.86</v>
      </c>
    </row>
    <row r="780" spans="1:10" x14ac:dyDescent="0.3">
      <c r="A780" s="84" t="s">
        <v>2019</v>
      </c>
      <c r="B780" s="85" t="s">
        <v>145</v>
      </c>
      <c r="C780" s="85" t="s">
        <v>145</v>
      </c>
      <c r="D780" s="85" t="s">
        <v>2020</v>
      </c>
      <c r="E780" s="85" t="s">
        <v>100</v>
      </c>
      <c r="F780" s="85" t="s">
        <v>135</v>
      </c>
      <c r="G780" s="85" t="s">
        <v>136</v>
      </c>
      <c r="H780" s="86" t="s">
        <v>118</v>
      </c>
      <c r="I780" s="86">
        <v>43371</v>
      </c>
      <c r="J780" s="87">
        <v>1470606.72</v>
      </c>
    </row>
    <row r="781" spans="1:10" ht="24" x14ac:dyDescent="0.3">
      <c r="A781" s="84" t="s">
        <v>2021</v>
      </c>
      <c r="B781" s="85" t="s">
        <v>145</v>
      </c>
      <c r="C781" s="85" t="s">
        <v>145</v>
      </c>
      <c r="D781" s="85" t="s">
        <v>2022</v>
      </c>
      <c r="E781" s="85" t="s">
        <v>100</v>
      </c>
      <c r="F781" s="85" t="s">
        <v>130</v>
      </c>
      <c r="G781" s="85" t="s">
        <v>801</v>
      </c>
      <c r="H781" s="86" t="s">
        <v>118</v>
      </c>
      <c r="I781" s="86">
        <v>43346</v>
      </c>
      <c r="J781" s="87">
        <v>810436.49</v>
      </c>
    </row>
    <row r="782" spans="1:10" ht="24" x14ac:dyDescent="0.3">
      <c r="A782" s="84" t="s">
        <v>2023</v>
      </c>
      <c r="B782" s="85" t="s">
        <v>145</v>
      </c>
      <c r="C782" s="85" t="s">
        <v>145</v>
      </c>
      <c r="D782" s="85" t="s">
        <v>2024</v>
      </c>
      <c r="E782" s="85" t="s">
        <v>100</v>
      </c>
      <c r="F782" s="85" t="s">
        <v>830</v>
      </c>
      <c r="G782" s="85" t="s">
        <v>1583</v>
      </c>
      <c r="H782" s="86" t="s">
        <v>118</v>
      </c>
      <c r="I782" s="86">
        <v>43351</v>
      </c>
      <c r="J782" s="87">
        <v>726654.24</v>
      </c>
    </row>
    <row r="783" spans="1:10" ht="36" x14ac:dyDescent="0.3">
      <c r="A783" s="84" t="s">
        <v>2025</v>
      </c>
      <c r="B783" s="85" t="s">
        <v>145</v>
      </c>
      <c r="C783" s="85" t="s">
        <v>145</v>
      </c>
      <c r="D783" s="85" t="s">
        <v>2026</v>
      </c>
      <c r="E783" s="85" t="s">
        <v>100</v>
      </c>
      <c r="F783" s="85" t="s">
        <v>878</v>
      </c>
      <c r="G783" s="85" t="s">
        <v>1062</v>
      </c>
      <c r="H783" s="86" t="s">
        <v>118</v>
      </c>
      <c r="I783" s="86">
        <v>43663</v>
      </c>
      <c r="J783" s="87">
        <v>2215438.98</v>
      </c>
    </row>
    <row r="784" spans="1:10" ht="36" x14ac:dyDescent="0.3">
      <c r="A784" s="84" t="s">
        <v>2027</v>
      </c>
      <c r="B784" s="85" t="s">
        <v>145</v>
      </c>
      <c r="C784" s="85" t="s">
        <v>145</v>
      </c>
      <c r="D784" s="85" t="s">
        <v>2028</v>
      </c>
      <c r="E784" s="85" t="s">
        <v>100</v>
      </c>
      <c r="F784" s="85" t="s">
        <v>203</v>
      </c>
      <c r="G784" s="85" t="s">
        <v>1455</v>
      </c>
      <c r="H784" s="86" t="s">
        <v>118</v>
      </c>
      <c r="I784" s="86">
        <v>43451</v>
      </c>
      <c r="J784" s="87">
        <v>4133325.94</v>
      </c>
    </row>
    <row r="785" spans="1:10" ht="24" x14ac:dyDescent="0.3">
      <c r="A785" s="84" t="s">
        <v>2029</v>
      </c>
      <c r="B785" s="85" t="s">
        <v>145</v>
      </c>
      <c r="C785" s="85" t="s">
        <v>145</v>
      </c>
      <c r="D785" s="85" t="s">
        <v>2030</v>
      </c>
      <c r="E785" s="85" t="s">
        <v>100</v>
      </c>
      <c r="F785" s="85" t="s">
        <v>662</v>
      </c>
      <c r="G785" s="85" t="s">
        <v>827</v>
      </c>
      <c r="H785" s="86" t="s">
        <v>118</v>
      </c>
      <c r="I785" s="86">
        <v>43558</v>
      </c>
      <c r="J785" s="87">
        <v>1094700</v>
      </c>
    </row>
    <row r="786" spans="1:10" x14ac:dyDescent="0.3">
      <c r="A786" s="84" t="s">
        <v>2031</v>
      </c>
      <c r="B786" s="85" t="s">
        <v>145</v>
      </c>
      <c r="C786" s="85" t="s">
        <v>145</v>
      </c>
      <c r="D786" s="85" t="s">
        <v>2032</v>
      </c>
      <c r="E786" s="85" t="s">
        <v>100</v>
      </c>
      <c r="F786" s="85" t="s">
        <v>100</v>
      </c>
      <c r="G786" s="85" t="s">
        <v>100</v>
      </c>
      <c r="H786" s="86" t="s">
        <v>118</v>
      </c>
      <c r="I786" s="86">
        <v>43256</v>
      </c>
      <c r="J786" s="87">
        <v>458937.29</v>
      </c>
    </row>
    <row r="787" spans="1:10" ht="24" x14ac:dyDescent="0.3">
      <c r="A787" s="84" t="s">
        <v>2033</v>
      </c>
      <c r="B787" s="85" t="s">
        <v>145</v>
      </c>
      <c r="C787" s="85" t="s">
        <v>145</v>
      </c>
      <c r="D787" s="85" t="s">
        <v>2034</v>
      </c>
      <c r="E787" s="85" t="s">
        <v>100</v>
      </c>
      <c r="F787" s="85" t="s">
        <v>100</v>
      </c>
      <c r="G787" s="85" t="s">
        <v>100</v>
      </c>
      <c r="H787" s="86" t="s">
        <v>118</v>
      </c>
      <c r="I787" s="86">
        <v>43238</v>
      </c>
      <c r="J787" s="87">
        <v>976067.91999999993</v>
      </c>
    </row>
    <row r="788" spans="1:10" ht="24" x14ac:dyDescent="0.3">
      <c r="A788" s="84" t="s">
        <v>2035</v>
      </c>
      <c r="B788" s="85" t="s">
        <v>145</v>
      </c>
      <c r="C788" s="85" t="s">
        <v>145</v>
      </c>
      <c r="D788" s="85" t="s">
        <v>2036</v>
      </c>
      <c r="E788" s="85" t="s">
        <v>100</v>
      </c>
      <c r="F788" s="85" t="s">
        <v>100</v>
      </c>
      <c r="G788" s="85" t="s">
        <v>100</v>
      </c>
      <c r="H788" s="86" t="s">
        <v>118</v>
      </c>
      <c r="I788" s="86">
        <v>43283</v>
      </c>
      <c r="J788" s="87">
        <v>1623680.12</v>
      </c>
    </row>
    <row r="789" spans="1:10" x14ac:dyDescent="0.3">
      <c r="A789" s="84" t="s">
        <v>2037</v>
      </c>
      <c r="B789" s="85" t="s">
        <v>145</v>
      </c>
      <c r="C789" s="85" t="s">
        <v>145</v>
      </c>
      <c r="D789" s="85" t="s">
        <v>2038</v>
      </c>
      <c r="E789" s="85" t="s">
        <v>100</v>
      </c>
      <c r="F789" s="85" t="s">
        <v>196</v>
      </c>
      <c r="G789" s="85" t="s">
        <v>2039</v>
      </c>
      <c r="H789" s="86" t="s">
        <v>118</v>
      </c>
      <c r="I789" s="86">
        <v>43381</v>
      </c>
      <c r="J789" s="87">
        <v>1999557.82</v>
      </c>
    </row>
    <row r="790" spans="1:10" ht="24" x14ac:dyDescent="0.3">
      <c r="A790" s="84" t="s">
        <v>2040</v>
      </c>
      <c r="B790" s="85" t="s">
        <v>145</v>
      </c>
      <c r="C790" s="85" t="s">
        <v>145</v>
      </c>
      <c r="D790" s="85" t="s">
        <v>2041</v>
      </c>
      <c r="E790" s="85" t="s">
        <v>100</v>
      </c>
      <c r="F790" s="85" t="s">
        <v>130</v>
      </c>
      <c r="G790" s="85" t="s">
        <v>186</v>
      </c>
      <c r="H790" s="86" t="s">
        <v>118</v>
      </c>
      <c r="I790" s="86">
        <v>43382</v>
      </c>
      <c r="J790" s="87">
        <v>499348.32</v>
      </c>
    </row>
    <row r="791" spans="1:10" ht="24" x14ac:dyDescent="0.3">
      <c r="A791" s="84" t="s">
        <v>2042</v>
      </c>
      <c r="B791" s="85" t="s">
        <v>188</v>
      </c>
      <c r="C791" s="85" t="s">
        <v>188</v>
      </c>
      <c r="D791" s="85" t="s">
        <v>2043</v>
      </c>
      <c r="E791" s="85" t="s">
        <v>100</v>
      </c>
      <c r="F791" s="85" t="s">
        <v>162</v>
      </c>
      <c r="G791" s="85" t="s">
        <v>163</v>
      </c>
      <c r="H791" s="86" t="s">
        <v>118</v>
      </c>
      <c r="I791" s="86">
        <v>43626</v>
      </c>
      <c r="J791" s="87">
        <v>869318.77</v>
      </c>
    </row>
    <row r="792" spans="1:10" x14ac:dyDescent="0.3">
      <c r="A792" s="84" t="s">
        <v>2044</v>
      </c>
      <c r="B792" s="85" t="s">
        <v>145</v>
      </c>
      <c r="C792" s="85" t="s">
        <v>145</v>
      </c>
      <c r="D792" s="85" t="s">
        <v>2045</v>
      </c>
      <c r="E792" s="85" t="s">
        <v>100</v>
      </c>
      <c r="F792" s="85" t="s">
        <v>551</v>
      </c>
      <c r="G792" s="85" t="s">
        <v>1082</v>
      </c>
      <c r="H792" s="86" t="s">
        <v>118</v>
      </c>
      <c r="I792" s="86">
        <v>43565</v>
      </c>
      <c r="J792" s="87">
        <v>8943841.0700000003</v>
      </c>
    </row>
    <row r="793" spans="1:10" ht="24" x14ac:dyDescent="0.3">
      <c r="A793" s="84" t="s">
        <v>2046</v>
      </c>
      <c r="B793" s="85" t="s">
        <v>145</v>
      </c>
      <c r="C793" s="85" t="s">
        <v>145</v>
      </c>
      <c r="D793" s="85" t="s">
        <v>2047</v>
      </c>
      <c r="E793" s="85" t="s">
        <v>100</v>
      </c>
      <c r="F793" s="85" t="s">
        <v>130</v>
      </c>
      <c r="G793" s="85" t="s">
        <v>1334</v>
      </c>
      <c r="H793" s="86" t="s">
        <v>118</v>
      </c>
      <c r="I793" s="86">
        <v>43383</v>
      </c>
      <c r="J793" s="87">
        <v>13291757.050000003</v>
      </c>
    </row>
    <row r="794" spans="1:10" ht="24" x14ac:dyDescent="0.3">
      <c r="A794" s="84" t="s">
        <v>2048</v>
      </c>
      <c r="B794" s="85" t="s">
        <v>145</v>
      </c>
      <c r="C794" s="85" t="s">
        <v>145</v>
      </c>
      <c r="D794" s="85" t="s">
        <v>2049</v>
      </c>
      <c r="E794" s="85" t="s">
        <v>100</v>
      </c>
      <c r="F794" s="85" t="s">
        <v>130</v>
      </c>
      <c r="G794" s="85" t="s">
        <v>1357</v>
      </c>
      <c r="H794" s="86" t="s">
        <v>118</v>
      </c>
      <c r="I794" s="86">
        <v>43383</v>
      </c>
      <c r="J794" s="87">
        <v>11974306.710000001</v>
      </c>
    </row>
    <row r="795" spans="1:10" ht="24" x14ac:dyDescent="0.3">
      <c r="A795" s="84" t="s">
        <v>2050</v>
      </c>
      <c r="B795" s="85" t="s">
        <v>145</v>
      </c>
      <c r="C795" s="85" t="s">
        <v>145</v>
      </c>
      <c r="D795" s="85" t="s">
        <v>2051</v>
      </c>
      <c r="E795" s="85" t="s">
        <v>100</v>
      </c>
      <c r="F795" s="85" t="s">
        <v>130</v>
      </c>
      <c r="G795" s="85" t="s">
        <v>1381</v>
      </c>
      <c r="H795" s="86" t="s">
        <v>118</v>
      </c>
      <c r="I795" s="86">
        <v>43383</v>
      </c>
      <c r="J795" s="87">
        <v>2204238.9299999997</v>
      </c>
    </row>
    <row r="796" spans="1:10" ht="24" x14ac:dyDescent="0.3">
      <c r="A796" s="84" t="s">
        <v>2052</v>
      </c>
      <c r="B796" s="85" t="s">
        <v>145</v>
      </c>
      <c r="C796" s="85" t="s">
        <v>145</v>
      </c>
      <c r="D796" s="85" t="s">
        <v>2053</v>
      </c>
      <c r="E796" s="85" t="s">
        <v>100</v>
      </c>
      <c r="F796" s="85" t="s">
        <v>151</v>
      </c>
      <c r="G796" s="85" t="s">
        <v>2054</v>
      </c>
      <c r="H796" s="86" t="s">
        <v>118</v>
      </c>
      <c r="I796" s="86">
        <v>43383</v>
      </c>
      <c r="J796" s="87">
        <v>2925437.63</v>
      </c>
    </row>
    <row r="797" spans="1:10" ht="36" x14ac:dyDescent="0.3">
      <c r="A797" s="84" t="s">
        <v>2055</v>
      </c>
      <c r="B797" s="85" t="s">
        <v>145</v>
      </c>
      <c r="C797" s="85" t="s">
        <v>145</v>
      </c>
      <c r="D797" s="85" t="s">
        <v>2056</v>
      </c>
      <c r="E797" s="85" t="s">
        <v>100</v>
      </c>
      <c r="F797" s="85" t="s">
        <v>130</v>
      </c>
      <c r="G797" s="85" t="s">
        <v>291</v>
      </c>
      <c r="H797" s="86" t="s">
        <v>118</v>
      </c>
      <c r="I797" s="86">
        <v>43383</v>
      </c>
      <c r="J797" s="87">
        <v>1407753.45</v>
      </c>
    </row>
    <row r="798" spans="1:10" x14ac:dyDescent="0.3">
      <c r="A798" s="84" t="s">
        <v>2057</v>
      </c>
      <c r="B798" s="85" t="s">
        <v>145</v>
      </c>
      <c r="C798" s="85" t="s">
        <v>145</v>
      </c>
      <c r="D798" s="85" t="s">
        <v>2058</v>
      </c>
      <c r="E798" s="85" t="s">
        <v>100</v>
      </c>
      <c r="F798" s="85" t="s">
        <v>336</v>
      </c>
      <c r="G798" s="85" t="s">
        <v>2059</v>
      </c>
      <c r="H798" s="86" t="s">
        <v>118</v>
      </c>
      <c r="I798" s="86">
        <v>43384</v>
      </c>
      <c r="J798" s="87">
        <v>892344.52</v>
      </c>
    </row>
    <row r="799" spans="1:10" ht="24" x14ac:dyDescent="0.3">
      <c r="A799" s="84" t="s">
        <v>2060</v>
      </c>
      <c r="B799" s="85" t="s">
        <v>145</v>
      </c>
      <c r="C799" s="85" t="s">
        <v>145</v>
      </c>
      <c r="D799" s="85" t="s">
        <v>2061</v>
      </c>
      <c r="E799" s="85" t="s">
        <v>100</v>
      </c>
      <c r="F799" s="85" t="s">
        <v>662</v>
      </c>
      <c r="G799" s="85" t="s">
        <v>663</v>
      </c>
      <c r="H799" s="86" t="s">
        <v>118</v>
      </c>
      <c r="I799" s="86">
        <v>43461</v>
      </c>
      <c r="J799" s="87">
        <v>12292718.200000001</v>
      </c>
    </row>
    <row r="800" spans="1:10" ht="24" x14ac:dyDescent="0.3">
      <c r="A800" s="84" t="s">
        <v>2062</v>
      </c>
      <c r="B800" s="85" t="s">
        <v>145</v>
      </c>
      <c r="C800" s="85" t="s">
        <v>145</v>
      </c>
      <c r="D800" s="85" t="s">
        <v>2063</v>
      </c>
      <c r="E800" s="85" t="s">
        <v>100</v>
      </c>
      <c r="F800" s="85" t="s">
        <v>314</v>
      </c>
      <c r="G800" s="85" t="s">
        <v>1790</v>
      </c>
      <c r="H800" s="86" t="s">
        <v>118</v>
      </c>
      <c r="I800" s="86">
        <v>43362</v>
      </c>
      <c r="J800" s="87">
        <v>12900641.98</v>
      </c>
    </row>
    <row r="801" spans="1:10" ht="24" x14ac:dyDescent="0.3">
      <c r="A801" s="84" t="s">
        <v>2064</v>
      </c>
      <c r="B801" s="85" t="s">
        <v>145</v>
      </c>
      <c r="C801" s="85" t="s">
        <v>145</v>
      </c>
      <c r="D801" s="85" t="s">
        <v>2065</v>
      </c>
      <c r="E801" s="85" t="s">
        <v>100</v>
      </c>
      <c r="F801" s="85" t="s">
        <v>853</v>
      </c>
      <c r="G801" s="85" t="s">
        <v>2066</v>
      </c>
      <c r="H801" s="86" t="s">
        <v>118</v>
      </c>
      <c r="I801" s="86">
        <v>43391</v>
      </c>
      <c r="J801" s="87">
        <v>1548513.3</v>
      </c>
    </row>
    <row r="802" spans="1:10" ht="36" x14ac:dyDescent="0.3">
      <c r="A802" s="84" t="s">
        <v>2067</v>
      </c>
      <c r="B802" s="85" t="s">
        <v>145</v>
      </c>
      <c r="C802" s="85" t="s">
        <v>145</v>
      </c>
      <c r="D802" s="85" t="s">
        <v>2068</v>
      </c>
      <c r="E802" s="85" t="s">
        <v>100</v>
      </c>
      <c r="F802" s="85" t="s">
        <v>577</v>
      </c>
      <c r="G802" s="85" t="s">
        <v>1894</v>
      </c>
      <c r="H802" s="86" t="s">
        <v>118</v>
      </c>
      <c r="I802" s="86">
        <v>43389</v>
      </c>
      <c r="J802" s="87">
        <v>1547496.66</v>
      </c>
    </row>
    <row r="803" spans="1:10" ht="24" x14ac:dyDescent="0.3">
      <c r="A803" s="84" t="s">
        <v>2069</v>
      </c>
      <c r="B803" s="85" t="s">
        <v>145</v>
      </c>
      <c r="C803" s="85" t="s">
        <v>145</v>
      </c>
      <c r="D803" s="85" t="s">
        <v>2070</v>
      </c>
      <c r="E803" s="85" t="s">
        <v>100</v>
      </c>
      <c r="F803" s="85" t="s">
        <v>336</v>
      </c>
      <c r="G803" s="85" t="s">
        <v>1529</v>
      </c>
      <c r="H803" s="86" t="s">
        <v>118</v>
      </c>
      <c r="I803" s="86">
        <v>43390</v>
      </c>
      <c r="J803" s="87">
        <v>3386049.1599999997</v>
      </c>
    </row>
    <row r="804" spans="1:10" ht="36" x14ac:dyDescent="0.3">
      <c r="A804" s="84" t="s">
        <v>2071</v>
      </c>
      <c r="B804" s="85" t="s">
        <v>145</v>
      </c>
      <c r="C804" s="85" t="s">
        <v>145</v>
      </c>
      <c r="D804" s="85" t="s">
        <v>2072</v>
      </c>
      <c r="E804" s="85" t="s">
        <v>100</v>
      </c>
      <c r="F804" s="85" t="s">
        <v>130</v>
      </c>
      <c r="G804" s="85" t="s">
        <v>2073</v>
      </c>
      <c r="H804" s="86" t="s">
        <v>118</v>
      </c>
      <c r="I804" s="86">
        <v>43390</v>
      </c>
      <c r="J804" s="87">
        <v>3634452.1</v>
      </c>
    </row>
    <row r="805" spans="1:10" ht="24" x14ac:dyDescent="0.3">
      <c r="A805" s="84" t="s">
        <v>2074</v>
      </c>
      <c r="B805" s="85" t="s">
        <v>145</v>
      </c>
      <c r="C805" s="85" t="s">
        <v>145</v>
      </c>
      <c r="D805" s="85" t="s">
        <v>2075</v>
      </c>
      <c r="E805" s="85" t="s">
        <v>100</v>
      </c>
      <c r="F805" s="85" t="s">
        <v>130</v>
      </c>
      <c r="G805" s="85" t="s">
        <v>1339</v>
      </c>
      <c r="H805" s="86" t="s">
        <v>118</v>
      </c>
      <c r="I805" s="86">
        <v>43391</v>
      </c>
      <c r="J805" s="87">
        <v>724476.35</v>
      </c>
    </row>
    <row r="806" spans="1:10" ht="36" x14ac:dyDescent="0.3">
      <c r="A806" s="84" t="s">
        <v>2076</v>
      </c>
      <c r="B806" s="85" t="s">
        <v>145</v>
      </c>
      <c r="C806" s="85" t="s">
        <v>145</v>
      </c>
      <c r="D806" s="85" t="s">
        <v>2077</v>
      </c>
      <c r="E806" s="85" t="s">
        <v>100</v>
      </c>
      <c r="F806" s="85" t="s">
        <v>130</v>
      </c>
      <c r="G806" s="85" t="s">
        <v>305</v>
      </c>
      <c r="H806" s="86" t="s">
        <v>118</v>
      </c>
      <c r="I806" s="86">
        <v>43391</v>
      </c>
      <c r="J806" s="87">
        <v>2508811.04</v>
      </c>
    </row>
    <row r="807" spans="1:10" ht="24" x14ac:dyDescent="0.3">
      <c r="A807" s="84" t="s">
        <v>2078</v>
      </c>
      <c r="B807" s="85" t="s">
        <v>188</v>
      </c>
      <c r="C807" s="85" t="s">
        <v>188</v>
      </c>
      <c r="D807" s="85" t="s">
        <v>2079</v>
      </c>
      <c r="E807" s="85" t="s">
        <v>1729</v>
      </c>
      <c r="F807" s="85" t="s">
        <v>100</v>
      </c>
      <c r="G807" s="85" t="s">
        <v>100</v>
      </c>
      <c r="H807" s="86" t="s">
        <v>118</v>
      </c>
      <c r="I807" s="86">
        <v>43326</v>
      </c>
      <c r="J807" s="87">
        <v>23883621.370000001</v>
      </c>
    </row>
    <row r="808" spans="1:10" ht="24" x14ac:dyDescent="0.3">
      <c r="A808" s="84" t="s">
        <v>2080</v>
      </c>
      <c r="B808" s="85" t="s">
        <v>145</v>
      </c>
      <c r="C808" s="85" t="s">
        <v>145</v>
      </c>
      <c r="D808" s="85" t="s">
        <v>2081</v>
      </c>
      <c r="E808" s="85" t="s">
        <v>100</v>
      </c>
      <c r="F808" s="85" t="s">
        <v>162</v>
      </c>
      <c r="G808" s="85" t="s">
        <v>163</v>
      </c>
      <c r="H808" s="86" t="s">
        <v>118</v>
      </c>
      <c r="I808" s="86">
        <v>43378</v>
      </c>
      <c r="J808" s="87">
        <v>1583075.3099999998</v>
      </c>
    </row>
    <row r="809" spans="1:10" ht="36" x14ac:dyDescent="0.3">
      <c r="A809" s="84" t="s">
        <v>2082</v>
      </c>
      <c r="B809" s="85" t="s">
        <v>145</v>
      </c>
      <c r="C809" s="85" t="s">
        <v>145</v>
      </c>
      <c r="D809" s="85" t="s">
        <v>2083</v>
      </c>
      <c r="E809" s="85" t="s">
        <v>100</v>
      </c>
      <c r="F809" s="85" t="s">
        <v>1284</v>
      </c>
      <c r="G809" s="85" t="s">
        <v>2084</v>
      </c>
      <c r="H809" s="86" t="s">
        <v>118</v>
      </c>
      <c r="I809" s="86">
        <v>43390</v>
      </c>
      <c r="J809" s="87">
        <v>1109583.3900000001</v>
      </c>
    </row>
    <row r="810" spans="1:10" ht="24" x14ac:dyDescent="0.3">
      <c r="A810" s="84" t="s">
        <v>2085</v>
      </c>
      <c r="B810" s="85" t="s">
        <v>145</v>
      </c>
      <c r="C810" s="85" t="s">
        <v>145</v>
      </c>
      <c r="D810" s="85" t="s">
        <v>2086</v>
      </c>
      <c r="E810" s="85" t="s">
        <v>100</v>
      </c>
      <c r="F810" s="85" t="s">
        <v>130</v>
      </c>
      <c r="G810" s="85" t="s">
        <v>2087</v>
      </c>
      <c r="H810" s="86" t="s">
        <v>118</v>
      </c>
      <c r="I810" s="86">
        <v>43395</v>
      </c>
      <c r="J810" s="87">
        <v>4168354.17</v>
      </c>
    </row>
    <row r="811" spans="1:10" ht="36" x14ac:dyDescent="0.3">
      <c r="A811" s="84" t="s">
        <v>2088</v>
      </c>
      <c r="B811" s="85" t="s">
        <v>145</v>
      </c>
      <c r="C811" s="85" t="s">
        <v>145</v>
      </c>
      <c r="D811" s="85" t="s">
        <v>2089</v>
      </c>
      <c r="E811" s="85" t="s">
        <v>100</v>
      </c>
      <c r="F811" s="85" t="s">
        <v>336</v>
      </c>
      <c r="G811" s="85" t="s">
        <v>337</v>
      </c>
      <c r="H811" s="86" t="s">
        <v>118</v>
      </c>
      <c r="I811" s="86">
        <v>43392</v>
      </c>
      <c r="J811" s="87">
        <v>1407944</v>
      </c>
    </row>
    <row r="812" spans="1:10" x14ac:dyDescent="0.3">
      <c r="A812" s="84" t="s">
        <v>2090</v>
      </c>
      <c r="B812" s="85" t="s">
        <v>145</v>
      </c>
      <c r="C812" s="85" t="s">
        <v>145</v>
      </c>
      <c r="D812" s="85" t="s">
        <v>2091</v>
      </c>
      <c r="E812" s="85" t="s">
        <v>100</v>
      </c>
      <c r="F812" s="85" t="s">
        <v>100</v>
      </c>
      <c r="G812" s="85" t="s">
        <v>100</v>
      </c>
      <c r="H812" s="86" t="s">
        <v>118</v>
      </c>
      <c r="I812" s="86">
        <v>43316</v>
      </c>
      <c r="J812" s="87">
        <v>3113152.1999999997</v>
      </c>
    </row>
    <row r="813" spans="1:10" ht="24" x14ac:dyDescent="0.3">
      <c r="A813" s="84" t="s">
        <v>2092</v>
      </c>
      <c r="B813" s="85" t="s">
        <v>145</v>
      </c>
      <c r="C813" s="85" t="s">
        <v>145</v>
      </c>
      <c r="D813" s="85" t="s">
        <v>2093</v>
      </c>
      <c r="E813" s="85" t="s">
        <v>100</v>
      </c>
      <c r="F813" s="85" t="s">
        <v>100</v>
      </c>
      <c r="G813" s="85" t="s">
        <v>100</v>
      </c>
      <c r="H813" s="86" t="s">
        <v>118</v>
      </c>
      <c r="I813" s="86">
        <v>43338</v>
      </c>
      <c r="J813" s="87">
        <v>625284</v>
      </c>
    </row>
    <row r="814" spans="1:10" ht="36" x14ac:dyDescent="0.3">
      <c r="A814" s="84" t="s">
        <v>2094</v>
      </c>
      <c r="B814" s="85" t="s">
        <v>145</v>
      </c>
      <c r="C814" s="85" t="s">
        <v>145</v>
      </c>
      <c r="D814" s="85" t="s">
        <v>2095</v>
      </c>
      <c r="E814" s="85" t="s">
        <v>100</v>
      </c>
      <c r="F814" s="85" t="s">
        <v>100</v>
      </c>
      <c r="G814" s="85" t="s">
        <v>100</v>
      </c>
      <c r="H814" s="86" t="s">
        <v>118</v>
      </c>
      <c r="I814" s="86">
        <v>43349</v>
      </c>
      <c r="J814" s="87">
        <v>550594</v>
      </c>
    </row>
    <row r="815" spans="1:10" ht="24" x14ac:dyDescent="0.3">
      <c r="A815" s="84" t="s">
        <v>2096</v>
      </c>
      <c r="B815" s="85" t="s">
        <v>145</v>
      </c>
      <c r="C815" s="85" t="s">
        <v>145</v>
      </c>
      <c r="D815" s="85" t="s">
        <v>2097</v>
      </c>
      <c r="E815" s="85" t="s">
        <v>100</v>
      </c>
      <c r="F815" s="85" t="s">
        <v>100</v>
      </c>
      <c r="G815" s="85" t="s">
        <v>100</v>
      </c>
      <c r="H815" s="86" t="s">
        <v>118</v>
      </c>
      <c r="I815" s="86">
        <v>43349</v>
      </c>
      <c r="J815" s="87">
        <v>640558.19999999995</v>
      </c>
    </row>
    <row r="816" spans="1:10" ht="24" x14ac:dyDescent="0.3">
      <c r="A816" s="84" t="s">
        <v>2098</v>
      </c>
      <c r="B816" s="85" t="s">
        <v>145</v>
      </c>
      <c r="C816" s="85" t="s">
        <v>145</v>
      </c>
      <c r="D816" s="85" t="s">
        <v>2099</v>
      </c>
      <c r="E816" s="85" t="s">
        <v>100</v>
      </c>
      <c r="F816" s="85" t="s">
        <v>100</v>
      </c>
      <c r="G816" s="85" t="s">
        <v>100</v>
      </c>
      <c r="H816" s="86" t="s">
        <v>118</v>
      </c>
      <c r="I816" s="86">
        <v>43327</v>
      </c>
      <c r="J816" s="87">
        <v>526681.19999999995</v>
      </c>
    </row>
    <row r="817" spans="1:10" ht="24" x14ac:dyDescent="0.3">
      <c r="A817" s="84" t="s">
        <v>2100</v>
      </c>
      <c r="B817" s="85" t="s">
        <v>145</v>
      </c>
      <c r="C817" s="85" t="s">
        <v>145</v>
      </c>
      <c r="D817" s="85" t="s">
        <v>2101</v>
      </c>
      <c r="E817" s="85" t="s">
        <v>100</v>
      </c>
      <c r="F817" s="85" t="s">
        <v>100</v>
      </c>
      <c r="G817" s="85" t="s">
        <v>100</v>
      </c>
      <c r="H817" s="86" t="s">
        <v>118</v>
      </c>
      <c r="I817" s="86">
        <v>43344</v>
      </c>
      <c r="J817" s="87">
        <v>1329730.2000000002</v>
      </c>
    </row>
    <row r="818" spans="1:10" ht="24" x14ac:dyDescent="0.3">
      <c r="A818" s="84" t="s">
        <v>2102</v>
      </c>
      <c r="B818" s="85" t="s">
        <v>145</v>
      </c>
      <c r="C818" s="85" t="s">
        <v>145</v>
      </c>
      <c r="D818" s="85" t="s">
        <v>2103</v>
      </c>
      <c r="E818" s="85" t="s">
        <v>100</v>
      </c>
      <c r="F818" s="85" t="s">
        <v>100</v>
      </c>
      <c r="G818" s="85" t="s">
        <v>100</v>
      </c>
      <c r="H818" s="86" t="s">
        <v>118</v>
      </c>
      <c r="I818" s="86">
        <v>43343</v>
      </c>
      <c r="J818" s="87">
        <v>2903817.6</v>
      </c>
    </row>
    <row r="819" spans="1:10" ht="24" x14ac:dyDescent="0.3">
      <c r="A819" s="84" t="s">
        <v>2104</v>
      </c>
      <c r="B819" s="85" t="s">
        <v>145</v>
      </c>
      <c r="C819" s="85" t="s">
        <v>145</v>
      </c>
      <c r="D819" s="85" t="s">
        <v>2105</v>
      </c>
      <c r="E819" s="85" t="s">
        <v>100</v>
      </c>
      <c r="F819" s="85" t="s">
        <v>100</v>
      </c>
      <c r="G819" s="85" t="s">
        <v>100</v>
      </c>
      <c r="H819" s="86" t="s">
        <v>118</v>
      </c>
      <c r="I819" s="86">
        <v>43346</v>
      </c>
      <c r="J819" s="87">
        <v>526063.52</v>
      </c>
    </row>
    <row r="820" spans="1:10" ht="36" x14ac:dyDescent="0.3">
      <c r="A820" s="84" t="s">
        <v>2106</v>
      </c>
      <c r="B820" s="85" t="s">
        <v>145</v>
      </c>
      <c r="C820" s="85" t="s">
        <v>145</v>
      </c>
      <c r="D820" s="85" t="s">
        <v>2107</v>
      </c>
      <c r="E820" s="85" t="s">
        <v>100</v>
      </c>
      <c r="F820" s="85" t="s">
        <v>100</v>
      </c>
      <c r="G820" s="85" t="s">
        <v>100</v>
      </c>
      <c r="H820" s="86" t="s">
        <v>118</v>
      </c>
      <c r="I820" s="86">
        <v>43314</v>
      </c>
      <c r="J820" s="87">
        <v>1670169.6000000001</v>
      </c>
    </row>
    <row r="821" spans="1:10" ht="24" x14ac:dyDescent="0.3">
      <c r="A821" s="84" t="s">
        <v>2108</v>
      </c>
      <c r="B821" s="85" t="s">
        <v>188</v>
      </c>
      <c r="C821" s="85" t="s">
        <v>188</v>
      </c>
      <c r="D821" s="85" t="s">
        <v>2109</v>
      </c>
      <c r="E821" s="85" t="s">
        <v>100</v>
      </c>
      <c r="F821" s="85" t="s">
        <v>158</v>
      </c>
      <c r="G821" s="85" t="s">
        <v>2110</v>
      </c>
      <c r="H821" s="86" t="s">
        <v>118</v>
      </c>
      <c r="I821" s="86">
        <v>43313</v>
      </c>
      <c r="J821" s="87">
        <v>540852.47999999998</v>
      </c>
    </row>
    <row r="822" spans="1:10" ht="24" x14ac:dyDescent="0.3">
      <c r="A822" s="84" t="s">
        <v>2111</v>
      </c>
      <c r="B822" s="85" t="s">
        <v>188</v>
      </c>
      <c r="C822" s="85" t="s">
        <v>188</v>
      </c>
      <c r="D822" s="85" t="s">
        <v>2112</v>
      </c>
      <c r="E822" s="85" t="s">
        <v>100</v>
      </c>
      <c r="F822" s="85" t="s">
        <v>158</v>
      </c>
      <c r="G822" s="85" t="s">
        <v>2110</v>
      </c>
      <c r="H822" s="86" t="s">
        <v>118</v>
      </c>
      <c r="I822" s="86">
        <v>43313</v>
      </c>
      <c r="J822" s="87">
        <v>933768.83</v>
      </c>
    </row>
    <row r="823" spans="1:10" ht="36" x14ac:dyDescent="0.3">
      <c r="A823" s="84" t="s">
        <v>2113</v>
      </c>
      <c r="B823" s="85" t="s">
        <v>188</v>
      </c>
      <c r="C823" s="85" t="s">
        <v>188</v>
      </c>
      <c r="D823" s="85" t="s">
        <v>2114</v>
      </c>
      <c r="E823" s="85" t="s">
        <v>100</v>
      </c>
      <c r="F823" s="85" t="s">
        <v>626</v>
      </c>
      <c r="G823" s="85" t="s">
        <v>2115</v>
      </c>
      <c r="H823" s="86" t="s">
        <v>118</v>
      </c>
      <c r="I823" s="86">
        <v>43313</v>
      </c>
      <c r="J823" s="87">
        <v>1622569.43</v>
      </c>
    </row>
    <row r="824" spans="1:10" x14ac:dyDescent="0.3">
      <c r="A824" s="84" t="s">
        <v>2116</v>
      </c>
      <c r="B824" s="85" t="s">
        <v>188</v>
      </c>
      <c r="C824" s="85" t="s">
        <v>188</v>
      </c>
      <c r="D824" s="85" t="s">
        <v>2117</v>
      </c>
      <c r="E824" s="85" t="s">
        <v>100</v>
      </c>
      <c r="F824" s="85" t="s">
        <v>162</v>
      </c>
      <c r="G824" s="85" t="s">
        <v>163</v>
      </c>
      <c r="H824" s="86" t="s">
        <v>118</v>
      </c>
      <c r="I824" s="86">
        <v>43313</v>
      </c>
      <c r="J824" s="87">
        <v>3129126.7499999995</v>
      </c>
    </row>
    <row r="825" spans="1:10" ht="24" x14ac:dyDescent="0.3">
      <c r="A825" s="84" t="s">
        <v>2118</v>
      </c>
      <c r="B825" s="85" t="s">
        <v>188</v>
      </c>
      <c r="C825" s="85" t="s">
        <v>188</v>
      </c>
      <c r="D825" s="85" t="s">
        <v>2119</v>
      </c>
      <c r="E825" s="85" t="s">
        <v>100</v>
      </c>
      <c r="F825" s="85" t="s">
        <v>162</v>
      </c>
      <c r="G825" s="85" t="s">
        <v>163</v>
      </c>
      <c r="H825" s="86" t="s">
        <v>118</v>
      </c>
      <c r="I825" s="86">
        <v>43313</v>
      </c>
      <c r="J825" s="87">
        <v>1910973.89</v>
      </c>
    </row>
    <row r="826" spans="1:10" ht="24" x14ac:dyDescent="0.3">
      <c r="A826" s="84" t="s">
        <v>2120</v>
      </c>
      <c r="B826" s="85" t="s">
        <v>188</v>
      </c>
      <c r="C826" s="85" t="s">
        <v>188</v>
      </c>
      <c r="D826" s="85" t="s">
        <v>2121</v>
      </c>
      <c r="E826" s="85" t="s">
        <v>100</v>
      </c>
      <c r="F826" s="85" t="s">
        <v>626</v>
      </c>
      <c r="G826" s="85" t="s">
        <v>2115</v>
      </c>
      <c r="H826" s="86" t="s">
        <v>118</v>
      </c>
      <c r="I826" s="86">
        <v>43313</v>
      </c>
      <c r="J826" s="87">
        <v>2123344.2000000002</v>
      </c>
    </row>
    <row r="827" spans="1:10" ht="24" x14ac:dyDescent="0.3">
      <c r="A827" s="84" t="s">
        <v>2122</v>
      </c>
      <c r="B827" s="85" t="s">
        <v>188</v>
      </c>
      <c r="C827" s="85" t="s">
        <v>188</v>
      </c>
      <c r="D827" s="85" t="s">
        <v>2123</v>
      </c>
      <c r="E827" s="85" t="s">
        <v>100</v>
      </c>
      <c r="F827" s="85" t="s">
        <v>162</v>
      </c>
      <c r="G827" s="85" t="s">
        <v>163</v>
      </c>
      <c r="H827" s="86" t="s">
        <v>118</v>
      </c>
      <c r="I827" s="86">
        <v>43313</v>
      </c>
      <c r="J827" s="87">
        <v>1433809.9899999998</v>
      </c>
    </row>
    <row r="828" spans="1:10" ht="36" x14ac:dyDescent="0.3">
      <c r="A828" s="84" t="s">
        <v>2124</v>
      </c>
      <c r="B828" s="85" t="s">
        <v>188</v>
      </c>
      <c r="C828" s="85" t="s">
        <v>188</v>
      </c>
      <c r="D828" s="85" t="s">
        <v>2125</v>
      </c>
      <c r="E828" s="85" t="s">
        <v>100</v>
      </c>
      <c r="F828" s="85" t="s">
        <v>158</v>
      </c>
      <c r="G828" s="85" t="s">
        <v>2110</v>
      </c>
      <c r="H828" s="86" t="s">
        <v>118</v>
      </c>
      <c r="I828" s="86">
        <v>43313</v>
      </c>
      <c r="J828" s="87">
        <v>789911.08999999985</v>
      </c>
    </row>
    <row r="829" spans="1:10" ht="24" x14ac:dyDescent="0.3">
      <c r="A829" s="84" t="s">
        <v>2126</v>
      </c>
      <c r="B829" s="85" t="s">
        <v>188</v>
      </c>
      <c r="C829" s="85" t="s">
        <v>188</v>
      </c>
      <c r="D829" s="85" t="s">
        <v>2127</v>
      </c>
      <c r="E829" s="85" t="s">
        <v>100</v>
      </c>
      <c r="F829" s="85" t="s">
        <v>158</v>
      </c>
      <c r="G829" s="85" t="s">
        <v>2110</v>
      </c>
      <c r="H829" s="86" t="s">
        <v>118</v>
      </c>
      <c r="I829" s="86">
        <v>43313</v>
      </c>
      <c r="J829" s="87">
        <v>684410.09000000008</v>
      </c>
    </row>
    <row r="830" spans="1:10" ht="24" x14ac:dyDescent="0.3">
      <c r="A830" s="84" t="s">
        <v>2128</v>
      </c>
      <c r="B830" s="85" t="s">
        <v>145</v>
      </c>
      <c r="C830" s="85" t="s">
        <v>145</v>
      </c>
      <c r="D830" s="85" t="s">
        <v>2129</v>
      </c>
      <c r="E830" s="85" t="s">
        <v>100</v>
      </c>
      <c r="F830" s="85" t="s">
        <v>122</v>
      </c>
      <c r="G830" s="85" t="s">
        <v>1554</v>
      </c>
      <c r="H830" s="86" t="s">
        <v>118</v>
      </c>
      <c r="I830" s="86">
        <v>43397</v>
      </c>
      <c r="J830" s="87">
        <v>8531828.5299999993</v>
      </c>
    </row>
    <row r="831" spans="1:10" ht="24" x14ac:dyDescent="0.3">
      <c r="A831" s="84" t="s">
        <v>2130</v>
      </c>
      <c r="B831" s="85" t="s">
        <v>145</v>
      </c>
      <c r="C831" s="85" t="s">
        <v>145</v>
      </c>
      <c r="D831" s="85" t="s">
        <v>2131</v>
      </c>
      <c r="E831" s="85" t="s">
        <v>100</v>
      </c>
      <c r="F831" s="85" t="s">
        <v>2132</v>
      </c>
      <c r="G831" s="85" t="s">
        <v>2133</v>
      </c>
      <c r="H831" s="86" t="s">
        <v>118</v>
      </c>
      <c r="I831" s="86">
        <v>43396</v>
      </c>
      <c r="J831" s="87">
        <v>12710211.949999999</v>
      </c>
    </row>
    <row r="832" spans="1:10" ht="24" x14ac:dyDescent="0.3">
      <c r="A832" s="84" t="s">
        <v>2134</v>
      </c>
      <c r="B832" s="85" t="s">
        <v>145</v>
      </c>
      <c r="C832" s="85" t="s">
        <v>145</v>
      </c>
      <c r="D832" s="85" t="s">
        <v>2135</v>
      </c>
      <c r="E832" s="85" t="s">
        <v>100</v>
      </c>
      <c r="F832" s="85" t="s">
        <v>130</v>
      </c>
      <c r="G832" s="85" t="s">
        <v>507</v>
      </c>
      <c r="H832" s="86" t="s">
        <v>118</v>
      </c>
      <c r="I832" s="86">
        <v>43396</v>
      </c>
      <c r="J832" s="87">
        <v>1698829.5999999999</v>
      </c>
    </row>
    <row r="833" spans="1:10" x14ac:dyDescent="0.3">
      <c r="A833" s="84" t="s">
        <v>2136</v>
      </c>
      <c r="B833" s="85" t="s">
        <v>188</v>
      </c>
      <c r="C833" s="85" t="s">
        <v>188</v>
      </c>
      <c r="D833" s="85" t="s">
        <v>2137</v>
      </c>
      <c r="E833" s="85" t="s">
        <v>100</v>
      </c>
      <c r="F833" s="85" t="s">
        <v>162</v>
      </c>
      <c r="G833" s="85" t="s">
        <v>163</v>
      </c>
      <c r="H833" s="86" t="s">
        <v>118</v>
      </c>
      <c r="I833" s="86">
        <v>43313</v>
      </c>
      <c r="J833" s="87">
        <v>2544930.7599999998</v>
      </c>
    </row>
    <row r="834" spans="1:10" ht="24" x14ac:dyDescent="0.3">
      <c r="A834" s="84" t="s">
        <v>2138</v>
      </c>
      <c r="B834" s="85" t="s">
        <v>188</v>
      </c>
      <c r="C834" s="85" t="s">
        <v>188</v>
      </c>
      <c r="D834" s="85" t="s">
        <v>2139</v>
      </c>
      <c r="E834" s="85" t="s">
        <v>100</v>
      </c>
      <c r="F834" s="85" t="s">
        <v>162</v>
      </c>
      <c r="G834" s="85" t="s">
        <v>163</v>
      </c>
      <c r="H834" s="86" t="s">
        <v>118</v>
      </c>
      <c r="I834" s="86">
        <v>43313</v>
      </c>
      <c r="J834" s="87">
        <v>2748068.69</v>
      </c>
    </row>
    <row r="835" spans="1:10" ht="24" x14ac:dyDescent="0.3">
      <c r="A835" s="84" t="s">
        <v>2140</v>
      </c>
      <c r="B835" s="85" t="s">
        <v>188</v>
      </c>
      <c r="C835" s="85" t="s">
        <v>188</v>
      </c>
      <c r="D835" s="85" t="s">
        <v>2141</v>
      </c>
      <c r="E835" s="85" t="s">
        <v>100</v>
      </c>
      <c r="F835" s="85" t="s">
        <v>162</v>
      </c>
      <c r="G835" s="85" t="s">
        <v>163</v>
      </c>
      <c r="H835" s="86" t="s">
        <v>118</v>
      </c>
      <c r="I835" s="86">
        <v>43313</v>
      </c>
      <c r="J835" s="87">
        <v>2474886.6100000003</v>
      </c>
    </row>
    <row r="836" spans="1:10" ht="24" x14ac:dyDescent="0.3">
      <c r="A836" s="84" t="s">
        <v>2142</v>
      </c>
      <c r="B836" s="85" t="s">
        <v>188</v>
      </c>
      <c r="C836" s="85" t="s">
        <v>188</v>
      </c>
      <c r="D836" s="85" t="s">
        <v>2143</v>
      </c>
      <c r="E836" s="85" t="s">
        <v>100</v>
      </c>
      <c r="F836" s="85" t="s">
        <v>158</v>
      </c>
      <c r="G836" s="85" t="s">
        <v>2110</v>
      </c>
      <c r="H836" s="86" t="s">
        <v>118</v>
      </c>
      <c r="I836" s="86">
        <v>43313</v>
      </c>
      <c r="J836" s="87">
        <v>1249757.47</v>
      </c>
    </row>
    <row r="837" spans="1:10" ht="24" x14ac:dyDescent="0.3">
      <c r="A837" s="84" t="s">
        <v>2144</v>
      </c>
      <c r="B837" s="85" t="s">
        <v>188</v>
      </c>
      <c r="C837" s="85" t="s">
        <v>188</v>
      </c>
      <c r="D837" s="85" t="s">
        <v>2145</v>
      </c>
      <c r="E837" s="85" t="s">
        <v>100</v>
      </c>
      <c r="F837" s="85" t="s">
        <v>162</v>
      </c>
      <c r="G837" s="85" t="s">
        <v>163</v>
      </c>
      <c r="H837" s="86" t="s">
        <v>118</v>
      </c>
      <c r="I837" s="86">
        <v>43313</v>
      </c>
      <c r="J837" s="87">
        <v>1710047.89</v>
      </c>
    </row>
    <row r="838" spans="1:10" ht="24" x14ac:dyDescent="0.3">
      <c r="A838" s="84" t="s">
        <v>2146</v>
      </c>
      <c r="B838" s="85" t="s">
        <v>188</v>
      </c>
      <c r="C838" s="85" t="s">
        <v>188</v>
      </c>
      <c r="D838" s="85" t="s">
        <v>2147</v>
      </c>
      <c r="E838" s="85" t="s">
        <v>100</v>
      </c>
      <c r="F838" s="85" t="s">
        <v>162</v>
      </c>
      <c r="G838" s="85" t="s">
        <v>163</v>
      </c>
      <c r="H838" s="86" t="s">
        <v>118</v>
      </c>
      <c r="I838" s="86">
        <v>43313</v>
      </c>
      <c r="J838" s="87">
        <v>2451142.2800000003</v>
      </c>
    </row>
    <row r="839" spans="1:10" ht="24" x14ac:dyDescent="0.3">
      <c r="A839" s="84" t="s">
        <v>2148</v>
      </c>
      <c r="B839" s="85" t="s">
        <v>188</v>
      </c>
      <c r="C839" s="85" t="s">
        <v>188</v>
      </c>
      <c r="D839" s="85" t="s">
        <v>2149</v>
      </c>
      <c r="E839" s="85" t="s">
        <v>100</v>
      </c>
      <c r="F839" s="85" t="s">
        <v>162</v>
      </c>
      <c r="G839" s="85" t="s">
        <v>163</v>
      </c>
      <c r="H839" s="86" t="s">
        <v>118</v>
      </c>
      <c r="I839" s="86">
        <v>43313</v>
      </c>
      <c r="J839" s="87">
        <v>1981809.6800000002</v>
      </c>
    </row>
    <row r="840" spans="1:10" ht="24" x14ac:dyDescent="0.3">
      <c r="A840" s="84" t="s">
        <v>2150</v>
      </c>
      <c r="B840" s="85" t="s">
        <v>188</v>
      </c>
      <c r="C840" s="85" t="s">
        <v>188</v>
      </c>
      <c r="D840" s="85" t="s">
        <v>2151</v>
      </c>
      <c r="E840" s="85" t="s">
        <v>1818</v>
      </c>
      <c r="F840" s="85" t="s">
        <v>100</v>
      </c>
      <c r="G840" s="85" t="s">
        <v>100</v>
      </c>
      <c r="H840" s="86" t="s">
        <v>118</v>
      </c>
      <c r="I840" s="86">
        <v>43361</v>
      </c>
      <c r="J840" s="87">
        <v>256308.54</v>
      </c>
    </row>
    <row r="841" spans="1:10" ht="36" x14ac:dyDescent="0.3">
      <c r="A841" s="84" t="s">
        <v>2152</v>
      </c>
      <c r="B841" s="85" t="s">
        <v>188</v>
      </c>
      <c r="C841" s="85" t="s">
        <v>188</v>
      </c>
      <c r="D841" s="85" t="s">
        <v>2151</v>
      </c>
      <c r="E841" s="85" t="s">
        <v>2153</v>
      </c>
      <c r="F841" s="85" t="s">
        <v>130</v>
      </c>
      <c r="G841" s="85" t="s">
        <v>1381</v>
      </c>
      <c r="H841" s="86" t="s">
        <v>118</v>
      </c>
      <c r="I841" s="86">
        <v>43361</v>
      </c>
      <c r="J841" s="87">
        <v>2063671.66</v>
      </c>
    </row>
    <row r="842" spans="1:10" ht="24" x14ac:dyDescent="0.3">
      <c r="A842" s="84" t="s">
        <v>2154</v>
      </c>
      <c r="B842" s="85" t="s">
        <v>188</v>
      </c>
      <c r="C842" s="85" t="s">
        <v>188</v>
      </c>
      <c r="D842" s="85" t="s">
        <v>2151</v>
      </c>
      <c r="E842" s="85" t="s">
        <v>100</v>
      </c>
      <c r="F842" s="85" t="s">
        <v>130</v>
      </c>
      <c r="G842" s="85" t="s">
        <v>1381</v>
      </c>
      <c r="H842" s="86" t="s">
        <v>118</v>
      </c>
      <c r="I842" s="86">
        <v>43361</v>
      </c>
      <c r="J842" s="87">
        <v>2686068.19</v>
      </c>
    </row>
    <row r="843" spans="1:10" ht="24" x14ac:dyDescent="0.3">
      <c r="A843" s="84" t="s">
        <v>2155</v>
      </c>
      <c r="B843" s="85" t="s">
        <v>188</v>
      </c>
      <c r="C843" s="85" t="s">
        <v>188</v>
      </c>
      <c r="D843" s="85" t="s">
        <v>2156</v>
      </c>
      <c r="E843" s="85" t="s">
        <v>100</v>
      </c>
      <c r="F843" s="85" t="s">
        <v>626</v>
      </c>
      <c r="G843" s="85" t="s">
        <v>2115</v>
      </c>
      <c r="H843" s="86" t="s">
        <v>118</v>
      </c>
      <c r="I843" s="86">
        <v>43313</v>
      </c>
      <c r="J843" s="87">
        <v>1629007.9600000002</v>
      </c>
    </row>
    <row r="844" spans="1:10" ht="36" x14ac:dyDescent="0.3">
      <c r="A844" s="84" t="s">
        <v>2157</v>
      </c>
      <c r="B844" s="85" t="s">
        <v>145</v>
      </c>
      <c r="C844" s="85" t="s">
        <v>145</v>
      </c>
      <c r="D844" s="85" t="s">
        <v>2158</v>
      </c>
      <c r="E844" s="85" t="s">
        <v>100</v>
      </c>
      <c r="F844" s="85" t="s">
        <v>1266</v>
      </c>
      <c r="G844" s="85" t="s">
        <v>2159</v>
      </c>
      <c r="H844" s="86" t="s">
        <v>118</v>
      </c>
      <c r="I844" s="86">
        <v>43399</v>
      </c>
      <c r="J844" s="87">
        <v>2275155.8699999996</v>
      </c>
    </row>
    <row r="845" spans="1:10" x14ac:dyDescent="0.3">
      <c r="A845" s="84" t="s">
        <v>2160</v>
      </c>
      <c r="B845" s="85" t="s">
        <v>145</v>
      </c>
      <c r="C845" s="85" t="s">
        <v>145</v>
      </c>
      <c r="D845" s="85" t="s">
        <v>2161</v>
      </c>
      <c r="E845" s="85" t="s">
        <v>100</v>
      </c>
      <c r="F845" s="85" t="s">
        <v>135</v>
      </c>
      <c r="G845" s="85" t="s">
        <v>136</v>
      </c>
      <c r="H845" s="86" t="s">
        <v>118</v>
      </c>
      <c r="I845" s="86">
        <v>43399</v>
      </c>
      <c r="J845" s="87">
        <v>13341286.5</v>
      </c>
    </row>
    <row r="846" spans="1:10" ht="24" x14ac:dyDescent="0.3">
      <c r="A846" s="84" t="s">
        <v>2162</v>
      </c>
      <c r="B846" s="85" t="s">
        <v>145</v>
      </c>
      <c r="C846" s="85" t="s">
        <v>145</v>
      </c>
      <c r="D846" s="85" t="s">
        <v>2163</v>
      </c>
      <c r="E846" s="85" t="s">
        <v>100</v>
      </c>
      <c r="F846" s="85" t="s">
        <v>853</v>
      </c>
      <c r="G846" s="85" t="s">
        <v>1052</v>
      </c>
      <c r="H846" s="86" t="s">
        <v>118</v>
      </c>
      <c r="I846" s="86">
        <v>43399</v>
      </c>
      <c r="J846" s="87">
        <v>2387989.4700000002</v>
      </c>
    </row>
    <row r="847" spans="1:10" ht="24" x14ac:dyDescent="0.3">
      <c r="A847" s="84" t="s">
        <v>2164</v>
      </c>
      <c r="B847" s="85" t="s">
        <v>145</v>
      </c>
      <c r="C847" s="85" t="s">
        <v>145</v>
      </c>
      <c r="D847" s="85" t="s">
        <v>2165</v>
      </c>
      <c r="E847" s="85" t="s">
        <v>100</v>
      </c>
      <c r="F847" s="85" t="s">
        <v>122</v>
      </c>
      <c r="G847" s="85" t="s">
        <v>611</v>
      </c>
      <c r="H847" s="86" t="s">
        <v>118</v>
      </c>
      <c r="I847" s="86">
        <v>43388</v>
      </c>
      <c r="J847" s="87">
        <v>3700435.3299999996</v>
      </c>
    </row>
    <row r="848" spans="1:10" ht="48" x14ac:dyDescent="0.3">
      <c r="A848" s="84" t="s">
        <v>2166</v>
      </c>
      <c r="B848" s="85" t="s">
        <v>145</v>
      </c>
      <c r="C848" s="85" t="s">
        <v>145</v>
      </c>
      <c r="D848" s="85" t="s">
        <v>2167</v>
      </c>
      <c r="E848" s="85" t="s">
        <v>100</v>
      </c>
      <c r="F848" s="85" t="s">
        <v>853</v>
      </c>
      <c r="G848" s="85" t="s">
        <v>2168</v>
      </c>
      <c r="H848" s="86" t="s">
        <v>118</v>
      </c>
      <c r="I848" s="86">
        <v>43390</v>
      </c>
      <c r="J848" s="87">
        <v>4051475.6099999994</v>
      </c>
    </row>
    <row r="849" spans="1:10" ht="36" x14ac:dyDescent="0.3">
      <c r="A849" s="84" t="s">
        <v>2169</v>
      </c>
      <c r="B849" s="85" t="s">
        <v>145</v>
      </c>
      <c r="C849" s="85" t="s">
        <v>145</v>
      </c>
      <c r="D849" s="85" t="s">
        <v>2170</v>
      </c>
      <c r="E849" s="85" t="s">
        <v>100</v>
      </c>
      <c r="F849" s="85" t="s">
        <v>130</v>
      </c>
      <c r="G849" s="85" t="s">
        <v>1165</v>
      </c>
      <c r="H849" s="86" t="s">
        <v>118</v>
      </c>
      <c r="I849" s="86">
        <v>43382</v>
      </c>
      <c r="J849" s="87">
        <v>1132148.94</v>
      </c>
    </row>
    <row r="850" spans="1:10" ht="24" x14ac:dyDescent="0.3">
      <c r="A850" s="84" t="s">
        <v>2171</v>
      </c>
      <c r="B850" s="85" t="s">
        <v>145</v>
      </c>
      <c r="C850" s="85" t="s">
        <v>145</v>
      </c>
      <c r="D850" s="85" t="s">
        <v>2172</v>
      </c>
      <c r="E850" s="85" t="s">
        <v>100</v>
      </c>
      <c r="F850" s="85" t="s">
        <v>139</v>
      </c>
      <c r="G850" s="85" t="s">
        <v>311</v>
      </c>
      <c r="H850" s="86" t="s">
        <v>118</v>
      </c>
      <c r="I850" s="86">
        <v>43396</v>
      </c>
      <c r="J850" s="87">
        <v>6473499.8200000003</v>
      </c>
    </row>
    <row r="851" spans="1:10" ht="24" x14ac:dyDescent="0.3">
      <c r="A851" s="84" t="s">
        <v>2173</v>
      </c>
      <c r="B851" s="85" t="s">
        <v>145</v>
      </c>
      <c r="C851" s="85" t="s">
        <v>145</v>
      </c>
      <c r="D851" s="85" t="s">
        <v>2174</v>
      </c>
      <c r="E851" s="85" t="s">
        <v>100</v>
      </c>
      <c r="F851" s="85" t="s">
        <v>1155</v>
      </c>
      <c r="G851" s="85" t="s">
        <v>1156</v>
      </c>
      <c r="H851" s="86" t="s">
        <v>118</v>
      </c>
      <c r="I851" s="86">
        <v>43404</v>
      </c>
      <c r="J851" s="87">
        <v>4516317.6500000004</v>
      </c>
    </row>
    <row r="852" spans="1:10" ht="24" x14ac:dyDescent="0.3">
      <c r="A852" s="84" t="s">
        <v>2175</v>
      </c>
      <c r="B852" s="85" t="s">
        <v>145</v>
      </c>
      <c r="C852" s="85" t="s">
        <v>145</v>
      </c>
      <c r="D852" s="85" t="s">
        <v>2176</v>
      </c>
      <c r="E852" s="85" t="s">
        <v>100</v>
      </c>
      <c r="F852" s="85" t="s">
        <v>2177</v>
      </c>
      <c r="G852" s="85" t="s">
        <v>2178</v>
      </c>
      <c r="H852" s="86" t="s">
        <v>118</v>
      </c>
      <c r="I852" s="86">
        <v>43404</v>
      </c>
      <c r="J852" s="87">
        <v>6050100.0100000007</v>
      </c>
    </row>
    <row r="853" spans="1:10" ht="24" x14ac:dyDescent="0.3">
      <c r="A853" s="84" t="s">
        <v>2179</v>
      </c>
      <c r="B853" s="85" t="s">
        <v>145</v>
      </c>
      <c r="C853" s="85" t="s">
        <v>145</v>
      </c>
      <c r="D853" s="85" t="s">
        <v>2180</v>
      </c>
      <c r="E853" s="85" t="s">
        <v>100</v>
      </c>
      <c r="F853" s="85" t="s">
        <v>2177</v>
      </c>
      <c r="G853" s="85" t="s">
        <v>2178</v>
      </c>
      <c r="H853" s="86" t="s">
        <v>118</v>
      </c>
      <c r="I853" s="86">
        <v>43404</v>
      </c>
      <c r="J853" s="87">
        <v>7724718.8100000005</v>
      </c>
    </row>
    <row r="854" spans="1:10" ht="36" x14ac:dyDescent="0.3">
      <c r="A854" s="84" t="s">
        <v>2181</v>
      </c>
      <c r="B854" s="85" t="s">
        <v>145</v>
      </c>
      <c r="C854" s="85" t="s">
        <v>145</v>
      </c>
      <c r="D854" s="85" t="s">
        <v>2182</v>
      </c>
      <c r="E854" s="85" t="s">
        <v>100</v>
      </c>
      <c r="F854" s="85" t="s">
        <v>336</v>
      </c>
      <c r="G854" s="85" t="s">
        <v>337</v>
      </c>
      <c r="H854" s="86" t="s">
        <v>118</v>
      </c>
      <c r="I854" s="86">
        <v>43391</v>
      </c>
      <c r="J854" s="87">
        <v>1186813.48</v>
      </c>
    </row>
    <row r="855" spans="1:10" ht="36" x14ac:dyDescent="0.3">
      <c r="A855" s="84" t="s">
        <v>2183</v>
      </c>
      <c r="B855" s="85" t="s">
        <v>145</v>
      </c>
      <c r="C855" s="85" t="s">
        <v>145</v>
      </c>
      <c r="D855" s="85" t="s">
        <v>2184</v>
      </c>
      <c r="E855" s="85" t="s">
        <v>100</v>
      </c>
      <c r="F855" s="85" t="s">
        <v>336</v>
      </c>
      <c r="G855" s="85" t="s">
        <v>337</v>
      </c>
      <c r="H855" s="86" t="s">
        <v>118</v>
      </c>
      <c r="I855" s="86">
        <v>43388</v>
      </c>
      <c r="J855" s="87">
        <v>11491077.039999999</v>
      </c>
    </row>
    <row r="856" spans="1:10" ht="24" x14ac:dyDescent="0.3">
      <c r="A856" s="84" t="s">
        <v>2185</v>
      </c>
      <c r="B856" s="85" t="s">
        <v>145</v>
      </c>
      <c r="C856" s="85" t="s">
        <v>145</v>
      </c>
      <c r="D856" s="85" t="s">
        <v>2186</v>
      </c>
      <c r="E856" s="85" t="s">
        <v>100</v>
      </c>
      <c r="F856" s="85" t="s">
        <v>147</v>
      </c>
      <c r="G856" s="85" t="s">
        <v>1178</v>
      </c>
      <c r="H856" s="86" t="s">
        <v>118</v>
      </c>
      <c r="I856" s="86">
        <v>43403</v>
      </c>
      <c r="J856" s="87">
        <v>8560783.629999999</v>
      </c>
    </row>
    <row r="857" spans="1:10" ht="60" x14ac:dyDescent="0.3">
      <c r="A857" s="84" t="s">
        <v>2187</v>
      </c>
      <c r="B857" s="85" t="s">
        <v>145</v>
      </c>
      <c r="C857" s="85" t="s">
        <v>145</v>
      </c>
      <c r="D857" s="85" t="s">
        <v>2188</v>
      </c>
      <c r="E857" s="85" t="s">
        <v>100</v>
      </c>
      <c r="F857" s="85" t="s">
        <v>147</v>
      </c>
      <c r="G857" s="85" t="s">
        <v>2189</v>
      </c>
      <c r="H857" s="86" t="s">
        <v>118</v>
      </c>
      <c r="I857" s="86">
        <v>43388</v>
      </c>
      <c r="J857" s="87">
        <v>1991723.1600000004</v>
      </c>
    </row>
    <row r="858" spans="1:10" ht="48" x14ac:dyDescent="0.3">
      <c r="A858" s="84" t="s">
        <v>2190</v>
      </c>
      <c r="B858" s="85" t="s">
        <v>145</v>
      </c>
      <c r="C858" s="85" t="s">
        <v>145</v>
      </c>
      <c r="D858" s="85" t="s">
        <v>2191</v>
      </c>
      <c r="E858" s="85" t="s">
        <v>126</v>
      </c>
      <c r="F858" s="85" t="s">
        <v>100</v>
      </c>
      <c r="G858" s="85" t="s">
        <v>100</v>
      </c>
      <c r="H858" s="86" t="s">
        <v>118</v>
      </c>
      <c r="I858" s="86">
        <v>43403</v>
      </c>
      <c r="J858" s="87">
        <v>9014487</v>
      </c>
    </row>
    <row r="859" spans="1:10" ht="36" x14ac:dyDescent="0.3">
      <c r="A859" s="84" t="s">
        <v>2192</v>
      </c>
      <c r="B859" s="85" t="s">
        <v>145</v>
      </c>
      <c r="C859" s="85" t="s">
        <v>145</v>
      </c>
      <c r="D859" s="85" t="s">
        <v>2193</v>
      </c>
      <c r="E859" s="85" t="s">
        <v>100</v>
      </c>
      <c r="F859" s="85" t="s">
        <v>577</v>
      </c>
      <c r="G859" s="85" t="s">
        <v>1181</v>
      </c>
      <c r="H859" s="86" t="s">
        <v>118</v>
      </c>
      <c r="I859" s="86">
        <v>43643</v>
      </c>
      <c r="J859" s="87">
        <v>1269360</v>
      </c>
    </row>
    <row r="860" spans="1:10" ht="24" x14ac:dyDescent="0.3">
      <c r="A860" s="84" t="s">
        <v>2194</v>
      </c>
      <c r="B860" s="85" t="s">
        <v>145</v>
      </c>
      <c r="C860" s="85" t="s">
        <v>145</v>
      </c>
      <c r="D860" s="85" t="s">
        <v>2195</v>
      </c>
      <c r="E860" s="85" t="s">
        <v>100</v>
      </c>
      <c r="F860" s="85" t="s">
        <v>100</v>
      </c>
      <c r="G860" s="85" t="s">
        <v>100</v>
      </c>
      <c r="H860" s="86" t="s">
        <v>118</v>
      </c>
      <c r="I860" s="86">
        <v>43346</v>
      </c>
      <c r="J860" s="87">
        <v>3473193.6</v>
      </c>
    </row>
    <row r="861" spans="1:10" ht="24" x14ac:dyDescent="0.3">
      <c r="A861" s="84" t="s">
        <v>2196</v>
      </c>
      <c r="B861" s="85" t="s">
        <v>145</v>
      </c>
      <c r="C861" s="85" t="s">
        <v>145</v>
      </c>
      <c r="D861" s="85" t="s">
        <v>2197</v>
      </c>
      <c r="E861" s="85" t="s">
        <v>100</v>
      </c>
      <c r="F861" s="85" t="s">
        <v>100</v>
      </c>
      <c r="G861" s="85" t="s">
        <v>100</v>
      </c>
      <c r="H861" s="86" t="s">
        <v>118</v>
      </c>
      <c r="I861" s="86">
        <v>43349</v>
      </c>
      <c r="J861" s="87">
        <v>513487.72000000003</v>
      </c>
    </row>
    <row r="862" spans="1:10" ht="24" x14ac:dyDescent="0.3">
      <c r="A862" s="84" t="s">
        <v>2198</v>
      </c>
      <c r="B862" s="85" t="s">
        <v>145</v>
      </c>
      <c r="C862" s="85" t="s">
        <v>145</v>
      </c>
      <c r="D862" s="85" t="s">
        <v>2199</v>
      </c>
      <c r="E862" s="85" t="s">
        <v>100</v>
      </c>
      <c r="F862" s="85" t="s">
        <v>130</v>
      </c>
      <c r="G862" s="85" t="s">
        <v>2200</v>
      </c>
      <c r="H862" s="86" t="s">
        <v>118</v>
      </c>
      <c r="I862" s="86">
        <v>43409</v>
      </c>
      <c r="J862" s="87">
        <v>1618024.27</v>
      </c>
    </row>
    <row r="863" spans="1:10" ht="36" x14ac:dyDescent="0.3">
      <c r="A863" s="84" t="s">
        <v>2201</v>
      </c>
      <c r="B863" s="85" t="s">
        <v>145</v>
      </c>
      <c r="C863" s="85" t="s">
        <v>145</v>
      </c>
      <c r="D863" s="85" t="s">
        <v>2202</v>
      </c>
      <c r="E863" s="85" t="s">
        <v>100</v>
      </c>
      <c r="F863" s="85" t="s">
        <v>878</v>
      </c>
      <c r="G863" s="85" t="s">
        <v>2203</v>
      </c>
      <c r="H863" s="86" t="s">
        <v>118</v>
      </c>
      <c r="I863" s="86">
        <v>43405</v>
      </c>
      <c r="J863" s="87">
        <v>7714547.8799999999</v>
      </c>
    </row>
    <row r="864" spans="1:10" ht="36" x14ac:dyDescent="0.3">
      <c r="A864" s="84" t="s">
        <v>2204</v>
      </c>
      <c r="B864" s="85" t="s">
        <v>145</v>
      </c>
      <c r="C864" s="85" t="s">
        <v>145</v>
      </c>
      <c r="D864" s="85" t="s">
        <v>2205</v>
      </c>
      <c r="E864" s="85" t="s">
        <v>100</v>
      </c>
      <c r="F864" s="85" t="s">
        <v>130</v>
      </c>
      <c r="G864" s="85" t="s">
        <v>1339</v>
      </c>
      <c r="H864" s="86" t="s">
        <v>118</v>
      </c>
      <c r="I864" s="86">
        <v>43409</v>
      </c>
      <c r="J864" s="87">
        <v>2021320.69</v>
      </c>
    </row>
    <row r="865" spans="1:10" ht="36" x14ac:dyDescent="0.3">
      <c r="A865" s="84" t="s">
        <v>2206</v>
      </c>
      <c r="B865" s="85" t="s">
        <v>145</v>
      </c>
      <c r="C865" s="85" t="s">
        <v>145</v>
      </c>
      <c r="D865" s="85" t="s">
        <v>2207</v>
      </c>
      <c r="E865" s="85" t="s">
        <v>1049</v>
      </c>
      <c r="F865" s="85" t="s">
        <v>100</v>
      </c>
      <c r="G865" s="85" t="s">
        <v>100</v>
      </c>
      <c r="H865" s="86" t="s">
        <v>118</v>
      </c>
      <c r="I865" s="86">
        <v>43409</v>
      </c>
      <c r="J865" s="87">
        <v>2899999.9999999995</v>
      </c>
    </row>
    <row r="866" spans="1:10" ht="24" x14ac:dyDescent="0.3">
      <c r="A866" s="84" t="s">
        <v>2208</v>
      </c>
      <c r="B866" s="85" t="s">
        <v>145</v>
      </c>
      <c r="C866" s="85" t="s">
        <v>145</v>
      </c>
      <c r="D866" s="85" t="s">
        <v>2209</v>
      </c>
      <c r="E866" s="85" t="s">
        <v>100</v>
      </c>
      <c r="F866" s="85" t="s">
        <v>602</v>
      </c>
      <c r="G866" s="85" t="s">
        <v>603</v>
      </c>
      <c r="H866" s="86" t="s">
        <v>118</v>
      </c>
      <c r="I866" s="86">
        <v>43648</v>
      </c>
      <c r="J866" s="87">
        <v>1740406.63</v>
      </c>
    </row>
    <row r="867" spans="1:10" ht="36" x14ac:dyDescent="0.3">
      <c r="A867" s="84" t="s">
        <v>2210</v>
      </c>
      <c r="B867" s="85" t="s">
        <v>145</v>
      </c>
      <c r="C867" s="85" t="s">
        <v>145</v>
      </c>
      <c r="D867" s="85" t="s">
        <v>2211</v>
      </c>
      <c r="E867" s="85" t="s">
        <v>100</v>
      </c>
      <c r="F867" s="85" t="s">
        <v>853</v>
      </c>
      <c r="G867" s="85" t="s">
        <v>1052</v>
      </c>
      <c r="H867" s="86" t="s">
        <v>118</v>
      </c>
      <c r="I867" s="86">
        <v>43699</v>
      </c>
      <c r="J867" s="87">
        <v>1059626.69</v>
      </c>
    </row>
    <row r="868" spans="1:10" ht="36" x14ac:dyDescent="0.3">
      <c r="A868" s="84" t="s">
        <v>2212</v>
      </c>
      <c r="B868" s="85" t="s">
        <v>145</v>
      </c>
      <c r="C868" s="85" t="s">
        <v>145</v>
      </c>
      <c r="D868" s="85" t="s">
        <v>2213</v>
      </c>
      <c r="E868" s="85" t="s">
        <v>100</v>
      </c>
      <c r="F868" s="85" t="s">
        <v>841</v>
      </c>
      <c r="G868" s="85" t="s">
        <v>842</v>
      </c>
      <c r="H868" s="86" t="s">
        <v>118</v>
      </c>
      <c r="I868" s="86">
        <v>43605</v>
      </c>
      <c r="J868" s="87">
        <v>1542172.67</v>
      </c>
    </row>
    <row r="869" spans="1:10" ht="48" x14ac:dyDescent="0.3">
      <c r="A869" s="84" t="s">
        <v>2214</v>
      </c>
      <c r="B869" s="85" t="s">
        <v>145</v>
      </c>
      <c r="C869" s="85" t="s">
        <v>145</v>
      </c>
      <c r="D869" s="85" t="s">
        <v>2215</v>
      </c>
      <c r="E869" s="85" t="s">
        <v>100</v>
      </c>
      <c r="F869" s="85" t="s">
        <v>130</v>
      </c>
      <c r="G869" s="85" t="s">
        <v>1339</v>
      </c>
      <c r="H869" s="86" t="s">
        <v>118</v>
      </c>
      <c r="I869" s="86">
        <v>43798</v>
      </c>
      <c r="J869" s="87">
        <v>2382679.7000000002</v>
      </c>
    </row>
    <row r="870" spans="1:10" ht="48" x14ac:dyDescent="0.3">
      <c r="A870" s="84" t="s">
        <v>2216</v>
      </c>
      <c r="B870" s="85" t="s">
        <v>142</v>
      </c>
      <c r="C870" s="85" t="s">
        <v>142</v>
      </c>
      <c r="D870" s="85" t="s">
        <v>2217</v>
      </c>
      <c r="E870" s="85" t="s">
        <v>100</v>
      </c>
      <c r="F870" s="85" t="s">
        <v>122</v>
      </c>
      <c r="G870" s="85" t="s">
        <v>123</v>
      </c>
      <c r="H870" s="86" t="s">
        <v>118</v>
      </c>
      <c r="I870" s="86">
        <v>43531</v>
      </c>
      <c r="J870" s="87">
        <v>1216090</v>
      </c>
    </row>
    <row r="871" spans="1:10" x14ac:dyDescent="0.3">
      <c r="A871" s="84" t="s">
        <v>2218</v>
      </c>
      <c r="B871" s="85" t="s">
        <v>145</v>
      </c>
      <c r="C871" s="85" t="s">
        <v>145</v>
      </c>
      <c r="D871" s="85" t="s">
        <v>2219</v>
      </c>
      <c r="E871" s="85" t="s">
        <v>100</v>
      </c>
      <c r="F871" s="85" t="s">
        <v>158</v>
      </c>
      <c r="G871" s="85" t="s">
        <v>1537</v>
      </c>
      <c r="H871" s="86" t="s">
        <v>118</v>
      </c>
      <c r="I871" s="86">
        <v>43413</v>
      </c>
      <c r="J871" s="87">
        <v>3164661.34</v>
      </c>
    </row>
    <row r="872" spans="1:10" ht="24" x14ac:dyDescent="0.3">
      <c r="A872" s="84" t="s">
        <v>2220</v>
      </c>
      <c r="B872" s="85" t="s">
        <v>145</v>
      </c>
      <c r="C872" s="85" t="s">
        <v>145</v>
      </c>
      <c r="D872" s="85" t="s">
        <v>2221</v>
      </c>
      <c r="E872" s="85" t="s">
        <v>100</v>
      </c>
      <c r="F872" s="85" t="s">
        <v>158</v>
      </c>
      <c r="G872" s="85" t="s">
        <v>2222</v>
      </c>
      <c r="H872" s="86" t="s">
        <v>118</v>
      </c>
      <c r="I872" s="86">
        <v>43412</v>
      </c>
      <c r="J872" s="87">
        <v>3308585.82</v>
      </c>
    </row>
    <row r="873" spans="1:10" ht="24" x14ac:dyDescent="0.3">
      <c r="A873" s="84" t="s">
        <v>2223</v>
      </c>
      <c r="B873" s="85" t="s">
        <v>145</v>
      </c>
      <c r="C873" s="85" t="s">
        <v>145</v>
      </c>
      <c r="D873" s="85" t="s">
        <v>2224</v>
      </c>
      <c r="E873" s="85" t="s">
        <v>100</v>
      </c>
      <c r="F873" s="85" t="s">
        <v>336</v>
      </c>
      <c r="G873" s="85" t="s">
        <v>1529</v>
      </c>
      <c r="H873" s="86" t="s">
        <v>118</v>
      </c>
      <c r="I873" s="86">
        <v>43412</v>
      </c>
      <c r="J873" s="87">
        <v>2799890.7</v>
      </c>
    </row>
    <row r="874" spans="1:10" ht="24" x14ac:dyDescent="0.3">
      <c r="A874" s="84" t="s">
        <v>2225</v>
      </c>
      <c r="B874" s="85" t="s">
        <v>145</v>
      </c>
      <c r="C874" s="85" t="s">
        <v>145</v>
      </c>
      <c r="D874" s="85" t="s">
        <v>2226</v>
      </c>
      <c r="E874" s="85" t="s">
        <v>100</v>
      </c>
      <c r="F874" s="85" t="s">
        <v>196</v>
      </c>
      <c r="G874" s="85" t="s">
        <v>1878</v>
      </c>
      <c r="H874" s="86" t="s">
        <v>118</v>
      </c>
      <c r="I874" s="86">
        <v>43410</v>
      </c>
      <c r="J874" s="87">
        <v>4332008.7799999984</v>
      </c>
    </row>
    <row r="875" spans="1:10" ht="24" x14ac:dyDescent="0.3">
      <c r="A875" s="84" t="s">
        <v>2227</v>
      </c>
      <c r="B875" s="85" t="s">
        <v>145</v>
      </c>
      <c r="C875" s="85" t="s">
        <v>145</v>
      </c>
      <c r="D875" s="85" t="s">
        <v>2228</v>
      </c>
      <c r="E875" s="85" t="s">
        <v>100</v>
      </c>
      <c r="F875" s="85" t="s">
        <v>853</v>
      </c>
      <c r="G875" s="85" t="s">
        <v>2229</v>
      </c>
      <c r="H875" s="86" t="s">
        <v>118</v>
      </c>
      <c r="I875" s="86">
        <v>43418</v>
      </c>
      <c r="J875" s="87">
        <v>1634895.19</v>
      </c>
    </row>
    <row r="876" spans="1:10" ht="24" x14ac:dyDescent="0.3">
      <c r="A876" s="84" t="s">
        <v>2230</v>
      </c>
      <c r="B876" s="85" t="s">
        <v>145</v>
      </c>
      <c r="C876" s="85" t="s">
        <v>145</v>
      </c>
      <c r="D876" s="85" t="s">
        <v>2231</v>
      </c>
      <c r="E876" s="85" t="s">
        <v>100</v>
      </c>
      <c r="F876" s="85" t="s">
        <v>853</v>
      </c>
      <c r="G876" s="85" t="s">
        <v>1873</v>
      </c>
      <c r="H876" s="86" t="s">
        <v>118</v>
      </c>
      <c r="I876" s="86">
        <v>43418</v>
      </c>
      <c r="J876" s="87">
        <v>2912003.68</v>
      </c>
    </row>
    <row r="877" spans="1:10" ht="36" x14ac:dyDescent="0.3">
      <c r="A877" s="84" t="s">
        <v>2232</v>
      </c>
      <c r="B877" s="85" t="s">
        <v>145</v>
      </c>
      <c r="C877" s="85" t="s">
        <v>145</v>
      </c>
      <c r="D877" s="85" t="s">
        <v>2233</v>
      </c>
      <c r="E877" s="85" t="s">
        <v>2234</v>
      </c>
      <c r="F877" s="85" t="s">
        <v>122</v>
      </c>
      <c r="G877" s="85" t="s">
        <v>2235</v>
      </c>
      <c r="H877" s="86" t="s">
        <v>118</v>
      </c>
      <c r="I877" s="86">
        <v>43416</v>
      </c>
      <c r="J877" s="87">
        <v>2963284.5599999996</v>
      </c>
    </row>
    <row r="878" spans="1:10" ht="24" x14ac:dyDescent="0.3">
      <c r="A878" s="84" t="s">
        <v>2236</v>
      </c>
      <c r="B878" s="85" t="s">
        <v>145</v>
      </c>
      <c r="C878" s="85" t="s">
        <v>145</v>
      </c>
      <c r="D878" s="85" t="s">
        <v>2237</v>
      </c>
      <c r="E878" s="85" t="s">
        <v>100</v>
      </c>
      <c r="F878" s="85" t="s">
        <v>130</v>
      </c>
      <c r="G878" s="85" t="s">
        <v>1189</v>
      </c>
      <c r="H878" s="86" t="s">
        <v>118</v>
      </c>
      <c r="I878" s="86">
        <v>43420</v>
      </c>
      <c r="J878" s="87">
        <v>535024.03</v>
      </c>
    </row>
    <row r="879" spans="1:10" ht="24" x14ac:dyDescent="0.3">
      <c r="A879" s="84" t="s">
        <v>2238</v>
      </c>
      <c r="B879" s="85" t="s">
        <v>145</v>
      </c>
      <c r="C879" s="85" t="s">
        <v>145</v>
      </c>
      <c r="D879" s="85" t="s">
        <v>2239</v>
      </c>
      <c r="E879" s="85" t="s">
        <v>100</v>
      </c>
      <c r="F879" s="85" t="s">
        <v>203</v>
      </c>
      <c r="G879" s="85" t="s">
        <v>504</v>
      </c>
      <c r="H879" s="86" t="s">
        <v>118</v>
      </c>
      <c r="I879" s="86">
        <v>43581</v>
      </c>
      <c r="J879" s="87">
        <v>2749881.04</v>
      </c>
    </row>
    <row r="880" spans="1:10" ht="24" x14ac:dyDescent="0.3">
      <c r="A880" s="84" t="s">
        <v>2240</v>
      </c>
      <c r="B880" s="85" t="s">
        <v>145</v>
      </c>
      <c r="C880" s="85" t="s">
        <v>145</v>
      </c>
      <c r="D880" s="85" t="s">
        <v>2241</v>
      </c>
      <c r="E880" s="85" t="s">
        <v>100</v>
      </c>
      <c r="F880" s="85" t="s">
        <v>162</v>
      </c>
      <c r="G880" s="85" t="s">
        <v>163</v>
      </c>
      <c r="H880" s="86" t="s">
        <v>118</v>
      </c>
      <c r="I880" s="86">
        <v>43616</v>
      </c>
      <c r="J880" s="87">
        <v>8705823.4299999997</v>
      </c>
    </row>
    <row r="881" spans="1:10" ht="24" x14ac:dyDescent="0.3">
      <c r="A881" s="84" t="s">
        <v>2242</v>
      </c>
      <c r="B881" s="85" t="s">
        <v>145</v>
      </c>
      <c r="C881" s="85" t="s">
        <v>145</v>
      </c>
      <c r="D881" s="85" t="s">
        <v>2243</v>
      </c>
      <c r="E881" s="85" t="s">
        <v>100</v>
      </c>
      <c r="F881" s="85" t="s">
        <v>218</v>
      </c>
      <c r="G881" s="85" t="s">
        <v>219</v>
      </c>
      <c r="H881" s="86" t="s">
        <v>118</v>
      </c>
      <c r="I881" s="86">
        <v>43634</v>
      </c>
      <c r="J881" s="87">
        <v>767591.11</v>
      </c>
    </row>
    <row r="882" spans="1:10" ht="36" x14ac:dyDescent="0.3">
      <c r="A882" s="84" t="s">
        <v>2244</v>
      </c>
      <c r="B882" s="85" t="s">
        <v>145</v>
      </c>
      <c r="C882" s="85" t="s">
        <v>145</v>
      </c>
      <c r="D882" s="85" t="s">
        <v>2245</v>
      </c>
      <c r="E882" s="85" t="s">
        <v>100</v>
      </c>
      <c r="F882" s="85" t="s">
        <v>544</v>
      </c>
      <c r="G882" s="85" t="s">
        <v>545</v>
      </c>
      <c r="H882" s="86" t="s">
        <v>118</v>
      </c>
      <c r="I882" s="86">
        <v>43539</v>
      </c>
      <c r="J882" s="87">
        <v>3162374.58</v>
      </c>
    </row>
    <row r="883" spans="1:10" ht="24" x14ac:dyDescent="0.3">
      <c r="A883" s="84" t="s">
        <v>2246</v>
      </c>
      <c r="B883" s="85" t="s">
        <v>1088</v>
      </c>
      <c r="C883" s="85" t="s">
        <v>145</v>
      </c>
      <c r="D883" s="85" t="s">
        <v>2247</v>
      </c>
      <c r="E883" s="85" t="s">
        <v>100</v>
      </c>
      <c r="F883" s="85" t="s">
        <v>1266</v>
      </c>
      <c r="G883" s="85" t="s">
        <v>1267</v>
      </c>
      <c r="H883" s="86" t="s">
        <v>118</v>
      </c>
      <c r="I883" s="86">
        <v>43683</v>
      </c>
      <c r="J883" s="87">
        <v>3746259.19</v>
      </c>
    </row>
    <row r="884" spans="1:10" ht="24" x14ac:dyDescent="0.3">
      <c r="A884" s="84" t="s">
        <v>2248</v>
      </c>
      <c r="B884" s="85" t="s">
        <v>145</v>
      </c>
      <c r="C884" s="85" t="s">
        <v>145</v>
      </c>
      <c r="D884" s="85" t="s">
        <v>2249</v>
      </c>
      <c r="E884" s="85" t="s">
        <v>100</v>
      </c>
      <c r="F884" s="85" t="s">
        <v>130</v>
      </c>
      <c r="G884" s="85" t="s">
        <v>510</v>
      </c>
      <c r="H884" s="86" t="s">
        <v>118</v>
      </c>
      <c r="I884" s="86">
        <v>43423</v>
      </c>
      <c r="J884" s="87">
        <v>2076167.2</v>
      </c>
    </row>
    <row r="885" spans="1:10" ht="36" x14ac:dyDescent="0.3">
      <c r="A885" s="84" t="s">
        <v>2250</v>
      </c>
      <c r="B885" s="85" t="s">
        <v>145</v>
      </c>
      <c r="C885" s="85" t="s">
        <v>145</v>
      </c>
      <c r="D885" s="85" t="s">
        <v>2251</v>
      </c>
      <c r="E885" s="85" t="s">
        <v>100</v>
      </c>
      <c r="F885" s="85" t="s">
        <v>455</v>
      </c>
      <c r="G885" s="85" t="s">
        <v>2252</v>
      </c>
      <c r="H885" s="86" t="s">
        <v>118</v>
      </c>
      <c r="I885" s="86">
        <v>43423</v>
      </c>
      <c r="J885" s="87">
        <v>2824375.2600000002</v>
      </c>
    </row>
    <row r="886" spans="1:10" ht="36" x14ac:dyDescent="0.3">
      <c r="A886" s="84" t="s">
        <v>2253</v>
      </c>
      <c r="B886" s="85" t="s">
        <v>145</v>
      </c>
      <c r="C886" s="85" t="s">
        <v>145</v>
      </c>
      <c r="D886" s="85" t="s">
        <v>2254</v>
      </c>
      <c r="E886" s="85" t="s">
        <v>100</v>
      </c>
      <c r="F886" s="85" t="s">
        <v>100</v>
      </c>
      <c r="G886" s="85" t="s">
        <v>100</v>
      </c>
      <c r="H886" s="86" t="s">
        <v>118</v>
      </c>
      <c r="I886" s="86">
        <v>43356</v>
      </c>
      <c r="J886" s="87">
        <v>524638.22</v>
      </c>
    </row>
    <row r="887" spans="1:10" x14ac:dyDescent="0.3">
      <c r="A887" s="84" t="s">
        <v>2255</v>
      </c>
      <c r="B887" s="85" t="s">
        <v>145</v>
      </c>
      <c r="C887" s="85" t="s">
        <v>145</v>
      </c>
      <c r="D887" s="85" t="s">
        <v>2256</v>
      </c>
      <c r="E887" s="85" t="s">
        <v>100</v>
      </c>
      <c r="F887" s="85" t="s">
        <v>100</v>
      </c>
      <c r="G887" s="85" t="s">
        <v>100</v>
      </c>
      <c r="H887" s="86" t="s">
        <v>118</v>
      </c>
      <c r="I887" s="86">
        <v>43362</v>
      </c>
      <c r="J887" s="87">
        <v>715415.75</v>
      </c>
    </row>
    <row r="888" spans="1:10" ht="24" x14ac:dyDescent="0.3">
      <c r="A888" s="84" t="s">
        <v>2257</v>
      </c>
      <c r="B888" s="85" t="s">
        <v>145</v>
      </c>
      <c r="C888" s="85" t="s">
        <v>145</v>
      </c>
      <c r="D888" s="85" t="s">
        <v>2258</v>
      </c>
      <c r="E888" s="85" t="s">
        <v>100</v>
      </c>
      <c r="F888" s="85" t="s">
        <v>100</v>
      </c>
      <c r="G888" s="85" t="s">
        <v>100</v>
      </c>
      <c r="H888" s="86" t="s">
        <v>118</v>
      </c>
      <c r="I888" s="86">
        <v>43272</v>
      </c>
      <c r="J888" s="87">
        <v>1515987.7200000002</v>
      </c>
    </row>
    <row r="889" spans="1:10" ht="36" x14ac:dyDescent="0.3">
      <c r="A889" s="84" t="s">
        <v>2259</v>
      </c>
      <c r="B889" s="85" t="s">
        <v>145</v>
      </c>
      <c r="C889" s="85" t="s">
        <v>145</v>
      </c>
      <c r="D889" s="85" t="s">
        <v>2260</v>
      </c>
      <c r="E889" s="85" t="s">
        <v>100</v>
      </c>
      <c r="F889" s="85" t="s">
        <v>336</v>
      </c>
      <c r="G889" s="85" t="s">
        <v>1760</v>
      </c>
      <c r="H889" s="86" t="s">
        <v>118</v>
      </c>
      <c r="I889" s="86">
        <v>43426</v>
      </c>
      <c r="J889" s="87">
        <v>498771.76</v>
      </c>
    </row>
    <row r="890" spans="1:10" ht="48" x14ac:dyDescent="0.3">
      <c r="A890" s="84" t="s">
        <v>2261</v>
      </c>
      <c r="B890" s="85" t="s">
        <v>145</v>
      </c>
      <c r="C890" s="85" t="s">
        <v>145</v>
      </c>
      <c r="D890" s="85" t="s">
        <v>2262</v>
      </c>
      <c r="E890" s="85" t="s">
        <v>2263</v>
      </c>
      <c r="F890" s="85" t="s">
        <v>100</v>
      </c>
      <c r="G890" s="85" t="s">
        <v>100</v>
      </c>
      <c r="H890" s="86" t="s">
        <v>118</v>
      </c>
      <c r="I890" s="86">
        <v>43426</v>
      </c>
      <c r="J890" s="87">
        <v>700837.53999999992</v>
      </c>
    </row>
    <row r="891" spans="1:10" ht="36" x14ac:dyDescent="0.3">
      <c r="A891" s="84" t="s">
        <v>2264</v>
      </c>
      <c r="B891" s="85" t="s">
        <v>145</v>
      </c>
      <c r="C891" s="85" t="s">
        <v>145</v>
      </c>
      <c r="D891" s="85" t="s">
        <v>2265</v>
      </c>
      <c r="E891" s="85" t="s">
        <v>100</v>
      </c>
      <c r="F891" s="85" t="s">
        <v>746</v>
      </c>
      <c r="G891" s="85" t="s">
        <v>747</v>
      </c>
      <c r="H891" s="86" t="s">
        <v>118</v>
      </c>
      <c r="I891" s="86">
        <v>43431</v>
      </c>
      <c r="J891" s="87">
        <v>2066972.02</v>
      </c>
    </row>
    <row r="892" spans="1:10" ht="24" x14ac:dyDescent="0.3">
      <c r="A892" s="84" t="s">
        <v>2266</v>
      </c>
      <c r="B892" s="85" t="s">
        <v>145</v>
      </c>
      <c r="C892" s="85" t="s">
        <v>145</v>
      </c>
      <c r="D892" s="85" t="s">
        <v>2267</v>
      </c>
      <c r="E892" s="85" t="s">
        <v>100</v>
      </c>
      <c r="F892" s="85" t="s">
        <v>2268</v>
      </c>
      <c r="G892" s="85" t="s">
        <v>2269</v>
      </c>
      <c r="H892" s="86" t="s">
        <v>118</v>
      </c>
      <c r="I892" s="86">
        <v>43431</v>
      </c>
      <c r="J892" s="87">
        <v>2841799.21</v>
      </c>
    </row>
    <row r="893" spans="1:10" ht="24" x14ac:dyDescent="0.3">
      <c r="A893" s="84" t="s">
        <v>2270</v>
      </c>
      <c r="B893" s="85" t="s">
        <v>145</v>
      </c>
      <c r="C893" s="85" t="s">
        <v>145</v>
      </c>
      <c r="D893" s="85" t="s">
        <v>2271</v>
      </c>
      <c r="E893" s="85" t="s">
        <v>100</v>
      </c>
      <c r="F893" s="85" t="s">
        <v>130</v>
      </c>
      <c r="G893" s="85" t="s">
        <v>2272</v>
      </c>
      <c r="H893" s="86" t="s">
        <v>118</v>
      </c>
      <c r="I893" s="86">
        <v>43797</v>
      </c>
      <c r="J893" s="87">
        <v>1071417.3199999998</v>
      </c>
    </row>
    <row r="894" spans="1:10" ht="24" x14ac:dyDescent="0.3">
      <c r="A894" s="84" t="s">
        <v>2273</v>
      </c>
      <c r="B894" s="85" t="s">
        <v>145</v>
      </c>
      <c r="C894" s="85" t="s">
        <v>145</v>
      </c>
      <c r="D894" s="85" t="s">
        <v>2274</v>
      </c>
      <c r="E894" s="85" t="s">
        <v>100</v>
      </c>
      <c r="F894" s="85" t="s">
        <v>551</v>
      </c>
      <c r="G894" s="85" t="s">
        <v>552</v>
      </c>
      <c r="H894" s="86" t="s">
        <v>118</v>
      </c>
      <c r="I894" s="86">
        <v>43616</v>
      </c>
      <c r="J894" s="87">
        <v>7364545.3799999999</v>
      </c>
    </row>
    <row r="895" spans="1:10" ht="24" x14ac:dyDescent="0.3">
      <c r="A895" s="84" t="s">
        <v>2275</v>
      </c>
      <c r="B895" s="85" t="s">
        <v>145</v>
      </c>
      <c r="C895" s="85" t="s">
        <v>145</v>
      </c>
      <c r="D895" s="85" t="s">
        <v>2276</v>
      </c>
      <c r="E895" s="85" t="s">
        <v>100</v>
      </c>
      <c r="F895" s="85" t="s">
        <v>100</v>
      </c>
      <c r="G895" s="85" t="s">
        <v>100</v>
      </c>
      <c r="H895" s="86" t="s">
        <v>118</v>
      </c>
      <c r="I895" s="86">
        <v>43325</v>
      </c>
      <c r="J895" s="87">
        <v>1001754</v>
      </c>
    </row>
    <row r="896" spans="1:10" ht="24" x14ac:dyDescent="0.3">
      <c r="A896" s="84" t="s">
        <v>2277</v>
      </c>
      <c r="B896" s="85" t="s">
        <v>145</v>
      </c>
      <c r="C896" s="85" t="s">
        <v>145</v>
      </c>
      <c r="D896" s="85" t="s">
        <v>2278</v>
      </c>
      <c r="E896" s="85" t="s">
        <v>100</v>
      </c>
      <c r="F896" s="85" t="s">
        <v>100</v>
      </c>
      <c r="G896" s="85" t="s">
        <v>100</v>
      </c>
      <c r="H896" s="86" t="s">
        <v>118</v>
      </c>
      <c r="I896" s="86">
        <v>43343</v>
      </c>
      <c r="J896" s="87">
        <v>4017168.6399999997</v>
      </c>
    </row>
    <row r="897" spans="1:10" ht="24" x14ac:dyDescent="0.3">
      <c r="A897" s="84" t="s">
        <v>2279</v>
      </c>
      <c r="B897" s="85" t="s">
        <v>188</v>
      </c>
      <c r="C897" s="85" t="s">
        <v>188</v>
      </c>
      <c r="D897" s="85" t="s">
        <v>2280</v>
      </c>
      <c r="E897" s="85" t="s">
        <v>100</v>
      </c>
      <c r="F897" s="85" t="s">
        <v>626</v>
      </c>
      <c r="G897" s="85" t="s">
        <v>2115</v>
      </c>
      <c r="H897" s="86" t="s">
        <v>118</v>
      </c>
      <c r="I897" s="86">
        <v>43313</v>
      </c>
      <c r="J897" s="87">
        <v>1127211.58</v>
      </c>
    </row>
    <row r="898" spans="1:10" ht="24" x14ac:dyDescent="0.3">
      <c r="A898" s="84" t="s">
        <v>2281</v>
      </c>
      <c r="B898" s="85" t="s">
        <v>188</v>
      </c>
      <c r="C898" s="85" t="s">
        <v>188</v>
      </c>
      <c r="D898" s="85" t="s">
        <v>2282</v>
      </c>
      <c r="E898" s="85" t="s">
        <v>100</v>
      </c>
      <c r="F898" s="85" t="s">
        <v>626</v>
      </c>
      <c r="G898" s="85" t="s">
        <v>2115</v>
      </c>
      <c r="H898" s="86" t="s">
        <v>118</v>
      </c>
      <c r="I898" s="86">
        <v>43313</v>
      </c>
      <c r="J898" s="87">
        <v>1783819.56</v>
      </c>
    </row>
    <row r="899" spans="1:10" ht="24" x14ac:dyDescent="0.3">
      <c r="A899" s="84" t="s">
        <v>2283</v>
      </c>
      <c r="B899" s="85" t="s">
        <v>145</v>
      </c>
      <c r="C899" s="85" t="s">
        <v>145</v>
      </c>
      <c r="D899" s="85" t="s">
        <v>2284</v>
      </c>
      <c r="E899" s="85" t="s">
        <v>100</v>
      </c>
      <c r="F899" s="85" t="s">
        <v>577</v>
      </c>
      <c r="G899" s="85" t="s">
        <v>578</v>
      </c>
      <c r="H899" s="86" t="s">
        <v>118</v>
      </c>
      <c r="I899" s="86">
        <v>43552</v>
      </c>
      <c r="J899" s="87">
        <v>930413.86999999988</v>
      </c>
    </row>
    <row r="900" spans="1:10" ht="24" x14ac:dyDescent="0.3">
      <c r="A900" s="84" t="s">
        <v>2285</v>
      </c>
      <c r="B900" s="85" t="s">
        <v>188</v>
      </c>
      <c r="C900" s="85" t="s">
        <v>188</v>
      </c>
      <c r="D900" s="85" t="s">
        <v>2286</v>
      </c>
      <c r="E900" s="85" t="s">
        <v>100</v>
      </c>
      <c r="F900" s="85" t="s">
        <v>626</v>
      </c>
      <c r="G900" s="85" t="s">
        <v>2115</v>
      </c>
      <c r="H900" s="86" t="s">
        <v>118</v>
      </c>
      <c r="I900" s="86">
        <v>43313</v>
      </c>
      <c r="J900" s="87">
        <v>1881014.8400000003</v>
      </c>
    </row>
    <row r="901" spans="1:10" ht="24" x14ac:dyDescent="0.3">
      <c r="A901" s="84" t="s">
        <v>2287</v>
      </c>
      <c r="B901" s="85" t="s">
        <v>145</v>
      </c>
      <c r="C901" s="85" t="s">
        <v>145</v>
      </c>
      <c r="D901" s="85" t="s">
        <v>2288</v>
      </c>
      <c r="E901" s="85" t="s">
        <v>100</v>
      </c>
      <c r="F901" s="85" t="s">
        <v>122</v>
      </c>
      <c r="G901" s="85" t="s">
        <v>583</v>
      </c>
      <c r="H901" s="86" t="s">
        <v>118</v>
      </c>
      <c r="I901" s="86">
        <v>43432</v>
      </c>
      <c r="J901" s="87">
        <v>1254376.2200000002</v>
      </c>
    </row>
    <row r="902" spans="1:10" ht="24" x14ac:dyDescent="0.3">
      <c r="A902" s="84" t="s">
        <v>2289</v>
      </c>
      <c r="B902" s="85" t="s">
        <v>145</v>
      </c>
      <c r="C902" s="85" t="s">
        <v>145</v>
      </c>
      <c r="D902" s="85" t="s">
        <v>2290</v>
      </c>
      <c r="E902" s="85" t="s">
        <v>100</v>
      </c>
      <c r="F902" s="85" t="s">
        <v>1284</v>
      </c>
      <c r="G902" s="85" t="s">
        <v>2291</v>
      </c>
      <c r="H902" s="86" t="s">
        <v>118</v>
      </c>
      <c r="I902" s="86">
        <v>43433</v>
      </c>
      <c r="J902" s="87">
        <v>2270124.7200000002</v>
      </c>
    </row>
    <row r="903" spans="1:10" ht="24" x14ac:dyDescent="0.3">
      <c r="A903" s="84" t="s">
        <v>2292</v>
      </c>
      <c r="B903" s="85" t="s">
        <v>145</v>
      </c>
      <c r="C903" s="85" t="s">
        <v>145</v>
      </c>
      <c r="D903" s="85" t="s">
        <v>2293</v>
      </c>
      <c r="E903" s="85" t="s">
        <v>100</v>
      </c>
      <c r="F903" s="85" t="s">
        <v>130</v>
      </c>
      <c r="G903" s="85" t="s">
        <v>180</v>
      </c>
      <c r="H903" s="86" t="s">
        <v>118</v>
      </c>
      <c r="I903" s="86">
        <v>43434</v>
      </c>
      <c r="J903" s="87">
        <v>1065071.51</v>
      </c>
    </row>
    <row r="904" spans="1:10" x14ac:dyDescent="0.3">
      <c r="A904" s="84" t="s">
        <v>2294</v>
      </c>
      <c r="B904" s="85" t="s">
        <v>145</v>
      </c>
      <c r="C904" s="85" t="s">
        <v>145</v>
      </c>
      <c r="D904" s="85" t="s">
        <v>2295</v>
      </c>
      <c r="E904" s="85" t="s">
        <v>100</v>
      </c>
      <c r="F904" s="85" t="s">
        <v>196</v>
      </c>
      <c r="G904" s="85" t="s">
        <v>2296</v>
      </c>
      <c r="H904" s="86" t="s">
        <v>118</v>
      </c>
      <c r="I904" s="86">
        <v>43434</v>
      </c>
      <c r="J904" s="87">
        <v>820575.73</v>
      </c>
    </row>
    <row r="905" spans="1:10" ht="36" x14ac:dyDescent="0.3">
      <c r="A905" s="84" t="s">
        <v>2297</v>
      </c>
      <c r="B905" s="85" t="s">
        <v>145</v>
      </c>
      <c r="C905" s="85" t="s">
        <v>145</v>
      </c>
      <c r="D905" s="85" t="s">
        <v>2298</v>
      </c>
      <c r="E905" s="85" t="s">
        <v>100</v>
      </c>
      <c r="F905" s="85" t="s">
        <v>130</v>
      </c>
      <c r="G905" s="85" t="s">
        <v>2299</v>
      </c>
      <c r="H905" s="86" t="s">
        <v>118</v>
      </c>
      <c r="I905" s="86">
        <v>43434</v>
      </c>
      <c r="J905" s="87">
        <v>3025835.7</v>
      </c>
    </row>
    <row r="906" spans="1:10" ht="24" x14ac:dyDescent="0.3">
      <c r="A906" s="84" t="s">
        <v>2300</v>
      </c>
      <c r="B906" s="85" t="s">
        <v>145</v>
      </c>
      <c r="C906" s="85" t="s">
        <v>145</v>
      </c>
      <c r="D906" s="85" t="s">
        <v>2301</v>
      </c>
      <c r="E906" s="85" t="s">
        <v>100</v>
      </c>
      <c r="F906" s="85" t="s">
        <v>2132</v>
      </c>
      <c r="G906" s="85" t="s">
        <v>2302</v>
      </c>
      <c r="H906" s="86" t="s">
        <v>118</v>
      </c>
      <c r="I906" s="86">
        <v>43585</v>
      </c>
      <c r="J906" s="87">
        <v>6402189.8099999996</v>
      </c>
    </row>
    <row r="907" spans="1:10" ht="24" x14ac:dyDescent="0.3">
      <c r="A907" s="84" t="s">
        <v>2303</v>
      </c>
      <c r="B907" s="85" t="s">
        <v>145</v>
      </c>
      <c r="C907" s="85" t="s">
        <v>145</v>
      </c>
      <c r="D907" s="85" t="s">
        <v>2304</v>
      </c>
      <c r="E907" s="85" t="s">
        <v>100</v>
      </c>
      <c r="F907" s="85" t="s">
        <v>830</v>
      </c>
      <c r="G907" s="85" t="s">
        <v>1583</v>
      </c>
      <c r="H907" s="86" t="s">
        <v>118</v>
      </c>
      <c r="I907" s="86">
        <v>43700</v>
      </c>
      <c r="J907" s="87">
        <v>3558294.6</v>
      </c>
    </row>
    <row r="908" spans="1:10" ht="24" x14ac:dyDescent="0.3">
      <c r="A908" s="84" t="s">
        <v>2305</v>
      </c>
      <c r="B908" s="85" t="s">
        <v>145</v>
      </c>
      <c r="C908" s="85" t="s">
        <v>145</v>
      </c>
      <c r="D908" s="85" t="s">
        <v>2306</v>
      </c>
      <c r="E908" s="85" t="s">
        <v>100</v>
      </c>
      <c r="F908" s="85" t="s">
        <v>130</v>
      </c>
      <c r="G908" s="85" t="s">
        <v>2307</v>
      </c>
      <c r="H908" s="86" t="s">
        <v>118</v>
      </c>
      <c r="I908" s="86">
        <v>43438</v>
      </c>
      <c r="J908" s="87">
        <v>2631497.62</v>
      </c>
    </row>
    <row r="909" spans="1:10" ht="36" x14ac:dyDescent="0.3">
      <c r="A909" s="84" t="s">
        <v>2308</v>
      </c>
      <c r="B909" s="85" t="s">
        <v>188</v>
      </c>
      <c r="C909" s="85" t="s">
        <v>188</v>
      </c>
      <c r="D909" s="85" t="s">
        <v>2309</v>
      </c>
      <c r="E909" s="85" t="s">
        <v>2310</v>
      </c>
      <c r="F909" s="85" t="s">
        <v>336</v>
      </c>
      <c r="G909" s="85" t="s">
        <v>337</v>
      </c>
      <c r="H909" s="86" t="s">
        <v>118</v>
      </c>
      <c r="I909" s="86">
        <v>43395</v>
      </c>
      <c r="J909" s="87">
        <v>16039984.779999999</v>
      </c>
    </row>
    <row r="910" spans="1:10" ht="24" x14ac:dyDescent="0.3">
      <c r="A910" s="84" t="s">
        <v>2311</v>
      </c>
      <c r="B910" s="85" t="s">
        <v>145</v>
      </c>
      <c r="C910" s="85" t="s">
        <v>145</v>
      </c>
      <c r="D910" s="85" t="s">
        <v>2312</v>
      </c>
      <c r="E910" s="85" t="s">
        <v>100</v>
      </c>
      <c r="F910" s="85" t="s">
        <v>158</v>
      </c>
      <c r="G910" s="85" t="s">
        <v>2313</v>
      </c>
      <c r="H910" s="86" t="s">
        <v>118</v>
      </c>
      <c r="I910" s="86">
        <v>43441</v>
      </c>
      <c r="J910" s="87">
        <v>3587023.5700000003</v>
      </c>
    </row>
    <row r="911" spans="1:10" ht="24" x14ac:dyDescent="0.3">
      <c r="A911" s="84" t="s">
        <v>2314</v>
      </c>
      <c r="B911" s="85" t="s">
        <v>145</v>
      </c>
      <c r="C911" s="85" t="s">
        <v>145</v>
      </c>
      <c r="D911" s="85" t="s">
        <v>2315</v>
      </c>
      <c r="E911" s="85" t="s">
        <v>100</v>
      </c>
      <c r="F911" s="85" t="s">
        <v>336</v>
      </c>
      <c r="G911" s="85" t="s">
        <v>2316</v>
      </c>
      <c r="H911" s="86" t="s">
        <v>118</v>
      </c>
      <c r="I911" s="86">
        <v>43677</v>
      </c>
      <c r="J911" s="87">
        <v>591094.30000000005</v>
      </c>
    </row>
    <row r="912" spans="1:10" ht="24" x14ac:dyDescent="0.3">
      <c r="A912" s="84" t="s">
        <v>2317</v>
      </c>
      <c r="B912" s="85" t="s">
        <v>145</v>
      </c>
      <c r="C912" s="85" t="s">
        <v>145</v>
      </c>
      <c r="D912" s="85" t="s">
        <v>2318</v>
      </c>
      <c r="E912" s="85" t="s">
        <v>100</v>
      </c>
      <c r="F912" s="85" t="s">
        <v>336</v>
      </c>
      <c r="G912" s="85" t="s">
        <v>337</v>
      </c>
      <c r="H912" s="86" t="s">
        <v>118</v>
      </c>
      <c r="I912" s="86">
        <v>43445</v>
      </c>
      <c r="J912" s="87">
        <v>4074593.9899999998</v>
      </c>
    </row>
    <row r="913" spans="1:10" ht="24" x14ac:dyDescent="0.3">
      <c r="A913" s="84" t="s">
        <v>2319</v>
      </c>
      <c r="B913" s="85" t="s">
        <v>145</v>
      </c>
      <c r="C913" s="85" t="s">
        <v>145</v>
      </c>
      <c r="D913" s="85" t="s">
        <v>2320</v>
      </c>
      <c r="E913" s="85" t="s">
        <v>100</v>
      </c>
      <c r="F913" s="85" t="s">
        <v>130</v>
      </c>
      <c r="G913" s="85" t="s">
        <v>2321</v>
      </c>
      <c r="H913" s="86" t="s">
        <v>118</v>
      </c>
      <c r="I913" s="86">
        <v>43444</v>
      </c>
      <c r="J913" s="87">
        <v>4358788.74</v>
      </c>
    </row>
    <row r="914" spans="1:10" ht="36" x14ac:dyDescent="0.3">
      <c r="A914" s="84" t="s">
        <v>2322</v>
      </c>
      <c r="B914" s="85" t="s">
        <v>145</v>
      </c>
      <c r="C914" s="85" t="s">
        <v>145</v>
      </c>
      <c r="D914" s="85" t="s">
        <v>2323</v>
      </c>
      <c r="E914" s="85" t="s">
        <v>100</v>
      </c>
      <c r="F914" s="85" t="s">
        <v>151</v>
      </c>
      <c r="G914" s="85" t="s">
        <v>812</v>
      </c>
      <c r="H914" s="86" t="s">
        <v>118</v>
      </c>
      <c r="I914" s="86">
        <v>43445</v>
      </c>
      <c r="J914" s="87">
        <v>2204754.9700000002</v>
      </c>
    </row>
    <row r="915" spans="1:10" ht="36" x14ac:dyDescent="0.3">
      <c r="A915" s="84" t="s">
        <v>2324</v>
      </c>
      <c r="B915" s="85" t="s">
        <v>145</v>
      </c>
      <c r="C915" s="85" t="s">
        <v>145</v>
      </c>
      <c r="D915" s="85" t="s">
        <v>2325</v>
      </c>
      <c r="E915" s="85" t="s">
        <v>100</v>
      </c>
      <c r="F915" s="85" t="s">
        <v>203</v>
      </c>
      <c r="G915" s="85" t="s">
        <v>1321</v>
      </c>
      <c r="H915" s="86" t="s">
        <v>118</v>
      </c>
      <c r="I915" s="86">
        <v>43444</v>
      </c>
      <c r="J915" s="87">
        <v>2359147.0299999998</v>
      </c>
    </row>
    <row r="916" spans="1:10" ht="24" x14ac:dyDescent="0.3">
      <c r="A916" s="84" t="s">
        <v>2326</v>
      </c>
      <c r="B916" s="85" t="s">
        <v>145</v>
      </c>
      <c r="C916" s="85" t="s">
        <v>145</v>
      </c>
      <c r="D916" s="85" t="s">
        <v>2327</v>
      </c>
      <c r="E916" s="85" t="s">
        <v>100</v>
      </c>
      <c r="F916" s="85" t="s">
        <v>135</v>
      </c>
      <c r="G916" s="85" t="s">
        <v>136</v>
      </c>
      <c r="H916" s="86" t="s">
        <v>118</v>
      </c>
      <c r="I916" s="86">
        <v>43445</v>
      </c>
      <c r="J916" s="87">
        <v>8272486.9200000009</v>
      </c>
    </row>
    <row r="917" spans="1:10" ht="36" x14ac:dyDescent="0.3">
      <c r="A917" s="84" t="s">
        <v>2328</v>
      </c>
      <c r="B917" s="85" t="s">
        <v>145</v>
      </c>
      <c r="C917" s="85" t="s">
        <v>145</v>
      </c>
      <c r="D917" s="85" t="s">
        <v>2329</v>
      </c>
      <c r="E917" s="85" t="s">
        <v>100</v>
      </c>
      <c r="F917" s="85" t="s">
        <v>130</v>
      </c>
      <c r="G917" s="85" t="s">
        <v>200</v>
      </c>
      <c r="H917" s="86" t="s">
        <v>118</v>
      </c>
      <c r="I917" s="86">
        <v>43446</v>
      </c>
      <c r="J917" s="87">
        <v>989084.17</v>
      </c>
    </row>
    <row r="918" spans="1:10" ht="24" x14ac:dyDescent="0.3">
      <c r="A918" s="84" t="s">
        <v>2330</v>
      </c>
      <c r="B918" s="85" t="s">
        <v>145</v>
      </c>
      <c r="C918" s="85" t="s">
        <v>145</v>
      </c>
      <c r="D918" s="85" t="s">
        <v>2331</v>
      </c>
      <c r="E918" s="85" t="s">
        <v>100</v>
      </c>
      <c r="F918" s="85" t="s">
        <v>122</v>
      </c>
      <c r="G918" s="85" t="s">
        <v>914</v>
      </c>
      <c r="H918" s="86" t="s">
        <v>118</v>
      </c>
      <c r="I918" s="86">
        <v>43641</v>
      </c>
      <c r="J918" s="87">
        <v>3142961.96</v>
      </c>
    </row>
    <row r="919" spans="1:10" ht="24" x14ac:dyDescent="0.3">
      <c r="A919" s="84" t="s">
        <v>2332</v>
      </c>
      <c r="B919" s="85" t="s">
        <v>145</v>
      </c>
      <c r="C919" s="85" t="s">
        <v>145</v>
      </c>
      <c r="D919" s="85" t="s">
        <v>2333</v>
      </c>
      <c r="E919" s="85" t="s">
        <v>100</v>
      </c>
      <c r="F919" s="85" t="s">
        <v>1155</v>
      </c>
      <c r="G919" s="85" t="s">
        <v>1156</v>
      </c>
      <c r="H919" s="86" t="s">
        <v>118</v>
      </c>
      <c r="I919" s="86">
        <v>43447</v>
      </c>
      <c r="J919" s="87">
        <v>5564524.9699999997</v>
      </c>
    </row>
    <row r="920" spans="1:10" ht="24" x14ac:dyDescent="0.3">
      <c r="A920" s="84" t="s">
        <v>2334</v>
      </c>
      <c r="B920" s="85" t="s">
        <v>145</v>
      </c>
      <c r="C920" s="85" t="s">
        <v>145</v>
      </c>
      <c r="D920" s="85" t="s">
        <v>2335</v>
      </c>
      <c r="E920" s="85" t="s">
        <v>100</v>
      </c>
      <c r="F920" s="85" t="s">
        <v>122</v>
      </c>
      <c r="G920" s="85" t="s">
        <v>471</v>
      </c>
      <c r="H920" s="86" t="s">
        <v>118</v>
      </c>
      <c r="I920" s="86">
        <v>43760</v>
      </c>
      <c r="J920" s="87">
        <v>2708851.5100000002</v>
      </c>
    </row>
    <row r="921" spans="1:10" x14ac:dyDescent="0.3">
      <c r="A921" s="84" t="s">
        <v>2336</v>
      </c>
      <c r="B921" s="85" t="s">
        <v>145</v>
      </c>
      <c r="C921" s="85" t="s">
        <v>145</v>
      </c>
      <c r="D921" s="85" t="s">
        <v>2337</v>
      </c>
      <c r="E921" s="85" t="s">
        <v>100</v>
      </c>
      <c r="F921" s="85" t="s">
        <v>336</v>
      </c>
      <c r="G921" s="85" t="s">
        <v>337</v>
      </c>
      <c r="H921" s="86" t="s">
        <v>118</v>
      </c>
      <c r="I921" s="86">
        <v>43451</v>
      </c>
      <c r="J921" s="87">
        <v>2202932.8199999998</v>
      </c>
    </row>
    <row r="922" spans="1:10" ht="24" x14ac:dyDescent="0.3">
      <c r="A922" s="84" t="s">
        <v>2338</v>
      </c>
      <c r="B922" s="85" t="s">
        <v>423</v>
      </c>
      <c r="C922" s="85" t="s">
        <v>423</v>
      </c>
      <c r="D922" s="85" t="s">
        <v>2339</v>
      </c>
      <c r="E922" s="85" t="s">
        <v>100</v>
      </c>
      <c r="F922" s="85" t="s">
        <v>2340</v>
      </c>
      <c r="G922" s="85" t="s">
        <v>2341</v>
      </c>
      <c r="H922" s="86" t="s">
        <v>118</v>
      </c>
      <c r="I922" s="86">
        <v>43432</v>
      </c>
      <c r="J922" s="87">
        <v>2659339.33</v>
      </c>
    </row>
    <row r="923" spans="1:10" ht="36" x14ac:dyDescent="0.3">
      <c r="A923" s="84" t="s">
        <v>2342</v>
      </c>
      <c r="B923" s="85" t="s">
        <v>145</v>
      </c>
      <c r="C923" s="85" t="s">
        <v>145</v>
      </c>
      <c r="D923" s="85" t="s">
        <v>2343</v>
      </c>
      <c r="E923" s="85" t="s">
        <v>100</v>
      </c>
      <c r="F923" s="85" t="s">
        <v>336</v>
      </c>
      <c r="G923" s="85" t="s">
        <v>337</v>
      </c>
      <c r="H923" s="86" t="s">
        <v>118</v>
      </c>
      <c r="I923" s="86">
        <v>43451</v>
      </c>
      <c r="J923" s="87">
        <v>4615199.5999999996</v>
      </c>
    </row>
    <row r="924" spans="1:10" x14ac:dyDescent="0.3">
      <c r="A924" s="84" t="s">
        <v>2344</v>
      </c>
      <c r="B924" s="85" t="s">
        <v>145</v>
      </c>
      <c r="C924" s="85" t="s">
        <v>145</v>
      </c>
      <c r="D924" s="85" t="s">
        <v>2345</v>
      </c>
      <c r="E924" s="85" t="s">
        <v>100</v>
      </c>
      <c r="F924" s="85" t="s">
        <v>100</v>
      </c>
      <c r="G924" s="85" t="s">
        <v>100</v>
      </c>
      <c r="H924" s="86" t="s">
        <v>118</v>
      </c>
      <c r="I924" s="86">
        <v>43384</v>
      </c>
      <c r="J924" s="87">
        <v>1394971.2000000002</v>
      </c>
    </row>
    <row r="925" spans="1:10" x14ac:dyDescent="0.3">
      <c r="A925" s="84" t="s">
        <v>2346</v>
      </c>
      <c r="B925" s="85" t="s">
        <v>145</v>
      </c>
      <c r="C925" s="85" t="s">
        <v>145</v>
      </c>
      <c r="D925" s="85" t="s">
        <v>2347</v>
      </c>
      <c r="E925" s="85" t="s">
        <v>100</v>
      </c>
      <c r="F925" s="85" t="s">
        <v>336</v>
      </c>
      <c r="G925" s="85" t="s">
        <v>337</v>
      </c>
      <c r="H925" s="86" t="s">
        <v>118</v>
      </c>
      <c r="I925" s="86">
        <v>43452</v>
      </c>
      <c r="J925" s="87">
        <v>4092046.84</v>
      </c>
    </row>
    <row r="926" spans="1:10" ht="24" x14ac:dyDescent="0.3">
      <c r="A926" s="84" t="s">
        <v>2348</v>
      </c>
      <c r="B926" s="85" t="s">
        <v>145</v>
      </c>
      <c r="C926" s="85" t="s">
        <v>145</v>
      </c>
      <c r="D926" s="85" t="s">
        <v>2349</v>
      </c>
      <c r="E926" s="85" t="s">
        <v>100</v>
      </c>
      <c r="F926" s="85" t="s">
        <v>336</v>
      </c>
      <c r="G926" s="85" t="s">
        <v>337</v>
      </c>
      <c r="H926" s="86" t="s">
        <v>118</v>
      </c>
      <c r="I926" s="86">
        <v>43452</v>
      </c>
      <c r="J926" s="87">
        <v>1405416.2999999998</v>
      </c>
    </row>
    <row r="927" spans="1:10" x14ac:dyDescent="0.3">
      <c r="A927" s="84" t="s">
        <v>2350</v>
      </c>
      <c r="B927" s="85" t="s">
        <v>145</v>
      </c>
      <c r="C927" s="85" t="s">
        <v>145</v>
      </c>
      <c r="D927" s="85" t="s">
        <v>2351</v>
      </c>
      <c r="E927" s="85" t="s">
        <v>100</v>
      </c>
      <c r="F927" s="85" t="s">
        <v>2352</v>
      </c>
      <c r="G927" s="85" t="s">
        <v>2353</v>
      </c>
      <c r="H927" s="86" t="s">
        <v>118</v>
      </c>
      <c r="I927" s="86">
        <v>43452</v>
      </c>
      <c r="J927" s="87">
        <v>1199947.8999999999</v>
      </c>
    </row>
    <row r="928" spans="1:10" ht="36" x14ac:dyDescent="0.3">
      <c r="A928" s="84" t="s">
        <v>2354</v>
      </c>
      <c r="B928" s="85" t="s">
        <v>145</v>
      </c>
      <c r="C928" s="85" t="s">
        <v>145</v>
      </c>
      <c r="D928" s="85" t="s">
        <v>2355</v>
      </c>
      <c r="E928" s="85" t="s">
        <v>100</v>
      </c>
      <c r="F928" s="85" t="s">
        <v>868</v>
      </c>
      <c r="G928" s="85" t="s">
        <v>2356</v>
      </c>
      <c r="H928" s="86" t="s">
        <v>118</v>
      </c>
      <c r="I928" s="86">
        <v>43444</v>
      </c>
      <c r="J928" s="87">
        <v>4193924.2199999993</v>
      </c>
    </row>
    <row r="929" spans="1:10" ht="24" x14ac:dyDescent="0.3">
      <c r="A929" s="84" t="s">
        <v>2357</v>
      </c>
      <c r="B929" s="85" t="s">
        <v>145</v>
      </c>
      <c r="C929" s="85" t="s">
        <v>145</v>
      </c>
      <c r="D929" s="85" t="s">
        <v>2358</v>
      </c>
      <c r="E929" s="85" t="s">
        <v>100</v>
      </c>
      <c r="F929" s="85" t="s">
        <v>130</v>
      </c>
      <c r="G929" s="85" t="s">
        <v>298</v>
      </c>
      <c r="H929" s="86" t="s">
        <v>118</v>
      </c>
      <c r="I929" s="86">
        <v>43627</v>
      </c>
      <c r="J929" s="87">
        <v>110539.51999999999</v>
      </c>
    </row>
    <row r="930" spans="1:10" ht="24" x14ac:dyDescent="0.3">
      <c r="A930" s="84" t="s">
        <v>2359</v>
      </c>
      <c r="B930" s="85" t="s">
        <v>165</v>
      </c>
      <c r="C930" s="85" t="s">
        <v>165</v>
      </c>
      <c r="D930" s="85" t="s">
        <v>2360</v>
      </c>
      <c r="E930" s="85" t="s">
        <v>100</v>
      </c>
      <c r="F930" s="85" t="s">
        <v>122</v>
      </c>
      <c r="G930" s="85" t="s">
        <v>583</v>
      </c>
      <c r="H930" s="86" t="s">
        <v>118</v>
      </c>
      <c r="I930" s="86">
        <v>43369</v>
      </c>
      <c r="J930" s="87">
        <v>904822.68</v>
      </c>
    </row>
    <row r="931" spans="1:10" ht="24" x14ac:dyDescent="0.3">
      <c r="A931" s="84" t="s">
        <v>2361</v>
      </c>
      <c r="B931" s="85" t="s">
        <v>145</v>
      </c>
      <c r="C931" s="85" t="s">
        <v>145</v>
      </c>
      <c r="D931" s="85" t="s">
        <v>2362</v>
      </c>
      <c r="E931" s="85" t="s">
        <v>100</v>
      </c>
      <c r="F931" s="85" t="s">
        <v>1194</v>
      </c>
      <c r="G931" s="85" t="s">
        <v>2363</v>
      </c>
      <c r="H931" s="86" t="s">
        <v>118</v>
      </c>
      <c r="I931" s="86">
        <v>43462</v>
      </c>
      <c r="J931" s="87">
        <v>3814894.39</v>
      </c>
    </row>
    <row r="932" spans="1:10" ht="24" x14ac:dyDescent="0.3">
      <c r="A932" s="84" t="s">
        <v>2364</v>
      </c>
      <c r="B932" s="85" t="s">
        <v>145</v>
      </c>
      <c r="C932" s="85" t="s">
        <v>145</v>
      </c>
      <c r="D932" s="85" t="s">
        <v>2365</v>
      </c>
      <c r="E932" s="85" t="s">
        <v>100</v>
      </c>
      <c r="F932" s="85" t="s">
        <v>602</v>
      </c>
      <c r="G932" s="85" t="s">
        <v>603</v>
      </c>
      <c r="H932" s="86" t="s">
        <v>118</v>
      </c>
      <c r="I932" s="86">
        <v>43462</v>
      </c>
      <c r="J932" s="87">
        <v>3060300.2600000002</v>
      </c>
    </row>
    <row r="933" spans="1:10" ht="36" x14ac:dyDescent="0.3">
      <c r="A933" s="84" t="s">
        <v>2366</v>
      </c>
      <c r="B933" s="85" t="s">
        <v>145</v>
      </c>
      <c r="C933" s="85" t="s">
        <v>145</v>
      </c>
      <c r="D933" s="85" t="s">
        <v>2367</v>
      </c>
      <c r="E933" s="85" t="s">
        <v>100</v>
      </c>
      <c r="F933" s="85" t="s">
        <v>225</v>
      </c>
      <c r="G933" s="85" t="s">
        <v>226</v>
      </c>
      <c r="H933" s="86" t="s">
        <v>118</v>
      </c>
      <c r="I933" s="86">
        <v>43462</v>
      </c>
      <c r="J933" s="87">
        <v>1952857.9999999998</v>
      </c>
    </row>
    <row r="934" spans="1:10" ht="24" x14ac:dyDescent="0.3">
      <c r="A934" s="84" t="s">
        <v>2368</v>
      </c>
      <c r="B934" s="85" t="s">
        <v>145</v>
      </c>
      <c r="C934" s="85" t="s">
        <v>145</v>
      </c>
      <c r="D934" s="85" t="s">
        <v>2369</v>
      </c>
      <c r="E934" s="85" t="s">
        <v>100</v>
      </c>
      <c r="F934" s="85" t="s">
        <v>709</v>
      </c>
      <c r="G934" s="85" t="s">
        <v>2370</v>
      </c>
      <c r="H934" s="86" t="s">
        <v>118</v>
      </c>
      <c r="I934" s="86">
        <v>43462</v>
      </c>
      <c r="J934" s="87">
        <v>1251991.8700000001</v>
      </c>
    </row>
    <row r="935" spans="1:10" ht="60" x14ac:dyDescent="0.3">
      <c r="A935" s="84" t="s">
        <v>2371</v>
      </c>
      <c r="B935" s="85" t="s">
        <v>145</v>
      </c>
      <c r="C935" s="85" t="s">
        <v>145</v>
      </c>
      <c r="D935" s="85" t="s">
        <v>2372</v>
      </c>
      <c r="E935" s="85" t="s">
        <v>100</v>
      </c>
      <c r="F935" s="85" t="s">
        <v>1822</v>
      </c>
      <c r="G935" s="85" t="s">
        <v>2373</v>
      </c>
      <c r="H935" s="86" t="s">
        <v>118</v>
      </c>
      <c r="I935" s="86">
        <v>43462</v>
      </c>
      <c r="J935" s="87">
        <v>21174023.250000004</v>
      </c>
    </row>
    <row r="936" spans="1:10" ht="24" x14ac:dyDescent="0.3">
      <c r="A936" s="84" t="s">
        <v>2374</v>
      </c>
      <c r="B936" s="85" t="s">
        <v>145</v>
      </c>
      <c r="C936" s="85" t="s">
        <v>145</v>
      </c>
      <c r="D936" s="85" t="s">
        <v>2375</v>
      </c>
      <c r="E936" s="85" t="s">
        <v>100</v>
      </c>
      <c r="F936" s="85" t="s">
        <v>2177</v>
      </c>
      <c r="G936" s="85" t="s">
        <v>2178</v>
      </c>
      <c r="H936" s="86" t="s">
        <v>118</v>
      </c>
      <c r="I936" s="86">
        <v>43462</v>
      </c>
      <c r="J936" s="87">
        <v>16209114.850000001</v>
      </c>
    </row>
    <row r="937" spans="1:10" ht="24" x14ac:dyDescent="0.3">
      <c r="A937" s="84" t="s">
        <v>2376</v>
      </c>
      <c r="B937" s="85" t="s">
        <v>145</v>
      </c>
      <c r="C937" s="85" t="s">
        <v>145</v>
      </c>
      <c r="D937" s="85" t="s">
        <v>2377</v>
      </c>
      <c r="E937" s="85" t="s">
        <v>100</v>
      </c>
      <c r="F937" s="85" t="s">
        <v>294</v>
      </c>
      <c r="G937" s="85" t="s">
        <v>295</v>
      </c>
      <c r="H937" s="86" t="s">
        <v>118</v>
      </c>
      <c r="I937" s="86">
        <v>43462</v>
      </c>
      <c r="J937" s="87">
        <v>3252269.8599999994</v>
      </c>
    </row>
    <row r="938" spans="1:10" ht="24" x14ac:dyDescent="0.3">
      <c r="A938" s="84" t="s">
        <v>2378</v>
      </c>
      <c r="B938" s="85" t="s">
        <v>145</v>
      </c>
      <c r="C938" s="85" t="s">
        <v>145</v>
      </c>
      <c r="D938" s="85" t="s">
        <v>2379</v>
      </c>
      <c r="E938" s="85" t="s">
        <v>100</v>
      </c>
      <c r="F938" s="85" t="s">
        <v>626</v>
      </c>
      <c r="G938" s="85" t="s">
        <v>2380</v>
      </c>
      <c r="H938" s="86" t="s">
        <v>118</v>
      </c>
      <c r="I938" s="86">
        <v>43462</v>
      </c>
      <c r="J938" s="87">
        <v>3657703.7600000002</v>
      </c>
    </row>
    <row r="939" spans="1:10" ht="24" x14ac:dyDescent="0.3">
      <c r="A939" s="84" t="s">
        <v>2381</v>
      </c>
      <c r="B939" s="85" t="s">
        <v>145</v>
      </c>
      <c r="C939" s="85" t="s">
        <v>145</v>
      </c>
      <c r="D939" s="85" t="s">
        <v>2382</v>
      </c>
      <c r="E939" s="85" t="s">
        <v>100</v>
      </c>
      <c r="F939" s="85" t="s">
        <v>130</v>
      </c>
      <c r="G939" s="85" t="s">
        <v>170</v>
      </c>
      <c r="H939" s="86" t="s">
        <v>118</v>
      </c>
      <c r="I939" s="86">
        <v>43462</v>
      </c>
      <c r="J939" s="87">
        <v>1132695.48</v>
      </c>
    </row>
    <row r="940" spans="1:10" ht="24" x14ac:dyDescent="0.3">
      <c r="A940" s="84" t="s">
        <v>2383</v>
      </c>
      <c r="B940" s="85" t="s">
        <v>145</v>
      </c>
      <c r="C940" s="85" t="s">
        <v>145</v>
      </c>
      <c r="D940" s="85" t="s">
        <v>2384</v>
      </c>
      <c r="E940" s="85" t="s">
        <v>100</v>
      </c>
      <c r="F940" s="85" t="s">
        <v>336</v>
      </c>
      <c r="G940" s="85" t="s">
        <v>2385</v>
      </c>
      <c r="H940" s="86" t="s">
        <v>118</v>
      </c>
      <c r="I940" s="86">
        <v>43461</v>
      </c>
      <c r="J940" s="87">
        <v>873329.39999999991</v>
      </c>
    </row>
    <row r="941" spans="1:10" ht="36" x14ac:dyDescent="0.3">
      <c r="A941" s="84" t="s">
        <v>2386</v>
      </c>
      <c r="B941" s="85" t="s">
        <v>145</v>
      </c>
      <c r="C941" s="85" t="s">
        <v>145</v>
      </c>
      <c r="D941" s="85" t="s">
        <v>2387</v>
      </c>
      <c r="E941" s="85" t="s">
        <v>100</v>
      </c>
      <c r="F941" s="85" t="s">
        <v>336</v>
      </c>
      <c r="G941" s="85" t="s">
        <v>337</v>
      </c>
      <c r="H941" s="86" t="s">
        <v>118</v>
      </c>
      <c r="I941" s="86">
        <v>43461</v>
      </c>
      <c r="J941" s="87">
        <v>5996490.1199999992</v>
      </c>
    </row>
    <row r="942" spans="1:10" ht="24" x14ac:dyDescent="0.3">
      <c r="A942" s="84" t="s">
        <v>2388</v>
      </c>
      <c r="B942" s="85" t="s">
        <v>145</v>
      </c>
      <c r="C942" s="85" t="s">
        <v>145</v>
      </c>
      <c r="D942" s="85" t="s">
        <v>2389</v>
      </c>
      <c r="E942" s="85" t="s">
        <v>100</v>
      </c>
      <c r="F942" s="85" t="s">
        <v>130</v>
      </c>
      <c r="G942" s="85" t="s">
        <v>537</v>
      </c>
      <c r="H942" s="86" t="s">
        <v>118</v>
      </c>
      <c r="I942" s="86">
        <v>43460</v>
      </c>
      <c r="J942" s="87">
        <v>2480968.0300000003</v>
      </c>
    </row>
    <row r="943" spans="1:10" x14ac:dyDescent="0.3">
      <c r="A943" s="84" t="s">
        <v>2390</v>
      </c>
      <c r="B943" s="85" t="s">
        <v>145</v>
      </c>
      <c r="C943" s="85" t="s">
        <v>145</v>
      </c>
      <c r="D943" s="85" t="s">
        <v>2391</v>
      </c>
      <c r="E943" s="85" t="s">
        <v>100</v>
      </c>
      <c r="F943" s="85" t="s">
        <v>577</v>
      </c>
      <c r="G943" s="85" t="s">
        <v>1181</v>
      </c>
      <c r="H943" s="86" t="s">
        <v>118</v>
      </c>
      <c r="I943" s="86">
        <v>43461</v>
      </c>
      <c r="J943" s="87">
        <v>1479405.64</v>
      </c>
    </row>
    <row r="944" spans="1:10" ht="24" x14ac:dyDescent="0.3">
      <c r="A944" s="84" t="s">
        <v>2392</v>
      </c>
      <c r="B944" s="85" t="s">
        <v>145</v>
      </c>
      <c r="C944" s="85" t="s">
        <v>145</v>
      </c>
      <c r="D944" s="85" t="s">
        <v>2393</v>
      </c>
      <c r="E944" s="85" t="s">
        <v>100</v>
      </c>
      <c r="F944" s="85" t="s">
        <v>130</v>
      </c>
      <c r="G944" s="85" t="s">
        <v>1334</v>
      </c>
      <c r="H944" s="86" t="s">
        <v>118</v>
      </c>
      <c r="I944" s="86">
        <v>43461</v>
      </c>
      <c r="J944" s="87">
        <v>3000725.4899999998</v>
      </c>
    </row>
    <row r="945" spans="1:10" ht="24" x14ac:dyDescent="0.3">
      <c r="A945" s="84" t="s">
        <v>2394</v>
      </c>
      <c r="B945" s="85" t="s">
        <v>145</v>
      </c>
      <c r="C945" s="85" t="s">
        <v>145</v>
      </c>
      <c r="D945" s="85" t="s">
        <v>2395</v>
      </c>
      <c r="E945" s="85" t="s">
        <v>100</v>
      </c>
      <c r="F945" s="85" t="s">
        <v>130</v>
      </c>
      <c r="G945" s="85" t="s">
        <v>1334</v>
      </c>
      <c r="H945" s="86" t="s">
        <v>118</v>
      </c>
      <c r="I945" s="86">
        <v>43461</v>
      </c>
      <c r="J945" s="87">
        <v>1972915.4100000001</v>
      </c>
    </row>
    <row r="946" spans="1:10" ht="24" x14ac:dyDescent="0.3">
      <c r="A946" s="84" t="s">
        <v>2396</v>
      </c>
      <c r="B946" s="85" t="s">
        <v>145</v>
      </c>
      <c r="C946" s="85" t="s">
        <v>145</v>
      </c>
      <c r="D946" s="85" t="s">
        <v>2397</v>
      </c>
      <c r="E946" s="85" t="s">
        <v>100</v>
      </c>
      <c r="F946" s="85" t="s">
        <v>336</v>
      </c>
      <c r="G946" s="85" t="s">
        <v>337</v>
      </c>
      <c r="H946" s="86" t="s">
        <v>118</v>
      </c>
      <c r="I946" s="86">
        <v>43461</v>
      </c>
      <c r="J946" s="87">
        <v>1800000</v>
      </c>
    </row>
    <row r="947" spans="1:10" ht="24" x14ac:dyDescent="0.3">
      <c r="A947" s="84" t="s">
        <v>2398</v>
      </c>
      <c r="B947" s="85" t="s">
        <v>145</v>
      </c>
      <c r="C947" s="85" t="s">
        <v>145</v>
      </c>
      <c r="D947" s="85" t="s">
        <v>2399</v>
      </c>
      <c r="E947" s="85" t="s">
        <v>100</v>
      </c>
      <c r="F947" s="85" t="s">
        <v>662</v>
      </c>
      <c r="G947" s="85" t="s">
        <v>827</v>
      </c>
      <c r="H947" s="86" t="s">
        <v>118</v>
      </c>
      <c r="I947" s="86">
        <v>43446</v>
      </c>
      <c r="J947" s="87">
        <v>7849033.7699999996</v>
      </c>
    </row>
    <row r="948" spans="1:10" x14ac:dyDescent="0.3">
      <c r="A948" s="84" t="s">
        <v>2400</v>
      </c>
      <c r="B948" s="85" t="s">
        <v>145</v>
      </c>
      <c r="C948" s="85" t="s">
        <v>145</v>
      </c>
      <c r="D948" s="85" t="s">
        <v>2401</v>
      </c>
      <c r="E948" s="85" t="s">
        <v>100</v>
      </c>
      <c r="F948" s="85" t="s">
        <v>162</v>
      </c>
      <c r="G948" s="85" t="s">
        <v>163</v>
      </c>
      <c r="H948" s="86" t="s">
        <v>118</v>
      </c>
      <c r="I948" s="86">
        <v>43454</v>
      </c>
      <c r="J948" s="87">
        <v>1974268.4400000002</v>
      </c>
    </row>
    <row r="949" spans="1:10" ht="24" x14ac:dyDescent="0.3">
      <c r="A949" s="84" t="s">
        <v>2402</v>
      </c>
      <c r="B949" s="85" t="s">
        <v>145</v>
      </c>
      <c r="C949" s="85" t="s">
        <v>145</v>
      </c>
      <c r="D949" s="85" t="s">
        <v>2403</v>
      </c>
      <c r="E949" s="85" t="s">
        <v>100</v>
      </c>
      <c r="F949" s="85" t="s">
        <v>218</v>
      </c>
      <c r="G949" s="85" t="s">
        <v>1014</v>
      </c>
      <c r="H949" s="86" t="s">
        <v>118</v>
      </c>
      <c r="I949" s="86">
        <v>43454</v>
      </c>
      <c r="J949" s="87">
        <v>1076710.69</v>
      </c>
    </row>
    <row r="950" spans="1:10" ht="24" x14ac:dyDescent="0.3">
      <c r="A950" s="84" t="s">
        <v>2404</v>
      </c>
      <c r="B950" s="85" t="s">
        <v>145</v>
      </c>
      <c r="C950" s="85" t="s">
        <v>145</v>
      </c>
      <c r="D950" s="85" t="s">
        <v>2405</v>
      </c>
      <c r="E950" s="85" t="s">
        <v>100</v>
      </c>
      <c r="F950" s="85" t="s">
        <v>207</v>
      </c>
      <c r="G950" s="85" t="s">
        <v>208</v>
      </c>
      <c r="H950" s="86" t="s">
        <v>118</v>
      </c>
      <c r="I950" s="86">
        <v>43454</v>
      </c>
      <c r="J950" s="87">
        <v>4472874.2699999996</v>
      </c>
    </row>
    <row r="951" spans="1:10" ht="24" x14ac:dyDescent="0.3">
      <c r="A951" s="84" t="s">
        <v>2406</v>
      </c>
      <c r="B951" s="85" t="s">
        <v>145</v>
      </c>
      <c r="C951" s="85" t="s">
        <v>145</v>
      </c>
      <c r="D951" s="85" t="s">
        <v>2407</v>
      </c>
      <c r="E951" s="85" t="s">
        <v>100</v>
      </c>
      <c r="F951" s="85" t="s">
        <v>162</v>
      </c>
      <c r="G951" s="85" t="s">
        <v>163</v>
      </c>
      <c r="H951" s="86" t="s">
        <v>118</v>
      </c>
      <c r="I951" s="86">
        <v>43455</v>
      </c>
      <c r="J951" s="87">
        <v>1099952.1999999997</v>
      </c>
    </row>
    <row r="952" spans="1:10" ht="24" x14ac:dyDescent="0.3">
      <c r="A952" s="84" t="s">
        <v>2408</v>
      </c>
      <c r="B952" s="85" t="s">
        <v>145</v>
      </c>
      <c r="C952" s="85" t="s">
        <v>145</v>
      </c>
      <c r="D952" s="85" t="s">
        <v>2409</v>
      </c>
      <c r="E952" s="85" t="s">
        <v>100</v>
      </c>
      <c r="F952" s="85" t="s">
        <v>158</v>
      </c>
      <c r="G952" s="85" t="s">
        <v>1724</v>
      </c>
      <c r="H952" s="86" t="s">
        <v>118</v>
      </c>
      <c r="I952" s="86">
        <v>43451</v>
      </c>
      <c r="J952" s="87">
        <v>1946090.6799999997</v>
      </c>
    </row>
    <row r="953" spans="1:10" ht="36" x14ac:dyDescent="0.3">
      <c r="A953" s="84" t="s">
        <v>2410</v>
      </c>
      <c r="B953" s="85" t="s">
        <v>145</v>
      </c>
      <c r="C953" s="85" t="s">
        <v>145</v>
      </c>
      <c r="D953" s="85" t="s">
        <v>2411</v>
      </c>
      <c r="E953" s="85" t="s">
        <v>100</v>
      </c>
      <c r="F953" s="85" t="s">
        <v>218</v>
      </c>
      <c r="G953" s="85" t="s">
        <v>1014</v>
      </c>
      <c r="H953" s="86" t="s">
        <v>118</v>
      </c>
      <c r="I953" s="86">
        <v>43462</v>
      </c>
      <c r="J953" s="87">
        <v>3015597.4</v>
      </c>
    </row>
    <row r="954" spans="1:10" ht="24" x14ac:dyDescent="0.3">
      <c r="A954" s="84" t="s">
        <v>2412</v>
      </c>
      <c r="B954" s="85" t="s">
        <v>145</v>
      </c>
      <c r="C954" s="85" t="s">
        <v>145</v>
      </c>
      <c r="D954" s="85" t="s">
        <v>2413</v>
      </c>
      <c r="E954" s="85" t="s">
        <v>100</v>
      </c>
      <c r="F954" s="85" t="s">
        <v>225</v>
      </c>
      <c r="G954" s="85" t="s">
        <v>226</v>
      </c>
      <c r="H954" s="86" t="s">
        <v>118</v>
      </c>
      <c r="I954" s="86">
        <v>43467</v>
      </c>
      <c r="J954" s="87">
        <v>2149397.9300000002</v>
      </c>
    </row>
    <row r="955" spans="1:10" ht="24" x14ac:dyDescent="0.3">
      <c r="A955" s="84" t="s">
        <v>2414</v>
      </c>
      <c r="B955" s="85" t="s">
        <v>145</v>
      </c>
      <c r="C955" s="85" t="s">
        <v>145</v>
      </c>
      <c r="D955" s="85" t="s">
        <v>2415</v>
      </c>
      <c r="E955" s="85" t="s">
        <v>100</v>
      </c>
      <c r="F955" s="85" t="s">
        <v>151</v>
      </c>
      <c r="G955" s="85" t="s">
        <v>501</v>
      </c>
      <c r="H955" s="86" t="s">
        <v>118</v>
      </c>
      <c r="I955" s="86">
        <v>43676</v>
      </c>
      <c r="J955" s="87">
        <v>1965285.5</v>
      </c>
    </row>
    <row r="956" spans="1:10" ht="36" x14ac:dyDescent="0.3">
      <c r="A956" s="84" t="s">
        <v>2416</v>
      </c>
      <c r="B956" s="85" t="s">
        <v>145</v>
      </c>
      <c r="C956" s="85" t="s">
        <v>145</v>
      </c>
      <c r="D956" s="85" t="s">
        <v>2417</v>
      </c>
      <c r="E956" s="85" t="s">
        <v>100</v>
      </c>
      <c r="F956" s="85" t="s">
        <v>2418</v>
      </c>
      <c r="G956" s="85" t="s">
        <v>2419</v>
      </c>
      <c r="H956" s="86" t="s">
        <v>118</v>
      </c>
      <c r="I956" s="86">
        <v>43455</v>
      </c>
      <c r="J956" s="87">
        <v>4989243.5799999991</v>
      </c>
    </row>
    <row r="957" spans="1:10" ht="24" x14ac:dyDescent="0.3">
      <c r="A957" s="84" t="s">
        <v>2420</v>
      </c>
      <c r="B957" s="85" t="s">
        <v>145</v>
      </c>
      <c r="C957" s="85" t="s">
        <v>145</v>
      </c>
      <c r="D957" s="85" t="s">
        <v>2421</v>
      </c>
      <c r="E957" s="85" t="s">
        <v>100</v>
      </c>
      <c r="F957" s="85" t="s">
        <v>617</v>
      </c>
      <c r="G957" s="85" t="s">
        <v>618</v>
      </c>
      <c r="H957" s="86" t="s">
        <v>118</v>
      </c>
      <c r="I957" s="86">
        <v>43469</v>
      </c>
      <c r="J957" s="87">
        <v>1354406.87</v>
      </c>
    </row>
    <row r="958" spans="1:10" ht="24" x14ac:dyDescent="0.3">
      <c r="A958" s="84" t="s">
        <v>2422</v>
      </c>
      <c r="B958" s="85" t="s">
        <v>145</v>
      </c>
      <c r="C958" s="85" t="s">
        <v>145</v>
      </c>
      <c r="D958" s="85" t="s">
        <v>2423</v>
      </c>
      <c r="E958" s="85" t="s">
        <v>100</v>
      </c>
      <c r="F958" s="85" t="s">
        <v>130</v>
      </c>
      <c r="G958" s="85" t="s">
        <v>1328</v>
      </c>
      <c r="H958" s="86" t="s">
        <v>118</v>
      </c>
      <c r="I958" s="86">
        <v>43467</v>
      </c>
      <c r="J958" s="87">
        <v>4756185.8899999997</v>
      </c>
    </row>
    <row r="959" spans="1:10" ht="24" x14ac:dyDescent="0.3">
      <c r="A959" s="84" t="s">
        <v>2424</v>
      </c>
      <c r="B959" s="85" t="s">
        <v>145</v>
      </c>
      <c r="C959" s="85" t="s">
        <v>145</v>
      </c>
      <c r="D959" s="85" t="s">
        <v>2425</v>
      </c>
      <c r="E959" s="85" t="s">
        <v>100</v>
      </c>
      <c r="F959" s="85" t="s">
        <v>130</v>
      </c>
      <c r="G959" s="85" t="s">
        <v>2426</v>
      </c>
      <c r="H959" s="86" t="s">
        <v>118</v>
      </c>
      <c r="I959" s="86">
        <v>43468</v>
      </c>
      <c r="J959" s="87">
        <v>1052362.5</v>
      </c>
    </row>
    <row r="960" spans="1:10" x14ac:dyDescent="0.3">
      <c r="A960" s="84" t="s">
        <v>2427</v>
      </c>
      <c r="B960" s="85" t="s">
        <v>145</v>
      </c>
      <c r="C960" s="85" t="s">
        <v>145</v>
      </c>
      <c r="D960" s="85" t="s">
        <v>2428</v>
      </c>
      <c r="E960" s="85" t="s">
        <v>100</v>
      </c>
      <c r="F960" s="85" t="s">
        <v>122</v>
      </c>
      <c r="G960" s="85" t="s">
        <v>2429</v>
      </c>
      <c r="H960" s="86" t="s">
        <v>118</v>
      </c>
      <c r="I960" s="86">
        <v>43640</v>
      </c>
      <c r="J960" s="87">
        <v>2288990.23</v>
      </c>
    </row>
    <row r="961" spans="1:10" ht="48" x14ac:dyDescent="0.3">
      <c r="A961" s="84" t="s">
        <v>2430</v>
      </c>
      <c r="B961" s="85" t="s">
        <v>145</v>
      </c>
      <c r="C961" s="85" t="s">
        <v>145</v>
      </c>
      <c r="D961" s="85" t="s">
        <v>2431</v>
      </c>
      <c r="E961" s="85" t="s">
        <v>100</v>
      </c>
      <c r="F961" s="85" t="s">
        <v>1284</v>
      </c>
      <c r="G961" s="85" t="s">
        <v>2432</v>
      </c>
      <c r="H961" s="86" t="s">
        <v>118</v>
      </c>
      <c r="I961" s="86">
        <v>43664</v>
      </c>
      <c r="J961" s="87">
        <v>1221453.9099999999</v>
      </c>
    </row>
    <row r="962" spans="1:10" x14ac:dyDescent="0.3">
      <c r="A962" s="84" t="s">
        <v>2433</v>
      </c>
      <c r="B962" s="85" t="s">
        <v>145</v>
      </c>
      <c r="C962" s="85" t="s">
        <v>145</v>
      </c>
      <c r="D962" s="85" t="s">
        <v>2434</v>
      </c>
      <c r="E962" s="85" t="s">
        <v>100</v>
      </c>
      <c r="F962" s="85" t="s">
        <v>100</v>
      </c>
      <c r="G962" s="85" t="s">
        <v>100</v>
      </c>
      <c r="H962" s="86" t="s">
        <v>118</v>
      </c>
      <c r="I962" s="86">
        <v>43417</v>
      </c>
      <c r="J962" s="87">
        <v>756801.06</v>
      </c>
    </row>
    <row r="963" spans="1:10" x14ac:dyDescent="0.3">
      <c r="A963" s="84" t="s">
        <v>2435</v>
      </c>
      <c r="B963" s="85" t="s">
        <v>145</v>
      </c>
      <c r="C963" s="85" t="s">
        <v>145</v>
      </c>
      <c r="D963" s="85" t="s">
        <v>2436</v>
      </c>
      <c r="E963" s="85" t="s">
        <v>100</v>
      </c>
      <c r="F963" s="85" t="s">
        <v>100</v>
      </c>
      <c r="G963" s="85" t="s">
        <v>100</v>
      </c>
      <c r="H963" s="86" t="s">
        <v>118</v>
      </c>
      <c r="I963" s="86">
        <v>43417</v>
      </c>
      <c r="J963" s="87">
        <v>136260.18</v>
      </c>
    </row>
    <row r="964" spans="1:10" x14ac:dyDescent="0.3">
      <c r="A964" s="84" t="s">
        <v>2437</v>
      </c>
      <c r="B964" s="85" t="s">
        <v>145</v>
      </c>
      <c r="C964" s="85" t="s">
        <v>145</v>
      </c>
      <c r="D964" s="85" t="s">
        <v>2438</v>
      </c>
      <c r="E964" s="85" t="s">
        <v>100</v>
      </c>
      <c r="F964" s="85" t="s">
        <v>100</v>
      </c>
      <c r="G964" s="85" t="s">
        <v>100</v>
      </c>
      <c r="H964" s="86" t="s">
        <v>118</v>
      </c>
      <c r="I964" s="86">
        <v>43417</v>
      </c>
      <c r="J964" s="87">
        <v>556155.56000000006</v>
      </c>
    </row>
    <row r="965" spans="1:10" ht="24" x14ac:dyDescent="0.3">
      <c r="A965" s="84" t="s">
        <v>2439</v>
      </c>
      <c r="B965" s="85" t="s">
        <v>145</v>
      </c>
      <c r="C965" s="85" t="s">
        <v>145</v>
      </c>
      <c r="D965" s="85" t="s">
        <v>2440</v>
      </c>
      <c r="E965" s="85" t="s">
        <v>100</v>
      </c>
      <c r="F965" s="85" t="s">
        <v>100</v>
      </c>
      <c r="G965" s="85" t="s">
        <v>100</v>
      </c>
      <c r="H965" s="86" t="s">
        <v>118</v>
      </c>
      <c r="I965" s="86">
        <v>43410</v>
      </c>
      <c r="J965" s="87">
        <v>1575705.5</v>
      </c>
    </row>
    <row r="966" spans="1:10" ht="36" x14ac:dyDescent="0.3">
      <c r="A966" s="84" t="s">
        <v>2441</v>
      </c>
      <c r="B966" s="85" t="s">
        <v>115</v>
      </c>
      <c r="C966" s="85" t="s">
        <v>115</v>
      </c>
      <c r="D966" s="85" t="s">
        <v>2442</v>
      </c>
      <c r="E966" s="85" t="s">
        <v>100</v>
      </c>
      <c r="F966" s="85" t="s">
        <v>2268</v>
      </c>
      <c r="G966" s="85" t="s">
        <v>2269</v>
      </c>
      <c r="H966" s="86" t="s">
        <v>118</v>
      </c>
      <c r="I966" s="86">
        <v>43556</v>
      </c>
      <c r="J966" s="87">
        <v>1316799</v>
      </c>
    </row>
    <row r="967" spans="1:10" ht="60" x14ac:dyDescent="0.3">
      <c r="A967" s="84" t="s">
        <v>2443</v>
      </c>
      <c r="B967" s="85" t="s">
        <v>188</v>
      </c>
      <c r="C967" s="85" t="s">
        <v>188</v>
      </c>
      <c r="D967" s="85" t="s">
        <v>2444</v>
      </c>
      <c r="E967" s="85" t="s">
        <v>1049</v>
      </c>
      <c r="F967" s="85" t="s">
        <v>100</v>
      </c>
      <c r="G967" s="85" t="s">
        <v>100</v>
      </c>
      <c r="H967" s="86" t="s">
        <v>118</v>
      </c>
      <c r="I967" s="86">
        <v>43474</v>
      </c>
      <c r="J967" s="87">
        <v>36568156.109999985</v>
      </c>
    </row>
    <row r="968" spans="1:10" ht="48" x14ac:dyDescent="0.3">
      <c r="A968" s="84" t="s">
        <v>2445</v>
      </c>
      <c r="B968" s="85" t="s">
        <v>188</v>
      </c>
      <c r="C968" s="85" t="s">
        <v>188</v>
      </c>
      <c r="D968" s="85" t="s">
        <v>2446</v>
      </c>
      <c r="E968" s="85" t="s">
        <v>100</v>
      </c>
      <c r="F968" s="85" t="s">
        <v>130</v>
      </c>
      <c r="G968" s="85" t="s">
        <v>1619</v>
      </c>
      <c r="H968" s="86" t="s">
        <v>118</v>
      </c>
      <c r="I968" s="86">
        <v>43412</v>
      </c>
      <c r="J968" s="87">
        <v>15811569.060000001</v>
      </c>
    </row>
    <row r="969" spans="1:10" ht="24" x14ac:dyDescent="0.3">
      <c r="A969" s="84" t="s">
        <v>2447</v>
      </c>
      <c r="B969" s="85" t="s">
        <v>115</v>
      </c>
      <c r="C969" s="85" t="s">
        <v>115</v>
      </c>
      <c r="D969" s="85" t="s">
        <v>2448</v>
      </c>
      <c r="E969" s="85" t="s">
        <v>100</v>
      </c>
      <c r="F969" s="85" t="s">
        <v>130</v>
      </c>
      <c r="G969" s="85" t="s">
        <v>1165</v>
      </c>
      <c r="H969" s="86" t="s">
        <v>118</v>
      </c>
      <c r="I969" s="86">
        <v>43411</v>
      </c>
      <c r="J969" s="87">
        <v>2898638.1399999997</v>
      </c>
    </row>
    <row r="970" spans="1:10" ht="24" x14ac:dyDescent="0.3">
      <c r="A970" s="84" t="s">
        <v>2449</v>
      </c>
      <c r="B970" s="85" t="s">
        <v>145</v>
      </c>
      <c r="C970" s="85" t="s">
        <v>145</v>
      </c>
      <c r="D970" s="85" t="s">
        <v>2450</v>
      </c>
      <c r="E970" s="85" t="s">
        <v>100</v>
      </c>
      <c r="F970" s="85" t="s">
        <v>130</v>
      </c>
      <c r="G970" s="85" t="s">
        <v>2451</v>
      </c>
      <c r="H970" s="86" t="s">
        <v>118</v>
      </c>
      <c r="I970" s="86">
        <v>43482</v>
      </c>
      <c r="J970" s="87">
        <v>3666110.5200000005</v>
      </c>
    </row>
    <row r="971" spans="1:10" ht="24" x14ac:dyDescent="0.3">
      <c r="A971" s="84" t="s">
        <v>2452</v>
      </c>
      <c r="B971" s="85" t="s">
        <v>145</v>
      </c>
      <c r="C971" s="85" t="s">
        <v>145</v>
      </c>
      <c r="D971" s="85" t="s">
        <v>2453</v>
      </c>
      <c r="E971" s="85" t="s">
        <v>100</v>
      </c>
      <c r="F971" s="85" t="s">
        <v>130</v>
      </c>
      <c r="G971" s="85" t="s">
        <v>180</v>
      </c>
      <c r="H971" s="86" t="s">
        <v>118</v>
      </c>
      <c r="I971" s="86">
        <v>43482</v>
      </c>
      <c r="J971" s="87">
        <v>2288542.2000000002</v>
      </c>
    </row>
    <row r="972" spans="1:10" ht="24" x14ac:dyDescent="0.3">
      <c r="A972" s="84" t="s">
        <v>2454</v>
      </c>
      <c r="B972" s="85" t="s">
        <v>145</v>
      </c>
      <c r="C972" s="85" t="s">
        <v>145</v>
      </c>
      <c r="D972" s="85" t="s">
        <v>2455</v>
      </c>
      <c r="E972" s="85" t="s">
        <v>100</v>
      </c>
      <c r="F972" s="85" t="s">
        <v>173</v>
      </c>
      <c r="G972" s="85" t="s">
        <v>1661</v>
      </c>
      <c r="H972" s="86" t="s">
        <v>118</v>
      </c>
      <c r="I972" s="86">
        <v>43481</v>
      </c>
      <c r="J972" s="87">
        <v>983862.53999999992</v>
      </c>
    </row>
    <row r="973" spans="1:10" ht="36" x14ac:dyDescent="0.3">
      <c r="A973" s="84" t="s">
        <v>2456</v>
      </c>
      <c r="B973" s="85" t="s">
        <v>145</v>
      </c>
      <c r="C973" s="85" t="s">
        <v>145</v>
      </c>
      <c r="D973" s="85" t="s">
        <v>2457</v>
      </c>
      <c r="E973" s="85" t="s">
        <v>100</v>
      </c>
      <c r="F973" s="85" t="s">
        <v>196</v>
      </c>
      <c r="G973" s="85" t="s">
        <v>2458</v>
      </c>
      <c r="H973" s="86" t="s">
        <v>118</v>
      </c>
      <c r="I973" s="86">
        <v>43481</v>
      </c>
      <c r="J973" s="87">
        <v>1074418.8</v>
      </c>
    </row>
    <row r="974" spans="1:10" ht="48" x14ac:dyDescent="0.3">
      <c r="A974" s="84" t="s">
        <v>2459</v>
      </c>
      <c r="B974" s="85" t="s">
        <v>120</v>
      </c>
      <c r="C974" s="85" t="s">
        <v>120</v>
      </c>
      <c r="D974" s="85" t="s">
        <v>2460</v>
      </c>
      <c r="E974" s="85" t="s">
        <v>100</v>
      </c>
      <c r="F974" s="85" t="s">
        <v>122</v>
      </c>
      <c r="G974" s="85" t="s">
        <v>123</v>
      </c>
      <c r="H974" s="86" t="s">
        <v>118</v>
      </c>
      <c r="I974" s="86">
        <v>43524</v>
      </c>
      <c r="J974" s="87">
        <v>775814.1</v>
      </c>
    </row>
    <row r="975" spans="1:10" ht="24" x14ac:dyDescent="0.3">
      <c r="A975" s="84" t="s">
        <v>2461</v>
      </c>
      <c r="B975" s="85" t="s">
        <v>188</v>
      </c>
      <c r="C975" s="85" t="s">
        <v>188</v>
      </c>
      <c r="D975" s="85" t="s">
        <v>2462</v>
      </c>
      <c r="E975" s="85" t="s">
        <v>100</v>
      </c>
      <c r="F975" s="85" t="s">
        <v>158</v>
      </c>
      <c r="G975" s="85" t="s">
        <v>614</v>
      </c>
      <c r="H975" s="86" t="s">
        <v>118</v>
      </c>
      <c r="I975" s="86">
        <v>43440</v>
      </c>
      <c r="J975" s="87">
        <v>9629121.1999999993</v>
      </c>
    </row>
    <row r="976" spans="1:10" ht="24" x14ac:dyDescent="0.3">
      <c r="A976" s="84" t="s">
        <v>2463</v>
      </c>
      <c r="B976" s="85" t="s">
        <v>145</v>
      </c>
      <c r="C976" s="85" t="s">
        <v>145</v>
      </c>
      <c r="D976" s="85" t="s">
        <v>2464</v>
      </c>
      <c r="E976" s="85" t="s">
        <v>100</v>
      </c>
      <c r="F976" s="85" t="s">
        <v>130</v>
      </c>
      <c r="G976" s="85" t="s">
        <v>2299</v>
      </c>
      <c r="H976" s="86" t="s">
        <v>118</v>
      </c>
      <c r="I976" s="86">
        <v>43482</v>
      </c>
      <c r="J976" s="87">
        <v>2039749.63</v>
      </c>
    </row>
    <row r="977" spans="1:10" ht="24" x14ac:dyDescent="0.3">
      <c r="A977" s="84" t="s">
        <v>2465</v>
      </c>
      <c r="B977" s="85" t="s">
        <v>145</v>
      </c>
      <c r="C977" s="85" t="s">
        <v>145</v>
      </c>
      <c r="D977" s="85" t="s">
        <v>2466</v>
      </c>
      <c r="E977" s="85" t="s">
        <v>100</v>
      </c>
      <c r="F977" s="85" t="s">
        <v>158</v>
      </c>
      <c r="G977" s="85" t="s">
        <v>2467</v>
      </c>
      <c r="H977" s="86" t="s">
        <v>118</v>
      </c>
      <c r="I977" s="86">
        <v>43676</v>
      </c>
      <c r="J977" s="87">
        <v>8647517.1600000001</v>
      </c>
    </row>
    <row r="978" spans="1:10" ht="36" x14ac:dyDescent="0.3">
      <c r="A978" s="84" t="s">
        <v>2468</v>
      </c>
      <c r="B978" s="85" t="s">
        <v>120</v>
      </c>
      <c r="C978" s="85" t="s">
        <v>120</v>
      </c>
      <c r="D978" s="85" t="s">
        <v>2469</v>
      </c>
      <c r="E978" s="85" t="s">
        <v>100</v>
      </c>
      <c r="F978" s="85" t="s">
        <v>135</v>
      </c>
      <c r="G978" s="85" t="s">
        <v>136</v>
      </c>
      <c r="H978" s="86" t="s">
        <v>118</v>
      </c>
      <c r="I978" s="86">
        <v>43612</v>
      </c>
      <c r="J978" s="87">
        <v>3671999.9099999997</v>
      </c>
    </row>
    <row r="979" spans="1:10" ht="24" x14ac:dyDescent="0.3">
      <c r="A979" s="84" t="s">
        <v>2470</v>
      </c>
      <c r="B979" s="85" t="s">
        <v>145</v>
      </c>
      <c r="C979" s="85" t="s">
        <v>145</v>
      </c>
      <c r="D979" s="85" t="s">
        <v>2471</v>
      </c>
      <c r="E979" s="85" t="s">
        <v>100</v>
      </c>
      <c r="F979" s="85" t="s">
        <v>817</v>
      </c>
      <c r="G979" s="85" t="s">
        <v>2472</v>
      </c>
      <c r="H979" s="86" t="s">
        <v>118</v>
      </c>
      <c r="I979" s="86">
        <v>43488</v>
      </c>
      <c r="J979" s="87">
        <v>3902082.46</v>
      </c>
    </row>
    <row r="980" spans="1:10" ht="24" x14ac:dyDescent="0.3">
      <c r="A980" s="84" t="s">
        <v>2473</v>
      </c>
      <c r="B980" s="85" t="s">
        <v>145</v>
      </c>
      <c r="C980" s="85" t="s">
        <v>145</v>
      </c>
      <c r="D980" s="85" t="s">
        <v>2474</v>
      </c>
      <c r="E980" s="85" t="s">
        <v>100</v>
      </c>
      <c r="F980" s="85" t="s">
        <v>122</v>
      </c>
      <c r="G980" s="85" t="s">
        <v>2475</v>
      </c>
      <c r="H980" s="86" t="s">
        <v>118</v>
      </c>
      <c r="I980" s="86">
        <v>43490</v>
      </c>
      <c r="J980" s="87">
        <v>1982363.08</v>
      </c>
    </row>
    <row r="981" spans="1:10" ht="24" x14ac:dyDescent="0.3">
      <c r="A981" s="84" t="s">
        <v>2476</v>
      </c>
      <c r="B981" s="85" t="s">
        <v>145</v>
      </c>
      <c r="C981" s="85" t="s">
        <v>145</v>
      </c>
      <c r="D981" s="85" t="s">
        <v>2477</v>
      </c>
      <c r="E981" s="85" t="s">
        <v>100</v>
      </c>
      <c r="F981" s="85" t="s">
        <v>162</v>
      </c>
      <c r="G981" s="85" t="s">
        <v>163</v>
      </c>
      <c r="H981" s="86" t="s">
        <v>118</v>
      </c>
      <c r="I981" s="86">
        <v>43467</v>
      </c>
      <c r="J981" s="87">
        <v>2118918.7699999996</v>
      </c>
    </row>
    <row r="982" spans="1:10" ht="24" x14ac:dyDescent="0.3">
      <c r="A982" s="84" t="s">
        <v>2478</v>
      </c>
      <c r="B982" s="85" t="s">
        <v>145</v>
      </c>
      <c r="C982" s="85" t="s">
        <v>145</v>
      </c>
      <c r="D982" s="85" t="s">
        <v>2479</v>
      </c>
      <c r="E982" s="85" t="s">
        <v>100</v>
      </c>
      <c r="F982" s="85" t="s">
        <v>830</v>
      </c>
      <c r="G982" s="85" t="s">
        <v>831</v>
      </c>
      <c r="H982" s="86" t="s">
        <v>118</v>
      </c>
      <c r="I982" s="86">
        <v>43472</v>
      </c>
      <c r="J982" s="87">
        <v>3409473</v>
      </c>
    </row>
    <row r="983" spans="1:10" ht="24" x14ac:dyDescent="0.3">
      <c r="A983" s="84" t="s">
        <v>2480</v>
      </c>
      <c r="B983" s="85" t="s">
        <v>145</v>
      </c>
      <c r="C983" s="85" t="s">
        <v>145</v>
      </c>
      <c r="D983" s="85" t="s">
        <v>2481</v>
      </c>
      <c r="E983" s="85" t="s">
        <v>100</v>
      </c>
      <c r="F983" s="85" t="s">
        <v>130</v>
      </c>
      <c r="G983" s="85" t="s">
        <v>537</v>
      </c>
      <c r="H983" s="86" t="s">
        <v>118</v>
      </c>
      <c r="I983" s="86">
        <v>43486</v>
      </c>
      <c r="J983" s="87">
        <v>3545560.4399999995</v>
      </c>
    </row>
    <row r="984" spans="1:10" ht="24" x14ac:dyDescent="0.3">
      <c r="A984" s="84" t="s">
        <v>2482</v>
      </c>
      <c r="B984" s="85" t="s">
        <v>145</v>
      </c>
      <c r="C984" s="85" t="s">
        <v>145</v>
      </c>
      <c r="D984" s="85" t="s">
        <v>2483</v>
      </c>
      <c r="E984" s="85" t="s">
        <v>100</v>
      </c>
      <c r="F984" s="85" t="s">
        <v>853</v>
      </c>
      <c r="G984" s="85" t="s">
        <v>2484</v>
      </c>
      <c r="H984" s="86" t="s">
        <v>118</v>
      </c>
      <c r="I984" s="86">
        <v>43647</v>
      </c>
      <c r="J984" s="87">
        <v>1219655.05</v>
      </c>
    </row>
    <row r="985" spans="1:10" ht="48" x14ac:dyDescent="0.3">
      <c r="A985" s="84" t="s">
        <v>2485</v>
      </c>
      <c r="B985" s="85" t="s">
        <v>145</v>
      </c>
      <c r="C985" s="85" t="s">
        <v>145</v>
      </c>
      <c r="D985" s="85" t="s">
        <v>2486</v>
      </c>
      <c r="E985" s="85" t="s">
        <v>100</v>
      </c>
      <c r="F985" s="85" t="s">
        <v>122</v>
      </c>
      <c r="G985" s="85" t="s">
        <v>583</v>
      </c>
      <c r="H985" s="86" t="s">
        <v>118</v>
      </c>
      <c r="I985" s="86">
        <v>43473</v>
      </c>
      <c r="J985" s="87">
        <v>7323589.290000001</v>
      </c>
    </row>
    <row r="986" spans="1:10" ht="36" x14ac:dyDescent="0.3">
      <c r="A986" s="84" t="s">
        <v>2487</v>
      </c>
      <c r="B986" s="85" t="s">
        <v>145</v>
      </c>
      <c r="C986" s="85" t="s">
        <v>145</v>
      </c>
      <c r="D986" s="85" t="s">
        <v>2488</v>
      </c>
      <c r="E986" s="85" t="s">
        <v>100</v>
      </c>
      <c r="F986" s="85" t="s">
        <v>336</v>
      </c>
      <c r="G986" s="85" t="s">
        <v>2489</v>
      </c>
      <c r="H986" s="86" t="s">
        <v>118</v>
      </c>
      <c r="I986" s="86">
        <v>43481</v>
      </c>
      <c r="J986" s="87">
        <v>3850000.0000000005</v>
      </c>
    </row>
    <row r="987" spans="1:10" ht="24" x14ac:dyDescent="0.3">
      <c r="A987" s="84" t="s">
        <v>2490</v>
      </c>
      <c r="B987" s="85" t="s">
        <v>145</v>
      </c>
      <c r="C987" s="85" t="s">
        <v>145</v>
      </c>
      <c r="D987" s="85" t="s">
        <v>2491</v>
      </c>
      <c r="E987" s="85" t="s">
        <v>100</v>
      </c>
      <c r="F987" s="85" t="s">
        <v>853</v>
      </c>
      <c r="G987" s="85" t="s">
        <v>2492</v>
      </c>
      <c r="H987" s="86" t="s">
        <v>118</v>
      </c>
      <c r="I987" s="86">
        <v>43467</v>
      </c>
      <c r="J987" s="87">
        <v>1875204.17</v>
      </c>
    </row>
    <row r="988" spans="1:10" ht="24" x14ac:dyDescent="0.3">
      <c r="A988" s="84" t="s">
        <v>2493</v>
      </c>
      <c r="B988" s="85" t="s">
        <v>145</v>
      </c>
      <c r="C988" s="85" t="s">
        <v>145</v>
      </c>
      <c r="D988" s="85" t="s">
        <v>2494</v>
      </c>
      <c r="E988" s="85" t="s">
        <v>100</v>
      </c>
      <c r="F988" s="85" t="s">
        <v>853</v>
      </c>
      <c r="G988" s="85" t="s">
        <v>1800</v>
      </c>
      <c r="H988" s="86" t="s">
        <v>118</v>
      </c>
      <c r="I988" s="86">
        <v>43494</v>
      </c>
      <c r="J988" s="87">
        <v>9665408.6500000004</v>
      </c>
    </row>
    <row r="989" spans="1:10" ht="36" x14ac:dyDescent="0.3">
      <c r="A989" s="84" t="s">
        <v>2495</v>
      </c>
      <c r="B989" s="85" t="s">
        <v>120</v>
      </c>
      <c r="C989" s="85" t="s">
        <v>120</v>
      </c>
      <c r="D989" s="85" t="s">
        <v>2496</v>
      </c>
      <c r="E989" s="85" t="s">
        <v>100</v>
      </c>
      <c r="F989" s="85" t="s">
        <v>162</v>
      </c>
      <c r="G989" s="85" t="s">
        <v>163</v>
      </c>
      <c r="H989" s="86" t="s">
        <v>118</v>
      </c>
      <c r="I989" s="86">
        <v>43599</v>
      </c>
      <c r="J989" s="87">
        <v>774897.95</v>
      </c>
    </row>
    <row r="990" spans="1:10" ht="24" x14ac:dyDescent="0.3">
      <c r="A990" s="84" t="s">
        <v>2497</v>
      </c>
      <c r="B990" s="85" t="s">
        <v>145</v>
      </c>
      <c r="C990" s="85" t="s">
        <v>145</v>
      </c>
      <c r="D990" s="85" t="s">
        <v>2498</v>
      </c>
      <c r="E990" s="85" t="s">
        <v>100</v>
      </c>
      <c r="F990" s="85" t="s">
        <v>1284</v>
      </c>
      <c r="G990" s="85" t="s">
        <v>2499</v>
      </c>
      <c r="H990" s="86" t="s">
        <v>118</v>
      </c>
      <c r="I990" s="86">
        <v>43713</v>
      </c>
      <c r="J990" s="87">
        <v>918619.83</v>
      </c>
    </row>
    <row r="991" spans="1:10" ht="36" x14ac:dyDescent="0.3">
      <c r="A991" s="84" t="s">
        <v>2500</v>
      </c>
      <c r="B991" s="85" t="s">
        <v>188</v>
      </c>
      <c r="C991" s="85" t="s">
        <v>188</v>
      </c>
      <c r="D991" s="85" t="s">
        <v>2501</v>
      </c>
      <c r="E991" s="85" t="s">
        <v>2502</v>
      </c>
      <c r="F991" s="85" t="s">
        <v>100</v>
      </c>
      <c r="G991" s="85" t="s">
        <v>100</v>
      </c>
      <c r="H991" s="86" t="s">
        <v>118</v>
      </c>
      <c r="I991" s="86">
        <v>43406</v>
      </c>
      <c r="J991" s="87">
        <v>6166087.8200000003</v>
      </c>
    </row>
    <row r="992" spans="1:10" ht="36" x14ac:dyDescent="0.3">
      <c r="A992" s="84" t="s">
        <v>2503</v>
      </c>
      <c r="B992" s="85" t="s">
        <v>188</v>
      </c>
      <c r="C992" s="85" t="s">
        <v>188</v>
      </c>
      <c r="D992" s="85" t="s">
        <v>2504</v>
      </c>
      <c r="E992" s="85" t="s">
        <v>374</v>
      </c>
      <c r="F992" s="85" t="s">
        <v>100</v>
      </c>
      <c r="G992" s="85" t="s">
        <v>100</v>
      </c>
      <c r="H992" s="86" t="s">
        <v>118</v>
      </c>
      <c r="I992" s="86">
        <v>43313</v>
      </c>
      <c r="J992" s="87">
        <v>5687091.2399999993</v>
      </c>
    </row>
    <row r="993" spans="1:10" ht="36" x14ac:dyDescent="0.3">
      <c r="A993" s="84" t="s">
        <v>2505</v>
      </c>
      <c r="B993" s="85" t="s">
        <v>188</v>
      </c>
      <c r="C993" s="85" t="s">
        <v>188</v>
      </c>
      <c r="D993" s="85" t="s">
        <v>2506</v>
      </c>
      <c r="E993" s="85" t="s">
        <v>2507</v>
      </c>
      <c r="F993" s="85" t="s">
        <v>135</v>
      </c>
      <c r="G993" s="85" t="s">
        <v>136</v>
      </c>
      <c r="H993" s="86" t="s">
        <v>118</v>
      </c>
      <c r="I993" s="86">
        <v>43437</v>
      </c>
      <c r="J993" s="87">
        <v>32874013.679999996</v>
      </c>
    </row>
    <row r="994" spans="1:10" ht="24" x14ac:dyDescent="0.3">
      <c r="A994" s="84" t="s">
        <v>2508</v>
      </c>
      <c r="B994" s="85" t="s">
        <v>145</v>
      </c>
      <c r="C994" s="85" t="s">
        <v>145</v>
      </c>
      <c r="D994" s="85" t="s">
        <v>2509</v>
      </c>
      <c r="E994" s="85" t="s">
        <v>100</v>
      </c>
      <c r="F994" s="85" t="s">
        <v>420</v>
      </c>
      <c r="G994" s="85" t="s">
        <v>1057</v>
      </c>
      <c r="H994" s="86" t="s">
        <v>118</v>
      </c>
      <c r="I994" s="86">
        <v>43502</v>
      </c>
      <c r="J994" s="87">
        <v>1320565.1600000001</v>
      </c>
    </row>
    <row r="995" spans="1:10" ht="36" x14ac:dyDescent="0.3">
      <c r="A995" s="84" t="s">
        <v>2510</v>
      </c>
      <c r="B995" s="85" t="s">
        <v>145</v>
      </c>
      <c r="C995" s="85" t="s">
        <v>145</v>
      </c>
      <c r="D995" s="85" t="s">
        <v>2511</v>
      </c>
      <c r="E995" s="85" t="s">
        <v>100</v>
      </c>
      <c r="F995" s="85" t="s">
        <v>122</v>
      </c>
      <c r="G995" s="85" t="s">
        <v>498</v>
      </c>
      <c r="H995" s="86" t="s">
        <v>118</v>
      </c>
      <c r="I995" s="86">
        <v>43488</v>
      </c>
      <c r="J995" s="87">
        <v>1675357.16</v>
      </c>
    </row>
    <row r="996" spans="1:10" ht="24" x14ac:dyDescent="0.3">
      <c r="A996" s="84" t="s">
        <v>2512</v>
      </c>
      <c r="B996" s="85" t="s">
        <v>145</v>
      </c>
      <c r="C996" s="85" t="s">
        <v>145</v>
      </c>
      <c r="D996" s="85" t="s">
        <v>2513</v>
      </c>
      <c r="E996" s="85" t="s">
        <v>100</v>
      </c>
      <c r="F996" s="85" t="s">
        <v>130</v>
      </c>
      <c r="G996" s="85" t="s">
        <v>2514</v>
      </c>
      <c r="H996" s="86" t="s">
        <v>118</v>
      </c>
      <c r="I996" s="86">
        <v>43501</v>
      </c>
      <c r="J996" s="87">
        <v>4595358.9400000004</v>
      </c>
    </row>
    <row r="997" spans="1:10" ht="36" x14ac:dyDescent="0.3">
      <c r="A997" s="84" t="s">
        <v>2515</v>
      </c>
      <c r="B997" s="85" t="s">
        <v>145</v>
      </c>
      <c r="C997" s="85" t="s">
        <v>145</v>
      </c>
      <c r="D997" s="85" t="s">
        <v>2516</v>
      </c>
      <c r="E997" s="85" t="s">
        <v>100</v>
      </c>
      <c r="F997" s="85" t="s">
        <v>551</v>
      </c>
      <c r="G997" s="85" t="s">
        <v>2517</v>
      </c>
      <c r="H997" s="86" t="s">
        <v>118</v>
      </c>
      <c r="I997" s="86">
        <v>43775</v>
      </c>
      <c r="J997" s="87">
        <v>6279563.1900000004</v>
      </c>
    </row>
    <row r="998" spans="1:10" ht="24" x14ac:dyDescent="0.3">
      <c r="A998" s="84" t="s">
        <v>2518</v>
      </c>
      <c r="B998" s="85" t="s">
        <v>145</v>
      </c>
      <c r="C998" s="85" t="s">
        <v>145</v>
      </c>
      <c r="D998" s="85" t="s">
        <v>2519</v>
      </c>
      <c r="E998" s="85" t="s">
        <v>100</v>
      </c>
      <c r="F998" s="85" t="s">
        <v>420</v>
      </c>
      <c r="G998" s="85" t="s">
        <v>2520</v>
      </c>
      <c r="H998" s="86" t="s">
        <v>118</v>
      </c>
      <c r="I998" s="86">
        <v>43503</v>
      </c>
      <c r="J998" s="87">
        <v>1837555.8999999994</v>
      </c>
    </row>
    <row r="999" spans="1:10" ht="24" x14ac:dyDescent="0.3">
      <c r="A999" s="84" t="s">
        <v>2521</v>
      </c>
      <c r="B999" s="85" t="s">
        <v>145</v>
      </c>
      <c r="C999" s="85" t="s">
        <v>145</v>
      </c>
      <c r="D999" s="85" t="s">
        <v>2522</v>
      </c>
      <c r="E999" s="85" t="s">
        <v>100</v>
      </c>
      <c r="F999" s="85" t="s">
        <v>158</v>
      </c>
      <c r="G999" s="85" t="s">
        <v>2523</v>
      </c>
      <c r="H999" s="86" t="s">
        <v>118</v>
      </c>
      <c r="I999" s="86">
        <v>43482</v>
      </c>
      <c r="J999" s="87">
        <v>3764694.69</v>
      </c>
    </row>
    <row r="1000" spans="1:10" x14ac:dyDescent="0.3">
      <c r="A1000" s="84" t="s">
        <v>2524</v>
      </c>
      <c r="B1000" s="85" t="s">
        <v>145</v>
      </c>
      <c r="C1000" s="85" t="s">
        <v>145</v>
      </c>
      <c r="D1000" s="85" t="s">
        <v>2525</v>
      </c>
      <c r="E1000" s="85" t="s">
        <v>100</v>
      </c>
      <c r="F1000" s="85" t="s">
        <v>1155</v>
      </c>
      <c r="G1000" s="85" t="s">
        <v>1156</v>
      </c>
      <c r="H1000" s="86" t="s">
        <v>118</v>
      </c>
      <c r="I1000" s="86">
        <v>43495</v>
      </c>
      <c r="J1000" s="87">
        <v>3012506.5199999996</v>
      </c>
    </row>
    <row r="1001" spans="1:10" ht="36" x14ac:dyDescent="0.3">
      <c r="A1001" s="84" t="s">
        <v>2526</v>
      </c>
      <c r="B1001" s="85" t="s">
        <v>145</v>
      </c>
      <c r="C1001" s="85" t="s">
        <v>145</v>
      </c>
      <c r="D1001" s="85" t="s">
        <v>2527</v>
      </c>
      <c r="E1001" s="85" t="s">
        <v>100</v>
      </c>
      <c r="F1001" s="85" t="s">
        <v>1351</v>
      </c>
      <c r="G1001" s="85" t="s">
        <v>1386</v>
      </c>
      <c r="H1001" s="86" t="s">
        <v>118</v>
      </c>
      <c r="I1001" s="86">
        <v>43482</v>
      </c>
      <c r="J1001" s="87">
        <v>14581831.040000003</v>
      </c>
    </row>
    <row r="1002" spans="1:10" ht="36" x14ac:dyDescent="0.3">
      <c r="A1002" s="84" t="s">
        <v>2528</v>
      </c>
      <c r="B1002" s="85" t="s">
        <v>145</v>
      </c>
      <c r="C1002" s="85" t="s">
        <v>145</v>
      </c>
      <c r="D1002" s="85" t="s">
        <v>2529</v>
      </c>
      <c r="E1002" s="85" t="s">
        <v>100</v>
      </c>
      <c r="F1002" s="85" t="s">
        <v>853</v>
      </c>
      <c r="G1002" s="85" t="s">
        <v>2168</v>
      </c>
      <c r="H1002" s="86" t="s">
        <v>118</v>
      </c>
      <c r="I1002" s="86">
        <v>43504</v>
      </c>
      <c r="J1002" s="87">
        <v>2515078.0699999994</v>
      </c>
    </row>
    <row r="1003" spans="1:10" ht="36" x14ac:dyDescent="0.3">
      <c r="A1003" s="84" t="s">
        <v>2530</v>
      </c>
      <c r="B1003" s="85" t="s">
        <v>188</v>
      </c>
      <c r="C1003" s="85" t="s">
        <v>188</v>
      </c>
      <c r="D1003" s="85" t="s">
        <v>2531</v>
      </c>
      <c r="E1003" s="85" t="s">
        <v>1049</v>
      </c>
      <c r="F1003" s="85" t="s">
        <v>100</v>
      </c>
      <c r="G1003" s="85" t="s">
        <v>100</v>
      </c>
      <c r="H1003" s="86" t="s">
        <v>118</v>
      </c>
      <c r="I1003" s="86">
        <v>43417</v>
      </c>
      <c r="J1003" s="87">
        <v>43969363.930000007</v>
      </c>
    </row>
    <row r="1004" spans="1:10" x14ac:dyDescent="0.3">
      <c r="A1004" s="84" t="s">
        <v>2532</v>
      </c>
      <c r="B1004" s="85" t="s">
        <v>145</v>
      </c>
      <c r="C1004" s="85" t="s">
        <v>145</v>
      </c>
      <c r="D1004" s="85" t="s">
        <v>2533</v>
      </c>
      <c r="E1004" s="85" t="s">
        <v>100</v>
      </c>
      <c r="F1004" s="85" t="s">
        <v>100</v>
      </c>
      <c r="G1004" s="85" t="s">
        <v>100</v>
      </c>
      <c r="H1004" s="86" t="s">
        <v>118</v>
      </c>
      <c r="I1004" s="86">
        <v>43420</v>
      </c>
      <c r="J1004" s="87">
        <v>4642795.83</v>
      </c>
    </row>
    <row r="1005" spans="1:10" ht="24" x14ac:dyDescent="0.3">
      <c r="A1005" s="84" t="s">
        <v>2534</v>
      </c>
      <c r="B1005" s="85" t="s">
        <v>145</v>
      </c>
      <c r="C1005" s="85" t="s">
        <v>145</v>
      </c>
      <c r="D1005" s="85" t="s">
        <v>2535</v>
      </c>
      <c r="E1005" s="85" t="s">
        <v>100</v>
      </c>
      <c r="F1005" s="85" t="s">
        <v>130</v>
      </c>
      <c r="G1005" s="85" t="s">
        <v>2536</v>
      </c>
      <c r="H1005" s="86" t="s">
        <v>118</v>
      </c>
      <c r="I1005" s="86">
        <v>43504</v>
      </c>
      <c r="J1005" s="87">
        <v>2554562.3999999994</v>
      </c>
    </row>
    <row r="1006" spans="1:10" ht="24" x14ac:dyDescent="0.3">
      <c r="A1006" s="84" t="s">
        <v>2537</v>
      </c>
      <c r="B1006" s="85" t="s">
        <v>145</v>
      </c>
      <c r="C1006" s="85" t="s">
        <v>145</v>
      </c>
      <c r="D1006" s="85" t="s">
        <v>2538</v>
      </c>
      <c r="E1006" s="85" t="s">
        <v>100</v>
      </c>
      <c r="F1006" s="85" t="s">
        <v>100</v>
      </c>
      <c r="G1006" s="85" t="s">
        <v>100</v>
      </c>
      <c r="H1006" s="86" t="s">
        <v>118</v>
      </c>
      <c r="I1006" s="86">
        <v>43485</v>
      </c>
      <c r="J1006" s="87">
        <v>267462</v>
      </c>
    </row>
    <row r="1007" spans="1:10" ht="36" x14ac:dyDescent="0.3">
      <c r="A1007" s="84" t="s">
        <v>2539</v>
      </c>
      <c r="B1007" s="85" t="s">
        <v>2540</v>
      </c>
      <c r="C1007" s="85" t="s">
        <v>142</v>
      </c>
      <c r="D1007" s="85" t="s">
        <v>2541</v>
      </c>
      <c r="E1007" s="85" t="s">
        <v>1184</v>
      </c>
      <c r="F1007" s="85" t="s">
        <v>100</v>
      </c>
      <c r="G1007" s="85" t="s">
        <v>100</v>
      </c>
      <c r="H1007" s="86" t="s">
        <v>118</v>
      </c>
      <c r="I1007" s="86">
        <v>43445</v>
      </c>
      <c r="J1007" s="87">
        <v>512038.39</v>
      </c>
    </row>
    <row r="1008" spans="1:10" ht="24" x14ac:dyDescent="0.3">
      <c r="A1008" s="84" t="s">
        <v>2542</v>
      </c>
      <c r="B1008" s="85" t="s">
        <v>188</v>
      </c>
      <c r="C1008" s="85" t="s">
        <v>188</v>
      </c>
      <c r="D1008" s="85" t="s">
        <v>2543</v>
      </c>
      <c r="E1008" s="85" t="s">
        <v>100</v>
      </c>
      <c r="F1008" s="85" t="s">
        <v>890</v>
      </c>
      <c r="G1008" s="85" t="s">
        <v>891</v>
      </c>
      <c r="H1008" s="86" t="s">
        <v>118</v>
      </c>
      <c r="I1008" s="86">
        <v>43479</v>
      </c>
      <c r="J1008" s="87">
        <v>9931076.9299999997</v>
      </c>
    </row>
    <row r="1009" spans="1:10" ht="24" x14ac:dyDescent="0.3">
      <c r="A1009" s="84" t="s">
        <v>2544</v>
      </c>
      <c r="B1009" s="85" t="s">
        <v>145</v>
      </c>
      <c r="C1009" s="85" t="s">
        <v>145</v>
      </c>
      <c r="D1009" s="85" t="s">
        <v>2545</v>
      </c>
      <c r="E1009" s="85" t="s">
        <v>100</v>
      </c>
      <c r="F1009" s="85" t="s">
        <v>2546</v>
      </c>
      <c r="G1009" s="85" t="s">
        <v>2547</v>
      </c>
      <c r="H1009" s="86" t="s">
        <v>118</v>
      </c>
      <c r="I1009" s="86">
        <v>43503</v>
      </c>
      <c r="J1009" s="87">
        <v>815451.57000000007</v>
      </c>
    </row>
    <row r="1010" spans="1:10" ht="24" x14ac:dyDescent="0.3">
      <c r="A1010" s="84" t="s">
        <v>2548</v>
      </c>
      <c r="B1010" s="85" t="s">
        <v>145</v>
      </c>
      <c r="C1010" s="85" t="s">
        <v>145</v>
      </c>
      <c r="D1010" s="85" t="s">
        <v>2549</v>
      </c>
      <c r="E1010" s="85" t="s">
        <v>100</v>
      </c>
      <c r="F1010" s="85" t="s">
        <v>130</v>
      </c>
      <c r="G1010" s="85" t="s">
        <v>2550</v>
      </c>
      <c r="H1010" s="86" t="s">
        <v>118</v>
      </c>
      <c r="I1010" s="86">
        <v>43504</v>
      </c>
      <c r="J1010" s="87">
        <v>1105781.3399999999</v>
      </c>
    </row>
    <row r="1011" spans="1:10" ht="24" x14ac:dyDescent="0.3">
      <c r="A1011" s="84" t="s">
        <v>2551</v>
      </c>
      <c r="B1011" s="85" t="s">
        <v>145</v>
      </c>
      <c r="C1011" s="85" t="s">
        <v>145</v>
      </c>
      <c r="D1011" s="85" t="s">
        <v>2552</v>
      </c>
      <c r="E1011" s="85" t="s">
        <v>100</v>
      </c>
      <c r="F1011" s="85" t="s">
        <v>336</v>
      </c>
      <c r="G1011" s="85" t="s">
        <v>1760</v>
      </c>
      <c r="H1011" s="86" t="s">
        <v>118</v>
      </c>
      <c r="I1011" s="86">
        <v>43510</v>
      </c>
      <c r="J1011" s="87">
        <v>1067892</v>
      </c>
    </row>
    <row r="1012" spans="1:10" ht="24" x14ac:dyDescent="0.3">
      <c r="A1012" s="84" t="s">
        <v>2553</v>
      </c>
      <c r="B1012" s="85" t="s">
        <v>145</v>
      </c>
      <c r="C1012" s="85" t="s">
        <v>145</v>
      </c>
      <c r="D1012" s="85" t="s">
        <v>2554</v>
      </c>
      <c r="E1012" s="85" t="s">
        <v>100</v>
      </c>
      <c r="F1012" s="85" t="s">
        <v>122</v>
      </c>
      <c r="G1012" s="85" t="s">
        <v>583</v>
      </c>
      <c r="H1012" s="86" t="s">
        <v>118</v>
      </c>
      <c r="I1012" s="86">
        <v>43515</v>
      </c>
      <c r="J1012" s="87">
        <v>2145309.4500000002</v>
      </c>
    </row>
    <row r="1013" spans="1:10" ht="24" x14ac:dyDescent="0.3">
      <c r="A1013" s="84" t="s">
        <v>2555</v>
      </c>
      <c r="B1013" s="85" t="s">
        <v>145</v>
      </c>
      <c r="C1013" s="85" t="s">
        <v>145</v>
      </c>
      <c r="D1013" s="85" t="s">
        <v>2556</v>
      </c>
      <c r="E1013" s="85" t="s">
        <v>100</v>
      </c>
      <c r="F1013" s="85" t="s">
        <v>130</v>
      </c>
      <c r="G1013" s="85" t="s">
        <v>1749</v>
      </c>
      <c r="H1013" s="86" t="s">
        <v>118</v>
      </c>
      <c r="I1013" s="86">
        <v>43515</v>
      </c>
      <c r="J1013" s="87">
        <v>2385816.3200000003</v>
      </c>
    </row>
    <row r="1014" spans="1:10" ht="36" x14ac:dyDescent="0.3">
      <c r="A1014" s="84" t="s">
        <v>2557</v>
      </c>
      <c r="B1014" s="85" t="s">
        <v>145</v>
      </c>
      <c r="C1014" s="85" t="s">
        <v>145</v>
      </c>
      <c r="D1014" s="85" t="s">
        <v>2558</v>
      </c>
      <c r="E1014" s="85" t="s">
        <v>100</v>
      </c>
      <c r="F1014" s="85" t="s">
        <v>100</v>
      </c>
      <c r="G1014" s="85" t="s">
        <v>100</v>
      </c>
      <c r="H1014" s="86" t="s">
        <v>118</v>
      </c>
      <c r="I1014" s="86">
        <v>43485</v>
      </c>
      <c r="J1014" s="87">
        <v>265204.90000000002</v>
      </c>
    </row>
    <row r="1015" spans="1:10" ht="24" x14ac:dyDescent="0.3">
      <c r="A1015" s="84" t="s">
        <v>2559</v>
      </c>
      <c r="B1015" s="85" t="s">
        <v>145</v>
      </c>
      <c r="C1015" s="85" t="s">
        <v>145</v>
      </c>
      <c r="D1015" s="85" t="s">
        <v>2560</v>
      </c>
      <c r="E1015" s="85" t="s">
        <v>100</v>
      </c>
      <c r="F1015" s="85" t="s">
        <v>100</v>
      </c>
      <c r="G1015" s="85" t="s">
        <v>100</v>
      </c>
      <c r="H1015" s="86" t="s">
        <v>118</v>
      </c>
      <c r="I1015" s="86">
        <v>43455</v>
      </c>
      <c r="J1015" s="87">
        <v>1391907.55</v>
      </c>
    </row>
    <row r="1016" spans="1:10" ht="24" x14ac:dyDescent="0.3">
      <c r="A1016" s="84" t="s">
        <v>2561</v>
      </c>
      <c r="B1016" s="85" t="s">
        <v>145</v>
      </c>
      <c r="C1016" s="85" t="s">
        <v>145</v>
      </c>
      <c r="D1016" s="85" t="s">
        <v>2562</v>
      </c>
      <c r="E1016" s="85" t="s">
        <v>1372</v>
      </c>
      <c r="F1016" s="85" t="s">
        <v>100</v>
      </c>
      <c r="G1016" s="85" t="s">
        <v>100</v>
      </c>
      <c r="H1016" s="86" t="s">
        <v>118</v>
      </c>
      <c r="I1016" s="86">
        <v>43517</v>
      </c>
      <c r="J1016" s="87">
        <v>2400000</v>
      </c>
    </row>
    <row r="1017" spans="1:10" x14ac:dyDescent="0.3">
      <c r="A1017" s="84" t="s">
        <v>2563</v>
      </c>
      <c r="B1017" s="85" t="s">
        <v>145</v>
      </c>
      <c r="C1017" s="85" t="s">
        <v>145</v>
      </c>
      <c r="D1017" s="85" t="s">
        <v>2564</v>
      </c>
      <c r="E1017" s="85" t="s">
        <v>100</v>
      </c>
      <c r="F1017" s="85" t="s">
        <v>130</v>
      </c>
      <c r="G1017" s="85" t="s">
        <v>2565</v>
      </c>
      <c r="H1017" s="86" t="s">
        <v>118</v>
      </c>
      <c r="I1017" s="86">
        <v>43518</v>
      </c>
      <c r="J1017" s="87">
        <v>1388576.49</v>
      </c>
    </row>
    <row r="1018" spans="1:10" ht="48" x14ac:dyDescent="0.3">
      <c r="A1018" s="84" t="s">
        <v>2566</v>
      </c>
      <c r="B1018" s="85" t="s">
        <v>145</v>
      </c>
      <c r="C1018" s="85" t="s">
        <v>145</v>
      </c>
      <c r="D1018" s="85" t="s">
        <v>2567</v>
      </c>
      <c r="E1018" s="85" t="s">
        <v>100</v>
      </c>
      <c r="F1018" s="85" t="s">
        <v>2568</v>
      </c>
      <c r="G1018" s="85" t="s">
        <v>2569</v>
      </c>
      <c r="H1018" s="86" t="s">
        <v>118</v>
      </c>
      <c r="I1018" s="86">
        <v>43515</v>
      </c>
      <c r="J1018" s="87">
        <v>2380509.67</v>
      </c>
    </row>
    <row r="1019" spans="1:10" ht="24" x14ac:dyDescent="0.3">
      <c r="A1019" s="84" t="s">
        <v>2570</v>
      </c>
      <c r="B1019" s="85" t="s">
        <v>145</v>
      </c>
      <c r="C1019" s="85" t="s">
        <v>145</v>
      </c>
      <c r="D1019" s="85" t="s">
        <v>2571</v>
      </c>
      <c r="E1019" s="85" t="s">
        <v>100</v>
      </c>
      <c r="F1019" s="85" t="s">
        <v>122</v>
      </c>
      <c r="G1019" s="85" t="s">
        <v>583</v>
      </c>
      <c r="H1019" s="86" t="s">
        <v>118</v>
      </c>
      <c r="I1019" s="86">
        <v>43522</v>
      </c>
      <c r="J1019" s="87">
        <v>8796344.0799999982</v>
      </c>
    </row>
    <row r="1020" spans="1:10" ht="24" x14ac:dyDescent="0.3">
      <c r="A1020" s="84" t="s">
        <v>2572</v>
      </c>
      <c r="B1020" s="85" t="s">
        <v>145</v>
      </c>
      <c r="C1020" s="85" t="s">
        <v>145</v>
      </c>
      <c r="D1020" s="85" t="s">
        <v>2573</v>
      </c>
      <c r="E1020" s="85" t="s">
        <v>100</v>
      </c>
      <c r="F1020" s="85" t="s">
        <v>130</v>
      </c>
      <c r="G1020" s="85" t="s">
        <v>2574</v>
      </c>
      <c r="H1020" s="86" t="s">
        <v>118</v>
      </c>
      <c r="I1020" s="86">
        <v>43523</v>
      </c>
      <c r="J1020" s="87">
        <v>2335605.7599999993</v>
      </c>
    </row>
    <row r="1021" spans="1:10" ht="36" x14ac:dyDescent="0.3">
      <c r="A1021" s="84" t="s">
        <v>2575</v>
      </c>
      <c r="B1021" s="85" t="s">
        <v>145</v>
      </c>
      <c r="C1021" s="85" t="s">
        <v>145</v>
      </c>
      <c r="D1021" s="85" t="s">
        <v>2576</v>
      </c>
      <c r="E1021" s="85" t="s">
        <v>100</v>
      </c>
      <c r="F1021" s="85" t="s">
        <v>626</v>
      </c>
      <c r="G1021" s="85" t="s">
        <v>627</v>
      </c>
      <c r="H1021" s="86" t="s">
        <v>118</v>
      </c>
      <c r="I1021" s="86">
        <v>43451</v>
      </c>
      <c r="J1021" s="87">
        <v>260914.43</v>
      </c>
    </row>
    <row r="1022" spans="1:10" x14ac:dyDescent="0.3">
      <c r="A1022" s="84" t="s">
        <v>2577</v>
      </c>
      <c r="B1022" s="85" t="s">
        <v>145</v>
      </c>
      <c r="C1022" s="85" t="s">
        <v>145</v>
      </c>
      <c r="D1022" s="85" t="s">
        <v>2578</v>
      </c>
      <c r="E1022" s="85" t="s">
        <v>100</v>
      </c>
      <c r="F1022" s="85" t="s">
        <v>203</v>
      </c>
      <c r="G1022" s="85" t="s">
        <v>963</v>
      </c>
      <c r="H1022" s="86" t="s">
        <v>118</v>
      </c>
      <c r="I1022" s="86">
        <v>43609</v>
      </c>
      <c r="J1022" s="87">
        <v>2206881.9900000002</v>
      </c>
    </row>
    <row r="1023" spans="1:10" ht="24" x14ac:dyDescent="0.3">
      <c r="A1023" s="84" t="s">
        <v>2579</v>
      </c>
      <c r="B1023" s="85" t="s">
        <v>145</v>
      </c>
      <c r="C1023" s="85" t="s">
        <v>145</v>
      </c>
      <c r="D1023" s="85" t="s">
        <v>2580</v>
      </c>
      <c r="E1023" s="85" t="s">
        <v>100</v>
      </c>
      <c r="F1023" s="85" t="s">
        <v>830</v>
      </c>
      <c r="G1023" s="85" t="s">
        <v>1583</v>
      </c>
      <c r="H1023" s="86" t="s">
        <v>118</v>
      </c>
      <c r="I1023" s="86">
        <v>43524</v>
      </c>
      <c r="J1023" s="87">
        <v>1419996.6700000002</v>
      </c>
    </row>
    <row r="1024" spans="1:10" ht="36" x14ac:dyDescent="0.3">
      <c r="A1024" s="84" t="s">
        <v>2581</v>
      </c>
      <c r="B1024" s="85" t="s">
        <v>145</v>
      </c>
      <c r="C1024" s="85" t="s">
        <v>145</v>
      </c>
      <c r="D1024" s="85" t="s">
        <v>2582</v>
      </c>
      <c r="E1024" s="85" t="s">
        <v>100</v>
      </c>
      <c r="F1024" s="85" t="s">
        <v>147</v>
      </c>
      <c r="G1024" s="85" t="s">
        <v>2583</v>
      </c>
      <c r="H1024" s="86" t="s">
        <v>118</v>
      </c>
      <c r="I1024" s="86">
        <v>43524</v>
      </c>
      <c r="J1024" s="87">
        <v>3170521.07</v>
      </c>
    </row>
    <row r="1025" spans="1:10" ht="48" x14ac:dyDescent="0.3">
      <c r="A1025" s="84" t="s">
        <v>2584</v>
      </c>
      <c r="B1025" s="85" t="s">
        <v>145</v>
      </c>
      <c r="C1025" s="85" t="s">
        <v>145</v>
      </c>
      <c r="D1025" s="85" t="s">
        <v>2585</v>
      </c>
      <c r="E1025" s="85" t="s">
        <v>100</v>
      </c>
      <c r="F1025" s="85" t="s">
        <v>2132</v>
      </c>
      <c r="G1025" s="85" t="s">
        <v>2133</v>
      </c>
      <c r="H1025" s="86" t="s">
        <v>118</v>
      </c>
      <c r="I1025" s="86">
        <v>43524</v>
      </c>
      <c r="J1025" s="87">
        <v>3309022.5400000005</v>
      </c>
    </row>
    <row r="1026" spans="1:10" x14ac:dyDescent="0.3">
      <c r="A1026" s="84" t="s">
        <v>2586</v>
      </c>
      <c r="B1026" s="85" t="s">
        <v>145</v>
      </c>
      <c r="C1026" s="85" t="s">
        <v>145</v>
      </c>
      <c r="D1026" s="85" t="s">
        <v>2587</v>
      </c>
      <c r="E1026" s="85" t="s">
        <v>100</v>
      </c>
      <c r="F1026" s="85" t="s">
        <v>100</v>
      </c>
      <c r="G1026" s="85" t="s">
        <v>100</v>
      </c>
      <c r="H1026" s="86" t="s">
        <v>118</v>
      </c>
      <c r="I1026" s="86">
        <v>43483</v>
      </c>
      <c r="J1026" s="87">
        <v>4659177.5999999996</v>
      </c>
    </row>
    <row r="1027" spans="1:10" ht="24" x14ac:dyDescent="0.3">
      <c r="A1027" s="84" t="s">
        <v>2588</v>
      </c>
      <c r="B1027" s="85" t="s">
        <v>145</v>
      </c>
      <c r="C1027" s="85" t="s">
        <v>145</v>
      </c>
      <c r="D1027" s="85" t="s">
        <v>2589</v>
      </c>
      <c r="E1027" s="85" t="s">
        <v>100</v>
      </c>
      <c r="F1027" s="85" t="s">
        <v>100</v>
      </c>
      <c r="G1027" s="85" t="s">
        <v>100</v>
      </c>
      <c r="H1027" s="86" t="s">
        <v>118</v>
      </c>
      <c r="I1027" s="86">
        <v>43483</v>
      </c>
      <c r="J1027" s="87">
        <v>408052.8</v>
      </c>
    </row>
    <row r="1028" spans="1:10" ht="24" x14ac:dyDescent="0.3">
      <c r="A1028" s="84" t="s">
        <v>2590</v>
      </c>
      <c r="B1028" s="85" t="s">
        <v>145</v>
      </c>
      <c r="C1028" s="85" t="s">
        <v>145</v>
      </c>
      <c r="D1028" s="85" t="s">
        <v>2591</v>
      </c>
      <c r="E1028" s="85" t="s">
        <v>100</v>
      </c>
      <c r="F1028" s="85" t="s">
        <v>100</v>
      </c>
      <c r="G1028" s="85" t="s">
        <v>100</v>
      </c>
      <c r="H1028" s="86" t="s">
        <v>118</v>
      </c>
      <c r="I1028" s="86">
        <v>43501</v>
      </c>
      <c r="J1028" s="87">
        <v>1375992</v>
      </c>
    </row>
    <row r="1029" spans="1:10" ht="24" x14ac:dyDescent="0.3">
      <c r="A1029" s="84" t="s">
        <v>2592</v>
      </c>
      <c r="B1029" s="85" t="s">
        <v>145</v>
      </c>
      <c r="C1029" s="85" t="s">
        <v>145</v>
      </c>
      <c r="D1029" s="85" t="s">
        <v>2593</v>
      </c>
      <c r="E1029" s="85" t="s">
        <v>100</v>
      </c>
      <c r="F1029" s="85" t="s">
        <v>100</v>
      </c>
      <c r="G1029" s="85" t="s">
        <v>100</v>
      </c>
      <c r="H1029" s="86" t="s">
        <v>118</v>
      </c>
      <c r="I1029" s="86">
        <v>43469</v>
      </c>
      <c r="J1029" s="87">
        <v>1607053.6800000002</v>
      </c>
    </row>
    <row r="1030" spans="1:10" ht="36" x14ac:dyDescent="0.3">
      <c r="A1030" s="84" t="s">
        <v>2594</v>
      </c>
      <c r="B1030" s="85" t="s">
        <v>145</v>
      </c>
      <c r="C1030" s="85" t="s">
        <v>145</v>
      </c>
      <c r="D1030" s="85" t="s">
        <v>2595</v>
      </c>
      <c r="E1030" s="85" t="s">
        <v>100</v>
      </c>
      <c r="F1030" s="85" t="s">
        <v>100</v>
      </c>
      <c r="G1030" s="85" t="s">
        <v>100</v>
      </c>
      <c r="H1030" s="86" t="s">
        <v>118</v>
      </c>
      <c r="I1030" s="86">
        <v>43468</v>
      </c>
      <c r="J1030" s="87">
        <v>1232626.19</v>
      </c>
    </row>
    <row r="1031" spans="1:10" ht="24" x14ac:dyDescent="0.3">
      <c r="A1031" s="84" t="s">
        <v>2596</v>
      </c>
      <c r="B1031" s="85" t="s">
        <v>145</v>
      </c>
      <c r="C1031" s="85" t="s">
        <v>145</v>
      </c>
      <c r="D1031" s="85" t="s">
        <v>2597</v>
      </c>
      <c r="E1031" s="85" t="s">
        <v>100</v>
      </c>
      <c r="F1031" s="85" t="s">
        <v>100</v>
      </c>
      <c r="G1031" s="85" t="s">
        <v>100</v>
      </c>
      <c r="H1031" s="86" t="s">
        <v>118</v>
      </c>
      <c r="I1031" s="86">
        <v>43468</v>
      </c>
      <c r="J1031" s="87">
        <v>2104315.2000000002</v>
      </c>
    </row>
    <row r="1032" spans="1:10" x14ac:dyDescent="0.3">
      <c r="A1032" s="84" t="s">
        <v>2598</v>
      </c>
      <c r="B1032" s="85" t="s">
        <v>145</v>
      </c>
      <c r="C1032" s="85" t="s">
        <v>145</v>
      </c>
      <c r="D1032" s="85" t="s">
        <v>2599</v>
      </c>
      <c r="E1032" s="85" t="s">
        <v>100</v>
      </c>
      <c r="F1032" s="85" t="s">
        <v>100</v>
      </c>
      <c r="G1032" s="85" t="s">
        <v>100</v>
      </c>
      <c r="H1032" s="86" t="s">
        <v>118</v>
      </c>
      <c r="I1032" s="86">
        <v>43455</v>
      </c>
      <c r="J1032" s="87">
        <v>9568823.0099999998</v>
      </c>
    </row>
    <row r="1033" spans="1:10" ht="24" x14ac:dyDescent="0.3">
      <c r="A1033" s="84" t="s">
        <v>2600</v>
      </c>
      <c r="B1033" s="85" t="s">
        <v>145</v>
      </c>
      <c r="C1033" s="85" t="s">
        <v>145</v>
      </c>
      <c r="D1033" s="85" t="s">
        <v>2601</v>
      </c>
      <c r="E1033" s="85" t="s">
        <v>100</v>
      </c>
      <c r="F1033" s="85" t="s">
        <v>100</v>
      </c>
      <c r="G1033" s="85" t="s">
        <v>100</v>
      </c>
      <c r="H1033" s="86" t="s">
        <v>118</v>
      </c>
      <c r="I1033" s="86">
        <v>43479</v>
      </c>
      <c r="J1033" s="87">
        <v>1576617.98</v>
      </c>
    </row>
    <row r="1034" spans="1:10" ht="36" x14ac:dyDescent="0.3">
      <c r="A1034" s="84" t="s">
        <v>2602</v>
      </c>
      <c r="B1034" s="85" t="s">
        <v>145</v>
      </c>
      <c r="C1034" s="85" t="s">
        <v>145</v>
      </c>
      <c r="D1034" s="85" t="s">
        <v>2603</v>
      </c>
      <c r="E1034" s="85" t="s">
        <v>100</v>
      </c>
      <c r="F1034" s="85" t="s">
        <v>100</v>
      </c>
      <c r="G1034" s="85" t="s">
        <v>100</v>
      </c>
      <c r="H1034" s="86" t="s">
        <v>118</v>
      </c>
      <c r="I1034" s="86">
        <v>43453</v>
      </c>
      <c r="J1034" s="87">
        <v>76839.03</v>
      </c>
    </row>
    <row r="1035" spans="1:10" ht="24" x14ac:dyDescent="0.3">
      <c r="A1035" s="84" t="s">
        <v>2604</v>
      </c>
      <c r="B1035" s="85" t="s">
        <v>142</v>
      </c>
      <c r="C1035" s="85" t="s">
        <v>142</v>
      </c>
      <c r="D1035" s="85" t="s">
        <v>2605</v>
      </c>
      <c r="E1035" s="85" t="s">
        <v>100</v>
      </c>
      <c r="F1035" s="85" t="s">
        <v>162</v>
      </c>
      <c r="G1035" s="85" t="s">
        <v>163</v>
      </c>
      <c r="H1035" s="86" t="s">
        <v>118</v>
      </c>
      <c r="I1035" s="86">
        <v>43453</v>
      </c>
      <c r="J1035" s="87">
        <v>7727263.7600000016</v>
      </c>
    </row>
    <row r="1036" spans="1:10" ht="24" x14ac:dyDescent="0.3">
      <c r="A1036" s="84" t="s">
        <v>2606</v>
      </c>
      <c r="B1036" s="85" t="s">
        <v>142</v>
      </c>
      <c r="C1036" s="85" t="s">
        <v>142</v>
      </c>
      <c r="D1036" s="85" t="s">
        <v>2607</v>
      </c>
      <c r="E1036" s="85" t="s">
        <v>100</v>
      </c>
      <c r="F1036" s="85" t="s">
        <v>162</v>
      </c>
      <c r="G1036" s="85" t="s">
        <v>163</v>
      </c>
      <c r="H1036" s="86" t="s">
        <v>118</v>
      </c>
      <c r="I1036" s="86">
        <v>43453</v>
      </c>
      <c r="J1036" s="87">
        <v>6435502.7000000002</v>
      </c>
    </row>
    <row r="1037" spans="1:10" x14ac:dyDescent="0.3">
      <c r="A1037" s="84" t="s">
        <v>2608</v>
      </c>
      <c r="B1037" s="85" t="s">
        <v>145</v>
      </c>
      <c r="C1037" s="85" t="s">
        <v>145</v>
      </c>
      <c r="D1037" s="85" t="s">
        <v>2609</v>
      </c>
      <c r="E1037" s="85" t="s">
        <v>100</v>
      </c>
      <c r="F1037" s="85" t="s">
        <v>100</v>
      </c>
      <c r="G1037" s="85" t="s">
        <v>100</v>
      </c>
      <c r="H1037" s="86" t="s">
        <v>118</v>
      </c>
      <c r="I1037" s="86">
        <v>43511</v>
      </c>
      <c r="J1037" s="87">
        <v>94825.959999999992</v>
      </c>
    </row>
    <row r="1038" spans="1:10" x14ac:dyDescent="0.3">
      <c r="A1038" s="84" t="s">
        <v>2610</v>
      </c>
      <c r="B1038" s="85" t="s">
        <v>145</v>
      </c>
      <c r="C1038" s="85" t="s">
        <v>145</v>
      </c>
      <c r="D1038" s="85" t="s">
        <v>2611</v>
      </c>
      <c r="E1038" s="85" t="s">
        <v>100</v>
      </c>
      <c r="F1038" s="85" t="s">
        <v>100</v>
      </c>
      <c r="G1038" s="85" t="s">
        <v>100</v>
      </c>
      <c r="H1038" s="86" t="s">
        <v>118</v>
      </c>
      <c r="I1038" s="86">
        <v>43514</v>
      </c>
      <c r="J1038" s="87">
        <v>178528.64000000001</v>
      </c>
    </row>
    <row r="1039" spans="1:10" ht="24" x14ac:dyDescent="0.3">
      <c r="A1039" s="84" t="s">
        <v>2612</v>
      </c>
      <c r="B1039" s="85" t="s">
        <v>145</v>
      </c>
      <c r="C1039" s="85" t="s">
        <v>145</v>
      </c>
      <c r="D1039" s="85" t="s">
        <v>2613</v>
      </c>
      <c r="E1039" s="85" t="s">
        <v>100</v>
      </c>
      <c r="F1039" s="85" t="s">
        <v>100</v>
      </c>
      <c r="G1039" s="85" t="s">
        <v>100</v>
      </c>
      <c r="H1039" s="86" t="s">
        <v>118</v>
      </c>
      <c r="I1039" s="86">
        <v>43485</v>
      </c>
      <c r="J1039" s="87">
        <v>1144855.7099999997</v>
      </c>
    </row>
    <row r="1040" spans="1:10" ht="24" x14ac:dyDescent="0.3">
      <c r="A1040" s="84" t="s">
        <v>2614</v>
      </c>
      <c r="B1040" s="85" t="s">
        <v>145</v>
      </c>
      <c r="C1040" s="85" t="s">
        <v>145</v>
      </c>
      <c r="D1040" s="85" t="s">
        <v>2615</v>
      </c>
      <c r="E1040" s="85" t="s">
        <v>100</v>
      </c>
      <c r="F1040" s="85" t="s">
        <v>130</v>
      </c>
      <c r="G1040" s="85" t="s">
        <v>2616</v>
      </c>
      <c r="H1040" s="86" t="s">
        <v>118</v>
      </c>
      <c r="I1040" s="86">
        <v>43768</v>
      </c>
      <c r="J1040" s="87">
        <v>426981.2</v>
      </c>
    </row>
    <row r="1041" spans="1:10" ht="36" x14ac:dyDescent="0.3">
      <c r="A1041" s="84" t="s">
        <v>2617</v>
      </c>
      <c r="B1041" s="85" t="s">
        <v>145</v>
      </c>
      <c r="C1041" s="85" t="s">
        <v>145</v>
      </c>
      <c r="D1041" s="85" t="s">
        <v>2618</v>
      </c>
      <c r="E1041" s="85" t="s">
        <v>100</v>
      </c>
      <c r="F1041" s="85" t="s">
        <v>336</v>
      </c>
      <c r="G1041" s="85" t="s">
        <v>337</v>
      </c>
      <c r="H1041" s="86" t="s">
        <v>118</v>
      </c>
      <c r="I1041" s="86">
        <v>43734</v>
      </c>
      <c r="J1041" s="87">
        <v>2639530.0100000002</v>
      </c>
    </row>
    <row r="1042" spans="1:10" ht="36" x14ac:dyDescent="0.3">
      <c r="A1042" s="84" t="s">
        <v>2619</v>
      </c>
      <c r="B1042" s="85" t="s">
        <v>145</v>
      </c>
      <c r="C1042" s="85" t="s">
        <v>145</v>
      </c>
      <c r="D1042" s="85" t="s">
        <v>2620</v>
      </c>
      <c r="E1042" s="85" t="s">
        <v>100</v>
      </c>
      <c r="F1042" s="85" t="s">
        <v>147</v>
      </c>
      <c r="G1042" s="85" t="s">
        <v>2189</v>
      </c>
      <c r="H1042" s="86" t="s">
        <v>118</v>
      </c>
      <c r="I1042" s="86">
        <v>43731</v>
      </c>
      <c r="J1042" s="87">
        <v>2796013.4</v>
      </c>
    </row>
    <row r="1043" spans="1:10" ht="24" x14ac:dyDescent="0.3">
      <c r="A1043" s="84" t="s">
        <v>2621</v>
      </c>
      <c r="B1043" s="85" t="s">
        <v>145</v>
      </c>
      <c r="C1043" s="85" t="s">
        <v>145</v>
      </c>
      <c r="D1043" s="85" t="s">
        <v>2622</v>
      </c>
      <c r="E1043" s="85" t="s">
        <v>100</v>
      </c>
      <c r="F1043" s="85" t="s">
        <v>2623</v>
      </c>
      <c r="G1043" s="85" t="s">
        <v>2624</v>
      </c>
      <c r="H1043" s="86" t="s">
        <v>118</v>
      </c>
      <c r="I1043" s="86">
        <v>43718</v>
      </c>
      <c r="J1043" s="87">
        <v>3737979.2199999997</v>
      </c>
    </row>
    <row r="1044" spans="1:10" x14ac:dyDescent="0.3">
      <c r="A1044" s="84" t="s">
        <v>2625</v>
      </c>
      <c r="B1044" s="85" t="s">
        <v>145</v>
      </c>
      <c r="C1044" s="85" t="s">
        <v>145</v>
      </c>
      <c r="D1044" s="85" t="s">
        <v>2626</v>
      </c>
      <c r="E1044" s="85" t="s">
        <v>100</v>
      </c>
      <c r="F1044" s="85" t="s">
        <v>100</v>
      </c>
      <c r="G1044" s="85" t="s">
        <v>100</v>
      </c>
      <c r="H1044" s="86" t="s">
        <v>118</v>
      </c>
      <c r="I1044" s="86">
        <v>43485</v>
      </c>
      <c r="J1044" s="87">
        <v>914745.6</v>
      </c>
    </row>
    <row r="1045" spans="1:10" ht="24" x14ac:dyDescent="0.3">
      <c r="A1045" s="84" t="s">
        <v>2627</v>
      </c>
      <c r="B1045" s="85" t="s">
        <v>145</v>
      </c>
      <c r="C1045" s="85" t="s">
        <v>145</v>
      </c>
      <c r="D1045" s="85" t="s">
        <v>2628</v>
      </c>
      <c r="E1045" s="85" t="s">
        <v>100</v>
      </c>
      <c r="F1045" s="85" t="s">
        <v>122</v>
      </c>
      <c r="G1045" s="85" t="s">
        <v>183</v>
      </c>
      <c r="H1045" s="86" t="s">
        <v>118</v>
      </c>
      <c r="I1045" s="86">
        <v>43536</v>
      </c>
      <c r="J1045" s="87">
        <v>1976142.2699999998</v>
      </c>
    </row>
    <row r="1046" spans="1:10" ht="36" x14ac:dyDescent="0.3">
      <c r="A1046" s="84" t="s">
        <v>2629</v>
      </c>
      <c r="B1046" s="85" t="s">
        <v>145</v>
      </c>
      <c r="C1046" s="85" t="s">
        <v>145</v>
      </c>
      <c r="D1046" s="85" t="s">
        <v>2630</v>
      </c>
      <c r="E1046" s="85" t="s">
        <v>100</v>
      </c>
      <c r="F1046" s="85" t="s">
        <v>130</v>
      </c>
      <c r="G1046" s="85" t="s">
        <v>806</v>
      </c>
      <c r="H1046" s="86" t="s">
        <v>118</v>
      </c>
      <c r="I1046" s="86">
        <v>43769</v>
      </c>
      <c r="J1046" s="87">
        <v>3242674.7600000002</v>
      </c>
    </row>
    <row r="1047" spans="1:10" ht="36" x14ac:dyDescent="0.3">
      <c r="A1047" s="84" t="s">
        <v>2631</v>
      </c>
      <c r="B1047" s="85" t="s">
        <v>145</v>
      </c>
      <c r="C1047" s="85" t="s">
        <v>145</v>
      </c>
      <c r="D1047" s="85" t="s">
        <v>2632</v>
      </c>
      <c r="E1047" s="85" t="s">
        <v>100</v>
      </c>
      <c r="F1047" s="85" t="s">
        <v>2006</v>
      </c>
      <c r="G1047" s="85" t="s">
        <v>2007</v>
      </c>
      <c r="H1047" s="86" t="s">
        <v>118</v>
      </c>
      <c r="I1047" s="86">
        <v>43507</v>
      </c>
      <c r="J1047" s="87">
        <v>2840567.0300000003</v>
      </c>
    </row>
    <row r="1048" spans="1:10" ht="24" x14ac:dyDescent="0.3">
      <c r="A1048" s="84" t="s">
        <v>2633</v>
      </c>
      <c r="B1048" s="85" t="s">
        <v>145</v>
      </c>
      <c r="C1048" s="85" t="s">
        <v>145</v>
      </c>
      <c r="D1048" s="85" t="s">
        <v>2634</v>
      </c>
      <c r="E1048" s="85" t="s">
        <v>100</v>
      </c>
      <c r="F1048" s="85" t="s">
        <v>162</v>
      </c>
      <c r="G1048" s="85" t="s">
        <v>163</v>
      </c>
      <c r="H1048" s="86" t="s">
        <v>118</v>
      </c>
      <c r="I1048" s="86">
        <v>43536</v>
      </c>
      <c r="J1048" s="87">
        <v>1106865.45</v>
      </c>
    </row>
    <row r="1049" spans="1:10" ht="24" x14ac:dyDescent="0.3">
      <c r="A1049" s="84" t="s">
        <v>2635</v>
      </c>
      <c r="B1049" s="85" t="s">
        <v>145</v>
      </c>
      <c r="C1049" s="85" t="s">
        <v>145</v>
      </c>
      <c r="D1049" s="85" t="s">
        <v>2636</v>
      </c>
      <c r="E1049" s="85" t="s">
        <v>100</v>
      </c>
      <c r="F1049" s="85" t="s">
        <v>100</v>
      </c>
      <c r="G1049" s="85" t="s">
        <v>100</v>
      </c>
      <c r="H1049" s="86" t="s">
        <v>118</v>
      </c>
      <c r="I1049" s="86">
        <v>43490</v>
      </c>
      <c r="J1049" s="87">
        <v>1643486.94</v>
      </c>
    </row>
    <row r="1050" spans="1:10" ht="36" x14ac:dyDescent="0.3">
      <c r="A1050" s="84" t="s">
        <v>2637</v>
      </c>
      <c r="B1050" s="85" t="s">
        <v>115</v>
      </c>
      <c r="C1050" s="85" t="s">
        <v>115</v>
      </c>
      <c r="D1050" s="85" t="s">
        <v>2638</v>
      </c>
      <c r="E1050" s="85" t="s">
        <v>100</v>
      </c>
      <c r="F1050" s="85" t="s">
        <v>544</v>
      </c>
      <c r="G1050" s="85" t="s">
        <v>545</v>
      </c>
      <c r="H1050" s="86" t="s">
        <v>118</v>
      </c>
      <c r="I1050" s="86">
        <v>43630</v>
      </c>
      <c r="J1050" s="87">
        <v>12070184</v>
      </c>
    </row>
    <row r="1051" spans="1:10" ht="36" x14ac:dyDescent="0.3">
      <c r="A1051" s="84" t="s">
        <v>2639</v>
      </c>
      <c r="B1051" s="85" t="s">
        <v>115</v>
      </c>
      <c r="C1051" s="85" t="s">
        <v>115</v>
      </c>
      <c r="D1051" s="85" t="s">
        <v>2640</v>
      </c>
      <c r="E1051" s="85" t="s">
        <v>100</v>
      </c>
      <c r="F1051" s="85" t="s">
        <v>130</v>
      </c>
      <c r="G1051" s="85" t="s">
        <v>2641</v>
      </c>
      <c r="H1051" s="86" t="s">
        <v>118</v>
      </c>
      <c r="I1051" s="86">
        <v>43616</v>
      </c>
      <c r="J1051" s="87">
        <v>3575363</v>
      </c>
    </row>
    <row r="1052" spans="1:10" x14ac:dyDescent="0.3">
      <c r="A1052" s="84" t="s">
        <v>2642</v>
      </c>
      <c r="B1052" s="85" t="s">
        <v>145</v>
      </c>
      <c r="C1052" s="85" t="s">
        <v>145</v>
      </c>
      <c r="D1052" s="85" t="s">
        <v>2643</v>
      </c>
      <c r="E1052" s="85" t="s">
        <v>100</v>
      </c>
      <c r="F1052" s="85" t="s">
        <v>100</v>
      </c>
      <c r="G1052" s="85" t="s">
        <v>100</v>
      </c>
      <c r="H1052" s="86" t="s">
        <v>118</v>
      </c>
      <c r="I1052" s="86">
        <v>43515</v>
      </c>
      <c r="J1052" s="87">
        <v>1316126.8800000001</v>
      </c>
    </row>
    <row r="1053" spans="1:10" x14ac:dyDescent="0.3">
      <c r="A1053" s="84" t="s">
        <v>2644</v>
      </c>
      <c r="B1053" s="85" t="s">
        <v>145</v>
      </c>
      <c r="C1053" s="85" t="s">
        <v>145</v>
      </c>
      <c r="D1053" s="85" t="s">
        <v>2645</v>
      </c>
      <c r="E1053" s="85" t="s">
        <v>100</v>
      </c>
      <c r="F1053" s="85" t="s">
        <v>122</v>
      </c>
      <c r="G1053" s="85" t="s">
        <v>821</v>
      </c>
      <c r="H1053" s="86" t="s">
        <v>118</v>
      </c>
      <c r="I1053" s="86">
        <v>43538</v>
      </c>
      <c r="J1053" s="87">
        <v>7434272.29</v>
      </c>
    </row>
    <row r="1054" spans="1:10" x14ac:dyDescent="0.3">
      <c r="A1054" s="84" t="s">
        <v>2646</v>
      </c>
      <c r="B1054" s="85" t="s">
        <v>145</v>
      </c>
      <c r="C1054" s="85" t="s">
        <v>145</v>
      </c>
      <c r="D1054" s="85" t="s">
        <v>2647</v>
      </c>
      <c r="E1054" s="85" t="s">
        <v>100</v>
      </c>
      <c r="F1054" s="85" t="s">
        <v>100</v>
      </c>
      <c r="G1054" s="85" t="s">
        <v>100</v>
      </c>
      <c r="H1054" s="86" t="s">
        <v>118</v>
      </c>
      <c r="I1054" s="86">
        <v>43483</v>
      </c>
      <c r="J1054" s="87">
        <v>706288.96</v>
      </c>
    </row>
    <row r="1055" spans="1:10" ht="36" x14ac:dyDescent="0.3">
      <c r="A1055" s="84" t="s">
        <v>2648</v>
      </c>
      <c r="B1055" s="85" t="s">
        <v>115</v>
      </c>
      <c r="C1055" s="85" t="s">
        <v>115</v>
      </c>
      <c r="D1055" s="85" t="s">
        <v>2649</v>
      </c>
      <c r="E1055" s="85" t="s">
        <v>126</v>
      </c>
      <c r="F1055" s="85" t="s">
        <v>342</v>
      </c>
      <c r="G1055" s="85" t="s">
        <v>343</v>
      </c>
      <c r="H1055" s="86" t="s">
        <v>118</v>
      </c>
      <c r="I1055" s="86">
        <v>43476</v>
      </c>
      <c r="J1055" s="87">
        <v>8782630</v>
      </c>
    </row>
    <row r="1056" spans="1:10" ht="24" x14ac:dyDescent="0.3">
      <c r="A1056" s="84" t="s">
        <v>2650</v>
      </c>
      <c r="B1056" s="85" t="s">
        <v>145</v>
      </c>
      <c r="C1056" s="85" t="s">
        <v>145</v>
      </c>
      <c r="D1056" s="85" t="s">
        <v>2651</v>
      </c>
      <c r="E1056" s="85" t="s">
        <v>100</v>
      </c>
      <c r="F1056" s="85" t="s">
        <v>100</v>
      </c>
      <c r="G1056" s="85" t="s">
        <v>100</v>
      </c>
      <c r="H1056" s="86" t="s">
        <v>118</v>
      </c>
      <c r="I1056" s="86">
        <v>43494</v>
      </c>
      <c r="J1056" s="87">
        <v>1667070.72</v>
      </c>
    </row>
    <row r="1057" spans="1:10" ht="24" x14ac:dyDescent="0.3">
      <c r="A1057" s="84" t="s">
        <v>2652</v>
      </c>
      <c r="B1057" s="85" t="s">
        <v>115</v>
      </c>
      <c r="C1057" s="85" t="s">
        <v>115</v>
      </c>
      <c r="D1057" s="85" t="s">
        <v>2653</v>
      </c>
      <c r="E1057" s="85" t="s">
        <v>1729</v>
      </c>
      <c r="F1057" s="85" t="s">
        <v>2268</v>
      </c>
      <c r="G1057" s="85" t="s">
        <v>2269</v>
      </c>
      <c r="H1057" s="86" t="s">
        <v>118</v>
      </c>
      <c r="I1057" s="86">
        <v>43460</v>
      </c>
      <c r="J1057" s="87">
        <v>27878737</v>
      </c>
    </row>
    <row r="1058" spans="1:10" ht="36" x14ac:dyDescent="0.3">
      <c r="A1058" s="84" t="s">
        <v>2654</v>
      </c>
      <c r="B1058" s="85" t="s">
        <v>145</v>
      </c>
      <c r="C1058" s="85" t="s">
        <v>145</v>
      </c>
      <c r="D1058" s="85" t="s">
        <v>2655</v>
      </c>
      <c r="E1058" s="85" t="s">
        <v>100</v>
      </c>
      <c r="F1058" s="85" t="s">
        <v>130</v>
      </c>
      <c r="G1058" s="85" t="s">
        <v>180</v>
      </c>
      <c r="H1058" s="86" t="s">
        <v>118</v>
      </c>
      <c r="I1058" s="86">
        <v>43798</v>
      </c>
      <c r="J1058" s="87">
        <v>4499749.6500000004</v>
      </c>
    </row>
    <row r="1059" spans="1:10" ht="36" x14ac:dyDescent="0.3">
      <c r="A1059" s="84" t="s">
        <v>2656</v>
      </c>
      <c r="B1059" s="85" t="s">
        <v>145</v>
      </c>
      <c r="C1059" s="85" t="s">
        <v>145</v>
      </c>
      <c r="D1059" s="85" t="s">
        <v>2657</v>
      </c>
      <c r="E1059" s="85" t="s">
        <v>100</v>
      </c>
      <c r="F1059" s="85" t="s">
        <v>817</v>
      </c>
      <c r="G1059" s="85" t="s">
        <v>2658</v>
      </c>
      <c r="H1059" s="86" t="s">
        <v>118</v>
      </c>
      <c r="I1059" s="86">
        <v>43509</v>
      </c>
      <c r="J1059" s="87">
        <v>1691785.82</v>
      </c>
    </row>
    <row r="1060" spans="1:10" x14ac:dyDescent="0.3">
      <c r="A1060" s="84" t="s">
        <v>2659</v>
      </c>
      <c r="B1060" s="85" t="s">
        <v>145</v>
      </c>
      <c r="C1060" s="85" t="s">
        <v>145</v>
      </c>
      <c r="D1060" s="85" t="s">
        <v>2660</v>
      </c>
      <c r="E1060" s="85" t="s">
        <v>100</v>
      </c>
      <c r="F1060" s="85" t="s">
        <v>100</v>
      </c>
      <c r="G1060" s="85" t="s">
        <v>100</v>
      </c>
      <c r="H1060" s="86" t="s">
        <v>118</v>
      </c>
      <c r="I1060" s="86">
        <v>43494</v>
      </c>
      <c r="J1060" s="87">
        <v>2357251.1999999993</v>
      </c>
    </row>
    <row r="1061" spans="1:10" ht="24" x14ac:dyDescent="0.3">
      <c r="A1061" s="84" t="s">
        <v>2661</v>
      </c>
      <c r="B1061" s="85" t="s">
        <v>145</v>
      </c>
      <c r="C1061" s="85" t="s">
        <v>145</v>
      </c>
      <c r="D1061" s="85" t="s">
        <v>2662</v>
      </c>
      <c r="E1061" s="85" t="s">
        <v>100</v>
      </c>
      <c r="F1061" s="85" t="s">
        <v>100</v>
      </c>
      <c r="G1061" s="85" t="s">
        <v>100</v>
      </c>
      <c r="H1061" s="86" t="s">
        <v>118</v>
      </c>
      <c r="I1061" s="86">
        <v>43462</v>
      </c>
      <c r="J1061" s="87">
        <v>1413884.16</v>
      </c>
    </row>
    <row r="1062" spans="1:10" x14ac:dyDescent="0.3">
      <c r="A1062" s="84" t="s">
        <v>2663</v>
      </c>
      <c r="B1062" s="85" t="s">
        <v>145</v>
      </c>
      <c r="C1062" s="85" t="s">
        <v>145</v>
      </c>
      <c r="D1062" s="85" t="s">
        <v>2664</v>
      </c>
      <c r="E1062" s="85" t="s">
        <v>100</v>
      </c>
      <c r="F1062" s="85" t="s">
        <v>100</v>
      </c>
      <c r="G1062" s="85" t="s">
        <v>100</v>
      </c>
      <c r="H1062" s="86" t="s">
        <v>118</v>
      </c>
      <c r="I1062" s="86">
        <v>43494</v>
      </c>
      <c r="J1062" s="87">
        <v>2859040.8</v>
      </c>
    </row>
    <row r="1063" spans="1:10" x14ac:dyDescent="0.3">
      <c r="A1063" s="84" t="s">
        <v>2665</v>
      </c>
      <c r="B1063" s="85" t="s">
        <v>145</v>
      </c>
      <c r="C1063" s="85" t="s">
        <v>145</v>
      </c>
      <c r="D1063" s="85" t="s">
        <v>2666</v>
      </c>
      <c r="E1063" s="85" t="s">
        <v>100</v>
      </c>
      <c r="F1063" s="85" t="s">
        <v>100</v>
      </c>
      <c r="G1063" s="85" t="s">
        <v>100</v>
      </c>
      <c r="H1063" s="86" t="s">
        <v>118</v>
      </c>
      <c r="I1063" s="86">
        <v>43494</v>
      </c>
      <c r="J1063" s="87">
        <v>2748844.5100000002</v>
      </c>
    </row>
    <row r="1064" spans="1:10" ht="48" x14ac:dyDescent="0.3">
      <c r="A1064" s="84" t="s">
        <v>2667</v>
      </c>
      <c r="B1064" s="85" t="s">
        <v>188</v>
      </c>
      <c r="C1064" s="85" t="s">
        <v>188</v>
      </c>
      <c r="D1064" s="85" t="s">
        <v>2668</v>
      </c>
      <c r="E1064" s="85" t="s">
        <v>2669</v>
      </c>
      <c r="F1064" s="85" t="s">
        <v>100</v>
      </c>
      <c r="G1064" s="85" t="s">
        <v>100</v>
      </c>
      <c r="H1064" s="86" t="s">
        <v>118</v>
      </c>
      <c r="I1064" s="86">
        <v>43510</v>
      </c>
      <c r="J1064" s="87">
        <v>9927940.7500000019</v>
      </c>
    </row>
    <row r="1065" spans="1:10" x14ac:dyDescent="0.3">
      <c r="A1065" s="84" t="s">
        <v>2670</v>
      </c>
      <c r="B1065" s="85" t="s">
        <v>145</v>
      </c>
      <c r="C1065" s="85" t="s">
        <v>145</v>
      </c>
      <c r="D1065" s="85" t="s">
        <v>2671</v>
      </c>
      <c r="E1065" s="85" t="s">
        <v>100</v>
      </c>
      <c r="F1065" s="85" t="s">
        <v>100</v>
      </c>
      <c r="G1065" s="85" t="s">
        <v>100</v>
      </c>
      <c r="H1065" s="86" t="s">
        <v>118</v>
      </c>
      <c r="I1065" s="86">
        <v>43494</v>
      </c>
      <c r="J1065" s="87">
        <v>678960</v>
      </c>
    </row>
    <row r="1066" spans="1:10" x14ac:dyDescent="0.3">
      <c r="A1066" s="84" t="s">
        <v>2672</v>
      </c>
      <c r="B1066" s="85" t="s">
        <v>145</v>
      </c>
      <c r="C1066" s="85" t="s">
        <v>145</v>
      </c>
      <c r="D1066" s="85" t="s">
        <v>2673</v>
      </c>
      <c r="E1066" s="85" t="s">
        <v>2674</v>
      </c>
      <c r="F1066" s="85" t="s">
        <v>100</v>
      </c>
      <c r="G1066" s="85" t="s">
        <v>100</v>
      </c>
      <c r="H1066" s="86" t="s">
        <v>118</v>
      </c>
      <c r="I1066" s="86">
        <v>43544</v>
      </c>
      <c r="J1066" s="87">
        <v>10171530.469999999</v>
      </c>
    </row>
    <row r="1067" spans="1:10" ht="48" x14ac:dyDescent="0.3">
      <c r="A1067" s="84" t="s">
        <v>2675</v>
      </c>
      <c r="B1067" s="85" t="s">
        <v>188</v>
      </c>
      <c r="C1067" s="85" t="s">
        <v>188</v>
      </c>
      <c r="D1067" s="85" t="s">
        <v>2676</v>
      </c>
      <c r="E1067" s="85" t="s">
        <v>100</v>
      </c>
      <c r="F1067" s="85" t="s">
        <v>122</v>
      </c>
      <c r="G1067" s="85" t="s">
        <v>123</v>
      </c>
      <c r="H1067" s="86" t="s">
        <v>118</v>
      </c>
      <c r="I1067" s="86">
        <v>43556</v>
      </c>
      <c r="J1067" s="87">
        <v>3161963.4300000006</v>
      </c>
    </row>
    <row r="1068" spans="1:10" x14ac:dyDescent="0.3">
      <c r="A1068" s="84" t="s">
        <v>2677</v>
      </c>
      <c r="B1068" s="85" t="s">
        <v>145</v>
      </c>
      <c r="C1068" s="85" t="s">
        <v>145</v>
      </c>
      <c r="D1068" s="85" t="s">
        <v>2678</v>
      </c>
      <c r="E1068" s="85" t="s">
        <v>100</v>
      </c>
      <c r="F1068" s="85" t="s">
        <v>100</v>
      </c>
      <c r="G1068" s="85" t="s">
        <v>100</v>
      </c>
      <c r="H1068" s="86" t="s">
        <v>118</v>
      </c>
      <c r="I1068" s="86">
        <v>43495</v>
      </c>
      <c r="J1068" s="87">
        <v>4465442.01</v>
      </c>
    </row>
    <row r="1069" spans="1:10" x14ac:dyDescent="0.3">
      <c r="A1069" s="84" t="s">
        <v>2679</v>
      </c>
      <c r="B1069" s="85" t="s">
        <v>145</v>
      </c>
      <c r="C1069" s="85" t="s">
        <v>145</v>
      </c>
      <c r="D1069" s="85" t="s">
        <v>2680</v>
      </c>
      <c r="E1069" s="85" t="s">
        <v>100</v>
      </c>
      <c r="F1069" s="85" t="s">
        <v>100</v>
      </c>
      <c r="G1069" s="85" t="s">
        <v>100</v>
      </c>
      <c r="H1069" s="86" t="s">
        <v>118</v>
      </c>
      <c r="I1069" s="86">
        <v>43499</v>
      </c>
      <c r="J1069" s="87">
        <v>1173242.8799999999</v>
      </c>
    </row>
    <row r="1070" spans="1:10" x14ac:dyDescent="0.3">
      <c r="A1070" s="84" t="s">
        <v>2681</v>
      </c>
      <c r="B1070" s="85" t="s">
        <v>145</v>
      </c>
      <c r="C1070" s="85" t="s">
        <v>145</v>
      </c>
      <c r="D1070" s="85" t="s">
        <v>2682</v>
      </c>
      <c r="E1070" s="85" t="s">
        <v>100</v>
      </c>
      <c r="F1070" s="85" t="s">
        <v>100</v>
      </c>
      <c r="G1070" s="85" t="s">
        <v>100</v>
      </c>
      <c r="H1070" s="86" t="s">
        <v>118</v>
      </c>
      <c r="I1070" s="86">
        <v>43462</v>
      </c>
      <c r="J1070" s="87">
        <v>714811.39</v>
      </c>
    </row>
    <row r="1071" spans="1:10" ht="48" x14ac:dyDescent="0.3">
      <c r="A1071" s="84" t="s">
        <v>2683</v>
      </c>
      <c r="B1071" s="85" t="s">
        <v>188</v>
      </c>
      <c r="C1071" s="85" t="s">
        <v>188</v>
      </c>
      <c r="D1071" s="85" t="s">
        <v>2684</v>
      </c>
      <c r="E1071" s="85" t="s">
        <v>1049</v>
      </c>
      <c r="F1071" s="85" t="s">
        <v>100</v>
      </c>
      <c r="G1071" s="85" t="s">
        <v>100</v>
      </c>
      <c r="H1071" s="86" t="s">
        <v>118</v>
      </c>
      <c r="I1071" s="86">
        <v>43451</v>
      </c>
      <c r="J1071" s="87">
        <v>39366963.380000003</v>
      </c>
    </row>
    <row r="1072" spans="1:10" ht="24" x14ac:dyDescent="0.3">
      <c r="A1072" s="84" t="s">
        <v>2685</v>
      </c>
      <c r="B1072" s="85" t="s">
        <v>142</v>
      </c>
      <c r="C1072" s="85" t="s">
        <v>142</v>
      </c>
      <c r="D1072" s="85" t="s">
        <v>2686</v>
      </c>
      <c r="E1072" s="85" t="s">
        <v>100</v>
      </c>
      <c r="F1072" s="85" t="s">
        <v>817</v>
      </c>
      <c r="G1072" s="85" t="s">
        <v>2658</v>
      </c>
      <c r="H1072" s="86" t="s">
        <v>118</v>
      </c>
      <c r="I1072" s="86">
        <v>43518</v>
      </c>
      <c r="J1072" s="87">
        <v>1637343.9</v>
      </c>
    </row>
    <row r="1073" spans="1:10" ht="36" x14ac:dyDescent="0.3">
      <c r="A1073" s="84" t="s">
        <v>2687</v>
      </c>
      <c r="B1073" s="85" t="s">
        <v>142</v>
      </c>
      <c r="C1073" s="85" t="s">
        <v>142</v>
      </c>
      <c r="D1073" s="85" t="s">
        <v>2688</v>
      </c>
      <c r="E1073" s="85" t="s">
        <v>1729</v>
      </c>
      <c r="F1073" s="85" t="s">
        <v>100</v>
      </c>
      <c r="G1073" s="85" t="s">
        <v>100</v>
      </c>
      <c r="H1073" s="86" t="s">
        <v>118</v>
      </c>
      <c r="I1073" s="86">
        <v>43461</v>
      </c>
      <c r="J1073" s="87">
        <v>1269138.49</v>
      </c>
    </row>
    <row r="1074" spans="1:10" ht="24" x14ac:dyDescent="0.3">
      <c r="A1074" s="84" t="s">
        <v>2689</v>
      </c>
      <c r="B1074" s="85" t="s">
        <v>145</v>
      </c>
      <c r="C1074" s="85" t="s">
        <v>145</v>
      </c>
      <c r="D1074" s="85" t="s">
        <v>2690</v>
      </c>
      <c r="E1074" s="85" t="s">
        <v>100</v>
      </c>
      <c r="F1074" s="85" t="s">
        <v>100</v>
      </c>
      <c r="G1074" s="85" t="s">
        <v>100</v>
      </c>
      <c r="H1074" s="86" t="s">
        <v>118</v>
      </c>
      <c r="I1074" s="86">
        <v>43514</v>
      </c>
      <c r="J1074" s="87">
        <v>1141344</v>
      </c>
    </row>
    <row r="1075" spans="1:10" x14ac:dyDescent="0.3">
      <c r="A1075" s="84" t="s">
        <v>2691</v>
      </c>
      <c r="B1075" s="85" t="s">
        <v>145</v>
      </c>
      <c r="C1075" s="85" t="s">
        <v>145</v>
      </c>
      <c r="D1075" s="85" t="s">
        <v>2522</v>
      </c>
      <c r="E1075" s="85" t="s">
        <v>100</v>
      </c>
      <c r="F1075" s="85" t="s">
        <v>100</v>
      </c>
      <c r="G1075" s="85" t="s">
        <v>100</v>
      </c>
      <c r="H1075" s="86" t="s">
        <v>118</v>
      </c>
      <c r="I1075" s="86">
        <v>43522</v>
      </c>
      <c r="J1075" s="87">
        <v>1643535.35</v>
      </c>
    </row>
    <row r="1076" spans="1:10" ht="24" x14ac:dyDescent="0.3">
      <c r="A1076" s="84" t="s">
        <v>2692</v>
      </c>
      <c r="B1076" s="85" t="s">
        <v>145</v>
      </c>
      <c r="C1076" s="85" t="s">
        <v>145</v>
      </c>
      <c r="D1076" s="85" t="s">
        <v>2693</v>
      </c>
      <c r="E1076" s="85" t="s">
        <v>100</v>
      </c>
      <c r="F1076" s="85" t="s">
        <v>2177</v>
      </c>
      <c r="G1076" s="85" t="s">
        <v>2178</v>
      </c>
      <c r="H1076" s="86" t="s">
        <v>118</v>
      </c>
      <c r="I1076" s="86">
        <v>43462</v>
      </c>
      <c r="J1076" s="87">
        <v>5157095.6000000006</v>
      </c>
    </row>
    <row r="1077" spans="1:10" ht="24" x14ac:dyDescent="0.3">
      <c r="A1077" s="84" t="s">
        <v>2694</v>
      </c>
      <c r="B1077" s="85" t="s">
        <v>145</v>
      </c>
      <c r="C1077" s="85" t="s">
        <v>145</v>
      </c>
      <c r="D1077" s="85" t="s">
        <v>2695</v>
      </c>
      <c r="E1077" s="85" t="s">
        <v>100</v>
      </c>
      <c r="F1077" s="85" t="s">
        <v>2696</v>
      </c>
      <c r="G1077" s="85" t="s">
        <v>2697</v>
      </c>
      <c r="H1077" s="86" t="s">
        <v>118</v>
      </c>
      <c r="I1077" s="86">
        <v>43516</v>
      </c>
      <c r="J1077" s="87">
        <v>741605.24</v>
      </c>
    </row>
    <row r="1078" spans="1:10" ht="48" x14ac:dyDescent="0.3">
      <c r="A1078" s="84" t="s">
        <v>2698</v>
      </c>
      <c r="B1078" s="85" t="s">
        <v>145</v>
      </c>
      <c r="C1078" s="85" t="s">
        <v>145</v>
      </c>
      <c r="D1078" s="85" t="s">
        <v>2699</v>
      </c>
      <c r="E1078" s="85" t="s">
        <v>100</v>
      </c>
      <c r="F1078" s="85" t="s">
        <v>420</v>
      </c>
      <c r="G1078" s="85" t="s">
        <v>2700</v>
      </c>
      <c r="H1078" s="86" t="s">
        <v>118</v>
      </c>
      <c r="I1078" s="86">
        <v>43685</v>
      </c>
      <c r="J1078" s="87">
        <v>1477378.1400000001</v>
      </c>
    </row>
    <row r="1079" spans="1:10" ht="60" x14ac:dyDescent="0.3">
      <c r="A1079" s="84" t="s">
        <v>2701</v>
      </c>
      <c r="B1079" s="85" t="s">
        <v>188</v>
      </c>
      <c r="C1079" s="85" t="s">
        <v>188</v>
      </c>
      <c r="D1079" s="85" t="s">
        <v>2702</v>
      </c>
      <c r="E1079" s="85" t="s">
        <v>1049</v>
      </c>
      <c r="F1079" s="85" t="s">
        <v>100</v>
      </c>
      <c r="G1079" s="85" t="s">
        <v>100</v>
      </c>
      <c r="H1079" s="86" t="s">
        <v>118</v>
      </c>
      <c r="I1079" s="86">
        <v>43444</v>
      </c>
      <c r="J1079" s="87">
        <v>71092814.020000011</v>
      </c>
    </row>
    <row r="1080" spans="1:10" ht="24" x14ac:dyDescent="0.3">
      <c r="A1080" s="84" t="s">
        <v>2703</v>
      </c>
      <c r="B1080" s="85" t="s">
        <v>188</v>
      </c>
      <c r="C1080" s="85" t="s">
        <v>188</v>
      </c>
      <c r="D1080" s="85" t="s">
        <v>2704</v>
      </c>
      <c r="E1080" s="85" t="s">
        <v>2502</v>
      </c>
      <c r="F1080" s="85" t="s">
        <v>100</v>
      </c>
      <c r="G1080" s="85" t="s">
        <v>100</v>
      </c>
      <c r="H1080" s="86" t="s">
        <v>118</v>
      </c>
      <c r="I1080" s="86">
        <v>43517</v>
      </c>
      <c r="J1080" s="87">
        <v>4853195.54</v>
      </c>
    </row>
    <row r="1081" spans="1:10" ht="36" x14ac:dyDescent="0.3">
      <c r="A1081" s="84" t="s">
        <v>2705</v>
      </c>
      <c r="B1081" s="85" t="s">
        <v>142</v>
      </c>
      <c r="C1081" s="85" t="s">
        <v>142</v>
      </c>
      <c r="D1081" s="85" t="s">
        <v>2706</v>
      </c>
      <c r="E1081" s="85" t="s">
        <v>100</v>
      </c>
      <c r="F1081" s="85" t="s">
        <v>122</v>
      </c>
      <c r="G1081" s="85" t="s">
        <v>608</v>
      </c>
      <c r="H1081" s="86" t="s">
        <v>118</v>
      </c>
      <c r="I1081" s="86">
        <v>43466</v>
      </c>
      <c r="J1081" s="87">
        <v>578231.64</v>
      </c>
    </row>
    <row r="1082" spans="1:10" x14ac:dyDescent="0.3">
      <c r="A1082" s="84" t="s">
        <v>2707</v>
      </c>
      <c r="B1082" s="85" t="s">
        <v>145</v>
      </c>
      <c r="C1082" s="85" t="s">
        <v>145</v>
      </c>
      <c r="D1082" s="85" t="s">
        <v>2708</v>
      </c>
      <c r="E1082" s="85" t="s">
        <v>100</v>
      </c>
      <c r="F1082" s="85" t="s">
        <v>139</v>
      </c>
      <c r="G1082" s="85" t="s">
        <v>1362</v>
      </c>
      <c r="H1082" s="86" t="s">
        <v>118</v>
      </c>
      <c r="I1082" s="86">
        <v>43536</v>
      </c>
      <c r="J1082" s="87">
        <v>4069276.2200000007</v>
      </c>
    </row>
    <row r="1083" spans="1:10" ht="24" x14ac:dyDescent="0.3">
      <c r="A1083" s="84" t="s">
        <v>2709</v>
      </c>
      <c r="B1083" s="85" t="s">
        <v>145</v>
      </c>
      <c r="C1083" s="85" t="s">
        <v>145</v>
      </c>
      <c r="D1083" s="85" t="s">
        <v>2710</v>
      </c>
      <c r="E1083" s="85" t="s">
        <v>100</v>
      </c>
      <c r="F1083" s="85" t="s">
        <v>336</v>
      </c>
      <c r="G1083" s="85" t="s">
        <v>337</v>
      </c>
      <c r="H1083" s="86" t="s">
        <v>118</v>
      </c>
      <c r="I1083" s="86">
        <v>43552</v>
      </c>
      <c r="J1083" s="87">
        <v>2015527.29</v>
      </c>
    </row>
    <row r="1084" spans="1:10" x14ac:dyDescent="0.3">
      <c r="A1084" s="84" t="s">
        <v>2711</v>
      </c>
      <c r="B1084" s="85" t="s">
        <v>145</v>
      </c>
      <c r="C1084" s="85" t="s">
        <v>145</v>
      </c>
      <c r="D1084" s="85" t="s">
        <v>2712</v>
      </c>
      <c r="E1084" s="85" t="s">
        <v>100</v>
      </c>
      <c r="F1084" s="85" t="s">
        <v>100</v>
      </c>
      <c r="G1084" s="85" t="s">
        <v>100</v>
      </c>
      <c r="H1084" s="86" t="s">
        <v>118</v>
      </c>
      <c r="I1084" s="86">
        <v>43516</v>
      </c>
      <c r="J1084" s="87">
        <v>4329694.5099999988</v>
      </c>
    </row>
    <row r="1085" spans="1:10" x14ac:dyDescent="0.3">
      <c r="A1085" s="84" t="s">
        <v>2713</v>
      </c>
      <c r="B1085" s="85" t="s">
        <v>145</v>
      </c>
      <c r="C1085" s="85" t="s">
        <v>145</v>
      </c>
      <c r="D1085" s="85" t="s">
        <v>2714</v>
      </c>
      <c r="E1085" s="85" t="s">
        <v>100</v>
      </c>
      <c r="F1085" s="85" t="s">
        <v>100</v>
      </c>
      <c r="G1085" s="85" t="s">
        <v>100</v>
      </c>
      <c r="H1085" s="86" t="s">
        <v>118</v>
      </c>
      <c r="I1085" s="86">
        <v>43500</v>
      </c>
      <c r="J1085" s="87">
        <v>2076809.8599999999</v>
      </c>
    </row>
    <row r="1086" spans="1:10" ht="36" x14ac:dyDescent="0.3">
      <c r="A1086" s="84" t="s">
        <v>2715</v>
      </c>
      <c r="B1086" s="85" t="s">
        <v>145</v>
      </c>
      <c r="C1086" s="85" t="s">
        <v>145</v>
      </c>
      <c r="D1086" s="85" t="s">
        <v>2716</v>
      </c>
      <c r="E1086" s="85" t="s">
        <v>100</v>
      </c>
      <c r="F1086" s="85" t="s">
        <v>218</v>
      </c>
      <c r="G1086" s="85" t="s">
        <v>1014</v>
      </c>
      <c r="H1086" s="86" t="s">
        <v>118</v>
      </c>
      <c r="I1086" s="86">
        <v>43738</v>
      </c>
      <c r="J1086" s="87">
        <v>20425566.57</v>
      </c>
    </row>
    <row r="1087" spans="1:10" ht="24" x14ac:dyDescent="0.3">
      <c r="A1087" s="84" t="s">
        <v>2717</v>
      </c>
      <c r="B1087" s="85" t="s">
        <v>145</v>
      </c>
      <c r="C1087" s="85" t="s">
        <v>145</v>
      </c>
      <c r="D1087" s="85" t="s">
        <v>2718</v>
      </c>
      <c r="E1087" s="85" t="s">
        <v>100</v>
      </c>
      <c r="F1087" s="85" t="s">
        <v>100</v>
      </c>
      <c r="G1087" s="85" t="s">
        <v>100</v>
      </c>
      <c r="H1087" s="86" t="s">
        <v>118</v>
      </c>
      <c r="I1087" s="86">
        <v>43494</v>
      </c>
      <c r="J1087" s="87">
        <v>1905223.6800000002</v>
      </c>
    </row>
    <row r="1088" spans="1:10" ht="24" x14ac:dyDescent="0.3">
      <c r="A1088" s="84" t="s">
        <v>2719</v>
      </c>
      <c r="B1088" s="85" t="s">
        <v>145</v>
      </c>
      <c r="C1088" s="85" t="s">
        <v>145</v>
      </c>
      <c r="D1088" s="85" t="s">
        <v>2720</v>
      </c>
      <c r="E1088" s="85" t="s">
        <v>100</v>
      </c>
      <c r="F1088" s="85" t="s">
        <v>100</v>
      </c>
      <c r="G1088" s="85" t="s">
        <v>100</v>
      </c>
      <c r="H1088" s="86" t="s">
        <v>118</v>
      </c>
      <c r="I1088" s="86">
        <v>43490</v>
      </c>
      <c r="J1088" s="87">
        <v>1494872.1400000001</v>
      </c>
    </row>
    <row r="1089" spans="1:10" ht="24" x14ac:dyDescent="0.3">
      <c r="A1089" s="84" t="s">
        <v>2721</v>
      </c>
      <c r="B1089" s="85" t="s">
        <v>145</v>
      </c>
      <c r="C1089" s="85" t="s">
        <v>145</v>
      </c>
      <c r="D1089" s="85" t="s">
        <v>2722</v>
      </c>
      <c r="E1089" s="85" t="s">
        <v>100</v>
      </c>
      <c r="F1089" s="85" t="s">
        <v>122</v>
      </c>
      <c r="G1089" s="85" t="s">
        <v>583</v>
      </c>
      <c r="H1089" s="86" t="s">
        <v>118</v>
      </c>
      <c r="I1089" s="86">
        <v>43552</v>
      </c>
      <c r="J1089" s="87">
        <v>3234594.98</v>
      </c>
    </row>
    <row r="1090" spans="1:10" ht="48" x14ac:dyDescent="0.3">
      <c r="A1090" s="84" t="s">
        <v>2723</v>
      </c>
      <c r="B1090" s="85" t="s">
        <v>145</v>
      </c>
      <c r="C1090" s="85" t="s">
        <v>145</v>
      </c>
      <c r="D1090" s="85" t="s">
        <v>2724</v>
      </c>
      <c r="E1090" s="85" t="s">
        <v>100</v>
      </c>
      <c r="F1090" s="85" t="s">
        <v>1284</v>
      </c>
      <c r="G1090" s="85" t="s">
        <v>2499</v>
      </c>
      <c r="H1090" s="86" t="s">
        <v>118</v>
      </c>
      <c r="I1090" s="86">
        <v>43552</v>
      </c>
      <c r="J1090" s="87">
        <v>2298984.06</v>
      </c>
    </row>
    <row r="1091" spans="1:10" ht="48" x14ac:dyDescent="0.3">
      <c r="A1091" s="84" t="s">
        <v>2725</v>
      </c>
      <c r="B1091" s="85" t="s">
        <v>145</v>
      </c>
      <c r="C1091" s="85" t="s">
        <v>145</v>
      </c>
      <c r="D1091" s="85" t="s">
        <v>2726</v>
      </c>
      <c r="E1091" s="85" t="s">
        <v>100</v>
      </c>
      <c r="F1091" s="85" t="s">
        <v>122</v>
      </c>
      <c r="G1091" s="85" t="s">
        <v>583</v>
      </c>
      <c r="H1091" s="86" t="s">
        <v>118</v>
      </c>
      <c r="I1091" s="86">
        <v>43553</v>
      </c>
      <c r="J1091" s="87">
        <v>2070749.1300000004</v>
      </c>
    </row>
    <row r="1092" spans="1:10" ht="24" x14ac:dyDescent="0.3">
      <c r="A1092" s="84" t="s">
        <v>2727</v>
      </c>
      <c r="B1092" s="85" t="s">
        <v>145</v>
      </c>
      <c r="C1092" s="85" t="s">
        <v>145</v>
      </c>
      <c r="D1092" s="85" t="s">
        <v>2728</v>
      </c>
      <c r="E1092" s="85" t="s">
        <v>100</v>
      </c>
      <c r="F1092" s="85" t="s">
        <v>709</v>
      </c>
      <c r="G1092" s="85" t="s">
        <v>2729</v>
      </c>
      <c r="H1092" s="86" t="s">
        <v>118</v>
      </c>
      <c r="I1092" s="86">
        <v>43552</v>
      </c>
      <c r="J1092" s="87">
        <v>1074441.1399999999</v>
      </c>
    </row>
    <row r="1093" spans="1:10" x14ac:dyDescent="0.3">
      <c r="A1093" s="84" t="s">
        <v>2730</v>
      </c>
      <c r="B1093" s="85" t="s">
        <v>145</v>
      </c>
      <c r="C1093" s="85" t="s">
        <v>145</v>
      </c>
      <c r="D1093" s="85" t="s">
        <v>2731</v>
      </c>
      <c r="E1093" s="85" t="s">
        <v>100</v>
      </c>
      <c r="F1093" s="85" t="s">
        <v>122</v>
      </c>
      <c r="G1093" s="85" t="s">
        <v>914</v>
      </c>
      <c r="H1093" s="86" t="s">
        <v>118</v>
      </c>
      <c r="I1093" s="86">
        <v>43675</v>
      </c>
      <c r="J1093" s="87">
        <v>1004514.35</v>
      </c>
    </row>
    <row r="1094" spans="1:10" x14ac:dyDescent="0.3">
      <c r="A1094" s="84" t="s">
        <v>2732</v>
      </c>
      <c r="B1094" s="85" t="s">
        <v>145</v>
      </c>
      <c r="C1094" s="85" t="s">
        <v>145</v>
      </c>
      <c r="D1094" s="85" t="s">
        <v>2733</v>
      </c>
      <c r="E1094" s="85" t="s">
        <v>100</v>
      </c>
      <c r="F1094" s="85" t="s">
        <v>100</v>
      </c>
      <c r="G1094" s="85" t="s">
        <v>100</v>
      </c>
      <c r="H1094" s="86" t="s">
        <v>118</v>
      </c>
      <c r="I1094" s="86">
        <v>43502</v>
      </c>
      <c r="J1094" s="87">
        <v>718910.64</v>
      </c>
    </row>
    <row r="1095" spans="1:10" x14ac:dyDescent="0.3">
      <c r="A1095" s="84" t="s">
        <v>2734</v>
      </c>
      <c r="B1095" s="85" t="s">
        <v>145</v>
      </c>
      <c r="C1095" s="85" t="s">
        <v>145</v>
      </c>
      <c r="D1095" s="85" t="s">
        <v>2735</v>
      </c>
      <c r="E1095" s="85" t="s">
        <v>100</v>
      </c>
      <c r="F1095" s="85" t="s">
        <v>100</v>
      </c>
      <c r="G1095" s="85" t="s">
        <v>100</v>
      </c>
      <c r="H1095" s="86" t="s">
        <v>118</v>
      </c>
      <c r="I1095" s="86">
        <v>43511</v>
      </c>
      <c r="J1095" s="87">
        <v>771978.96</v>
      </c>
    </row>
    <row r="1096" spans="1:10" ht="24" x14ac:dyDescent="0.3">
      <c r="A1096" s="84" t="s">
        <v>2736</v>
      </c>
      <c r="B1096" s="85" t="s">
        <v>145</v>
      </c>
      <c r="C1096" s="85" t="s">
        <v>145</v>
      </c>
      <c r="D1096" s="85" t="s">
        <v>2737</v>
      </c>
      <c r="E1096" s="85" t="s">
        <v>100</v>
      </c>
      <c r="F1096" s="85" t="s">
        <v>100</v>
      </c>
      <c r="G1096" s="85" t="s">
        <v>100</v>
      </c>
      <c r="H1096" s="86" t="s">
        <v>118</v>
      </c>
      <c r="I1096" s="86">
        <v>43501</v>
      </c>
      <c r="J1096" s="87">
        <v>1590589.97</v>
      </c>
    </row>
    <row r="1097" spans="1:10" ht="24" x14ac:dyDescent="0.3">
      <c r="A1097" s="84" t="s">
        <v>2738</v>
      </c>
      <c r="B1097" s="85" t="s">
        <v>145</v>
      </c>
      <c r="C1097" s="85" t="s">
        <v>145</v>
      </c>
      <c r="D1097" s="85" t="s">
        <v>2739</v>
      </c>
      <c r="E1097" s="85" t="s">
        <v>100</v>
      </c>
      <c r="F1097" s="85" t="s">
        <v>100</v>
      </c>
      <c r="G1097" s="85" t="s">
        <v>100</v>
      </c>
      <c r="H1097" s="86" t="s">
        <v>118</v>
      </c>
      <c r="I1097" s="86">
        <v>43501</v>
      </c>
      <c r="J1097" s="87">
        <v>1701401.76</v>
      </c>
    </row>
    <row r="1098" spans="1:10" x14ac:dyDescent="0.3">
      <c r="A1098" s="84" t="s">
        <v>2740</v>
      </c>
      <c r="B1098" s="85" t="s">
        <v>145</v>
      </c>
      <c r="C1098" s="85" t="s">
        <v>145</v>
      </c>
      <c r="D1098" s="85" t="s">
        <v>2741</v>
      </c>
      <c r="E1098" s="85" t="s">
        <v>100</v>
      </c>
      <c r="F1098" s="85" t="s">
        <v>100</v>
      </c>
      <c r="G1098" s="85" t="s">
        <v>100</v>
      </c>
      <c r="H1098" s="86" t="s">
        <v>118</v>
      </c>
      <c r="I1098" s="86">
        <v>43502</v>
      </c>
      <c r="J1098" s="87">
        <v>455333.76</v>
      </c>
    </row>
    <row r="1099" spans="1:10" x14ac:dyDescent="0.3">
      <c r="A1099" s="84" t="s">
        <v>2742</v>
      </c>
      <c r="B1099" s="85" t="s">
        <v>145</v>
      </c>
      <c r="C1099" s="85" t="s">
        <v>145</v>
      </c>
      <c r="D1099" s="85" t="s">
        <v>2743</v>
      </c>
      <c r="E1099" s="85" t="s">
        <v>100</v>
      </c>
      <c r="F1099" s="85" t="s">
        <v>100</v>
      </c>
      <c r="G1099" s="85" t="s">
        <v>100</v>
      </c>
      <c r="H1099" s="86" t="s">
        <v>118</v>
      </c>
      <c r="I1099" s="86">
        <v>43503</v>
      </c>
      <c r="J1099" s="87">
        <v>2004185.9400000002</v>
      </c>
    </row>
    <row r="1100" spans="1:10" ht="48" x14ac:dyDescent="0.3">
      <c r="A1100" s="84" t="s">
        <v>2744</v>
      </c>
      <c r="B1100" s="85" t="s">
        <v>145</v>
      </c>
      <c r="C1100" s="85" t="s">
        <v>145</v>
      </c>
      <c r="D1100" s="85" t="s">
        <v>2745</v>
      </c>
      <c r="E1100" s="85" t="s">
        <v>100</v>
      </c>
      <c r="F1100" s="85" t="s">
        <v>100</v>
      </c>
      <c r="G1100" s="85" t="s">
        <v>100</v>
      </c>
      <c r="H1100" s="86" t="s">
        <v>118</v>
      </c>
      <c r="I1100" s="86">
        <v>43501</v>
      </c>
      <c r="J1100" s="87">
        <v>546853.50999999989</v>
      </c>
    </row>
    <row r="1101" spans="1:10" ht="24" x14ac:dyDescent="0.3">
      <c r="A1101" s="84" t="s">
        <v>2746</v>
      </c>
      <c r="B1101" s="85" t="s">
        <v>145</v>
      </c>
      <c r="C1101" s="85" t="s">
        <v>145</v>
      </c>
      <c r="D1101" s="85" t="s">
        <v>2747</v>
      </c>
      <c r="E1101" s="85" t="s">
        <v>100</v>
      </c>
      <c r="F1101" s="85" t="s">
        <v>100</v>
      </c>
      <c r="G1101" s="85" t="s">
        <v>100</v>
      </c>
      <c r="H1101" s="86" t="s">
        <v>118</v>
      </c>
      <c r="I1101" s="86">
        <v>43501</v>
      </c>
      <c r="J1101" s="87">
        <v>1568592</v>
      </c>
    </row>
    <row r="1102" spans="1:10" ht="24" x14ac:dyDescent="0.3">
      <c r="A1102" s="84" t="s">
        <v>2748</v>
      </c>
      <c r="B1102" s="85" t="s">
        <v>145</v>
      </c>
      <c r="C1102" s="85" t="s">
        <v>145</v>
      </c>
      <c r="D1102" s="85" t="s">
        <v>2749</v>
      </c>
      <c r="E1102" s="85" t="s">
        <v>100</v>
      </c>
      <c r="F1102" s="85" t="s">
        <v>100</v>
      </c>
      <c r="G1102" s="85" t="s">
        <v>100</v>
      </c>
      <c r="H1102" s="86" t="s">
        <v>118</v>
      </c>
      <c r="I1102" s="86">
        <v>43504</v>
      </c>
      <c r="J1102" s="87">
        <v>825686.78</v>
      </c>
    </row>
    <row r="1103" spans="1:10" ht="36" x14ac:dyDescent="0.3">
      <c r="A1103" s="84" t="s">
        <v>2750</v>
      </c>
      <c r="B1103" s="85" t="s">
        <v>145</v>
      </c>
      <c r="C1103" s="85" t="s">
        <v>145</v>
      </c>
      <c r="D1103" s="85" t="s">
        <v>2751</v>
      </c>
      <c r="E1103" s="85" t="s">
        <v>100</v>
      </c>
      <c r="F1103" s="85" t="s">
        <v>428</v>
      </c>
      <c r="G1103" s="85" t="s">
        <v>429</v>
      </c>
      <c r="H1103" s="86" t="s">
        <v>118</v>
      </c>
      <c r="I1103" s="86">
        <v>43741</v>
      </c>
      <c r="J1103" s="87">
        <v>938865</v>
      </c>
    </row>
    <row r="1104" spans="1:10" x14ac:dyDescent="0.3">
      <c r="A1104" s="84" t="s">
        <v>2752</v>
      </c>
      <c r="B1104" s="85" t="s">
        <v>145</v>
      </c>
      <c r="C1104" s="85" t="s">
        <v>145</v>
      </c>
      <c r="D1104" s="85" t="s">
        <v>2753</v>
      </c>
      <c r="E1104" s="85" t="s">
        <v>100</v>
      </c>
      <c r="F1104" s="85" t="s">
        <v>100</v>
      </c>
      <c r="G1104" s="85" t="s">
        <v>100</v>
      </c>
      <c r="H1104" s="86" t="s">
        <v>118</v>
      </c>
      <c r="I1104" s="86">
        <v>43536</v>
      </c>
      <c r="J1104" s="87">
        <v>417123</v>
      </c>
    </row>
    <row r="1105" spans="1:10" x14ac:dyDescent="0.3">
      <c r="A1105" s="84" t="s">
        <v>2754</v>
      </c>
      <c r="B1105" s="85" t="s">
        <v>145</v>
      </c>
      <c r="C1105" s="85" t="s">
        <v>145</v>
      </c>
      <c r="D1105" s="85" t="s">
        <v>2755</v>
      </c>
      <c r="E1105" s="85" t="s">
        <v>100</v>
      </c>
      <c r="F1105" s="85" t="s">
        <v>100</v>
      </c>
      <c r="G1105" s="85" t="s">
        <v>100</v>
      </c>
      <c r="H1105" s="86" t="s">
        <v>118</v>
      </c>
      <c r="I1105" s="86">
        <v>43532</v>
      </c>
      <c r="J1105" s="87">
        <v>2936545.92</v>
      </c>
    </row>
    <row r="1106" spans="1:10" ht="24" x14ac:dyDescent="0.3">
      <c r="A1106" s="84" t="s">
        <v>2756</v>
      </c>
      <c r="B1106" s="85" t="s">
        <v>145</v>
      </c>
      <c r="C1106" s="85" t="s">
        <v>145</v>
      </c>
      <c r="D1106" s="85" t="s">
        <v>2757</v>
      </c>
      <c r="E1106" s="85" t="s">
        <v>100</v>
      </c>
      <c r="F1106" s="85" t="s">
        <v>100</v>
      </c>
      <c r="G1106" s="85" t="s">
        <v>100</v>
      </c>
      <c r="H1106" s="86" t="s">
        <v>118</v>
      </c>
      <c r="I1106" s="86">
        <v>43532</v>
      </c>
      <c r="J1106" s="87">
        <v>1833759</v>
      </c>
    </row>
    <row r="1107" spans="1:10" x14ac:dyDescent="0.3">
      <c r="A1107" s="84" t="s">
        <v>2758</v>
      </c>
      <c r="B1107" s="85" t="s">
        <v>145</v>
      </c>
      <c r="C1107" s="85" t="s">
        <v>145</v>
      </c>
      <c r="D1107" s="85" t="s">
        <v>2759</v>
      </c>
      <c r="E1107" s="85" t="s">
        <v>100</v>
      </c>
      <c r="F1107" s="85" t="s">
        <v>100</v>
      </c>
      <c r="G1107" s="85" t="s">
        <v>100</v>
      </c>
      <c r="H1107" s="86" t="s">
        <v>118</v>
      </c>
      <c r="I1107" s="86">
        <v>43536</v>
      </c>
      <c r="J1107" s="87">
        <v>417123</v>
      </c>
    </row>
    <row r="1108" spans="1:10" x14ac:dyDescent="0.3">
      <c r="A1108" s="84" t="s">
        <v>2760</v>
      </c>
      <c r="B1108" s="85" t="s">
        <v>145</v>
      </c>
      <c r="C1108" s="85" t="s">
        <v>145</v>
      </c>
      <c r="D1108" s="85" t="s">
        <v>2761</v>
      </c>
      <c r="E1108" s="85" t="s">
        <v>100</v>
      </c>
      <c r="F1108" s="85" t="s">
        <v>100</v>
      </c>
      <c r="G1108" s="85" t="s">
        <v>100</v>
      </c>
      <c r="H1108" s="86" t="s">
        <v>118</v>
      </c>
      <c r="I1108" s="86">
        <v>43536</v>
      </c>
      <c r="J1108" s="87">
        <v>1668492</v>
      </c>
    </row>
    <row r="1109" spans="1:10" ht="36" x14ac:dyDescent="0.3">
      <c r="A1109" s="84" t="s">
        <v>2762</v>
      </c>
      <c r="B1109" s="85" t="s">
        <v>145</v>
      </c>
      <c r="C1109" s="85" t="s">
        <v>145</v>
      </c>
      <c r="D1109" s="85" t="s">
        <v>2763</v>
      </c>
      <c r="E1109" s="85" t="s">
        <v>100</v>
      </c>
      <c r="F1109" s="85" t="s">
        <v>100</v>
      </c>
      <c r="G1109" s="85" t="s">
        <v>100</v>
      </c>
      <c r="H1109" s="86" t="s">
        <v>118</v>
      </c>
      <c r="I1109" s="86">
        <v>43511</v>
      </c>
      <c r="J1109" s="87">
        <v>291986.09999999998</v>
      </c>
    </row>
    <row r="1110" spans="1:10" ht="24" x14ac:dyDescent="0.3">
      <c r="A1110" s="84" t="s">
        <v>2764</v>
      </c>
      <c r="B1110" s="85" t="s">
        <v>145</v>
      </c>
      <c r="C1110" s="85" t="s">
        <v>145</v>
      </c>
      <c r="D1110" s="85" t="s">
        <v>2765</v>
      </c>
      <c r="E1110" s="85" t="s">
        <v>100</v>
      </c>
      <c r="F1110" s="85" t="s">
        <v>100</v>
      </c>
      <c r="G1110" s="85" t="s">
        <v>100</v>
      </c>
      <c r="H1110" s="86" t="s">
        <v>118</v>
      </c>
      <c r="I1110" s="86">
        <v>43532</v>
      </c>
      <c r="J1110" s="87">
        <v>1483866</v>
      </c>
    </row>
    <row r="1111" spans="1:10" ht="24" x14ac:dyDescent="0.3">
      <c r="A1111" s="84" t="s">
        <v>2766</v>
      </c>
      <c r="B1111" s="85" t="s">
        <v>145</v>
      </c>
      <c r="C1111" s="85" t="s">
        <v>145</v>
      </c>
      <c r="D1111" s="85" t="s">
        <v>2767</v>
      </c>
      <c r="E1111" s="85" t="s">
        <v>100</v>
      </c>
      <c r="F1111" s="85" t="s">
        <v>100</v>
      </c>
      <c r="G1111" s="85" t="s">
        <v>100</v>
      </c>
      <c r="H1111" s="86" t="s">
        <v>118</v>
      </c>
      <c r="I1111" s="86">
        <v>43507</v>
      </c>
      <c r="J1111" s="87">
        <v>3592451.08</v>
      </c>
    </row>
    <row r="1112" spans="1:10" x14ac:dyDescent="0.3">
      <c r="A1112" s="84" t="s">
        <v>2768</v>
      </c>
      <c r="B1112" s="85" t="s">
        <v>145</v>
      </c>
      <c r="C1112" s="85" t="s">
        <v>145</v>
      </c>
      <c r="D1112" s="85" t="s">
        <v>2769</v>
      </c>
      <c r="E1112" s="85" t="s">
        <v>100</v>
      </c>
      <c r="F1112" s="85" t="s">
        <v>100</v>
      </c>
      <c r="G1112" s="85" t="s">
        <v>100</v>
      </c>
      <c r="H1112" s="86" t="s">
        <v>118</v>
      </c>
      <c r="I1112" s="86">
        <v>43507</v>
      </c>
      <c r="J1112" s="87">
        <v>3638448</v>
      </c>
    </row>
    <row r="1113" spans="1:10" ht="24" x14ac:dyDescent="0.3">
      <c r="A1113" s="84" t="s">
        <v>2770</v>
      </c>
      <c r="B1113" s="85" t="s">
        <v>145</v>
      </c>
      <c r="C1113" s="85" t="s">
        <v>145</v>
      </c>
      <c r="D1113" s="85" t="s">
        <v>2771</v>
      </c>
      <c r="E1113" s="85" t="s">
        <v>100</v>
      </c>
      <c r="F1113" s="85" t="s">
        <v>100</v>
      </c>
      <c r="G1113" s="85" t="s">
        <v>100</v>
      </c>
      <c r="H1113" s="86" t="s">
        <v>118</v>
      </c>
      <c r="I1113" s="86">
        <v>43479</v>
      </c>
      <c r="J1113" s="87">
        <v>56298.229999999996</v>
      </c>
    </row>
    <row r="1114" spans="1:10" x14ac:dyDescent="0.3">
      <c r="A1114" s="84" t="s">
        <v>2772</v>
      </c>
      <c r="B1114" s="85" t="s">
        <v>145</v>
      </c>
      <c r="C1114" s="85" t="s">
        <v>145</v>
      </c>
      <c r="D1114" s="85" t="s">
        <v>2773</v>
      </c>
      <c r="E1114" s="85" t="s">
        <v>100</v>
      </c>
      <c r="F1114" s="85" t="s">
        <v>158</v>
      </c>
      <c r="G1114" s="85" t="s">
        <v>286</v>
      </c>
      <c r="H1114" s="86" t="s">
        <v>118</v>
      </c>
      <c r="I1114" s="86">
        <v>43567</v>
      </c>
      <c r="J1114" s="87">
        <v>3865879.9800000004</v>
      </c>
    </row>
    <row r="1115" spans="1:10" ht="24" x14ac:dyDescent="0.3">
      <c r="A1115" s="84" t="s">
        <v>2774</v>
      </c>
      <c r="B1115" s="85" t="s">
        <v>145</v>
      </c>
      <c r="C1115" s="85" t="s">
        <v>145</v>
      </c>
      <c r="D1115" s="85" t="s">
        <v>2775</v>
      </c>
      <c r="E1115" s="85" t="s">
        <v>100</v>
      </c>
      <c r="F1115" s="85" t="s">
        <v>158</v>
      </c>
      <c r="G1115" s="85" t="s">
        <v>614</v>
      </c>
      <c r="H1115" s="86" t="s">
        <v>118</v>
      </c>
      <c r="I1115" s="86">
        <v>43570</v>
      </c>
      <c r="J1115" s="87">
        <v>4520225.3599999994</v>
      </c>
    </row>
    <row r="1116" spans="1:10" ht="24" x14ac:dyDescent="0.3">
      <c r="A1116" s="84" t="s">
        <v>2776</v>
      </c>
      <c r="B1116" s="85" t="s">
        <v>145</v>
      </c>
      <c r="C1116" s="85" t="s">
        <v>145</v>
      </c>
      <c r="D1116" s="85" t="s">
        <v>2777</v>
      </c>
      <c r="E1116" s="85" t="s">
        <v>100</v>
      </c>
      <c r="F1116" s="85" t="s">
        <v>162</v>
      </c>
      <c r="G1116" s="85" t="s">
        <v>163</v>
      </c>
      <c r="H1116" s="86" t="s">
        <v>118</v>
      </c>
      <c r="I1116" s="86">
        <v>43567</v>
      </c>
      <c r="J1116" s="87">
        <v>7902411.3899999997</v>
      </c>
    </row>
    <row r="1117" spans="1:10" x14ac:dyDescent="0.3">
      <c r="A1117" s="84" t="s">
        <v>2778</v>
      </c>
      <c r="B1117" s="85" t="s">
        <v>145</v>
      </c>
      <c r="C1117" s="85" t="s">
        <v>145</v>
      </c>
      <c r="D1117" s="85" t="s">
        <v>2779</v>
      </c>
      <c r="E1117" s="85" t="s">
        <v>100</v>
      </c>
      <c r="F1117" s="85" t="s">
        <v>100</v>
      </c>
      <c r="G1117" s="85" t="s">
        <v>100</v>
      </c>
      <c r="H1117" s="86" t="s">
        <v>118</v>
      </c>
      <c r="I1117" s="86">
        <v>43507</v>
      </c>
      <c r="J1117" s="87">
        <v>7025388.1199999992</v>
      </c>
    </row>
    <row r="1118" spans="1:10" x14ac:dyDescent="0.3">
      <c r="A1118" s="84" t="s">
        <v>2780</v>
      </c>
      <c r="B1118" s="85" t="s">
        <v>145</v>
      </c>
      <c r="C1118" s="85" t="s">
        <v>145</v>
      </c>
      <c r="D1118" s="85" t="s">
        <v>2781</v>
      </c>
      <c r="E1118" s="85" t="s">
        <v>100</v>
      </c>
      <c r="F1118" s="85" t="s">
        <v>100</v>
      </c>
      <c r="G1118" s="85" t="s">
        <v>100</v>
      </c>
      <c r="H1118" s="86" t="s">
        <v>118</v>
      </c>
      <c r="I1118" s="86">
        <v>43507</v>
      </c>
      <c r="J1118" s="87">
        <v>1564833.6</v>
      </c>
    </row>
    <row r="1119" spans="1:10" ht="24" x14ac:dyDescent="0.3">
      <c r="A1119" s="84" t="s">
        <v>2782</v>
      </c>
      <c r="B1119" s="85" t="s">
        <v>145</v>
      </c>
      <c r="C1119" s="85" t="s">
        <v>145</v>
      </c>
      <c r="D1119" s="85" t="s">
        <v>2783</v>
      </c>
      <c r="E1119" s="85" t="s">
        <v>100</v>
      </c>
      <c r="F1119" s="85" t="s">
        <v>100</v>
      </c>
      <c r="G1119" s="85" t="s">
        <v>100</v>
      </c>
      <c r="H1119" s="86" t="s">
        <v>118</v>
      </c>
      <c r="I1119" s="86">
        <v>43509</v>
      </c>
      <c r="J1119" s="87">
        <v>1376144.6400000001</v>
      </c>
    </row>
    <row r="1120" spans="1:10" x14ac:dyDescent="0.3">
      <c r="A1120" s="84" t="s">
        <v>2784</v>
      </c>
      <c r="B1120" s="85" t="s">
        <v>145</v>
      </c>
      <c r="C1120" s="85" t="s">
        <v>145</v>
      </c>
      <c r="D1120" s="85" t="s">
        <v>2785</v>
      </c>
      <c r="E1120" s="85" t="s">
        <v>100</v>
      </c>
      <c r="F1120" s="85" t="s">
        <v>100</v>
      </c>
      <c r="G1120" s="85" t="s">
        <v>100</v>
      </c>
      <c r="H1120" s="86" t="s">
        <v>118</v>
      </c>
      <c r="I1120" s="86">
        <v>43515</v>
      </c>
      <c r="J1120" s="87">
        <v>89775</v>
      </c>
    </row>
    <row r="1121" spans="1:10" ht="60" x14ac:dyDescent="0.3">
      <c r="A1121" s="84" t="s">
        <v>2786</v>
      </c>
      <c r="B1121" s="85" t="s">
        <v>145</v>
      </c>
      <c r="C1121" s="85" t="s">
        <v>145</v>
      </c>
      <c r="D1121" s="85" t="s">
        <v>2787</v>
      </c>
      <c r="E1121" s="85" t="s">
        <v>100</v>
      </c>
      <c r="F1121" s="85" t="s">
        <v>122</v>
      </c>
      <c r="G1121" s="85" t="s">
        <v>471</v>
      </c>
      <c r="H1121" s="86" t="s">
        <v>118</v>
      </c>
      <c r="I1121" s="86">
        <v>43675</v>
      </c>
      <c r="J1121" s="87">
        <v>4830240.5200000005</v>
      </c>
    </row>
    <row r="1122" spans="1:10" ht="36" x14ac:dyDescent="0.3">
      <c r="A1122" s="84" t="s">
        <v>2788</v>
      </c>
      <c r="B1122" s="85" t="s">
        <v>145</v>
      </c>
      <c r="C1122" s="85" t="s">
        <v>145</v>
      </c>
      <c r="D1122" s="85" t="s">
        <v>2789</v>
      </c>
      <c r="E1122" s="85" t="s">
        <v>100</v>
      </c>
      <c r="F1122" s="85" t="s">
        <v>841</v>
      </c>
      <c r="G1122" s="85" t="s">
        <v>842</v>
      </c>
      <c r="H1122" s="86" t="s">
        <v>118</v>
      </c>
      <c r="I1122" s="86">
        <v>43551</v>
      </c>
      <c r="J1122" s="87">
        <v>7601311.3399999989</v>
      </c>
    </row>
    <row r="1123" spans="1:10" ht="24" x14ac:dyDescent="0.3">
      <c r="A1123" s="84" t="s">
        <v>2790</v>
      </c>
      <c r="B1123" s="85" t="s">
        <v>145</v>
      </c>
      <c r="C1123" s="85" t="s">
        <v>145</v>
      </c>
      <c r="D1123" s="85" t="s">
        <v>2791</v>
      </c>
      <c r="E1123" s="85" t="s">
        <v>100</v>
      </c>
      <c r="F1123" s="85" t="s">
        <v>158</v>
      </c>
      <c r="G1123" s="85" t="s">
        <v>614</v>
      </c>
      <c r="H1123" s="86" t="s">
        <v>118</v>
      </c>
      <c r="I1123" s="86">
        <v>43567</v>
      </c>
      <c r="J1123" s="87">
        <v>22871283.990000002</v>
      </c>
    </row>
    <row r="1124" spans="1:10" ht="24" x14ac:dyDescent="0.3">
      <c r="A1124" s="84" t="s">
        <v>2792</v>
      </c>
      <c r="B1124" s="85" t="s">
        <v>145</v>
      </c>
      <c r="C1124" s="85" t="s">
        <v>145</v>
      </c>
      <c r="D1124" s="85" t="s">
        <v>2793</v>
      </c>
      <c r="E1124" s="85" t="s">
        <v>100</v>
      </c>
      <c r="F1124" s="85" t="s">
        <v>158</v>
      </c>
      <c r="G1124" s="85" t="s">
        <v>614</v>
      </c>
      <c r="H1124" s="86" t="s">
        <v>118</v>
      </c>
      <c r="I1124" s="86">
        <v>43567</v>
      </c>
      <c r="J1124" s="87">
        <v>27233839.91</v>
      </c>
    </row>
    <row r="1125" spans="1:10" x14ac:dyDescent="0.3">
      <c r="A1125" s="84" t="s">
        <v>2794</v>
      </c>
      <c r="B1125" s="85" t="s">
        <v>145</v>
      </c>
      <c r="C1125" s="85" t="s">
        <v>145</v>
      </c>
      <c r="D1125" s="85" t="s">
        <v>2795</v>
      </c>
      <c r="E1125" s="85" t="s">
        <v>100</v>
      </c>
      <c r="F1125" s="85" t="s">
        <v>100</v>
      </c>
      <c r="G1125" s="85" t="s">
        <v>100</v>
      </c>
      <c r="H1125" s="86" t="s">
        <v>118</v>
      </c>
      <c r="I1125" s="86">
        <v>43535</v>
      </c>
      <c r="J1125" s="87">
        <v>1458046.5899999996</v>
      </c>
    </row>
    <row r="1126" spans="1:10" x14ac:dyDescent="0.3">
      <c r="A1126" s="84" t="s">
        <v>2796</v>
      </c>
      <c r="B1126" s="85" t="s">
        <v>145</v>
      </c>
      <c r="C1126" s="85" t="s">
        <v>145</v>
      </c>
      <c r="D1126" s="85" t="s">
        <v>2797</v>
      </c>
      <c r="E1126" s="85" t="s">
        <v>100</v>
      </c>
      <c r="F1126" s="85" t="s">
        <v>100</v>
      </c>
      <c r="G1126" s="85" t="s">
        <v>100</v>
      </c>
      <c r="H1126" s="86" t="s">
        <v>118</v>
      </c>
      <c r="I1126" s="86">
        <v>43515</v>
      </c>
      <c r="J1126" s="87">
        <v>435081.6</v>
      </c>
    </row>
    <row r="1127" spans="1:10" x14ac:dyDescent="0.3">
      <c r="A1127" s="84" t="s">
        <v>2798</v>
      </c>
      <c r="B1127" s="85" t="s">
        <v>145</v>
      </c>
      <c r="C1127" s="85" t="s">
        <v>145</v>
      </c>
      <c r="D1127" s="85" t="s">
        <v>2799</v>
      </c>
      <c r="E1127" s="85" t="s">
        <v>100</v>
      </c>
      <c r="F1127" s="85" t="s">
        <v>577</v>
      </c>
      <c r="G1127" s="85" t="s">
        <v>1181</v>
      </c>
      <c r="H1127" s="86" t="s">
        <v>118</v>
      </c>
      <c r="I1127" s="86">
        <v>43571</v>
      </c>
      <c r="J1127" s="87">
        <v>1187637.9500000002</v>
      </c>
    </row>
    <row r="1128" spans="1:10" x14ac:dyDescent="0.3">
      <c r="A1128" s="84" t="s">
        <v>2800</v>
      </c>
      <c r="B1128" s="85" t="s">
        <v>145</v>
      </c>
      <c r="C1128" s="85" t="s">
        <v>145</v>
      </c>
      <c r="D1128" s="85" t="s">
        <v>2801</v>
      </c>
      <c r="E1128" s="85" t="s">
        <v>100</v>
      </c>
      <c r="F1128" s="85" t="s">
        <v>100</v>
      </c>
      <c r="G1128" s="85" t="s">
        <v>100</v>
      </c>
      <c r="H1128" s="86" t="s">
        <v>118</v>
      </c>
      <c r="I1128" s="86">
        <v>43534</v>
      </c>
      <c r="J1128" s="87">
        <v>91827.45</v>
      </c>
    </row>
    <row r="1129" spans="1:10" x14ac:dyDescent="0.3">
      <c r="A1129" s="84" t="s">
        <v>2802</v>
      </c>
      <c r="B1129" s="85" t="s">
        <v>145</v>
      </c>
      <c r="C1129" s="85" t="s">
        <v>145</v>
      </c>
      <c r="D1129" s="85" t="s">
        <v>2803</v>
      </c>
      <c r="E1129" s="85" t="s">
        <v>100</v>
      </c>
      <c r="F1129" s="85" t="s">
        <v>100</v>
      </c>
      <c r="G1129" s="85" t="s">
        <v>100</v>
      </c>
      <c r="H1129" s="86" t="s">
        <v>118</v>
      </c>
      <c r="I1129" s="86">
        <v>43532</v>
      </c>
      <c r="J1129" s="87">
        <v>41616.03</v>
      </c>
    </row>
    <row r="1130" spans="1:10" ht="24" x14ac:dyDescent="0.3">
      <c r="A1130" s="84" t="s">
        <v>2804</v>
      </c>
      <c r="B1130" s="85" t="s">
        <v>145</v>
      </c>
      <c r="C1130" s="85" t="s">
        <v>145</v>
      </c>
      <c r="D1130" s="85" t="s">
        <v>2805</v>
      </c>
      <c r="E1130" s="85" t="s">
        <v>100</v>
      </c>
      <c r="F1130" s="85" t="s">
        <v>100</v>
      </c>
      <c r="G1130" s="85" t="s">
        <v>100</v>
      </c>
      <c r="H1130" s="86" t="s">
        <v>118</v>
      </c>
      <c r="I1130" s="86">
        <v>43536</v>
      </c>
      <c r="J1130" s="87">
        <v>417123</v>
      </c>
    </row>
    <row r="1131" spans="1:10" ht="24" x14ac:dyDescent="0.3">
      <c r="A1131" s="84" t="s">
        <v>2806</v>
      </c>
      <c r="B1131" s="85" t="s">
        <v>145</v>
      </c>
      <c r="C1131" s="85" t="s">
        <v>145</v>
      </c>
      <c r="D1131" s="85" t="s">
        <v>2807</v>
      </c>
      <c r="E1131" s="85" t="s">
        <v>100</v>
      </c>
      <c r="F1131" s="85" t="s">
        <v>100</v>
      </c>
      <c r="G1131" s="85" t="s">
        <v>100</v>
      </c>
      <c r="H1131" s="86" t="s">
        <v>118</v>
      </c>
      <c r="I1131" s="86">
        <v>43524</v>
      </c>
      <c r="J1131" s="87">
        <v>3549110.4000000004</v>
      </c>
    </row>
    <row r="1132" spans="1:10" ht="36" x14ac:dyDescent="0.3">
      <c r="A1132" s="84" t="s">
        <v>2808</v>
      </c>
      <c r="B1132" s="85" t="s">
        <v>145</v>
      </c>
      <c r="C1132" s="85" t="s">
        <v>145</v>
      </c>
      <c r="D1132" s="85" t="s">
        <v>2809</v>
      </c>
      <c r="E1132" s="85" t="s">
        <v>100</v>
      </c>
      <c r="F1132" s="85" t="s">
        <v>2810</v>
      </c>
      <c r="G1132" s="85" t="s">
        <v>2811</v>
      </c>
      <c r="H1132" s="86" t="s">
        <v>118</v>
      </c>
      <c r="I1132" s="86">
        <v>43682</v>
      </c>
      <c r="J1132" s="87">
        <v>20337384.089999996</v>
      </c>
    </row>
    <row r="1133" spans="1:10" ht="24" x14ac:dyDescent="0.3">
      <c r="A1133" s="84" t="s">
        <v>2812</v>
      </c>
      <c r="B1133" s="85" t="s">
        <v>145</v>
      </c>
      <c r="C1133" s="85" t="s">
        <v>145</v>
      </c>
      <c r="D1133" s="85" t="s">
        <v>2813</v>
      </c>
      <c r="E1133" s="85" t="s">
        <v>100</v>
      </c>
      <c r="F1133" s="85" t="s">
        <v>544</v>
      </c>
      <c r="G1133" s="85" t="s">
        <v>545</v>
      </c>
      <c r="H1133" s="86" t="s">
        <v>118</v>
      </c>
      <c r="I1133" s="86">
        <v>43580</v>
      </c>
      <c r="J1133" s="87">
        <v>2975231.86</v>
      </c>
    </row>
    <row r="1134" spans="1:10" ht="24" x14ac:dyDescent="0.3">
      <c r="A1134" s="84" t="s">
        <v>2814</v>
      </c>
      <c r="B1134" s="85" t="s">
        <v>145</v>
      </c>
      <c r="C1134" s="85" t="s">
        <v>145</v>
      </c>
      <c r="D1134" s="85" t="s">
        <v>2815</v>
      </c>
      <c r="E1134" s="85" t="s">
        <v>100</v>
      </c>
      <c r="F1134" s="85" t="s">
        <v>100</v>
      </c>
      <c r="G1134" s="85" t="s">
        <v>100</v>
      </c>
      <c r="H1134" s="86" t="s">
        <v>118</v>
      </c>
      <c r="I1134" s="86">
        <v>43532</v>
      </c>
      <c r="J1134" s="87">
        <v>2630849.7600000007</v>
      </c>
    </row>
    <row r="1135" spans="1:10" ht="24" x14ac:dyDescent="0.3">
      <c r="A1135" s="84" t="s">
        <v>2816</v>
      </c>
      <c r="B1135" s="85" t="s">
        <v>145</v>
      </c>
      <c r="C1135" s="85" t="s">
        <v>145</v>
      </c>
      <c r="D1135" s="85" t="s">
        <v>2817</v>
      </c>
      <c r="E1135" s="85" t="s">
        <v>100</v>
      </c>
      <c r="F1135" s="85" t="s">
        <v>225</v>
      </c>
      <c r="G1135" s="85" t="s">
        <v>226</v>
      </c>
      <c r="H1135" s="86" t="s">
        <v>118</v>
      </c>
      <c r="I1135" s="86">
        <v>43581</v>
      </c>
      <c r="J1135" s="87">
        <v>4520723.16</v>
      </c>
    </row>
    <row r="1136" spans="1:10" ht="36" x14ac:dyDescent="0.3">
      <c r="A1136" s="84" t="s">
        <v>2818</v>
      </c>
      <c r="B1136" s="85" t="s">
        <v>145</v>
      </c>
      <c r="C1136" s="85" t="s">
        <v>145</v>
      </c>
      <c r="D1136" s="85" t="s">
        <v>2819</v>
      </c>
      <c r="E1136" s="85" t="s">
        <v>100</v>
      </c>
      <c r="F1136" s="85" t="s">
        <v>158</v>
      </c>
      <c r="G1136" s="85" t="s">
        <v>1724</v>
      </c>
      <c r="H1136" s="86" t="s">
        <v>118</v>
      </c>
      <c r="I1136" s="86">
        <v>43584</v>
      </c>
      <c r="J1136" s="87">
        <v>264842.80000000005</v>
      </c>
    </row>
    <row r="1137" spans="1:10" ht="24" x14ac:dyDescent="0.3">
      <c r="A1137" s="84" t="s">
        <v>2820</v>
      </c>
      <c r="B1137" s="85" t="s">
        <v>145</v>
      </c>
      <c r="C1137" s="85" t="s">
        <v>145</v>
      </c>
      <c r="D1137" s="85" t="s">
        <v>2821</v>
      </c>
      <c r="E1137" s="85" t="s">
        <v>100</v>
      </c>
      <c r="F1137" s="85" t="s">
        <v>1194</v>
      </c>
      <c r="G1137" s="85" t="s">
        <v>1195</v>
      </c>
      <c r="H1137" s="86" t="s">
        <v>118</v>
      </c>
      <c r="I1137" s="86">
        <v>43581</v>
      </c>
      <c r="J1137" s="87">
        <v>4281769.4300000016</v>
      </c>
    </row>
    <row r="1138" spans="1:10" ht="36" x14ac:dyDescent="0.3">
      <c r="A1138" s="84" t="s">
        <v>2822</v>
      </c>
      <c r="B1138" s="85" t="s">
        <v>145</v>
      </c>
      <c r="C1138" s="85" t="s">
        <v>145</v>
      </c>
      <c r="D1138" s="85" t="s">
        <v>2823</v>
      </c>
      <c r="E1138" s="85" t="s">
        <v>100</v>
      </c>
      <c r="F1138" s="85" t="s">
        <v>196</v>
      </c>
      <c r="G1138" s="85" t="s">
        <v>2824</v>
      </c>
      <c r="H1138" s="86" t="s">
        <v>118</v>
      </c>
      <c r="I1138" s="86">
        <v>43580</v>
      </c>
      <c r="J1138" s="87">
        <v>1032903.59</v>
      </c>
    </row>
    <row r="1139" spans="1:10" ht="36" x14ac:dyDescent="0.3">
      <c r="A1139" s="84" t="s">
        <v>2825</v>
      </c>
      <c r="B1139" s="85" t="s">
        <v>145</v>
      </c>
      <c r="C1139" s="85" t="s">
        <v>145</v>
      </c>
      <c r="D1139" s="85" t="s">
        <v>2826</v>
      </c>
      <c r="E1139" s="85" t="s">
        <v>100</v>
      </c>
      <c r="F1139" s="85" t="s">
        <v>2827</v>
      </c>
      <c r="G1139" s="85" t="s">
        <v>2828</v>
      </c>
      <c r="H1139" s="86" t="s">
        <v>118</v>
      </c>
      <c r="I1139" s="86">
        <v>43510</v>
      </c>
      <c r="J1139" s="87">
        <v>2277612.62</v>
      </c>
    </row>
    <row r="1140" spans="1:10" ht="24" x14ac:dyDescent="0.3">
      <c r="A1140" s="84" t="s">
        <v>2829</v>
      </c>
      <c r="B1140" s="85" t="s">
        <v>145</v>
      </c>
      <c r="C1140" s="85" t="s">
        <v>145</v>
      </c>
      <c r="D1140" s="85" t="s">
        <v>2830</v>
      </c>
      <c r="E1140" s="85" t="s">
        <v>100</v>
      </c>
      <c r="F1140" s="85" t="s">
        <v>158</v>
      </c>
      <c r="G1140" s="85" t="s">
        <v>2831</v>
      </c>
      <c r="H1140" s="86" t="s">
        <v>118</v>
      </c>
      <c r="I1140" s="86">
        <v>43581</v>
      </c>
      <c r="J1140" s="87">
        <v>3336244.7800000003</v>
      </c>
    </row>
    <row r="1141" spans="1:10" ht="36" x14ac:dyDescent="0.3">
      <c r="A1141" s="84" t="s">
        <v>2832</v>
      </c>
      <c r="B1141" s="85" t="s">
        <v>145</v>
      </c>
      <c r="C1141" s="85" t="s">
        <v>145</v>
      </c>
      <c r="D1141" s="85" t="s">
        <v>2833</v>
      </c>
      <c r="E1141" s="85" t="s">
        <v>100</v>
      </c>
      <c r="F1141" s="85" t="s">
        <v>544</v>
      </c>
      <c r="G1141" s="85" t="s">
        <v>545</v>
      </c>
      <c r="H1141" s="86" t="s">
        <v>118</v>
      </c>
      <c r="I1141" s="86">
        <v>43585</v>
      </c>
      <c r="J1141" s="87">
        <v>3215794.8099999996</v>
      </c>
    </row>
    <row r="1142" spans="1:10" ht="24" x14ac:dyDescent="0.3">
      <c r="A1142" s="84" t="s">
        <v>2834</v>
      </c>
      <c r="B1142" s="85" t="s">
        <v>145</v>
      </c>
      <c r="C1142" s="85" t="s">
        <v>145</v>
      </c>
      <c r="D1142" s="85" t="s">
        <v>2835</v>
      </c>
      <c r="E1142" s="85" t="s">
        <v>100</v>
      </c>
      <c r="F1142" s="85" t="s">
        <v>420</v>
      </c>
      <c r="G1142" s="85" t="s">
        <v>690</v>
      </c>
      <c r="H1142" s="86" t="s">
        <v>118</v>
      </c>
      <c r="I1142" s="86">
        <v>43570</v>
      </c>
      <c r="J1142" s="87">
        <v>1303315.93</v>
      </c>
    </row>
    <row r="1143" spans="1:10" x14ac:dyDescent="0.3">
      <c r="A1143" s="84" t="s">
        <v>2836</v>
      </c>
      <c r="B1143" s="85" t="s">
        <v>145</v>
      </c>
      <c r="C1143" s="85" t="s">
        <v>145</v>
      </c>
      <c r="D1143" s="85" t="s">
        <v>2837</v>
      </c>
      <c r="E1143" s="85" t="s">
        <v>100</v>
      </c>
      <c r="F1143" s="85" t="s">
        <v>100</v>
      </c>
      <c r="G1143" s="85" t="s">
        <v>100</v>
      </c>
      <c r="H1143" s="86" t="s">
        <v>118</v>
      </c>
      <c r="I1143" s="86">
        <v>43525</v>
      </c>
      <c r="J1143" s="87">
        <v>4249560.6199999992</v>
      </c>
    </row>
    <row r="1144" spans="1:10" ht="36" x14ac:dyDescent="0.3">
      <c r="A1144" s="84" t="s">
        <v>2838</v>
      </c>
      <c r="B1144" s="85" t="s">
        <v>145</v>
      </c>
      <c r="C1144" s="85" t="s">
        <v>145</v>
      </c>
      <c r="D1144" s="85" t="s">
        <v>2839</v>
      </c>
      <c r="E1144" s="85" t="s">
        <v>100</v>
      </c>
      <c r="F1144" s="85" t="s">
        <v>130</v>
      </c>
      <c r="G1144" s="85" t="s">
        <v>2840</v>
      </c>
      <c r="H1144" s="86" t="s">
        <v>118</v>
      </c>
      <c r="I1144" s="86">
        <v>43767</v>
      </c>
      <c r="J1144" s="87">
        <v>3291810.96</v>
      </c>
    </row>
    <row r="1145" spans="1:10" ht="24" x14ac:dyDescent="0.3">
      <c r="A1145" s="84" t="s">
        <v>2841</v>
      </c>
      <c r="B1145" s="85" t="s">
        <v>145</v>
      </c>
      <c r="C1145" s="85" t="s">
        <v>145</v>
      </c>
      <c r="D1145" s="85" t="s">
        <v>2842</v>
      </c>
      <c r="E1145" s="85" t="s">
        <v>100</v>
      </c>
      <c r="F1145" s="85" t="s">
        <v>100</v>
      </c>
      <c r="G1145" s="85" t="s">
        <v>100</v>
      </c>
      <c r="H1145" s="86" t="s">
        <v>118</v>
      </c>
      <c r="I1145" s="86">
        <v>43532</v>
      </c>
      <c r="J1145" s="87">
        <v>1434714.87</v>
      </c>
    </row>
    <row r="1146" spans="1:10" ht="36" x14ac:dyDescent="0.3">
      <c r="A1146" s="84" t="s">
        <v>2843</v>
      </c>
      <c r="B1146" s="85" t="s">
        <v>142</v>
      </c>
      <c r="C1146" s="85" t="s">
        <v>142</v>
      </c>
      <c r="D1146" s="85" t="s">
        <v>2844</v>
      </c>
      <c r="E1146" s="85" t="s">
        <v>100</v>
      </c>
      <c r="F1146" s="85" t="s">
        <v>122</v>
      </c>
      <c r="G1146" s="85" t="s">
        <v>123</v>
      </c>
      <c r="H1146" s="86" t="s">
        <v>118</v>
      </c>
      <c r="I1146" s="86">
        <v>43466</v>
      </c>
      <c r="J1146" s="87">
        <v>5457183.9300000006</v>
      </c>
    </row>
    <row r="1147" spans="1:10" ht="24" x14ac:dyDescent="0.3">
      <c r="A1147" s="84" t="s">
        <v>2845</v>
      </c>
      <c r="B1147" s="85" t="s">
        <v>120</v>
      </c>
      <c r="C1147" s="85" t="s">
        <v>120</v>
      </c>
      <c r="D1147" s="85" t="s">
        <v>2846</v>
      </c>
      <c r="E1147" s="85" t="s">
        <v>2847</v>
      </c>
      <c r="F1147" s="85" t="s">
        <v>122</v>
      </c>
      <c r="G1147" s="85" t="s">
        <v>2848</v>
      </c>
      <c r="H1147" s="86" t="s">
        <v>118</v>
      </c>
      <c r="I1147" s="86">
        <v>43550</v>
      </c>
      <c r="J1147" s="87">
        <v>16995867.640000001</v>
      </c>
    </row>
    <row r="1148" spans="1:10" ht="36" x14ac:dyDescent="0.3">
      <c r="A1148" s="84" t="s">
        <v>2849</v>
      </c>
      <c r="B1148" s="85" t="s">
        <v>145</v>
      </c>
      <c r="C1148" s="85" t="s">
        <v>145</v>
      </c>
      <c r="D1148" s="85" t="s">
        <v>2850</v>
      </c>
      <c r="E1148" s="85" t="s">
        <v>100</v>
      </c>
      <c r="F1148" s="85" t="s">
        <v>130</v>
      </c>
      <c r="G1148" s="85" t="s">
        <v>537</v>
      </c>
      <c r="H1148" s="86" t="s">
        <v>118</v>
      </c>
      <c r="I1148" s="86">
        <v>43767</v>
      </c>
      <c r="J1148" s="87">
        <v>2188939.9</v>
      </c>
    </row>
    <row r="1149" spans="1:10" ht="24" x14ac:dyDescent="0.3">
      <c r="A1149" s="84" t="s">
        <v>2851</v>
      </c>
      <c r="B1149" s="85" t="s">
        <v>145</v>
      </c>
      <c r="C1149" s="85" t="s">
        <v>145</v>
      </c>
      <c r="D1149" s="85" t="s">
        <v>2852</v>
      </c>
      <c r="E1149" s="85" t="s">
        <v>100</v>
      </c>
      <c r="F1149" s="85" t="s">
        <v>878</v>
      </c>
      <c r="G1149" s="85" t="s">
        <v>879</v>
      </c>
      <c r="H1149" s="86" t="s">
        <v>118</v>
      </c>
      <c r="I1149" s="86">
        <v>43591</v>
      </c>
      <c r="J1149" s="87">
        <v>4701399.57</v>
      </c>
    </row>
    <row r="1150" spans="1:10" ht="24" x14ac:dyDescent="0.3">
      <c r="A1150" s="84" t="s">
        <v>2853</v>
      </c>
      <c r="B1150" s="85" t="s">
        <v>145</v>
      </c>
      <c r="C1150" s="85" t="s">
        <v>145</v>
      </c>
      <c r="D1150" s="85" t="s">
        <v>2854</v>
      </c>
      <c r="E1150" s="85" t="s">
        <v>100</v>
      </c>
      <c r="F1150" s="85" t="s">
        <v>1284</v>
      </c>
      <c r="G1150" s="85" t="s">
        <v>2855</v>
      </c>
      <c r="H1150" s="86" t="s">
        <v>118</v>
      </c>
      <c r="I1150" s="86">
        <v>43588</v>
      </c>
      <c r="J1150" s="87">
        <v>1658945.4</v>
      </c>
    </row>
    <row r="1151" spans="1:10" ht="36" x14ac:dyDescent="0.3">
      <c r="A1151" s="84" t="s">
        <v>2856</v>
      </c>
      <c r="B1151" s="85" t="s">
        <v>145</v>
      </c>
      <c r="C1151" s="85" t="s">
        <v>145</v>
      </c>
      <c r="D1151" s="85" t="s">
        <v>2857</v>
      </c>
      <c r="E1151" s="85" t="s">
        <v>100</v>
      </c>
      <c r="F1151" s="85" t="s">
        <v>1284</v>
      </c>
      <c r="G1151" s="85" t="s">
        <v>2432</v>
      </c>
      <c r="H1151" s="86" t="s">
        <v>118</v>
      </c>
      <c r="I1151" s="86">
        <v>43791</v>
      </c>
      <c r="J1151" s="87">
        <v>1373705.96</v>
      </c>
    </row>
    <row r="1152" spans="1:10" x14ac:dyDescent="0.3">
      <c r="A1152" s="84" t="s">
        <v>2858</v>
      </c>
      <c r="B1152" s="85" t="s">
        <v>145</v>
      </c>
      <c r="C1152" s="85" t="s">
        <v>145</v>
      </c>
      <c r="D1152" s="85" t="s">
        <v>2859</v>
      </c>
      <c r="E1152" s="85" t="s">
        <v>100</v>
      </c>
      <c r="F1152" s="85" t="s">
        <v>100</v>
      </c>
      <c r="G1152" s="85" t="s">
        <v>100</v>
      </c>
      <c r="H1152" s="86" t="s">
        <v>118</v>
      </c>
      <c r="I1152" s="86">
        <v>43536</v>
      </c>
      <c r="J1152" s="87">
        <v>1272909.6000000001</v>
      </c>
    </row>
    <row r="1153" spans="1:10" x14ac:dyDescent="0.3">
      <c r="A1153" s="84" t="s">
        <v>2860</v>
      </c>
      <c r="B1153" s="85" t="s">
        <v>145</v>
      </c>
      <c r="C1153" s="85" t="s">
        <v>145</v>
      </c>
      <c r="D1153" s="85" t="s">
        <v>2861</v>
      </c>
      <c r="E1153" s="85" t="s">
        <v>100</v>
      </c>
      <c r="F1153" s="85" t="s">
        <v>100</v>
      </c>
      <c r="G1153" s="85" t="s">
        <v>100</v>
      </c>
      <c r="H1153" s="86" t="s">
        <v>118</v>
      </c>
      <c r="I1153" s="86">
        <v>43507</v>
      </c>
      <c r="J1153" s="87">
        <v>2007402.13</v>
      </c>
    </row>
    <row r="1154" spans="1:10" x14ac:dyDescent="0.3">
      <c r="A1154" s="84" t="s">
        <v>2862</v>
      </c>
      <c r="B1154" s="85" t="s">
        <v>145</v>
      </c>
      <c r="C1154" s="85" t="s">
        <v>145</v>
      </c>
      <c r="D1154" s="85" t="s">
        <v>2863</v>
      </c>
      <c r="E1154" s="85" t="s">
        <v>100</v>
      </c>
      <c r="F1154" s="85" t="s">
        <v>100</v>
      </c>
      <c r="G1154" s="85" t="s">
        <v>100</v>
      </c>
      <c r="H1154" s="86" t="s">
        <v>118</v>
      </c>
      <c r="I1154" s="86">
        <v>43516</v>
      </c>
      <c r="J1154" s="87">
        <v>22663.62</v>
      </c>
    </row>
    <row r="1155" spans="1:10" ht="24" x14ac:dyDescent="0.3">
      <c r="A1155" s="84" t="s">
        <v>2864</v>
      </c>
      <c r="B1155" s="85" t="s">
        <v>145</v>
      </c>
      <c r="C1155" s="85" t="s">
        <v>145</v>
      </c>
      <c r="D1155" s="85" t="s">
        <v>2865</v>
      </c>
      <c r="E1155" s="85" t="s">
        <v>100</v>
      </c>
      <c r="F1155" s="85" t="s">
        <v>196</v>
      </c>
      <c r="G1155" s="85" t="s">
        <v>2866</v>
      </c>
      <c r="H1155" s="86" t="s">
        <v>118</v>
      </c>
      <c r="I1155" s="86">
        <v>43705</v>
      </c>
      <c r="J1155" s="87">
        <v>372339.29</v>
      </c>
    </row>
    <row r="1156" spans="1:10" ht="24" x14ac:dyDescent="0.3">
      <c r="A1156" s="84" t="s">
        <v>2867</v>
      </c>
      <c r="B1156" s="85" t="s">
        <v>145</v>
      </c>
      <c r="C1156" s="85" t="s">
        <v>145</v>
      </c>
      <c r="D1156" s="85" t="s">
        <v>2868</v>
      </c>
      <c r="E1156" s="85" t="s">
        <v>100</v>
      </c>
      <c r="F1156" s="85" t="s">
        <v>100</v>
      </c>
      <c r="G1156" s="85" t="s">
        <v>100</v>
      </c>
      <c r="H1156" s="86" t="s">
        <v>118</v>
      </c>
      <c r="I1156" s="86">
        <v>43516</v>
      </c>
      <c r="J1156" s="87">
        <v>5980115.7799999993</v>
      </c>
    </row>
    <row r="1157" spans="1:10" x14ac:dyDescent="0.3">
      <c r="A1157" s="84" t="s">
        <v>2869</v>
      </c>
      <c r="B1157" s="85" t="s">
        <v>145</v>
      </c>
      <c r="C1157" s="85" t="s">
        <v>145</v>
      </c>
      <c r="D1157" s="85" t="s">
        <v>2870</v>
      </c>
      <c r="E1157" s="85" t="s">
        <v>100</v>
      </c>
      <c r="F1157" s="85" t="s">
        <v>100</v>
      </c>
      <c r="G1157" s="85" t="s">
        <v>100</v>
      </c>
      <c r="H1157" s="86" t="s">
        <v>118</v>
      </c>
      <c r="I1157" s="86">
        <v>43532</v>
      </c>
      <c r="J1157" s="87">
        <v>10268320.280000001</v>
      </c>
    </row>
    <row r="1158" spans="1:10" ht="24" x14ac:dyDescent="0.3">
      <c r="A1158" s="84" t="s">
        <v>2871</v>
      </c>
      <c r="B1158" s="85" t="s">
        <v>145</v>
      </c>
      <c r="C1158" s="85" t="s">
        <v>145</v>
      </c>
      <c r="D1158" s="85" t="s">
        <v>2872</v>
      </c>
      <c r="E1158" s="85" t="s">
        <v>100</v>
      </c>
      <c r="F1158" s="85" t="s">
        <v>100</v>
      </c>
      <c r="G1158" s="85" t="s">
        <v>100</v>
      </c>
      <c r="H1158" s="86" t="s">
        <v>118</v>
      </c>
      <c r="I1158" s="86">
        <v>43532</v>
      </c>
      <c r="J1158" s="87">
        <v>5420326.46</v>
      </c>
    </row>
    <row r="1159" spans="1:10" x14ac:dyDescent="0.3">
      <c r="A1159" s="84" t="s">
        <v>2873</v>
      </c>
      <c r="B1159" s="85" t="s">
        <v>145</v>
      </c>
      <c r="C1159" s="85" t="s">
        <v>145</v>
      </c>
      <c r="D1159" s="85" t="s">
        <v>2874</v>
      </c>
      <c r="E1159" s="85" t="s">
        <v>100</v>
      </c>
      <c r="F1159" s="85" t="s">
        <v>100</v>
      </c>
      <c r="G1159" s="85" t="s">
        <v>100</v>
      </c>
      <c r="H1159" s="86" t="s">
        <v>118</v>
      </c>
      <c r="I1159" s="86">
        <v>43546</v>
      </c>
      <c r="J1159" s="87">
        <v>1507597.8399999999</v>
      </c>
    </row>
    <row r="1160" spans="1:10" ht="24" x14ac:dyDescent="0.3">
      <c r="A1160" s="84" t="s">
        <v>2875</v>
      </c>
      <c r="B1160" s="85" t="s">
        <v>145</v>
      </c>
      <c r="C1160" s="85" t="s">
        <v>145</v>
      </c>
      <c r="D1160" s="85" t="s">
        <v>2876</v>
      </c>
      <c r="E1160" s="85" t="s">
        <v>100</v>
      </c>
      <c r="F1160" s="85" t="s">
        <v>122</v>
      </c>
      <c r="G1160" s="85" t="s">
        <v>1290</v>
      </c>
      <c r="H1160" s="86" t="s">
        <v>118</v>
      </c>
      <c r="I1160" s="86">
        <v>43599</v>
      </c>
      <c r="J1160" s="87">
        <v>7559216.0099999998</v>
      </c>
    </row>
    <row r="1161" spans="1:10" ht="24" x14ac:dyDescent="0.3">
      <c r="A1161" s="84" t="s">
        <v>2877</v>
      </c>
      <c r="B1161" s="85" t="s">
        <v>145</v>
      </c>
      <c r="C1161" s="85" t="s">
        <v>145</v>
      </c>
      <c r="D1161" s="85" t="s">
        <v>2878</v>
      </c>
      <c r="E1161" s="85" t="s">
        <v>100</v>
      </c>
      <c r="F1161" s="85" t="s">
        <v>1284</v>
      </c>
      <c r="G1161" s="85" t="s">
        <v>2855</v>
      </c>
      <c r="H1161" s="86" t="s">
        <v>118</v>
      </c>
      <c r="I1161" s="86">
        <v>43816</v>
      </c>
      <c r="J1161" s="87">
        <v>3192994.22</v>
      </c>
    </row>
    <row r="1162" spans="1:10" x14ac:dyDescent="0.3">
      <c r="A1162" s="84" t="s">
        <v>2879</v>
      </c>
      <c r="B1162" s="85" t="s">
        <v>145</v>
      </c>
      <c r="C1162" s="85" t="s">
        <v>145</v>
      </c>
      <c r="D1162" s="85" t="s">
        <v>2880</v>
      </c>
      <c r="E1162" s="85" t="s">
        <v>100</v>
      </c>
      <c r="F1162" s="85" t="s">
        <v>100</v>
      </c>
      <c r="G1162" s="85" t="s">
        <v>100</v>
      </c>
      <c r="H1162" s="86" t="s">
        <v>118</v>
      </c>
      <c r="I1162" s="86">
        <v>43545</v>
      </c>
      <c r="J1162" s="87">
        <v>2269488.96</v>
      </c>
    </row>
    <row r="1163" spans="1:10" x14ac:dyDescent="0.3">
      <c r="A1163" s="84" t="s">
        <v>2881</v>
      </c>
      <c r="B1163" s="85" t="s">
        <v>145</v>
      </c>
      <c r="C1163" s="85" t="s">
        <v>145</v>
      </c>
      <c r="D1163" s="85" t="s">
        <v>2882</v>
      </c>
      <c r="E1163" s="85" t="s">
        <v>100</v>
      </c>
      <c r="F1163" s="85" t="s">
        <v>100</v>
      </c>
      <c r="G1163" s="85" t="s">
        <v>100</v>
      </c>
      <c r="H1163" s="86" t="s">
        <v>118</v>
      </c>
      <c r="I1163" s="86">
        <v>43551</v>
      </c>
      <c r="J1163" s="87">
        <v>2372400</v>
      </c>
    </row>
    <row r="1164" spans="1:10" ht="24" x14ac:dyDescent="0.3">
      <c r="A1164" s="84" t="s">
        <v>2883</v>
      </c>
      <c r="B1164" s="85" t="s">
        <v>145</v>
      </c>
      <c r="C1164" s="85" t="s">
        <v>145</v>
      </c>
      <c r="D1164" s="85" t="s">
        <v>2884</v>
      </c>
      <c r="E1164" s="85" t="s">
        <v>100</v>
      </c>
      <c r="F1164" s="85" t="s">
        <v>100</v>
      </c>
      <c r="G1164" s="85" t="s">
        <v>100</v>
      </c>
      <c r="H1164" s="86" t="s">
        <v>118</v>
      </c>
      <c r="I1164" s="86">
        <v>43515</v>
      </c>
      <c r="J1164" s="87">
        <v>757683.07000000007</v>
      </c>
    </row>
    <row r="1165" spans="1:10" x14ac:dyDescent="0.3">
      <c r="A1165" s="84" t="s">
        <v>2885</v>
      </c>
      <c r="B1165" s="85" t="s">
        <v>145</v>
      </c>
      <c r="C1165" s="85" t="s">
        <v>145</v>
      </c>
      <c r="D1165" s="85" t="s">
        <v>2886</v>
      </c>
      <c r="E1165" s="85" t="s">
        <v>100</v>
      </c>
      <c r="F1165" s="85" t="s">
        <v>100</v>
      </c>
      <c r="G1165" s="85" t="s">
        <v>100</v>
      </c>
      <c r="H1165" s="86" t="s">
        <v>118</v>
      </c>
      <c r="I1165" s="86">
        <v>43516</v>
      </c>
      <c r="J1165" s="87">
        <v>2822428.8</v>
      </c>
    </row>
    <row r="1166" spans="1:10" ht="36" x14ac:dyDescent="0.3">
      <c r="A1166" s="84" t="s">
        <v>2887</v>
      </c>
      <c r="B1166" s="85" t="s">
        <v>145</v>
      </c>
      <c r="C1166" s="85" t="s">
        <v>145</v>
      </c>
      <c r="D1166" s="85" t="s">
        <v>2888</v>
      </c>
      <c r="E1166" s="85" t="s">
        <v>100</v>
      </c>
      <c r="F1166" s="85" t="s">
        <v>100</v>
      </c>
      <c r="G1166" s="85" t="s">
        <v>100</v>
      </c>
      <c r="H1166" s="86" t="s">
        <v>118</v>
      </c>
      <c r="I1166" s="86">
        <v>43536</v>
      </c>
      <c r="J1166" s="87">
        <v>1957697.2799999991</v>
      </c>
    </row>
    <row r="1167" spans="1:10" x14ac:dyDescent="0.3">
      <c r="A1167" s="84" t="s">
        <v>2889</v>
      </c>
      <c r="B1167" s="85" t="s">
        <v>145</v>
      </c>
      <c r="C1167" s="85" t="s">
        <v>145</v>
      </c>
      <c r="D1167" s="85" t="s">
        <v>2890</v>
      </c>
      <c r="E1167" s="85" t="s">
        <v>100</v>
      </c>
      <c r="F1167" s="85" t="s">
        <v>100</v>
      </c>
      <c r="G1167" s="85" t="s">
        <v>100</v>
      </c>
      <c r="H1167" s="86" t="s">
        <v>118</v>
      </c>
      <c r="I1167" s="86">
        <v>43549</v>
      </c>
      <c r="J1167" s="87">
        <v>618539.32000000007</v>
      </c>
    </row>
    <row r="1168" spans="1:10" ht="24" x14ac:dyDescent="0.3">
      <c r="A1168" s="84" t="s">
        <v>2891</v>
      </c>
      <c r="B1168" s="85" t="s">
        <v>145</v>
      </c>
      <c r="C1168" s="85" t="s">
        <v>145</v>
      </c>
      <c r="D1168" s="85" t="s">
        <v>2892</v>
      </c>
      <c r="E1168" s="85" t="s">
        <v>100</v>
      </c>
      <c r="F1168" s="85" t="s">
        <v>100</v>
      </c>
      <c r="G1168" s="85" t="s">
        <v>100</v>
      </c>
      <c r="H1168" s="86" t="s">
        <v>118</v>
      </c>
      <c r="I1168" s="86">
        <v>43549</v>
      </c>
      <c r="J1168" s="87">
        <v>963339.26</v>
      </c>
    </row>
    <row r="1169" spans="1:10" ht="24" x14ac:dyDescent="0.3">
      <c r="A1169" s="84" t="s">
        <v>2893</v>
      </c>
      <c r="B1169" s="85" t="s">
        <v>145</v>
      </c>
      <c r="C1169" s="85" t="s">
        <v>145</v>
      </c>
      <c r="D1169" s="85" t="s">
        <v>2894</v>
      </c>
      <c r="E1169" s="85" t="s">
        <v>100</v>
      </c>
      <c r="F1169" s="85" t="s">
        <v>100</v>
      </c>
      <c r="G1169" s="85" t="s">
        <v>100</v>
      </c>
      <c r="H1169" s="86" t="s">
        <v>118</v>
      </c>
      <c r="I1169" s="86">
        <v>43551</v>
      </c>
      <c r="J1169" s="87">
        <v>346485.6</v>
      </c>
    </row>
    <row r="1170" spans="1:10" x14ac:dyDescent="0.3">
      <c r="A1170" s="84" t="s">
        <v>2895</v>
      </c>
      <c r="B1170" s="85" t="s">
        <v>145</v>
      </c>
      <c r="C1170" s="85" t="s">
        <v>145</v>
      </c>
      <c r="D1170" s="85" t="s">
        <v>2896</v>
      </c>
      <c r="E1170" s="85" t="s">
        <v>100</v>
      </c>
      <c r="F1170" s="85" t="s">
        <v>100</v>
      </c>
      <c r="G1170" s="85" t="s">
        <v>100</v>
      </c>
      <c r="H1170" s="86" t="s">
        <v>118</v>
      </c>
      <c r="I1170" s="86">
        <v>43552</v>
      </c>
      <c r="J1170" s="87">
        <v>453634.96</v>
      </c>
    </row>
    <row r="1171" spans="1:10" x14ac:dyDescent="0.3">
      <c r="A1171" s="84" t="s">
        <v>2897</v>
      </c>
      <c r="B1171" s="85" t="s">
        <v>145</v>
      </c>
      <c r="C1171" s="85" t="s">
        <v>145</v>
      </c>
      <c r="D1171" s="85" t="s">
        <v>2898</v>
      </c>
      <c r="E1171" s="85" t="s">
        <v>100</v>
      </c>
      <c r="F1171" s="85" t="s">
        <v>100</v>
      </c>
      <c r="G1171" s="85" t="s">
        <v>100</v>
      </c>
      <c r="H1171" s="86" t="s">
        <v>118</v>
      </c>
      <c r="I1171" s="86">
        <v>43560</v>
      </c>
      <c r="J1171" s="87">
        <v>278082</v>
      </c>
    </row>
    <row r="1172" spans="1:10" ht="24" x14ac:dyDescent="0.3">
      <c r="A1172" s="84" t="s">
        <v>2899</v>
      </c>
      <c r="B1172" s="85" t="s">
        <v>145</v>
      </c>
      <c r="C1172" s="85" t="s">
        <v>145</v>
      </c>
      <c r="D1172" s="85" t="s">
        <v>2900</v>
      </c>
      <c r="E1172" s="85" t="s">
        <v>100</v>
      </c>
      <c r="F1172" s="85" t="s">
        <v>100</v>
      </c>
      <c r="G1172" s="85" t="s">
        <v>100</v>
      </c>
      <c r="H1172" s="86" t="s">
        <v>118</v>
      </c>
      <c r="I1172" s="86">
        <v>43560</v>
      </c>
      <c r="J1172" s="87">
        <v>1501642.8</v>
      </c>
    </row>
    <row r="1173" spans="1:10" ht="24" x14ac:dyDescent="0.3">
      <c r="A1173" s="84" t="s">
        <v>2901</v>
      </c>
      <c r="B1173" s="85" t="s">
        <v>145</v>
      </c>
      <c r="C1173" s="85" t="s">
        <v>145</v>
      </c>
      <c r="D1173" s="85" t="s">
        <v>2902</v>
      </c>
      <c r="E1173" s="85" t="s">
        <v>100</v>
      </c>
      <c r="F1173" s="85" t="s">
        <v>100</v>
      </c>
      <c r="G1173" s="85" t="s">
        <v>100</v>
      </c>
      <c r="H1173" s="86" t="s">
        <v>118</v>
      </c>
      <c r="I1173" s="86">
        <v>43555</v>
      </c>
      <c r="J1173" s="87">
        <v>8988988.5800000001</v>
      </c>
    </row>
    <row r="1174" spans="1:10" ht="24" x14ac:dyDescent="0.3">
      <c r="A1174" s="84" t="s">
        <v>2903</v>
      </c>
      <c r="B1174" s="85" t="s">
        <v>145</v>
      </c>
      <c r="C1174" s="85" t="s">
        <v>145</v>
      </c>
      <c r="D1174" s="85" t="s">
        <v>2904</v>
      </c>
      <c r="E1174" s="85" t="s">
        <v>100</v>
      </c>
      <c r="F1174" s="85" t="s">
        <v>100</v>
      </c>
      <c r="G1174" s="85" t="s">
        <v>100</v>
      </c>
      <c r="H1174" s="86" t="s">
        <v>118</v>
      </c>
      <c r="I1174" s="86">
        <v>43556</v>
      </c>
      <c r="J1174" s="87">
        <v>194583.6</v>
      </c>
    </row>
    <row r="1175" spans="1:10" ht="24" x14ac:dyDescent="0.3">
      <c r="A1175" s="84" t="s">
        <v>2905</v>
      </c>
      <c r="B1175" s="85" t="s">
        <v>145</v>
      </c>
      <c r="C1175" s="85" t="s">
        <v>145</v>
      </c>
      <c r="D1175" s="85" t="s">
        <v>2906</v>
      </c>
      <c r="E1175" s="85" t="s">
        <v>100</v>
      </c>
      <c r="F1175" s="85" t="s">
        <v>100</v>
      </c>
      <c r="G1175" s="85" t="s">
        <v>100</v>
      </c>
      <c r="H1175" s="86" t="s">
        <v>118</v>
      </c>
      <c r="I1175" s="86">
        <v>43557</v>
      </c>
      <c r="J1175" s="87">
        <v>4196851.2</v>
      </c>
    </row>
    <row r="1176" spans="1:10" ht="24" x14ac:dyDescent="0.3">
      <c r="A1176" s="84" t="s">
        <v>2907</v>
      </c>
      <c r="B1176" s="85" t="s">
        <v>145</v>
      </c>
      <c r="C1176" s="85" t="s">
        <v>145</v>
      </c>
      <c r="D1176" s="85" t="s">
        <v>2908</v>
      </c>
      <c r="E1176" s="85" t="s">
        <v>100</v>
      </c>
      <c r="F1176" s="85" t="s">
        <v>100</v>
      </c>
      <c r="G1176" s="85" t="s">
        <v>100</v>
      </c>
      <c r="H1176" s="86" t="s">
        <v>118</v>
      </c>
      <c r="I1176" s="86">
        <v>43562</v>
      </c>
      <c r="J1176" s="87">
        <v>510485.18</v>
      </c>
    </row>
    <row r="1177" spans="1:10" ht="24" x14ac:dyDescent="0.3">
      <c r="A1177" s="84" t="s">
        <v>2909</v>
      </c>
      <c r="B1177" s="85" t="s">
        <v>145</v>
      </c>
      <c r="C1177" s="85" t="s">
        <v>145</v>
      </c>
      <c r="D1177" s="85" t="s">
        <v>2910</v>
      </c>
      <c r="E1177" s="85" t="s">
        <v>100</v>
      </c>
      <c r="F1177" s="85" t="s">
        <v>100</v>
      </c>
      <c r="G1177" s="85" t="s">
        <v>100</v>
      </c>
      <c r="H1177" s="86" t="s">
        <v>118</v>
      </c>
      <c r="I1177" s="86">
        <v>43570</v>
      </c>
      <c r="J1177" s="87">
        <v>327880.80000000005</v>
      </c>
    </row>
    <row r="1178" spans="1:10" x14ac:dyDescent="0.3">
      <c r="A1178" s="84" t="s">
        <v>2911</v>
      </c>
      <c r="B1178" s="85" t="s">
        <v>145</v>
      </c>
      <c r="C1178" s="85" t="s">
        <v>145</v>
      </c>
      <c r="D1178" s="85" t="s">
        <v>2912</v>
      </c>
      <c r="E1178" s="85" t="s">
        <v>100</v>
      </c>
      <c r="F1178" s="85" t="s">
        <v>100</v>
      </c>
      <c r="G1178" s="85" t="s">
        <v>100</v>
      </c>
      <c r="H1178" s="86" t="s">
        <v>118</v>
      </c>
      <c r="I1178" s="86">
        <v>43552</v>
      </c>
      <c r="J1178" s="87">
        <v>481123.57</v>
      </c>
    </row>
    <row r="1179" spans="1:10" ht="24" x14ac:dyDescent="0.3">
      <c r="A1179" s="84" t="s">
        <v>2913</v>
      </c>
      <c r="B1179" s="85" t="s">
        <v>188</v>
      </c>
      <c r="C1179" s="85" t="s">
        <v>188</v>
      </c>
      <c r="D1179" s="85" t="s">
        <v>2914</v>
      </c>
      <c r="E1179" s="85" t="s">
        <v>100</v>
      </c>
      <c r="F1179" s="85" t="s">
        <v>122</v>
      </c>
      <c r="G1179" s="85" t="s">
        <v>123</v>
      </c>
      <c r="H1179" s="86" t="s">
        <v>118</v>
      </c>
      <c r="I1179" s="86">
        <v>43556</v>
      </c>
      <c r="J1179" s="87">
        <v>24407303.18</v>
      </c>
    </row>
    <row r="1180" spans="1:10" ht="24" x14ac:dyDescent="0.3">
      <c r="A1180" s="84" t="s">
        <v>2915</v>
      </c>
      <c r="B1180" s="85" t="s">
        <v>145</v>
      </c>
      <c r="C1180" s="85" t="s">
        <v>145</v>
      </c>
      <c r="D1180" s="85" t="s">
        <v>2916</v>
      </c>
      <c r="E1180" s="85" t="s">
        <v>100</v>
      </c>
      <c r="F1180" s="85" t="s">
        <v>122</v>
      </c>
      <c r="G1180" s="85" t="s">
        <v>821</v>
      </c>
      <c r="H1180" s="86" t="s">
        <v>118</v>
      </c>
      <c r="I1180" s="86">
        <v>43599</v>
      </c>
      <c r="J1180" s="87">
        <v>2404198.5999999996</v>
      </c>
    </row>
    <row r="1181" spans="1:10" x14ac:dyDescent="0.3">
      <c r="A1181" s="84" t="s">
        <v>2917</v>
      </c>
      <c r="B1181" s="85" t="s">
        <v>145</v>
      </c>
      <c r="C1181" s="85" t="s">
        <v>145</v>
      </c>
      <c r="D1181" s="85" t="s">
        <v>2918</v>
      </c>
      <c r="E1181" s="85" t="s">
        <v>100</v>
      </c>
      <c r="F1181" s="85" t="s">
        <v>100</v>
      </c>
      <c r="G1181" s="85" t="s">
        <v>100</v>
      </c>
      <c r="H1181" s="86" t="s">
        <v>118</v>
      </c>
      <c r="I1181" s="86">
        <v>43577</v>
      </c>
      <c r="J1181" s="87">
        <v>1634375.21</v>
      </c>
    </row>
    <row r="1182" spans="1:10" ht="24" x14ac:dyDescent="0.3">
      <c r="A1182" s="84" t="s">
        <v>2919</v>
      </c>
      <c r="B1182" s="85" t="s">
        <v>145</v>
      </c>
      <c r="C1182" s="85" t="s">
        <v>145</v>
      </c>
      <c r="D1182" s="85" t="s">
        <v>2920</v>
      </c>
      <c r="E1182" s="85" t="s">
        <v>100</v>
      </c>
      <c r="F1182" s="85" t="s">
        <v>100</v>
      </c>
      <c r="G1182" s="85" t="s">
        <v>100</v>
      </c>
      <c r="H1182" s="86" t="s">
        <v>118</v>
      </c>
      <c r="I1182" s="86">
        <v>43552</v>
      </c>
      <c r="J1182" s="87">
        <v>4042700.63</v>
      </c>
    </row>
    <row r="1183" spans="1:10" ht="24" x14ac:dyDescent="0.3">
      <c r="A1183" s="84" t="s">
        <v>2921</v>
      </c>
      <c r="B1183" s="85" t="s">
        <v>120</v>
      </c>
      <c r="C1183" s="85" t="s">
        <v>120</v>
      </c>
      <c r="D1183" s="85" t="s">
        <v>2922</v>
      </c>
      <c r="E1183" s="85" t="s">
        <v>2923</v>
      </c>
      <c r="F1183" s="85" t="s">
        <v>100</v>
      </c>
      <c r="G1183" s="85" t="s">
        <v>100</v>
      </c>
      <c r="H1183" s="86" t="s">
        <v>118</v>
      </c>
      <c r="I1183" s="86">
        <v>43552</v>
      </c>
      <c r="J1183" s="87">
        <v>932825.62000000011</v>
      </c>
    </row>
    <row r="1184" spans="1:10" ht="48" x14ac:dyDescent="0.3">
      <c r="A1184" s="84" t="s">
        <v>2924</v>
      </c>
      <c r="B1184" s="85" t="s">
        <v>120</v>
      </c>
      <c r="C1184" s="85" t="s">
        <v>120</v>
      </c>
      <c r="D1184" s="85" t="s">
        <v>2925</v>
      </c>
      <c r="E1184" s="85" t="s">
        <v>2926</v>
      </c>
      <c r="F1184" s="85" t="s">
        <v>100</v>
      </c>
      <c r="G1184" s="85" t="s">
        <v>100</v>
      </c>
      <c r="H1184" s="86" t="s">
        <v>118</v>
      </c>
      <c r="I1184" s="86">
        <v>43550</v>
      </c>
      <c r="J1184" s="87">
        <v>13417402</v>
      </c>
    </row>
    <row r="1185" spans="1:10" ht="48" x14ac:dyDescent="0.3">
      <c r="A1185" s="84" t="s">
        <v>2927</v>
      </c>
      <c r="B1185" s="85" t="s">
        <v>120</v>
      </c>
      <c r="C1185" s="85" t="s">
        <v>120</v>
      </c>
      <c r="D1185" s="85" t="s">
        <v>2928</v>
      </c>
      <c r="E1185" s="85" t="s">
        <v>2929</v>
      </c>
      <c r="F1185" s="85" t="s">
        <v>100</v>
      </c>
      <c r="G1185" s="85" t="s">
        <v>100</v>
      </c>
      <c r="H1185" s="86" t="s">
        <v>118</v>
      </c>
      <c r="I1185" s="86">
        <v>43550</v>
      </c>
      <c r="J1185" s="87">
        <v>3064858.56</v>
      </c>
    </row>
    <row r="1186" spans="1:10" ht="48" x14ac:dyDescent="0.3">
      <c r="A1186" s="84" t="s">
        <v>2930</v>
      </c>
      <c r="B1186" s="85" t="s">
        <v>120</v>
      </c>
      <c r="C1186" s="85" t="s">
        <v>120</v>
      </c>
      <c r="D1186" s="85" t="s">
        <v>2931</v>
      </c>
      <c r="E1186" s="85" t="s">
        <v>2932</v>
      </c>
      <c r="F1186" s="85" t="s">
        <v>100</v>
      </c>
      <c r="G1186" s="85" t="s">
        <v>100</v>
      </c>
      <c r="H1186" s="86" t="s">
        <v>118</v>
      </c>
      <c r="I1186" s="86">
        <v>43552</v>
      </c>
      <c r="J1186" s="87">
        <v>3388200</v>
      </c>
    </row>
    <row r="1187" spans="1:10" ht="24" x14ac:dyDescent="0.3">
      <c r="A1187" s="84" t="s">
        <v>2933</v>
      </c>
      <c r="B1187" s="85" t="s">
        <v>120</v>
      </c>
      <c r="C1187" s="85" t="s">
        <v>120</v>
      </c>
      <c r="D1187" s="85" t="s">
        <v>2934</v>
      </c>
      <c r="E1187" s="85" t="s">
        <v>100</v>
      </c>
      <c r="F1187" s="85" t="s">
        <v>122</v>
      </c>
      <c r="G1187" s="85" t="s">
        <v>471</v>
      </c>
      <c r="H1187" s="86" t="s">
        <v>118</v>
      </c>
      <c r="I1187" s="86">
        <v>43550</v>
      </c>
      <c r="J1187" s="87">
        <v>3647351.6</v>
      </c>
    </row>
    <row r="1188" spans="1:10" ht="24" x14ac:dyDescent="0.3">
      <c r="A1188" s="84" t="s">
        <v>2935</v>
      </c>
      <c r="B1188" s="85" t="s">
        <v>145</v>
      </c>
      <c r="C1188" s="85" t="s">
        <v>145</v>
      </c>
      <c r="D1188" s="85" t="s">
        <v>2936</v>
      </c>
      <c r="E1188" s="85" t="s">
        <v>100</v>
      </c>
      <c r="F1188" s="85" t="s">
        <v>100</v>
      </c>
      <c r="G1188" s="85" t="s">
        <v>100</v>
      </c>
      <c r="H1188" s="86" t="s">
        <v>118</v>
      </c>
      <c r="I1188" s="86">
        <v>43584</v>
      </c>
      <c r="J1188" s="87">
        <v>824167.76000000013</v>
      </c>
    </row>
    <row r="1189" spans="1:10" x14ac:dyDescent="0.3">
      <c r="A1189" s="84" t="s">
        <v>2937</v>
      </c>
      <c r="B1189" s="85" t="s">
        <v>145</v>
      </c>
      <c r="C1189" s="85" t="s">
        <v>145</v>
      </c>
      <c r="D1189" s="85" t="s">
        <v>2938</v>
      </c>
      <c r="E1189" s="85" t="s">
        <v>100</v>
      </c>
      <c r="F1189" s="85" t="s">
        <v>100</v>
      </c>
      <c r="G1189" s="85" t="s">
        <v>100</v>
      </c>
      <c r="H1189" s="86" t="s">
        <v>118</v>
      </c>
      <c r="I1189" s="86">
        <v>43557</v>
      </c>
      <c r="J1189" s="87">
        <v>726298.56</v>
      </c>
    </row>
    <row r="1190" spans="1:10" ht="24" x14ac:dyDescent="0.3">
      <c r="A1190" s="84" t="s">
        <v>2939</v>
      </c>
      <c r="B1190" s="85" t="s">
        <v>120</v>
      </c>
      <c r="C1190" s="85" t="s">
        <v>120</v>
      </c>
      <c r="D1190" s="85" t="s">
        <v>2940</v>
      </c>
      <c r="E1190" s="85" t="s">
        <v>2941</v>
      </c>
      <c r="F1190" s="85" t="s">
        <v>122</v>
      </c>
      <c r="G1190" s="85" t="s">
        <v>471</v>
      </c>
      <c r="H1190" s="86" t="s">
        <v>118</v>
      </c>
      <c r="I1190" s="86">
        <v>43550</v>
      </c>
      <c r="J1190" s="87">
        <v>10321025.780000001</v>
      </c>
    </row>
    <row r="1191" spans="1:10" x14ac:dyDescent="0.3">
      <c r="A1191" s="84" t="s">
        <v>2942</v>
      </c>
      <c r="B1191" s="85" t="s">
        <v>145</v>
      </c>
      <c r="C1191" s="85" t="s">
        <v>145</v>
      </c>
      <c r="D1191" s="85" t="s">
        <v>2943</v>
      </c>
      <c r="E1191" s="85" t="s">
        <v>100</v>
      </c>
      <c r="F1191" s="85" t="s">
        <v>100</v>
      </c>
      <c r="G1191" s="85" t="s">
        <v>100</v>
      </c>
      <c r="H1191" s="86" t="s">
        <v>118</v>
      </c>
      <c r="I1191" s="86">
        <v>43557</v>
      </c>
      <c r="J1191" s="87">
        <v>1157290.17</v>
      </c>
    </row>
    <row r="1192" spans="1:10" ht="24" x14ac:dyDescent="0.3">
      <c r="A1192" s="84" t="s">
        <v>2944</v>
      </c>
      <c r="B1192" s="85" t="s">
        <v>145</v>
      </c>
      <c r="C1192" s="85" t="s">
        <v>145</v>
      </c>
      <c r="D1192" s="85" t="s">
        <v>2945</v>
      </c>
      <c r="E1192" s="85" t="s">
        <v>100</v>
      </c>
      <c r="F1192" s="85" t="s">
        <v>100</v>
      </c>
      <c r="G1192" s="85" t="s">
        <v>100</v>
      </c>
      <c r="H1192" s="86" t="s">
        <v>118</v>
      </c>
      <c r="I1192" s="86">
        <v>43557</v>
      </c>
      <c r="J1192" s="87">
        <v>351442.8</v>
      </c>
    </row>
    <row r="1193" spans="1:10" ht="36" x14ac:dyDescent="0.3">
      <c r="A1193" s="84" t="s">
        <v>2946</v>
      </c>
      <c r="B1193" s="85" t="s">
        <v>120</v>
      </c>
      <c r="C1193" s="85" t="s">
        <v>120</v>
      </c>
      <c r="D1193" s="85" t="s">
        <v>2947</v>
      </c>
      <c r="E1193" s="85" t="s">
        <v>100</v>
      </c>
      <c r="F1193" s="85" t="s">
        <v>122</v>
      </c>
      <c r="G1193" s="85" t="s">
        <v>123</v>
      </c>
      <c r="H1193" s="86" t="s">
        <v>118</v>
      </c>
      <c r="I1193" s="86">
        <v>43524</v>
      </c>
      <c r="J1193" s="87">
        <v>7761617.7199999997</v>
      </c>
    </row>
    <row r="1194" spans="1:10" ht="36" x14ac:dyDescent="0.3">
      <c r="A1194" s="84" t="s">
        <v>2948</v>
      </c>
      <c r="B1194" s="85" t="s">
        <v>145</v>
      </c>
      <c r="C1194" s="85" t="s">
        <v>145</v>
      </c>
      <c r="D1194" s="85" t="s">
        <v>2949</v>
      </c>
      <c r="E1194" s="85" t="s">
        <v>100</v>
      </c>
      <c r="F1194" s="85" t="s">
        <v>130</v>
      </c>
      <c r="G1194" s="85" t="s">
        <v>741</v>
      </c>
      <c r="H1194" s="86" t="s">
        <v>118</v>
      </c>
      <c r="I1194" s="86">
        <v>44448</v>
      </c>
      <c r="J1194" s="87">
        <v>1078290.81</v>
      </c>
    </row>
    <row r="1195" spans="1:10" ht="60" x14ac:dyDescent="0.3">
      <c r="A1195" s="84" t="s">
        <v>2950</v>
      </c>
      <c r="B1195" s="85" t="s">
        <v>145</v>
      </c>
      <c r="C1195" s="85" t="s">
        <v>145</v>
      </c>
      <c r="D1195" s="85" t="s">
        <v>2951</v>
      </c>
      <c r="E1195" s="85" t="s">
        <v>100</v>
      </c>
      <c r="F1195" s="85" t="s">
        <v>162</v>
      </c>
      <c r="G1195" s="85" t="s">
        <v>1763</v>
      </c>
      <c r="H1195" s="86" t="s">
        <v>118</v>
      </c>
      <c r="I1195" s="86">
        <v>43798</v>
      </c>
      <c r="J1195" s="87">
        <v>3171084.36</v>
      </c>
    </row>
    <row r="1196" spans="1:10" x14ac:dyDescent="0.3">
      <c r="A1196" s="84" t="s">
        <v>2952</v>
      </c>
      <c r="B1196" s="85" t="s">
        <v>145</v>
      </c>
      <c r="C1196" s="85" t="s">
        <v>145</v>
      </c>
      <c r="D1196" s="85" t="s">
        <v>2953</v>
      </c>
      <c r="E1196" s="85" t="s">
        <v>100</v>
      </c>
      <c r="F1196" s="85" t="s">
        <v>100</v>
      </c>
      <c r="G1196" s="85" t="s">
        <v>100</v>
      </c>
      <c r="H1196" s="86" t="s">
        <v>118</v>
      </c>
      <c r="I1196" s="86">
        <v>43557</v>
      </c>
      <c r="J1196" s="87">
        <v>572732.1</v>
      </c>
    </row>
    <row r="1197" spans="1:10" ht="24" x14ac:dyDescent="0.3">
      <c r="A1197" s="84" t="s">
        <v>2954</v>
      </c>
      <c r="B1197" s="85" t="s">
        <v>145</v>
      </c>
      <c r="C1197" s="85" t="s">
        <v>145</v>
      </c>
      <c r="D1197" s="85" t="s">
        <v>2955</v>
      </c>
      <c r="E1197" s="85" t="s">
        <v>100</v>
      </c>
      <c r="F1197" s="85" t="s">
        <v>602</v>
      </c>
      <c r="G1197" s="85" t="s">
        <v>603</v>
      </c>
      <c r="H1197" s="86" t="s">
        <v>118</v>
      </c>
      <c r="I1197" s="86">
        <v>43733</v>
      </c>
      <c r="J1197" s="87">
        <v>579538.79</v>
      </c>
    </row>
    <row r="1198" spans="1:10" ht="36" x14ac:dyDescent="0.3">
      <c r="A1198" s="84" t="s">
        <v>2956</v>
      </c>
      <c r="B1198" s="85" t="s">
        <v>145</v>
      </c>
      <c r="C1198" s="85" t="s">
        <v>145</v>
      </c>
      <c r="D1198" s="85" t="s">
        <v>2957</v>
      </c>
      <c r="E1198" s="85" t="s">
        <v>100</v>
      </c>
      <c r="F1198" s="85" t="s">
        <v>853</v>
      </c>
      <c r="G1198" s="85" t="s">
        <v>2958</v>
      </c>
      <c r="H1198" s="86" t="s">
        <v>118</v>
      </c>
      <c r="I1198" s="86">
        <v>43782</v>
      </c>
      <c r="J1198" s="87">
        <v>253420</v>
      </c>
    </row>
    <row r="1199" spans="1:10" ht="36" x14ac:dyDescent="0.3">
      <c r="A1199" s="84" t="s">
        <v>2959</v>
      </c>
      <c r="B1199" s="85" t="s">
        <v>145</v>
      </c>
      <c r="C1199" s="85" t="s">
        <v>145</v>
      </c>
      <c r="D1199" s="85" t="s">
        <v>2960</v>
      </c>
      <c r="E1199" s="85" t="s">
        <v>100</v>
      </c>
      <c r="F1199" s="85" t="s">
        <v>1284</v>
      </c>
      <c r="G1199" s="85" t="s">
        <v>2499</v>
      </c>
      <c r="H1199" s="86" t="s">
        <v>118</v>
      </c>
      <c r="I1199" s="86">
        <v>43893</v>
      </c>
      <c r="J1199" s="87">
        <v>245423.59</v>
      </c>
    </row>
    <row r="1200" spans="1:10" ht="48" x14ac:dyDescent="0.3">
      <c r="A1200" s="84" t="s">
        <v>2961</v>
      </c>
      <c r="B1200" s="85" t="s">
        <v>188</v>
      </c>
      <c r="C1200" s="85" t="s">
        <v>188</v>
      </c>
      <c r="D1200" s="85" t="s">
        <v>2962</v>
      </c>
      <c r="E1200" s="85" t="s">
        <v>100</v>
      </c>
      <c r="F1200" s="85" t="s">
        <v>162</v>
      </c>
      <c r="G1200" s="85" t="s">
        <v>163</v>
      </c>
      <c r="H1200" s="86" t="s">
        <v>118</v>
      </c>
      <c r="I1200" s="86">
        <v>43669</v>
      </c>
      <c r="J1200" s="87">
        <v>7051595.5499999998</v>
      </c>
    </row>
    <row r="1201" spans="1:10" ht="24" x14ac:dyDescent="0.3">
      <c r="A1201" s="84" t="s">
        <v>2963</v>
      </c>
      <c r="B1201" s="85" t="s">
        <v>145</v>
      </c>
      <c r="C1201" s="85" t="s">
        <v>145</v>
      </c>
      <c r="D1201" s="85" t="s">
        <v>2964</v>
      </c>
      <c r="E1201" s="85" t="s">
        <v>100</v>
      </c>
      <c r="F1201" s="85" t="s">
        <v>577</v>
      </c>
      <c r="G1201" s="85" t="s">
        <v>1181</v>
      </c>
      <c r="H1201" s="86" t="s">
        <v>118</v>
      </c>
      <c r="I1201" s="86">
        <v>43616</v>
      </c>
      <c r="J1201" s="87">
        <v>1709394.31</v>
      </c>
    </row>
    <row r="1202" spans="1:10" ht="48" x14ac:dyDescent="0.3">
      <c r="A1202" s="84" t="s">
        <v>2965</v>
      </c>
      <c r="B1202" s="85" t="s">
        <v>145</v>
      </c>
      <c r="C1202" s="85" t="s">
        <v>145</v>
      </c>
      <c r="D1202" s="85" t="s">
        <v>2966</v>
      </c>
      <c r="E1202" s="85" t="s">
        <v>100</v>
      </c>
      <c r="F1202" s="85" t="s">
        <v>492</v>
      </c>
      <c r="G1202" s="85" t="s">
        <v>635</v>
      </c>
      <c r="H1202" s="86" t="s">
        <v>118</v>
      </c>
      <c r="I1202" s="86">
        <v>43616</v>
      </c>
      <c r="J1202" s="87">
        <v>10820576.519999998</v>
      </c>
    </row>
    <row r="1203" spans="1:10" ht="24" x14ac:dyDescent="0.3">
      <c r="A1203" s="84" t="s">
        <v>2967</v>
      </c>
      <c r="B1203" s="85" t="s">
        <v>145</v>
      </c>
      <c r="C1203" s="85" t="s">
        <v>145</v>
      </c>
      <c r="D1203" s="85" t="s">
        <v>2968</v>
      </c>
      <c r="E1203" s="85" t="s">
        <v>100</v>
      </c>
      <c r="F1203" s="85" t="s">
        <v>225</v>
      </c>
      <c r="G1203" s="85" t="s">
        <v>226</v>
      </c>
      <c r="H1203" s="86" t="s">
        <v>118</v>
      </c>
      <c r="I1203" s="86">
        <v>43616</v>
      </c>
      <c r="J1203" s="87">
        <v>668946.26000000013</v>
      </c>
    </row>
    <row r="1204" spans="1:10" ht="36" x14ac:dyDescent="0.3">
      <c r="A1204" s="84" t="s">
        <v>2969</v>
      </c>
      <c r="B1204" s="85" t="s">
        <v>145</v>
      </c>
      <c r="C1204" s="85" t="s">
        <v>145</v>
      </c>
      <c r="D1204" s="85" t="s">
        <v>2970</v>
      </c>
      <c r="E1204" s="85" t="s">
        <v>100</v>
      </c>
      <c r="F1204" s="85" t="s">
        <v>130</v>
      </c>
      <c r="G1204" s="85" t="s">
        <v>2971</v>
      </c>
      <c r="H1204" s="86" t="s">
        <v>118</v>
      </c>
      <c r="I1204" s="86">
        <v>43616</v>
      </c>
      <c r="J1204" s="87">
        <v>1981531.54</v>
      </c>
    </row>
    <row r="1205" spans="1:10" ht="60" x14ac:dyDescent="0.3">
      <c r="A1205" s="84" t="s">
        <v>2972</v>
      </c>
      <c r="B1205" s="85" t="s">
        <v>145</v>
      </c>
      <c r="C1205" s="85" t="s">
        <v>145</v>
      </c>
      <c r="D1205" s="85" t="s">
        <v>2973</v>
      </c>
      <c r="E1205" s="85" t="s">
        <v>100</v>
      </c>
      <c r="F1205" s="85" t="s">
        <v>158</v>
      </c>
      <c r="G1205" s="85" t="s">
        <v>2974</v>
      </c>
      <c r="H1205" s="86" t="s">
        <v>118</v>
      </c>
      <c r="I1205" s="86">
        <v>43616</v>
      </c>
      <c r="J1205" s="87">
        <v>1419992.48</v>
      </c>
    </row>
    <row r="1206" spans="1:10" ht="24" x14ac:dyDescent="0.3">
      <c r="A1206" s="84" t="s">
        <v>2975</v>
      </c>
      <c r="B1206" s="85" t="s">
        <v>145</v>
      </c>
      <c r="C1206" s="85" t="s">
        <v>145</v>
      </c>
      <c r="D1206" s="85" t="s">
        <v>2976</v>
      </c>
      <c r="E1206" s="85" t="s">
        <v>100</v>
      </c>
      <c r="F1206" s="85" t="s">
        <v>158</v>
      </c>
      <c r="G1206" s="85" t="s">
        <v>2977</v>
      </c>
      <c r="H1206" s="86" t="s">
        <v>118</v>
      </c>
      <c r="I1206" s="86">
        <v>43616</v>
      </c>
      <c r="J1206" s="87">
        <v>1869424.73</v>
      </c>
    </row>
    <row r="1207" spans="1:10" ht="24" x14ac:dyDescent="0.3">
      <c r="A1207" s="84" t="s">
        <v>2978</v>
      </c>
      <c r="B1207" s="85" t="s">
        <v>145</v>
      </c>
      <c r="C1207" s="85" t="s">
        <v>145</v>
      </c>
      <c r="D1207" s="85" t="s">
        <v>2979</v>
      </c>
      <c r="E1207" s="85" t="s">
        <v>100</v>
      </c>
      <c r="F1207" s="85" t="s">
        <v>130</v>
      </c>
      <c r="G1207" s="85" t="s">
        <v>2980</v>
      </c>
      <c r="H1207" s="86" t="s">
        <v>118</v>
      </c>
      <c r="I1207" s="86">
        <v>43606</v>
      </c>
      <c r="J1207" s="87">
        <v>3636699.0900000003</v>
      </c>
    </row>
    <row r="1208" spans="1:10" ht="24" x14ac:dyDescent="0.3">
      <c r="A1208" s="84" t="s">
        <v>2981</v>
      </c>
      <c r="B1208" s="85" t="s">
        <v>145</v>
      </c>
      <c r="C1208" s="85" t="s">
        <v>145</v>
      </c>
      <c r="D1208" s="85" t="s">
        <v>2982</v>
      </c>
      <c r="E1208" s="85" t="s">
        <v>100</v>
      </c>
      <c r="F1208" s="85" t="s">
        <v>2983</v>
      </c>
      <c r="G1208" s="85" t="s">
        <v>2984</v>
      </c>
      <c r="H1208" s="86" t="s">
        <v>118</v>
      </c>
      <c r="I1208" s="86">
        <v>43613</v>
      </c>
      <c r="J1208" s="87">
        <v>2155437.84</v>
      </c>
    </row>
    <row r="1209" spans="1:10" ht="24" x14ac:dyDescent="0.3">
      <c r="A1209" s="84" t="s">
        <v>2985</v>
      </c>
      <c r="B1209" s="85" t="s">
        <v>145</v>
      </c>
      <c r="C1209" s="85" t="s">
        <v>145</v>
      </c>
      <c r="D1209" s="85" t="s">
        <v>2986</v>
      </c>
      <c r="E1209" s="85" t="s">
        <v>100</v>
      </c>
      <c r="F1209" s="85" t="s">
        <v>225</v>
      </c>
      <c r="G1209" s="85" t="s">
        <v>226</v>
      </c>
      <c r="H1209" s="86" t="s">
        <v>118</v>
      </c>
      <c r="I1209" s="86">
        <v>43614</v>
      </c>
      <c r="J1209" s="87">
        <v>2260347.08</v>
      </c>
    </row>
    <row r="1210" spans="1:10" ht="24" x14ac:dyDescent="0.3">
      <c r="A1210" s="84" t="s">
        <v>2987</v>
      </c>
      <c r="B1210" s="85" t="s">
        <v>145</v>
      </c>
      <c r="C1210" s="85" t="s">
        <v>145</v>
      </c>
      <c r="D1210" s="85" t="s">
        <v>2988</v>
      </c>
      <c r="E1210" s="85" t="s">
        <v>100</v>
      </c>
      <c r="F1210" s="85" t="s">
        <v>336</v>
      </c>
      <c r="G1210" s="85" t="s">
        <v>337</v>
      </c>
      <c r="H1210" s="86" t="s">
        <v>118</v>
      </c>
      <c r="I1210" s="86">
        <v>43612</v>
      </c>
      <c r="J1210" s="87">
        <v>2920173.24</v>
      </c>
    </row>
    <row r="1211" spans="1:10" ht="24" x14ac:dyDescent="0.3">
      <c r="A1211" s="84" t="s">
        <v>2989</v>
      </c>
      <c r="B1211" s="85" t="s">
        <v>145</v>
      </c>
      <c r="C1211" s="85" t="s">
        <v>145</v>
      </c>
      <c r="D1211" s="85" t="s">
        <v>2990</v>
      </c>
      <c r="E1211" s="85" t="s">
        <v>100</v>
      </c>
      <c r="F1211" s="85" t="s">
        <v>577</v>
      </c>
      <c r="G1211" s="85" t="s">
        <v>578</v>
      </c>
      <c r="H1211" s="86" t="s">
        <v>118</v>
      </c>
      <c r="I1211" s="86">
        <v>43609</v>
      </c>
      <c r="J1211" s="87">
        <v>1767403.83</v>
      </c>
    </row>
    <row r="1212" spans="1:10" ht="24" x14ac:dyDescent="0.3">
      <c r="A1212" s="84" t="s">
        <v>2991</v>
      </c>
      <c r="B1212" s="85" t="s">
        <v>120</v>
      </c>
      <c r="C1212" s="85" t="s">
        <v>120</v>
      </c>
      <c r="D1212" s="85" t="s">
        <v>2992</v>
      </c>
      <c r="E1212" s="85" t="s">
        <v>100</v>
      </c>
      <c r="F1212" s="85" t="s">
        <v>122</v>
      </c>
      <c r="G1212" s="85" t="s">
        <v>2993</v>
      </c>
      <c r="H1212" s="86" t="s">
        <v>118</v>
      </c>
      <c r="I1212" s="86">
        <v>43552</v>
      </c>
      <c r="J1212" s="87">
        <v>3010847.8800000004</v>
      </c>
    </row>
    <row r="1213" spans="1:10" ht="24" x14ac:dyDescent="0.3">
      <c r="A1213" s="84" t="s">
        <v>2994</v>
      </c>
      <c r="B1213" s="85" t="s">
        <v>145</v>
      </c>
      <c r="C1213" s="85" t="s">
        <v>145</v>
      </c>
      <c r="D1213" s="85" t="s">
        <v>2995</v>
      </c>
      <c r="E1213" s="85" t="s">
        <v>100</v>
      </c>
      <c r="F1213" s="85" t="s">
        <v>100</v>
      </c>
      <c r="G1213" s="85" t="s">
        <v>100</v>
      </c>
      <c r="H1213" s="86" t="s">
        <v>118</v>
      </c>
      <c r="I1213" s="86">
        <v>43566</v>
      </c>
      <c r="J1213" s="87">
        <v>2902186.92</v>
      </c>
    </row>
    <row r="1214" spans="1:10" ht="24" x14ac:dyDescent="0.3">
      <c r="A1214" s="84" t="s">
        <v>2996</v>
      </c>
      <c r="B1214" s="85" t="s">
        <v>120</v>
      </c>
      <c r="C1214" s="85" t="s">
        <v>120</v>
      </c>
      <c r="D1214" s="85" t="s">
        <v>2997</v>
      </c>
      <c r="E1214" s="85" t="s">
        <v>100</v>
      </c>
      <c r="F1214" s="85" t="s">
        <v>162</v>
      </c>
      <c r="G1214" s="85" t="s">
        <v>163</v>
      </c>
      <c r="H1214" s="86" t="s">
        <v>118</v>
      </c>
      <c r="I1214" s="86">
        <v>43599</v>
      </c>
      <c r="J1214" s="87">
        <v>4072291.8399999994</v>
      </c>
    </row>
    <row r="1215" spans="1:10" x14ac:dyDescent="0.3">
      <c r="A1215" s="84" t="s">
        <v>2998</v>
      </c>
      <c r="B1215" s="85" t="s">
        <v>145</v>
      </c>
      <c r="C1215" s="85" t="s">
        <v>145</v>
      </c>
      <c r="D1215" s="85" t="s">
        <v>2999</v>
      </c>
      <c r="E1215" s="85" t="s">
        <v>100</v>
      </c>
      <c r="F1215" s="85" t="s">
        <v>100</v>
      </c>
      <c r="G1215" s="85" t="s">
        <v>100</v>
      </c>
      <c r="H1215" s="86" t="s">
        <v>118</v>
      </c>
      <c r="I1215" s="86">
        <v>43536</v>
      </c>
      <c r="J1215" s="87">
        <v>590702.4</v>
      </c>
    </row>
    <row r="1216" spans="1:10" ht="48" x14ac:dyDescent="0.3">
      <c r="A1216" s="84" t="s">
        <v>3000</v>
      </c>
      <c r="B1216" s="85" t="s">
        <v>120</v>
      </c>
      <c r="C1216" s="85" t="s">
        <v>120</v>
      </c>
      <c r="D1216" s="85" t="s">
        <v>3001</v>
      </c>
      <c r="E1216" s="85" t="s">
        <v>3002</v>
      </c>
      <c r="F1216" s="85" t="s">
        <v>130</v>
      </c>
      <c r="G1216" s="85" t="s">
        <v>131</v>
      </c>
      <c r="H1216" s="86" t="s">
        <v>118</v>
      </c>
      <c r="I1216" s="86">
        <v>43550</v>
      </c>
      <c r="J1216" s="87">
        <v>8086338.7800000021</v>
      </c>
    </row>
    <row r="1217" spans="1:10" ht="24" x14ac:dyDescent="0.3">
      <c r="A1217" s="84" t="s">
        <v>3003</v>
      </c>
      <c r="B1217" s="85" t="s">
        <v>145</v>
      </c>
      <c r="C1217" s="85" t="s">
        <v>145</v>
      </c>
      <c r="D1217" s="85" t="s">
        <v>3004</v>
      </c>
      <c r="E1217" s="85" t="s">
        <v>100</v>
      </c>
      <c r="F1217" s="85" t="s">
        <v>100</v>
      </c>
      <c r="G1217" s="85" t="s">
        <v>100</v>
      </c>
      <c r="H1217" s="86" t="s">
        <v>118</v>
      </c>
      <c r="I1217" s="86">
        <v>43570</v>
      </c>
      <c r="J1217" s="87">
        <v>1363046.3800000001</v>
      </c>
    </row>
    <row r="1218" spans="1:10" ht="24" x14ac:dyDescent="0.3">
      <c r="A1218" s="84" t="s">
        <v>3005</v>
      </c>
      <c r="B1218" s="85" t="s">
        <v>188</v>
      </c>
      <c r="C1218" s="85" t="s">
        <v>188</v>
      </c>
      <c r="D1218" s="85" t="s">
        <v>3006</v>
      </c>
      <c r="E1218" s="85" t="s">
        <v>3007</v>
      </c>
      <c r="F1218" s="85" t="s">
        <v>135</v>
      </c>
      <c r="G1218" s="85" t="s">
        <v>136</v>
      </c>
      <c r="H1218" s="86" t="s">
        <v>118</v>
      </c>
      <c r="I1218" s="86">
        <v>43266</v>
      </c>
      <c r="J1218" s="87">
        <v>11451174.429999998</v>
      </c>
    </row>
    <row r="1219" spans="1:10" x14ac:dyDescent="0.3">
      <c r="A1219" s="84" t="s">
        <v>3008</v>
      </c>
      <c r="B1219" s="85" t="s">
        <v>145</v>
      </c>
      <c r="C1219" s="85" t="s">
        <v>145</v>
      </c>
      <c r="D1219" s="85" t="s">
        <v>3009</v>
      </c>
      <c r="E1219" s="85" t="s">
        <v>100</v>
      </c>
      <c r="F1219" s="85" t="s">
        <v>100</v>
      </c>
      <c r="G1219" s="85" t="s">
        <v>100</v>
      </c>
      <c r="H1219" s="86" t="s">
        <v>118</v>
      </c>
      <c r="I1219" s="86">
        <v>43570</v>
      </c>
      <c r="J1219" s="87">
        <v>1331404.2</v>
      </c>
    </row>
    <row r="1220" spans="1:10" ht="24" x14ac:dyDescent="0.3">
      <c r="A1220" s="84" t="s">
        <v>3010</v>
      </c>
      <c r="B1220" s="85" t="s">
        <v>145</v>
      </c>
      <c r="C1220" s="85" t="s">
        <v>145</v>
      </c>
      <c r="D1220" s="85" t="s">
        <v>3011</v>
      </c>
      <c r="E1220" s="85" t="s">
        <v>100</v>
      </c>
      <c r="F1220" s="85" t="s">
        <v>1284</v>
      </c>
      <c r="G1220" s="85" t="s">
        <v>2432</v>
      </c>
      <c r="H1220" s="86" t="s">
        <v>118</v>
      </c>
      <c r="I1220" s="86">
        <v>43619</v>
      </c>
      <c r="J1220" s="87">
        <v>2506075.63</v>
      </c>
    </row>
    <row r="1221" spans="1:10" ht="24" x14ac:dyDescent="0.3">
      <c r="A1221" s="84" t="s">
        <v>3012</v>
      </c>
      <c r="B1221" s="85" t="s">
        <v>145</v>
      </c>
      <c r="C1221" s="85" t="s">
        <v>145</v>
      </c>
      <c r="D1221" s="85" t="s">
        <v>3013</v>
      </c>
      <c r="E1221" s="85" t="s">
        <v>100</v>
      </c>
      <c r="F1221" s="85" t="s">
        <v>3014</v>
      </c>
      <c r="G1221" s="85" t="s">
        <v>3015</v>
      </c>
      <c r="H1221" s="86" t="s">
        <v>118</v>
      </c>
      <c r="I1221" s="86">
        <v>43628</v>
      </c>
      <c r="J1221" s="87">
        <v>4543975.5900000017</v>
      </c>
    </row>
    <row r="1222" spans="1:10" ht="36" x14ac:dyDescent="0.3">
      <c r="A1222" s="84" t="s">
        <v>3016</v>
      </c>
      <c r="B1222" s="85" t="s">
        <v>145</v>
      </c>
      <c r="C1222" s="85" t="s">
        <v>145</v>
      </c>
      <c r="D1222" s="85" t="s">
        <v>3017</v>
      </c>
      <c r="E1222" s="85" t="s">
        <v>100</v>
      </c>
      <c r="F1222" s="85" t="s">
        <v>853</v>
      </c>
      <c r="G1222" s="85" t="s">
        <v>2168</v>
      </c>
      <c r="H1222" s="86" t="s">
        <v>118</v>
      </c>
      <c r="I1222" s="86">
        <v>43628</v>
      </c>
      <c r="J1222" s="87">
        <v>1300356.53</v>
      </c>
    </row>
    <row r="1223" spans="1:10" ht="48" x14ac:dyDescent="0.3">
      <c r="A1223" s="84" t="s">
        <v>3018</v>
      </c>
      <c r="B1223" s="85" t="s">
        <v>145</v>
      </c>
      <c r="C1223" s="85" t="s">
        <v>145</v>
      </c>
      <c r="D1223" s="85" t="s">
        <v>3019</v>
      </c>
      <c r="E1223" s="85" t="s">
        <v>3020</v>
      </c>
      <c r="F1223" s="85" t="s">
        <v>100</v>
      </c>
      <c r="G1223" s="85" t="s">
        <v>100</v>
      </c>
      <c r="H1223" s="86" t="s">
        <v>118</v>
      </c>
      <c r="I1223" s="86">
        <v>43626</v>
      </c>
      <c r="J1223" s="87">
        <v>2234035.8400000003</v>
      </c>
    </row>
    <row r="1224" spans="1:10" x14ac:dyDescent="0.3">
      <c r="A1224" s="84" t="s">
        <v>3021</v>
      </c>
      <c r="B1224" s="85" t="s">
        <v>145</v>
      </c>
      <c r="C1224" s="85" t="s">
        <v>145</v>
      </c>
      <c r="D1224" s="85" t="s">
        <v>3022</v>
      </c>
      <c r="E1224" s="85" t="s">
        <v>100</v>
      </c>
      <c r="F1224" s="85" t="s">
        <v>130</v>
      </c>
      <c r="G1224" s="85" t="s">
        <v>1017</v>
      </c>
      <c r="H1224" s="86" t="s">
        <v>118</v>
      </c>
      <c r="I1224" s="86">
        <v>43626</v>
      </c>
      <c r="J1224" s="87">
        <v>3651046.93</v>
      </c>
    </row>
    <row r="1225" spans="1:10" ht="48" x14ac:dyDescent="0.3">
      <c r="A1225" s="84" t="s">
        <v>3023</v>
      </c>
      <c r="B1225" s="85" t="s">
        <v>145</v>
      </c>
      <c r="C1225" s="85" t="s">
        <v>145</v>
      </c>
      <c r="D1225" s="85" t="s">
        <v>3024</v>
      </c>
      <c r="E1225" s="85" t="s">
        <v>100</v>
      </c>
      <c r="F1225" s="85" t="s">
        <v>130</v>
      </c>
      <c r="G1225" s="85" t="s">
        <v>560</v>
      </c>
      <c r="H1225" s="86" t="s">
        <v>118</v>
      </c>
      <c r="I1225" s="86">
        <v>43622</v>
      </c>
      <c r="J1225" s="87">
        <v>2499934.9700000002</v>
      </c>
    </row>
    <row r="1226" spans="1:10" ht="48" x14ac:dyDescent="0.3">
      <c r="A1226" s="84" t="s">
        <v>3025</v>
      </c>
      <c r="B1226" s="85" t="s">
        <v>120</v>
      </c>
      <c r="C1226" s="85" t="s">
        <v>120</v>
      </c>
      <c r="D1226" s="85" t="s">
        <v>3026</v>
      </c>
      <c r="E1226" s="85" t="s">
        <v>3027</v>
      </c>
      <c r="F1226" s="85" t="s">
        <v>2418</v>
      </c>
      <c r="G1226" s="85" t="s">
        <v>3028</v>
      </c>
      <c r="H1226" s="86" t="s">
        <v>118</v>
      </c>
      <c r="I1226" s="86">
        <v>43560</v>
      </c>
      <c r="J1226" s="87">
        <v>9564047.5300000012</v>
      </c>
    </row>
    <row r="1227" spans="1:10" ht="24" x14ac:dyDescent="0.3">
      <c r="A1227" s="84" t="s">
        <v>3029</v>
      </c>
      <c r="B1227" s="85" t="s">
        <v>188</v>
      </c>
      <c r="C1227" s="85" t="s">
        <v>188</v>
      </c>
      <c r="D1227" s="85" t="s">
        <v>3030</v>
      </c>
      <c r="E1227" s="85" t="s">
        <v>3031</v>
      </c>
      <c r="F1227" s="85" t="s">
        <v>3032</v>
      </c>
      <c r="G1227" s="85" t="s">
        <v>3033</v>
      </c>
      <c r="H1227" s="86" t="s">
        <v>118</v>
      </c>
      <c r="I1227" s="86">
        <v>43374</v>
      </c>
      <c r="J1227" s="87">
        <v>809608.77999999991</v>
      </c>
    </row>
    <row r="1228" spans="1:10" ht="24" x14ac:dyDescent="0.3">
      <c r="A1228" s="84" t="s">
        <v>3034</v>
      </c>
      <c r="B1228" s="85" t="s">
        <v>145</v>
      </c>
      <c r="C1228" s="85" t="s">
        <v>145</v>
      </c>
      <c r="D1228" s="85" t="s">
        <v>3035</v>
      </c>
      <c r="E1228" s="85" t="s">
        <v>100</v>
      </c>
      <c r="F1228" s="85" t="s">
        <v>2177</v>
      </c>
      <c r="G1228" s="85" t="s">
        <v>2178</v>
      </c>
      <c r="H1228" s="86" t="s">
        <v>118</v>
      </c>
      <c r="I1228" s="86">
        <v>43726</v>
      </c>
      <c r="J1228" s="87">
        <v>2435294.8300000005</v>
      </c>
    </row>
    <row r="1229" spans="1:10" ht="24" x14ac:dyDescent="0.3">
      <c r="A1229" s="84" t="s">
        <v>3036</v>
      </c>
      <c r="B1229" s="85" t="s">
        <v>145</v>
      </c>
      <c r="C1229" s="85" t="s">
        <v>145</v>
      </c>
      <c r="D1229" s="85" t="s">
        <v>3037</v>
      </c>
      <c r="E1229" s="85" t="s">
        <v>100</v>
      </c>
      <c r="F1229" s="85" t="s">
        <v>100</v>
      </c>
      <c r="G1229" s="85" t="s">
        <v>100</v>
      </c>
      <c r="H1229" s="86" t="s">
        <v>118</v>
      </c>
      <c r="I1229" s="86">
        <v>44228</v>
      </c>
      <c r="J1229" s="87">
        <v>1156990.05</v>
      </c>
    </row>
    <row r="1230" spans="1:10" ht="36" x14ac:dyDescent="0.3">
      <c r="A1230" s="84" t="s">
        <v>3038</v>
      </c>
      <c r="B1230" s="85" t="s">
        <v>145</v>
      </c>
      <c r="C1230" s="85" t="s">
        <v>145</v>
      </c>
      <c r="D1230" s="85" t="s">
        <v>3039</v>
      </c>
      <c r="E1230" s="85" t="s">
        <v>100</v>
      </c>
      <c r="F1230" s="85" t="s">
        <v>130</v>
      </c>
      <c r="G1230" s="85" t="s">
        <v>170</v>
      </c>
      <c r="H1230" s="86" t="s">
        <v>118</v>
      </c>
      <c r="I1230" s="86">
        <v>43633</v>
      </c>
      <c r="J1230" s="87">
        <v>4129433.9100000006</v>
      </c>
    </row>
    <row r="1231" spans="1:10" ht="36" x14ac:dyDescent="0.3">
      <c r="A1231" s="84" t="s">
        <v>3040</v>
      </c>
      <c r="B1231" s="85" t="s">
        <v>145</v>
      </c>
      <c r="C1231" s="85" t="s">
        <v>145</v>
      </c>
      <c r="D1231" s="85" t="s">
        <v>3041</v>
      </c>
      <c r="E1231" s="85" t="s">
        <v>100</v>
      </c>
      <c r="F1231" s="85" t="s">
        <v>122</v>
      </c>
      <c r="G1231" s="85" t="s">
        <v>583</v>
      </c>
      <c r="H1231" s="86" t="s">
        <v>118</v>
      </c>
      <c r="I1231" s="86">
        <v>43635</v>
      </c>
      <c r="J1231" s="87">
        <v>5202388.580000001</v>
      </c>
    </row>
    <row r="1232" spans="1:10" ht="36" x14ac:dyDescent="0.3">
      <c r="A1232" s="84" t="s">
        <v>3042</v>
      </c>
      <c r="B1232" s="85" t="s">
        <v>145</v>
      </c>
      <c r="C1232" s="85" t="s">
        <v>145</v>
      </c>
      <c r="D1232" s="85" t="s">
        <v>3043</v>
      </c>
      <c r="E1232" s="85" t="s">
        <v>100</v>
      </c>
      <c r="F1232" s="85" t="s">
        <v>173</v>
      </c>
      <c r="G1232" s="85" t="s">
        <v>1661</v>
      </c>
      <c r="H1232" s="86" t="s">
        <v>118</v>
      </c>
      <c r="I1232" s="86">
        <v>43637</v>
      </c>
      <c r="J1232" s="87">
        <v>855902.7</v>
      </c>
    </row>
    <row r="1233" spans="1:10" ht="36" x14ac:dyDescent="0.3">
      <c r="A1233" s="84" t="s">
        <v>3044</v>
      </c>
      <c r="B1233" s="85" t="s">
        <v>145</v>
      </c>
      <c r="C1233" s="85" t="s">
        <v>145</v>
      </c>
      <c r="D1233" s="85" t="s">
        <v>3045</v>
      </c>
      <c r="E1233" s="85" t="s">
        <v>100</v>
      </c>
      <c r="F1233" s="85" t="s">
        <v>420</v>
      </c>
      <c r="G1233" s="85" t="s">
        <v>2700</v>
      </c>
      <c r="H1233" s="86" t="s">
        <v>118</v>
      </c>
      <c r="I1233" s="86">
        <v>43630</v>
      </c>
      <c r="J1233" s="87">
        <v>5439715.3599999994</v>
      </c>
    </row>
    <row r="1234" spans="1:10" ht="24" x14ac:dyDescent="0.3">
      <c r="A1234" s="84" t="s">
        <v>3046</v>
      </c>
      <c r="B1234" s="85" t="s">
        <v>145</v>
      </c>
      <c r="C1234" s="85" t="s">
        <v>145</v>
      </c>
      <c r="D1234" s="85" t="s">
        <v>3047</v>
      </c>
      <c r="E1234" s="85" t="s">
        <v>100</v>
      </c>
      <c r="F1234" s="85" t="s">
        <v>868</v>
      </c>
      <c r="G1234" s="85" t="s">
        <v>3048</v>
      </c>
      <c r="H1234" s="86" t="s">
        <v>118</v>
      </c>
      <c r="I1234" s="86">
        <v>43635</v>
      </c>
      <c r="J1234" s="87">
        <v>2260117.83</v>
      </c>
    </row>
    <row r="1235" spans="1:10" ht="24" x14ac:dyDescent="0.3">
      <c r="A1235" s="84" t="s">
        <v>3049</v>
      </c>
      <c r="B1235" s="85" t="s">
        <v>145</v>
      </c>
      <c r="C1235" s="85" t="s">
        <v>145</v>
      </c>
      <c r="D1235" s="85" t="s">
        <v>3050</v>
      </c>
      <c r="E1235" s="85" t="s">
        <v>100</v>
      </c>
      <c r="F1235" s="85" t="s">
        <v>130</v>
      </c>
      <c r="G1235" s="85" t="s">
        <v>537</v>
      </c>
      <c r="H1235" s="86" t="s">
        <v>118</v>
      </c>
      <c r="I1235" s="86">
        <v>43640</v>
      </c>
      <c r="J1235" s="87">
        <v>5855706.4100000001</v>
      </c>
    </row>
    <row r="1236" spans="1:10" x14ac:dyDescent="0.3">
      <c r="A1236" s="84" t="s">
        <v>3051</v>
      </c>
      <c r="B1236" s="85" t="s">
        <v>145</v>
      </c>
      <c r="C1236" s="85" t="s">
        <v>145</v>
      </c>
      <c r="D1236" s="85" t="s">
        <v>3052</v>
      </c>
      <c r="E1236" s="85" t="s">
        <v>100</v>
      </c>
      <c r="F1236" s="85" t="s">
        <v>100</v>
      </c>
      <c r="G1236" s="85" t="s">
        <v>100</v>
      </c>
      <c r="H1236" s="86" t="s">
        <v>118</v>
      </c>
      <c r="I1236" s="86">
        <v>43556</v>
      </c>
      <c r="J1236" s="87">
        <v>347136.48</v>
      </c>
    </row>
    <row r="1237" spans="1:10" ht="36" x14ac:dyDescent="0.3">
      <c r="A1237" s="84" t="s">
        <v>3053</v>
      </c>
      <c r="B1237" s="85" t="s">
        <v>188</v>
      </c>
      <c r="C1237" s="85" t="s">
        <v>188</v>
      </c>
      <c r="D1237" s="85" t="s">
        <v>3054</v>
      </c>
      <c r="E1237" s="85" t="s">
        <v>100</v>
      </c>
      <c r="F1237" s="85" t="s">
        <v>1822</v>
      </c>
      <c r="G1237" s="85" t="s">
        <v>3055</v>
      </c>
      <c r="H1237" s="86" t="s">
        <v>118</v>
      </c>
      <c r="I1237" s="86">
        <v>43795</v>
      </c>
      <c r="J1237" s="87">
        <v>5378612.5399999991</v>
      </c>
    </row>
    <row r="1238" spans="1:10" ht="48" x14ac:dyDescent="0.3">
      <c r="A1238" s="84" t="s">
        <v>3056</v>
      </c>
      <c r="B1238" s="85" t="s">
        <v>188</v>
      </c>
      <c r="C1238" s="85" t="s">
        <v>188</v>
      </c>
      <c r="D1238" s="85" t="s">
        <v>3057</v>
      </c>
      <c r="E1238" s="85" t="s">
        <v>100</v>
      </c>
      <c r="F1238" s="85" t="s">
        <v>196</v>
      </c>
      <c r="G1238" s="85" t="s">
        <v>1830</v>
      </c>
      <c r="H1238" s="86" t="s">
        <v>118</v>
      </c>
      <c r="I1238" s="86">
        <v>43622</v>
      </c>
      <c r="J1238" s="87">
        <v>13670283.239999998</v>
      </c>
    </row>
    <row r="1239" spans="1:10" ht="24" x14ac:dyDescent="0.3">
      <c r="A1239" s="84" t="s">
        <v>3058</v>
      </c>
      <c r="B1239" s="85" t="s">
        <v>145</v>
      </c>
      <c r="C1239" s="85" t="s">
        <v>145</v>
      </c>
      <c r="D1239" s="85" t="s">
        <v>3059</v>
      </c>
      <c r="E1239" s="85" t="s">
        <v>100</v>
      </c>
      <c r="F1239" s="85" t="s">
        <v>100</v>
      </c>
      <c r="G1239" s="85" t="s">
        <v>100</v>
      </c>
      <c r="H1239" s="86" t="s">
        <v>118</v>
      </c>
      <c r="I1239" s="86">
        <v>43555</v>
      </c>
      <c r="J1239" s="87">
        <v>756648</v>
      </c>
    </row>
    <row r="1240" spans="1:10" x14ac:dyDescent="0.3">
      <c r="A1240" s="84" t="s">
        <v>3060</v>
      </c>
      <c r="B1240" s="85" t="s">
        <v>145</v>
      </c>
      <c r="C1240" s="85" t="s">
        <v>145</v>
      </c>
      <c r="D1240" s="85" t="s">
        <v>3061</v>
      </c>
      <c r="E1240" s="85" t="s">
        <v>100</v>
      </c>
      <c r="F1240" s="85" t="s">
        <v>100</v>
      </c>
      <c r="G1240" s="85" t="s">
        <v>100</v>
      </c>
      <c r="H1240" s="86" t="s">
        <v>118</v>
      </c>
      <c r="I1240" s="86">
        <v>43580</v>
      </c>
      <c r="J1240" s="87">
        <v>1440109.18</v>
      </c>
    </row>
    <row r="1241" spans="1:10" ht="24" x14ac:dyDescent="0.3">
      <c r="A1241" s="84" t="s">
        <v>3062</v>
      </c>
      <c r="B1241" s="85" t="s">
        <v>145</v>
      </c>
      <c r="C1241" s="85" t="s">
        <v>145</v>
      </c>
      <c r="D1241" s="85" t="s">
        <v>3063</v>
      </c>
      <c r="E1241" s="85" t="s">
        <v>100</v>
      </c>
      <c r="F1241" s="85" t="s">
        <v>100</v>
      </c>
      <c r="G1241" s="85" t="s">
        <v>100</v>
      </c>
      <c r="H1241" s="86" t="s">
        <v>118</v>
      </c>
      <c r="I1241" s="86">
        <v>43585</v>
      </c>
      <c r="J1241" s="87">
        <v>2507771.52</v>
      </c>
    </row>
    <row r="1242" spans="1:10" ht="24" x14ac:dyDescent="0.3">
      <c r="A1242" s="84" t="s">
        <v>3064</v>
      </c>
      <c r="B1242" s="85" t="s">
        <v>145</v>
      </c>
      <c r="C1242" s="85" t="s">
        <v>145</v>
      </c>
      <c r="D1242" s="85" t="s">
        <v>3065</v>
      </c>
      <c r="E1242" s="85" t="s">
        <v>100</v>
      </c>
      <c r="F1242" s="85" t="s">
        <v>100</v>
      </c>
      <c r="G1242" s="85" t="s">
        <v>100</v>
      </c>
      <c r="H1242" s="86" t="s">
        <v>118</v>
      </c>
      <c r="I1242" s="86">
        <v>43592</v>
      </c>
      <c r="J1242" s="87">
        <v>379584</v>
      </c>
    </row>
    <row r="1243" spans="1:10" x14ac:dyDescent="0.3">
      <c r="A1243" s="84" t="s">
        <v>3066</v>
      </c>
      <c r="B1243" s="85" t="s">
        <v>145</v>
      </c>
      <c r="C1243" s="85" t="s">
        <v>145</v>
      </c>
      <c r="D1243" s="85" t="s">
        <v>3067</v>
      </c>
      <c r="E1243" s="85" t="s">
        <v>100</v>
      </c>
      <c r="F1243" s="85" t="s">
        <v>100</v>
      </c>
      <c r="G1243" s="85" t="s">
        <v>100</v>
      </c>
      <c r="H1243" s="86" t="s">
        <v>118</v>
      </c>
      <c r="I1243" s="86">
        <v>43558</v>
      </c>
      <c r="J1243" s="87">
        <v>621538.20000000007</v>
      </c>
    </row>
    <row r="1244" spans="1:10" x14ac:dyDescent="0.3">
      <c r="A1244" s="84" t="s">
        <v>3068</v>
      </c>
      <c r="B1244" s="85" t="s">
        <v>145</v>
      </c>
      <c r="C1244" s="85" t="s">
        <v>145</v>
      </c>
      <c r="D1244" s="85" t="s">
        <v>3069</v>
      </c>
      <c r="E1244" s="85" t="s">
        <v>100</v>
      </c>
      <c r="F1244" s="85" t="s">
        <v>100</v>
      </c>
      <c r="G1244" s="85" t="s">
        <v>100</v>
      </c>
      <c r="H1244" s="86" t="s">
        <v>118</v>
      </c>
      <c r="I1244" s="86">
        <v>43623</v>
      </c>
      <c r="J1244" s="87">
        <v>79581.600000000006</v>
      </c>
    </row>
    <row r="1245" spans="1:10" ht="24" x14ac:dyDescent="0.3">
      <c r="A1245" s="84" t="s">
        <v>3070</v>
      </c>
      <c r="B1245" s="85" t="s">
        <v>145</v>
      </c>
      <c r="C1245" s="85" t="s">
        <v>145</v>
      </c>
      <c r="D1245" s="85" t="s">
        <v>3071</v>
      </c>
      <c r="E1245" s="85" t="s">
        <v>100</v>
      </c>
      <c r="F1245" s="85" t="s">
        <v>100</v>
      </c>
      <c r="G1245" s="85" t="s">
        <v>100</v>
      </c>
      <c r="H1245" s="86" t="s">
        <v>118</v>
      </c>
      <c r="I1245" s="86">
        <v>43566</v>
      </c>
      <c r="J1245" s="87">
        <v>2527228.3400000003</v>
      </c>
    </row>
    <row r="1246" spans="1:10" ht="24" x14ac:dyDescent="0.3">
      <c r="A1246" s="84" t="s">
        <v>3072</v>
      </c>
      <c r="B1246" s="85" t="s">
        <v>145</v>
      </c>
      <c r="C1246" s="85" t="s">
        <v>145</v>
      </c>
      <c r="D1246" s="85" t="s">
        <v>3073</v>
      </c>
      <c r="E1246" s="85" t="s">
        <v>100</v>
      </c>
      <c r="F1246" s="85" t="s">
        <v>100</v>
      </c>
      <c r="G1246" s="85" t="s">
        <v>100</v>
      </c>
      <c r="H1246" s="86" t="s">
        <v>118</v>
      </c>
      <c r="I1246" s="86">
        <v>43592</v>
      </c>
      <c r="J1246" s="87">
        <v>355860</v>
      </c>
    </row>
    <row r="1247" spans="1:10" ht="48" x14ac:dyDescent="0.3">
      <c r="A1247" s="84" t="s">
        <v>3074</v>
      </c>
      <c r="B1247" s="85" t="s">
        <v>145</v>
      </c>
      <c r="C1247" s="85" t="s">
        <v>145</v>
      </c>
      <c r="D1247" s="85" t="s">
        <v>3075</v>
      </c>
      <c r="E1247" s="85" t="s">
        <v>100</v>
      </c>
      <c r="F1247" s="85" t="s">
        <v>336</v>
      </c>
      <c r="G1247" s="85" t="s">
        <v>1760</v>
      </c>
      <c r="H1247" s="86" t="s">
        <v>118</v>
      </c>
      <c r="I1247" s="86">
        <v>43643</v>
      </c>
      <c r="J1247" s="87">
        <v>1117750.8999999999</v>
      </c>
    </row>
    <row r="1248" spans="1:10" ht="24" x14ac:dyDescent="0.3">
      <c r="A1248" s="84" t="s">
        <v>3076</v>
      </c>
      <c r="B1248" s="85" t="s">
        <v>145</v>
      </c>
      <c r="C1248" s="85" t="s">
        <v>145</v>
      </c>
      <c r="D1248" s="85" t="s">
        <v>3077</v>
      </c>
      <c r="E1248" s="85" t="s">
        <v>100</v>
      </c>
      <c r="F1248" s="85" t="s">
        <v>830</v>
      </c>
      <c r="G1248" s="85" t="s">
        <v>1583</v>
      </c>
      <c r="H1248" s="86" t="s">
        <v>118</v>
      </c>
      <c r="I1248" s="86">
        <v>43642</v>
      </c>
      <c r="J1248" s="87">
        <v>1783734.3800000001</v>
      </c>
    </row>
    <row r="1249" spans="1:10" ht="24" x14ac:dyDescent="0.3">
      <c r="A1249" s="84" t="s">
        <v>3078</v>
      </c>
      <c r="B1249" s="85" t="s">
        <v>145</v>
      </c>
      <c r="C1249" s="85" t="s">
        <v>145</v>
      </c>
      <c r="D1249" s="85" t="s">
        <v>3079</v>
      </c>
      <c r="E1249" s="85" t="s">
        <v>100</v>
      </c>
      <c r="F1249" s="85" t="s">
        <v>130</v>
      </c>
      <c r="G1249" s="85" t="s">
        <v>2574</v>
      </c>
      <c r="H1249" s="86" t="s">
        <v>118</v>
      </c>
      <c r="I1249" s="86">
        <v>43642</v>
      </c>
      <c r="J1249" s="87">
        <v>1260095.29</v>
      </c>
    </row>
    <row r="1250" spans="1:10" ht="24" x14ac:dyDescent="0.3">
      <c r="A1250" s="84" t="s">
        <v>3080</v>
      </c>
      <c r="B1250" s="85" t="s">
        <v>145</v>
      </c>
      <c r="C1250" s="85" t="s">
        <v>145</v>
      </c>
      <c r="D1250" s="85" t="s">
        <v>3081</v>
      </c>
      <c r="E1250" s="85" t="s">
        <v>100</v>
      </c>
      <c r="F1250" s="85" t="s">
        <v>130</v>
      </c>
      <c r="G1250" s="85" t="s">
        <v>3082</v>
      </c>
      <c r="H1250" s="86" t="s">
        <v>118</v>
      </c>
      <c r="I1250" s="86">
        <v>43643</v>
      </c>
      <c r="J1250" s="87">
        <v>1314011.6100000001</v>
      </c>
    </row>
    <row r="1251" spans="1:10" ht="36" x14ac:dyDescent="0.3">
      <c r="A1251" s="84" t="s">
        <v>3083</v>
      </c>
      <c r="B1251" s="85" t="s">
        <v>145</v>
      </c>
      <c r="C1251" s="85" t="s">
        <v>145</v>
      </c>
      <c r="D1251" s="85" t="s">
        <v>3084</v>
      </c>
      <c r="E1251" s="85" t="s">
        <v>100</v>
      </c>
      <c r="F1251" s="85" t="s">
        <v>1284</v>
      </c>
      <c r="G1251" s="85" t="s">
        <v>3085</v>
      </c>
      <c r="H1251" s="86" t="s">
        <v>118</v>
      </c>
      <c r="I1251" s="86">
        <v>43643</v>
      </c>
      <c r="J1251" s="87">
        <v>1560195.89</v>
      </c>
    </row>
    <row r="1252" spans="1:10" ht="24" x14ac:dyDescent="0.3">
      <c r="A1252" s="84" t="s">
        <v>3086</v>
      </c>
      <c r="B1252" s="85" t="s">
        <v>145</v>
      </c>
      <c r="C1252" s="85" t="s">
        <v>145</v>
      </c>
      <c r="D1252" s="85" t="s">
        <v>3087</v>
      </c>
      <c r="E1252" s="85" t="s">
        <v>100</v>
      </c>
      <c r="F1252" s="85" t="s">
        <v>130</v>
      </c>
      <c r="G1252" s="85" t="s">
        <v>1903</v>
      </c>
      <c r="H1252" s="86" t="s">
        <v>118</v>
      </c>
      <c r="I1252" s="86">
        <v>43643</v>
      </c>
      <c r="J1252" s="87">
        <v>977629.59000000008</v>
      </c>
    </row>
    <row r="1253" spans="1:10" x14ac:dyDescent="0.3">
      <c r="A1253" s="84" t="s">
        <v>3088</v>
      </c>
      <c r="B1253" s="85" t="s">
        <v>145</v>
      </c>
      <c r="C1253" s="85" t="s">
        <v>145</v>
      </c>
      <c r="D1253" s="85" t="s">
        <v>3089</v>
      </c>
      <c r="E1253" s="85" t="s">
        <v>100</v>
      </c>
      <c r="F1253" s="85" t="s">
        <v>162</v>
      </c>
      <c r="G1253" s="85" t="s">
        <v>1207</v>
      </c>
      <c r="H1253" s="86" t="s">
        <v>118</v>
      </c>
      <c r="I1253" s="86">
        <v>43642</v>
      </c>
      <c r="J1253" s="87">
        <v>3579869.2800000003</v>
      </c>
    </row>
    <row r="1254" spans="1:10" ht="36" x14ac:dyDescent="0.3">
      <c r="A1254" s="84" t="s">
        <v>3090</v>
      </c>
      <c r="B1254" s="85" t="s">
        <v>145</v>
      </c>
      <c r="C1254" s="85" t="s">
        <v>145</v>
      </c>
      <c r="D1254" s="85" t="s">
        <v>3091</v>
      </c>
      <c r="E1254" s="85" t="s">
        <v>100</v>
      </c>
      <c r="F1254" s="85" t="s">
        <v>577</v>
      </c>
      <c r="G1254" s="85" t="s">
        <v>3092</v>
      </c>
      <c r="H1254" s="86" t="s">
        <v>118</v>
      </c>
      <c r="I1254" s="86">
        <v>43640</v>
      </c>
      <c r="J1254" s="87">
        <v>5200052.5500000017</v>
      </c>
    </row>
    <row r="1255" spans="1:10" ht="24" x14ac:dyDescent="0.3">
      <c r="A1255" s="84" t="s">
        <v>3093</v>
      </c>
      <c r="B1255" s="85" t="s">
        <v>145</v>
      </c>
      <c r="C1255" s="85" t="s">
        <v>145</v>
      </c>
      <c r="D1255" s="85" t="s">
        <v>3094</v>
      </c>
      <c r="E1255" s="85" t="s">
        <v>100</v>
      </c>
      <c r="F1255" s="85" t="s">
        <v>122</v>
      </c>
      <c r="G1255" s="85" t="s">
        <v>471</v>
      </c>
      <c r="H1255" s="86" t="s">
        <v>118</v>
      </c>
      <c r="I1255" s="86">
        <v>43642</v>
      </c>
      <c r="J1255" s="87">
        <v>3495606.3199999994</v>
      </c>
    </row>
    <row r="1256" spans="1:10" ht="24" x14ac:dyDescent="0.3">
      <c r="A1256" s="84" t="s">
        <v>3095</v>
      </c>
      <c r="B1256" s="85" t="s">
        <v>145</v>
      </c>
      <c r="C1256" s="85" t="s">
        <v>145</v>
      </c>
      <c r="D1256" s="85" t="s">
        <v>3096</v>
      </c>
      <c r="E1256" s="85" t="s">
        <v>3097</v>
      </c>
      <c r="F1256" s="85" t="s">
        <v>100</v>
      </c>
      <c r="G1256" s="85" t="s">
        <v>100</v>
      </c>
      <c r="H1256" s="86" t="s">
        <v>118</v>
      </c>
      <c r="I1256" s="86">
        <v>43642</v>
      </c>
      <c r="J1256" s="87">
        <v>4071255.08</v>
      </c>
    </row>
    <row r="1257" spans="1:10" ht="24" x14ac:dyDescent="0.3">
      <c r="A1257" s="84" t="s">
        <v>3098</v>
      </c>
      <c r="B1257" s="85" t="s">
        <v>145</v>
      </c>
      <c r="C1257" s="85" t="s">
        <v>145</v>
      </c>
      <c r="D1257" s="85" t="s">
        <v>3099</v>
      </c>
      <c r="E1257" s="85" t="s">
        <v>100</v>
      </c>
      <c r="F1257" s="85" t="s">
        <v>130</v>
      </c>
      <c r="G1257" s="85" t="s">
        <v>529</v>
      </c>
      <c r="H1257" s="86" t="s">
        <v>118</v>
      </c>
      <c r="I1257" s="86">
        <v>43641</v>
      </c>
      <c r="J1257" s="87">
        <v>3453688.6300000004</v>
      </c>
    </row>
    <row r="1258" spans="1:10" ht="24" x14ac:dyDescent="0.3">
      <c r="A1258" s="84" t="s">
        <v>3100</v>
      </c>
      <c r="B1258" s="85" t="s">
        <v>145</v>
      </c>
      <c r="C1258" s="85" t="s">
        <v>145</v>
      </c>
      <c r="D1258" s="85" t="s">
        <v>3101</v>
      </c>
      <c r="E1258" s="85" t="s">
        <v>100</v>
      </c>
      <c r="F1258" s="85" t="s">
        <v>130</v>
      </c>
      <c r="G1258" s="85" t="s">
        <v>588</v>
      </c>
      <c r="H1258" s="86" t="s">
        <v>118</v>
      </c>
      <c r="I1258" s="86">
        <v>43642</v>
      </c>
      <c r="J1258" s="87">
        <v>1999953.8800000001</v>
      </c>
    </row>
    <row r="1259" spans="1:10" ht="36" x14ac:dyDescent="0.3">
      <c r="A1259" s="84" t="s">
        <v>3102</v>
      </c>
      <c r="B1259" s="85" t="s">
        <v>145</v>
      </c>
      <c r="C1259" s="85" t="s">
        <v>145</v>
      </c>
      <c r="D1259" s="85" t="s">
        <v>3103</v>
      </c>
      <c r="E1259" s="85" t="s">
        <v>100</v>
      </c>
      <c r="F1259" s="85" t="s">
        <v>218</v>
      </c>
      <c r="G1259" s="85" t="s">
        <v>219</v>
      </c>
      <c r="H1259" s="86" t="s">
        <v>118</v>
      </c>
      <c r="I1259" s="86">
        <v>43640</v>
      </c>
      <c r="J1259" s="87">
        <v>1287839.26</v>
      </c>
    </row>
    <row r="1260" spans="1:10" ht="36" x14ac:dyDescent="0.3">
      <c r="A1260" s="84" t="s">
        <v>3104</v>
      </c>
      <c r="B1260" s="85" t="s">
        <v>145</v>
      </c>
      <c r="C1260" s="85" t="s">
        <v>145</v>
      </c>
      <c r="D1260" s="85" t="s">
        <v>3105</v>
      </c>
      <c r="E1260" s="85" t="s">
        <v>100</v>
      </c>
      <c r="F1260" s="85" t="s">
        <v>130</v>
      </c>
      <c r="G1260" s="85" t="s">
        <v>1955</v>
      </c>
      <c r="H1260" s="86" t="s">
        <v>118</v>
      </c>
      <c r="I1260" s="86">
        <v>43641</v>
      </c>
      <c r="J1260" s="87">
        <v>1497940.22</v>
      </c>
    </row>
    <row r="1261" spans="1:10" ht="24" x14ac:dyDescent="0.3">
      <c r="A1261" s="84" t="s">
        <v>3106</v>
      </c>
      <c r="B1261" s="85" t="s">
        <v>145</v>
      </c>
      <c r="C1261" s="85" t="s">
        <v>145</v>
      </c>
      <c r="D1261" s="85" t="s">
        <v>3107</v>
      </c>
      <c r="E1261" s="85" t="s">
        <v>100</v>
      </c>
      <c r="F1261" s="85" t="s">
        <v>100</v>
      </c>
      <c r="G1261" s="85" t="s">
        <v>100</v>
      </c>
      <c r="H1261" s="86" t="s">
        <v>118</v>
      </c>
      <c r="I1261" s="86">
        <v>43555</v>
      </c>
      <c r="J1261" s="87">
        <v>2626516.88</v>
      </c>
    </row>
    <row r="1262" spans="1:10" x14ac:dyDescent="0.3">
      <c r="A1262" s="84" t="s">
        <v>3108</v>
      </c>
      <c r="B1262" s="85" t="s">
        <v>145</v>
      </c>
      <c r="C1262" s="85" t="s">
        <v>145</v>
      </c>
      <c r="D1262" s="85" t="s">
        <v>3109</v>
      </c>
      <c r="E1262" s="85" t="s">
        <v>100</v>
      </c>
      <c r="F1262" s="85" t="s">
        <v>100</v>
      </c>
      <c r="G1262" s="85" t="s">
        <v>100</v>
      </c>
      <c r="H1262" s="86" t="s">
        <v>118</v>
      </c>
      <c r="I1262" s="86">
        <v>43607</v>
      </c>
      <c r="J1262" s="87">
        <v>428050.64</v>
      </c>
    </row>
    <row r="1263" spans="1:10" ht="48" x14ac:dyDescent="0.3">
      <c r="A1263" s="84" t="s">
        <v>3110</v>
      </c>
      <c r="B1263" s="85" t="s">
        <v>188</v>
      </c>
      <c r="C1263" s="85" t="s">
        <v>188</v>
      </c>
      <c r="D1263" s="85" t="s">
        <v>3111</v>
      </c>
      <c r="E1263" s="85" t="s">
        <v>100</v>
      </c>
      <c r="F1263" s="85" t="s">
        <v>130</v>
      </c>
      <c r="G1263" s="85" t="s">
        <v>838</v>
      </c>
      <c r="H1263" s="86" t="s">
        <v>118</v>
      </c>
      <c r="I1263" s="86">
        <v>43565</v>
      </c>
      <c r="J1263" s="87">
        <v>15999433.189999999</v>
      </c>
    </row>
    <row r="1264" spans="1:10" ht="24" x14ac:dyDescent="0.3">
      <c r="A1264" s="84" t="s">
        <v>3112</v>
      </c>
      <c r="B1264" s="85" t="s">
        <v>145</v>
      </c>
      <c r="C1264" s="85" t="s">
        <v>145</v>
      </c>
      <c r="D1264" s="85" t="s">
        <v>3113</v>
      </c>
      <c r="E1264" s="85" t="s">
        <v>100</v>
      </c>
      <c r="F1264" s="85" t="s">
        <v>100</v>
      </c>
      <c r="G1264" s="85" t="s">
        <v>100</v>
      </c>
      <c r="H1264" s="86" t="s">
        <v>118</v>
      </c>
      <c r="I1264" s="86">
        <v>43556</v>
      </c>
      <c r="J1264" s="87">
        <v>605718.32000000007</v>
      </c>
    </row>
    <row r="1265" spans="1:10" ht="24" x14ac:dyDescent="0.3">
      <c r="A1265" s="84" t="s">
        <v>3114</v>
      </c>
      <c r="B1265" s="85" t="s">
        <v>145</v>
      </c>
      <c r="C1265" s="85" t="s">
        <v>145</v>
      </c>
      <c r="D1265" s="85" t="s">
        <v>3115</v>
      </c>
      <c r="E1265" s="85" t="s">
        <v>100</v>
      </c>
      <c r="F1265" s="85" t="s">
        <v>100</v>
      </c>
      <c r="G1265" s="85" t="s">
        <v>100</v>
      </c>
      <c r="H1265" s="86" t="s">
        <v>118</v>
      </c>
      <c r="I1265" s="86">
        <v>43592</v>
      </c>
      <c r="J1265" s="87">
        <v>1493663.04</v>
      </c>
    </row>
    <row r="1266" spans="1:10" ht="24" x14ac:dyDescent="0.3">
      <c r="A1266" s="84" t="s">
        <v>3116</v>
      </c>
      <c r="B1266" s="85" t="s">
        <v>145</v>
      </c>
      <c r="C1266" s="85" t="s">
        <v>145</v>
      </c>
      <c r="D1266" s="85" t="s">
        <v>3117</v>
      </c>
      <c r="E1266" s="85" t="s">
        <v>100</v>
      </c>
      <c r="F1266" s="85" t="s">
        <v>1112</v>
      </c>
      <c r="G1266" s="85" t="s">
        <v>3118</v>
      </c>
      <c r="H1266" s="86" t="s">
        <v>118</v>
      </c>
      <c r="I1266" s="86">
        <v>43647</v>
      </c>
      <c r="J1266" s="87">
        <v>4962292.28</v>
      </c>
    </row>
    <row r="1267" spans="1:10" ht="36" x14ac:dyDescent="0.3">
      <c r="A1267" s="84" t="s">
        <v>3119</v>
      </c>
      <c r="B1267" s="85" t="s">
        <v>145</v>
      </c>
      <c r="C1267" s="85" t="s">
        <v>145</v>
      </c>
      <c r="D1267" s="85" t="s">
        <v>3120</v>
      </c>
      <c r="E1267" s="85" t="s">
        <v>100</v>
      </c>
      <c r="F1267" s="85" t="s">
        <v>1266</v>
      </c>
      <c r="G1267" s="85" t="s">
        <v>3121</v>
      </c>
      <c r="H1267" s="86" t="s">
        <v>118</v>
      </c>
      <c r="I1267" s="86">
        <v>43644</v>
      </c>
      <c r="J1267" s="87">
        <v>1431165.8699999999</v>
      </c>
    </row>
    <row r="1268" spans="1:10" ht="24" x14ac:dyDescent="0.3">
      <c r="A1268" s="84" t="s">
        <v>3122</v>
      </c>
      <c r="B1268" s="85" t="s">
        <v>145</v>
      </c>
      <c r="C1268" s="85" t="s">
        <v>145</v>
      </c>
      <c r="D1268" s="85" t="s">
        <v>3123</v>
      </c>
      <c r="E1268" s="85" t="s">
        <v>100</v>
      </c>
      <c r="F1268" s="85" t="s">
        <v>577</v>
      </c>
      <c r="G1268" s="85" t="s">
        <v>1181</v>
      </c>
      <c r="H1268" s="86" t="s">
        <v>118</v>
      </c>
      <c r="I1268" s="86">
        <v>43643</v>
      </c>
      <c r="J1268" s="87">
        <v>852795.36999999988</v>
      </c>
    </row>
    <row r="1269" spans="1:10" ht="24" x14ac:dyDescent="0.3">
      <c r="A1269" s="84" t="s">
        <v>3124</v>
      </c>
      <c r="B1269" s="85" t="s">
        <v>145</v>
      </c>
      <c r="C1269" s="85" t="s">
        <v>145</v>
      </c>
      <c r="D1269" s="85" t="s">
        <v>3125</v>
      </c>
      <c r="E1269" s="85" t="s">
        <v>100</v>
      </c>
      <c r="F1269" s="85" t="s">
        <v>203</v>
      </c>
      <c r="G1269" s="85" t="s">
        <v>1299</v>
      </c>
      <c r="H1269" s="86" t="s">
        <v>118</v>
      </c>
      <c r="I1269" s="86">
        <v>43644</v>
      </c>
      <c r="J1269" s="87">
        <v>2313175.3600000003</v>
      </c>
    </row>
    <row r="1270" spans="1:10" ht="24" x14ac:dyDescent="0.3">
      <c r="A1270" s="84" t="s">
        <v>3126</v>
      </c>
      <c r="B1270" s="85" t="s">
        <v>145</v>
      </c>
      <c r="C1270" s="85" t="s">
        <v>145</v>
      </c>
      <c r="D1270" s="85" t="s">
        <v>3127</v>
      </c>
      <c r="E1270" s="85" t="s">
        <v>100</v>
      </c>
      <c r="F1270" s="85" t="s">
        <v>577</v>
      </c>
      <c r="G1270" s="85" t="s">
        <v>578</v>
      </c>
      <c r="H1270" s="86" t="s">
        <v>118</v>
      </c>
      <c r="I1270" s="86">
        <v>43644</v>
      </c>
      <c r="J1270" s="87">
        <v>3909067.4099999997</v>
      </c>
    </row>
    <row r="1271" spans="1:10" ht="36" x14ac:dyDescent="0.3">
      <c r="A1271" s="84" t="s">
        <v>3128</v>
      </c>
      <c r="B1271" s="85" t="s">
        <v>145</v>
      </c>
      <c r="C1271" s="85" t="s">
        <v>145</v>
      </c>
      <c r="D1271" s="85" t="s">
        <v>3129</v>
      </c>
      <c r="E1271" s="85" t="s">
        <v>100</v>
      </c>
      <c r="F1271" s="85" t="s">
        <v>122</v>
      </c>
      <c r="G1271" s="85" t="s">
        <v>3130</v>
      </c>
      <c r="H1271" s="86" t="s">
        <v>118</v>
      </c>
      <c r="I1271" s="86">
        <v>43643</v>
      </c>
      <c r="J1271" s="87">
        <v>2506010.6300000004</v>
      </c>
    </row>
    <row r="1272" spans="1:10" x14ac:dyDescent="0.3">
      <c r="A1272" s="84" t="s">
        <v>3131</v>
      </c>
      <c r="B1272" s="85" t="s">
        <v>145</v>
      </c>
      <c r="C1272" s="85" t="s">
        <v>145</v>
      </c>
      <c r="D1272" s="85" t="s">
        <v>2898</v>
      </c>
      <c r="E1272" s="85" t="s">
        <v>100</v>
      </c>
      <c r="F1272" s="85" t="s">
        <v>122</v>
      </c>
      <c r="G1272" s="85" t="s">
        <v>1554</v>
      </c>
      <c r="H1272" s="86" t="s">
        <v>118</v>
      </c>
      <c r="I1272" s="86">
        <v>43643</v>
      </c>
      <c r="J1272" s="87">
        <v>10710860.439999999</v>
      </c>
    </row>
    <row r="1273" spans="1:10" x14ac:dyDescent="0.3">
      <c r="A1273" s="84" t="s">
        <v>3132</v>
      </c>
      <c r="B1273" s="85" t="s">
        <v>145</v>
      </c>
      <c r="C1273" s="85" t="s">
        <v>145</v>
      </c>
      <c r="D1273" s="85" t="s">
        <v>3133</v>
      </c>
      <c r="E1273" s="85" t="s">
        <v>100</v>
      </c>
      <c r="F1273" s="85" t="s">
        <v>100</v>
      </c>
      <c r="G1273" s="85" t="s">
        <v>100</v>
      </c>
      <c r="H1273" s="86" t="s">
        <v>118</v>
      </c>
      <c r="I1273" s="86">
        <v>43584</v>
      </c>
      <c r="J1273" s="87">
        <v>1865522</v>
      </c>
    </row>
    <row r="1274" spans="1:10" ht="24" x14ac:dyDescent="0.3">
      <c r="A1274" s="84" t="s">
        <v>3134</v>
      </c>
      <c r="B1274" s="85" t="s">
        <v>145</v>
      </c>
      <c r="C1274" s="85" t="s">
        <v>145</v>
      </c>
      <c r="D1274" s="85" t="s">
        <v>3135</v>
      </c>
      <c r="E1274" s="85" t="s">
        <v>100</v>
      </c>
      <c r="F1274" s="85" t="s">
        <v>122</v>
      </c>
      <c r="G1274" s="85" t="s">
        <v>611</v>
      </c>
      <c r="H1274" s="86" t="s">
        <v>118</v>
      </c>
      <c r="I1274" s="86">
        <v>43734</v>
      </c>
      <c r="J1274" s="87">
        <v>6628610.7699999996</v>
      </c>
    </row>
    <row r="1275" spans="1:10" ht="24" x14ac:dyDescent="0.3">
      <c r="A1275" s="84" t="s">
        <v>3136</v>
      </c>
      <c r="B1275" s="85" t="s">
        <v>188</v>
      </c>
      <c r="C1275" s="85" t="s">
        <v>188</v>
      </c>
      <c r="D1275" s="85" t="s">
        <v>3137</v>
      </c>
      <c r="E1275" s="85" t="s">
        <v>2669</v>
      </c>
      <c r="F1275" s="85" t="s">
        <v>100</v>
      </c>
      <c r="G1275" s="85" t="s">
        <v>100</v>
      </c>
      <c r="H1275" s="86" t="s">
        <v>118</v>
      </c>
      <c r="I1275" s="86">
        <v>43621</v>
      </c>
      <c r="J1275" s="87">
        <v>22160500.829999994</v>
      </c>
    </row>
    <row r="1276" spans="1:10" ht="24" x14ac:dyDescent="0.3">
      <c r="A1276" s="84" t="s">
        <v>3138</v>
      </c>
      <c r="B1276" s="85" t="s">
        <v>145</v>
      </c>
      <c r="C1276" s="85" t="s">
        <v>145</v>
      </c>
      <c r="D1276" s="85" t="s">
        <v>3139</v>
      </c>
      <c r="E1276" s="85" t="s">
        <v>100</v>
      </c>
      <c r="F1276" s="85" t="s">
        <v>853</v>
      </c>
      <c r="G1276" s="85" t="s">
        <v>1020</v>
      </c>
      <c r="H1276" s="86" t="s">
        <v>118</v>
      </c>
      <c r="I1276" s="86">
        <v>43648</v>
      </c>
      <c r="J1276" s="87">
        <v>2786803.3400000003</v>
      </c>
    </row>
    <row r="1277" spans="1:10" ht="24" x14ac:dyDescent="0.3">
      <c r="A1277" s="84" t="s">
        <v>3140</v>
      </c>
      <c r="B1277" s="85" t="s">
        <v>145</v>
      </c>
      <c r="C1277" s="85" t="s">
        <v>145</v>
      </c>
      <c r="D1277" s="85" t="s">
        <v>3141</v>
      </c>
      <c r="E1277" s="85" t="s">
        <v>100</v>
      </c>
      <c r="F1277" s="85" t="s">
        <v>853</v>
      </c>
      <c r="G1277" s="85" t="s">
        <v>3142</v>
      </c>
      <c r="H1277" s="86" t="s">
        <v>118</v>
      </c>
      <c r="I1277" s="86">
        <v>43649</v>
      </c>
      <c r="J1277" s="87">
        <v>3022783.6500000008</v>
      </c>
    </row>
    <row r="1278" spans="1:10" ht="24" x14ac:dyDescent="0.3">
      <c r="A1278" s="84" t="s">
        <v>3143</v>
      </c>
      <c r="B1278" s="85" t="s">
        <v>188</v>
      </c>
      <c r="C1278" s="85" t="s">
        <v>188</v>
      </c>
      <c r="D1278" s="85" t="s">
        <v>3144</v>
      </c>
      <c r="E1278" s="85" t="s">
        <v>3145</v>
      </c>
      <c r="F1278" s="85" t="s">
        <v>3032</v>
      </c>
      <c r="G1278" s="85" t="s">
        <v>3033</v>
      </c>
      <c r="H1278" s="86" t="s">
        <v>118</v>
      </c>
      <c r="I1278" s="86">
        <v>43374</v>
      </c>
      <c r="J1278" s="87">
        <v>803280.60000000009</v>
      </c>
    </row>
    <row r="1279" spans="1:10" ht="36" x14ac:dyDescent="0.3">
      <c r="A1279" s="84" t="s">
        <v>3146</v>
      </c>
      <c r="B1279" s="85" t="s">
        <v>188</v>
      </c>
      <c r="C1279" s="85" t="s">
        <v>188</v>
      </c>
      <c r="D1279" s="85" t="s">
        <v>3147</v>
      </c>
      <c r="E1279" s="85" t="s">
        <v>3148</v>
      </c>
      <c r="F1279" s="85" t="s">
        <v>3032</v>
      </c>
      <c r="G1279" s="85" t="s">
        <v>3033</v>
      </c>
      <c r="H1279" s="86" t="s">
        <v>118</v>
      </c>
      <c r="I1279" s="86">
        <v>43374</v>
      </c>
      <c r="J1279" s="87">
        <v>814900.83</v>
      </c>
    </row>
    <row r="1280" spans="1:10" x14ac:dyDescent="0.3">
      <c r="A1280" s="84" t="s">
        <v>3149</v>
      </c>
      <c r="B1280" s="85" t="s">
        <v>145</v>
      </c>
      <c r="C1280" s="85" t="s">
        <v>145</v>
      </c>
      <c r="D1280" s="85" t="s">
        <v>3150</v>
      </c>
      <c r="E1280" s="85" t="s">
        <v>100</v>
      </c>
      <c r="F1280" s="85" t="s">
        <v>151</v>
      </c>
      <c r="G1280" s="85" t="s">
        <v>3151</v>
      </c>
      <c r="H1280" s="86" t="s">
        <v>118</v>
      </c>
      <c r="I1280" s="86">
        <v>43650</v>
      </c>
      <c r="J1280" s="87">
        <v>1702358.49</v>
      </c>
    </row>
    <row r="1281" spans="1:10" ht="24" x14ac:dyDescent="0.3">
      <c r="A1281" s="84" t="s">
        <v>3152</v>
      </c>
      <c r="B1281" s="85" t="s">
        <v>120</v>
      </c>
      <c r="C1281" s="85" t="s">
        <v>120</v>
      </c>
      <c r="D1281" s="85" t="s">
        <v>3153</v>
      </c>
      <c r="E1281" s="85" t="s">
        <v>100</v>
      </c>
      <c r="F1281" s="85" t="s">
        <v>130</v>
      </c>
      <c r="G1281" s="85" t="s">
        <v>593</v>
      </c>
      <c r="H1281" s="86" t="s">
        <v>118</v>
      </c>
      <c r="I1281" s="86">
        <v>43630</v>
      </c>
      <c r="J1281" s="87">
        <v>3047420.22</v>
      </c>
    </row>
    <row r="1282" spans="1:10" ht="24" x14ac:dyDescent="0.3">
      <c r="A1282" s="84" t="s">
        <v>3154</v>
      </c>
      <c r="B1282" s="85" t="s">
        <v>145</v>
      </c>
      <c r="C1282" s="85" t="s">
        <v>145</v>
      </c>
      <c r="D1282" s="85" t="s">
        <v>3155</v>
      </c>
      <c r="E1282" s="85" t="s">
        <v>100</v>
      </c>
      <c r="F1282" s="85" t="s">
        <v>130</v>
      </c>
      <c r="G1282" s="85" t="s">
        <v>3156</v>
      </c>
      <c r="H1282" s="86" t="s">
        <v>118</v>
      </c>
      <c r="I1282" s="86">
        <v>43643</v>
      </c>
      <c r="J1282" s="87">
        <v>1299028.2000000002</v>
      </c>
    </row>
    <row r="1283" spans="1:10" ht="24" x14ac:dyDescent="0.3">
      <c r="A1283" s="84" t="s">
        <v>3157</v>
      </c>
      <c r="B1283" s="85" t="s">
        <v>145</v>
      </c>
      <c r="C1283" s="85" t="s">
        <v>145</v>
      </c>
      <c r="D1283" s="85" t="s">
        <v>3158</v>
      </c>
      <c r="E1283" s="85" t="s">
        <v>100</v>
      </c>
      <c r="F1283" s="85" t="s">
        <v>218</v>
      </c>
      <c r="G1283" s="85" t="s">
        <v>1090</v>
      </c>
      <c r="H1283" s="86" t="s">
        <v>118</v>
      </c>
      <c r="I1283" s="86">
        <v>43651</v>
      </c>
      <c r="J1283" s="87">
        <v>4180372.47</v>
      </c>
    </row>
    <row r="1284" spans="1:10" ht="48" x14ac:dyDescent="0.3">
      <c r="A1284" s="84" t="s">
        <v>3159</v>
      </c>
      <c r="B1284" s="85" t="s">
        <v>188</v>
      </c>
      <c r="C1284" s="85" t="s">
        <v>188</v>
      </c>
      <c r="D1284" s="85" t="s">
        <v>3160</v>
      </c>
      <c r="E1284" s="85" t="s">
        <v>100</v>
      </c>
      <c r="F1284" s="85" t="s">
        <v>130</v>
      </c>
      <c r="G1284" s="85" t="s">
        <v>1334</v>
      </c>
      <c r="H1284" s="86" t="s">
        <v>118</v>
      </c>
      <c r="I1284" s="86">
        <v>43796</v>
      </c>
      <c r="J1284" s="87">
        <v>25763700.449999996</v>
      </c>
    </row>
    <row r="1285" spans="1:10" ht="24" x14ac:dyDescent="0.3">
      <c r="A1285" s="84" t="s">
        <v>3161</v>
      </c>
      <c r="B1285" s="85" t="s">
        <v>145</v>
      </c>
      <c r="C1285" s="85" t="s">
        <v>145</v>
      </c>
      <c r="D1285" s="85" t="s">
        <v>3162</v>
      </c>
      <c r="E1285" s="85" t="s">
        <v>100</v>
      </c>
      <c r="F1285" s="85" t="s">
        <v>100</v>
      </c>
      <c r="G1285" s="85" t="s">
        <v>100</v>
      </c>
      <c r="H1285" s="86" t="s">
        <v>118</v>
      </c>
      <c r="I1285" s="86">
        <v>43567</v>
      </c>
      <c r="J1285" s="87">
        <v>308253.59999999998</v>
      </c>
    </row>
    <row r="1286" spans="1:10" ht="24" x14ac:dyDescent="0.3">
      <c r="A1286" s="84" t="s">
        <v>3163</v>
      </c>
      <c r="B1286" s="85" t="s">
        <v>142</v>
      </c>
      <c r="C1286" s="85" t="s">
        <v>142</v>
      </c>
      <c r="D1286" s="85" t="s">
        <v>3164</v>
      </c>
      <c r="E1286" s="85" t="s">
        <v>100</v>
      </c>
      <c r="F1286" s="85" t="s">
        <v>196</v>
      </c>
      <c r="G1286" s="85" t="s">
        <v>3165</v>
      </c>
      <c r="H1286" s="86" t="s">
        <v>118</v>
      </c>
      <c r="I1286" s="86">
        <v>43600</v>
      </c>
      <c r="J1286" s="87">
        <v>5321347.55</v>
      </c>
    </row>
    <row r="1287" spans="1:10" x14ac:dyDescent="0.3">
      <c r="A1287" s="84" t="s">
        <v>3166</v>
      </c>
      <c r="B1287" s="85" t="s">
        <v>145</v>
      </c>
      <c r="C1287" s="85" t="s">
        <v>145</v>
      </c>
      <c r="D1287" s="85" t="s">
        <v>3167</v>
      </c>
      <c r="E1287" s="85" t="s">
        <v>100</v>
      </c>
      <c r="F1287" s="85" t="s">
        <v>1284</v>
      </c>
      <c r="G1287" s="85" t="s">
        <v>2499</v>
      </c>
      <c r="H1287" s="86" t="s">
        <v>118</v>
      </c>
      <c r="I1287" s="86">
        <v>43650</v>
      </c>
      <c r="J1287" s="87">
        <v>1388601.0200000003</v>
      </c>
    </row>
    <row r="1288" spans="1:10" ht="24" x14ac:dyDescent="0.3">
      <c r="A1288" s="84" t="s">
        <v>3168</v>
      </c>
      <c r="B1288" s="85" t="s">
        <v>145</v>
      </c>
      <c r="C1288" s="85" t="s">
        <v>145</v>
      </c>
      <c r="D1288" s="85" t="s">
        <v>3169</v>
      </c>
      <c r="E1288" s="85" t="s">
        <v>100</v>
      </c>
      <c r="F1288" s="85" t="s">
        <v>130</v>
      </c>
      <c r="G1288" s="85" t="s">
        <v>2272</v>
      </c>
      <c r="H1288" s="86" t="s">
        <v>118</v>
      </c>
      <c r="I1288" s="86">
        <v>43643</v>
      </c>
      <c r="J1288" s="87">
        <v>805470.9</v>
      </c>
    </row>
    <row r="1289" spans="1:10" ht="24" x14ac:dyDescent="0.3">
      <c r="A1289" s="84" t="s">
        <v>3170</v>
      </c>
      <c r="B1289" s="85" t="s">
        <v>145</v>
      </c>
      <c r="C1289" s="85" t="s">
        <v>145</v>
      </c>
      <c r="D1289" s="85" t="s">
        <v>3171</v>
      </c>
      <c r="E1289" s="85" t="s">
        <v>100</v>
      </c>
      <c r="F1289" s="85" t="s">
        <v>100</v>
      </c>
      <c r="G1289" s="85" t="s">
        <v>100</v>
      </c>
      <c r="H1289" s="86" t="s">
        <v>118</v>
      </c>
      <c r="I1289" s="86">
        <v>43651</v>
      </c>
      <c r="J1289" s="87">
        <v>585201.25999999989</v>
      </c>
    </row>
    <row r="1290" spans="1:10" x14ac:dyDescent="0.3">
      <c r="A1290" s="84" t="s">
        <v>3172</v>
      </c>
      <c r="B1290" s="85" t="s">
        <v>145</v>
      </c>
      <c r="C1290" s="85" t="s">
        <v>145</v>
      </c>
      <c r="D1290" s="85" t="s">
        <v>3173</v>
      </c>
      <c r="E1290" s="85" t="s">
        <v>100</v>
      </c>
      <c r="F1290" s="85" t="s">
        <v>100</v>
      </c>
      <c r="G1290" s="85" t="s">
        <v>100</v>
      </c>
      <c r="H1290" s="86" t="s">
        <v>118</v>
      </c>
      <c r="I1290" s="86">
        <v>43649</v>
      </c>
      <c r="J1290" s="87">
        <v>2600634.9399999995</v>
      </c>
    </row>
    <row r="1291" spans="1:10" x14ac:dyDescent="0.3">
      <c r="A1291" s="84" t="s">
        <v>3174</v>
      </c>
      <c r="B1291" s="85" t="s">
        <v>145</v>
      </c>
      <c r="C1291" s="85" t="s">
        <v>145</v>
      </c>
      <c r="D1291" s="85" t="s">
        <v>2428</v>
      </c>
      <c r="E1291" s="85" t="s">
        <v>100</v>
      </c>
      <c r="F1291" s="85" t="s">
        <v>122</v>
      </c>
      <c r="G1291" s="85" t="s">
        <v>2429</v>
      </c>
      <c r="H1291" s="86" t="s">
        <v>118</v>
      </c>
      <c r="I1291" s="86">
        <v>43650</v>
      </c>
      <c r="J1291" s="87">
        <v>7565732.6799999997</v>
      </c>
    </row>
    <row r="1292" spans="1:10" ht="36" x14ac:dyDescent="0.3">
      <c r="A1292" s="84" t="s">
        <v>3175</v>
      </c>
      <c r="B1292" s="85" t="s">
        <v>115</v>
      </c>
      <c r="C1292" s="85" t="s">
        <v>115</v>
      </c>
      <c r="D1292" s="85" t="s">
        <v>3176</v>
      </c>
      <c r="E1292" s="85" t="s">
        <v>100</v>
      </c>
      <c r="F1292" s="85" t="s">
        <v>130</v>
      </c>
      <c r="G1292" s="85" t="s">
        <v>2641</v>
      </c>
      <c r="H1292" s="86" t="s">
        <v>118</v>
      </c>
      <c r="I1292" s="86">
        <v>43616</v>
      </c>
      <c r="J1292" s="87">
        <v>13324034</v>
      </c>
    </row>
    <row r="1293" spans="1:10" ht="24" x14ac:dyDescent="0.3">
      <c r="A1293" s="84" t="s">
        <v>3177</v>
      </c>
      <c r="B1293" s="85" t="s">
        <v>115</v>
      </c>
      <c r="C1293" s="85" t="s">
        <v>115</v>
      </c>
      <c r="D1293" s="85" t="s">
        <v>3178</v>
      </c>
      <c r="E1293" s="85" t="s">
        <v>100</v>
      </c>
      <c r="F1293" s="85" t="s">
        <v>544</v>
      </c>
      <c r="G1293" s="85" t="s">
        <v>545</v>
      </c>
      <c r="H1293" s="86" t="s">
        <v>118</v>
      </c>
      <c r="I1293" s="86">
        <v>43630</v>
      </c>
      <c r="J1293" s="87">
        <v>3787087</v>
      </c>
    </row>
    <row r="1294" spans="1:10" ht="36" x14ac:dyDescent="0.3">
      <c r="A1294" s="84" t="s">
        <v>3179</v>
      </c>
      <c r="B1294" s="85" t="s">
        <v>115</v>
      </c>
      <c r="C1294" s="85" t="s">
        <v>115</v>
      </c>
      <c r="D1294" s="85" t="s">
        <v>3180</v>
      </c>
      <c r="E1294" s="85" t="s">
        <v>100</v>
      </c>
      <c r="F1294" s="85" t="s">
        <v>122</v>
      </c>
      <c r="G1294" s="85" t="s">
        <v>1740</v>
      </c>
      <c r="H1294" s="86" t="s">
        <v>118</v>
      </c>
      <c r="I1294" s="86">
        <v>43613</v>
      </c>
      <c r="J1294" s="87">
        <v>3202275</v>
      </c>
    </row>
    <row r="1295" spans="1:10" ht="60" x14ac:dyDescent="0.3">
      <c r="A1295" s="84" t="s">
        <v>3181</v>
      </c>
      <c r="B1295" s="85" t="s">
        <v>115</v>
      </c>
      <c r="C1295" s="85" t="s">
        <v>115</v>
      </c>
      <c r="D1295" s="85" t="s">
        <v>3182</v>
      </c>
      <c r="E1295" s="85" t="s">
        <v>3183</v>
      </c>
      <c r="F1295" s="85" t="s">
        <v>100</v>
      </c>
      <c r="G1295" s="85" t="s">
        <v>100</v>
      </c>
      <c r="H1295" s="86" t="s">
        <v>118</v>
      </c>
      <c r="I1295" s="86">
        <v>43640</v>
      </c>
      <c r="J1295" s="87">
        <v>18591573</v>
      </c>
    </row>
    <row r="1296" spans="1:10" ht="24" x14ac:dyDescent="0.3">
      <c r="A1296" s="84" t="s">
        <v>3184</v>
      </c>
      <c r="B1296" s="85" t="s">
        <v>115</v>
      </c>
      <c r="C1296" s="85" t="s">
        <v>115</v>
      </c>
      <c r="D1296" s="85" t="s">
        <v>3185</v>
      </c>
      <c r="E1296" s="85" t="s">
        <v>100</v>
      </c>
      <c r="F1296" s="85" t="s">
        <v>336</v>
      </c>
      <c r="G1296" s="85" t="s">
        <v>1969</v>
      </c>
      <c r="H1296" s="86" t="s">
        <v>118</v>
      </c>
      <c r="I1296" s="86">
        <v>43626</v>
      </c>
      <c r="J1296" s="87">
        <v>3621900</v>
      </c>
    </row>
    <row r="1297" spans="1:10" ht="24" x14ac:dyDescent="0.3">
      <c r="A1297" s="84" t="s">
        <v>3186</v>
      </c>
      <c r="B1297" s="85" t="s">
        <v>142</v>
      </c>
      <c r="C1297" s="85" t="s">
        <v>142</v>
      </c>
      <c r="D1297" s="85" t="s">
        <v>3187</v>
      </c>
      <c r="E1297" s="85" t="s">
        <v>100</v>
      </c>
      <c r="F1297" s="85" t="s">
        <v>122</v>
      </c>
      <c r="G1297" s="85" t="s">
        <v>611</v>
      </c>
      <c r="H1297" s="86" t="s">
        <v>118</v>
      </c>
      <c r="I1297" s="86">
        <v>43600</v>
      </c>
      <c r="J1297" s="87">
        <v>3623362.49</v>
      </c>
    </row>
    <row r="1298" spans="1:10" ht="24" x14ac:dyDescent="0.3">
      <c r="A1298" s="84" t="s">
        <v>3188</v>
      </c>
      <c r="B1298" s="85" t="s">
        <v>145</v>
      </c>
      <c r="C1298" s="85" t="s">
        <v>145</v>
      </c>
      <c r="D1298" s="85" t="s">
        <v>3189</v>
      </c>
      <c r="E1298" s="85" t="s">
        <v>100</v>
      </c>
      <c r="F1298" s="85" t="s">
        <v>100</v>
      </c>
      <c r="G1298" s="85" t="s">
        <v>100</v>
      </c>
      <c r="H1298" s="86" t="s">
        <v>118</v>
      </c>
      <c r="I1298" s="86">
        <v>43613</v>
      </c>
      <c r="J1298" s="87">
        <v>1008191.52</v>
      </c>
    </row>
    <row r="1299" spans="1:10" ht="36" x14ac:dyDescent="0.3">
      <c r="A1299" s="84" t="s">
        <v>3190</v>
      </c>
      <c r="B1299" s="85" t="s">
        <v>145</v>
      </c>
      <c r="C1299" s="85" t="s">
        <v>145</v>
      </c>
      <c r="D1299" s="85" t="s">
        <v>3191</v>
      </c>
      <c r="E1299" s="85" t="s">
        <v>100</v>
      </c>
      <c r="F1299" s="85" t="s">
        <v>196</v>
      </c>
      <c r="G1299" s="85" t="s">
        <v>1878</v>
      </c>
      <c r="H1299" s="86" t="s">
        <v>118</v>
      </c>
      <c r="I1299" s="86">
        <v>43662</v>
      </c>
      <c r="J1299" s="87">
        <v>4538279.0999999987</v>
      </c>
    </row>
    <row r="1300" spans="1:10" ht="24" x14ac:dyDescent="0.3">
      <c r="A1300" s="84" t="s">
        <v>3192</v>
      </c>
      <c r="B1300" s="85" t="s">
        <v>145</v>
      </c>
      <c r="C1300" s="85" t="s">
        <v>145</v>
      </c>
      <c r="D1300" s="85" t="s">
        <v>3193</v>
      </c>
      <c r="E1300" s="85" t="s">
        <v>100</v>
      </c>
      <c r="F1300" s="85" t="s">
        <v>151</v>
      </c>
      <c r="G1300" s="85" t="s">
        <v>501</v>
      </c>
      <c r="H1300" s="86" t="s">
        <v>118</v>
      </c>
      <c r="I1300" s="86">
        <v>43656</v>
      </c>
      <c r="J1300" s="87">
        <v>3308804.4400000009</v>
      </c>
    </row>
    <row r="1301" spans="1:10" ht="24" x14ac:dyDescent="0.3">
      <c r="A1301" s="84" t="s">
        <v>3194</v>
      </c>
      <c r="B1301" s="85" t="s">
        <v>145</v>
      </c>
      <c r="C1301" s="85" t="s">
        <v>145</v>
      </c>
      <c r="D1301" s="85" t="s">
        <v>3195</v>
      </c>
      <c r="E1301" s="85" t="s">
        <v>100</v>
      </c>
      <c r="F1301" s="85" t="s">
        <v>196</v>
      </c>
      <c r="G1301" s="85" t="s">
        <v>3196</v>
      </c>
      <c r="H1301" s="86" t="s">
        <v>118</v>
      </c>
      <c r="I1301" s="86">
        <v>43803</v>
      </c>
      <c r="J1301" s="87">
        <v>9511275.0399999991</v>
      </c>
    </row>
    <row r="1302" spans="1:10" ht="36" x14ac:dyDescent="0.3">
      <c r="A1302" s="84" t="s">
        <v>3197</v>
      </c>
      <c r="B1302" s="85" t="s">
        <v>145</v>
      </c>
      <c r="C1302" s="85" t="s">
        <v>145</v>
      </c>
      <c r="D1302" s="85" t="s">
        <v>3198</v>
      </c>
      <c r="E1302" s="85" t="s">
        <v>100</v>
      </c>
      <c r="F1302" s="85" t="s">
        <v>196</v>
      </c>
      <c r="G1302" s="85" t="s">
        <v>3199</v>
      </c>
      <c r="H1302" s="86" t="s">
        <v>118</v>
      </c>
      <c r="I1302" s="86">
        <v>43796</v>
      </c>
      <c r="J1302" s="87">
        <v>4204723.55</v>
      </c>
    </row>
    <row r="1303" spans="1:10" ht="24" x14ac:dyDescent="0.3">
      <c r="A1303" s="84" t="s">
        <v>3200</v>
      </c>
      <c r="B1303" s="85" t="s">
        <v>145</v>
      </c>
      <c r="C1303" s="85" t="s">
        <v>145</v>
      </c>
      <c r="D1303" s="85" t="s">
        <v>3201</v>
      </c>
      <c r="E1303" s="85" t="s">
        <v>100</v>
      </c>
      <c r="F1303" s="85" t="s">
        <v>158</v>
      </c>
      <c r="G1303" s="85" t="s">
        <v>2974</v>
      </c>
      <c r="H1303" s="86" t="s">
        <v>118</v>
      </c>
      <c r="I1303" s="86">
        <v>43797</v>
      </c>
      <c r="J1303" s="87">
        <v>1955913.5599999998</v>
      </c>
    </row>
    <row r="1304" spans="1:10" ht="24" x14ac:dyDescent="0.3">
      <c r="A1304" s="84" t="s">
        <v>3202</v>
      </c>
      <c r="B1304" s="85" t="s">
        <v>145</v>
      </c>
      <c r="C1304" s="85" t="s">
        <v>145</v>
      </c>
      <c r="D1304" s="85" t="s">
        <v>3203</v>
      </c>
      <c r="E1304" s="85" t="s">
        <v>100</v>
      </c>
      <c r="F1304" s="85" t="s">
        <v>662</v>
      </c>
      <c r="G1304" s="85" t="s">
        <v>827</v>
      </c>
      <c r="H1304" s="86" t="s">
        <v>118</v>
      </c>
      <c r="I1304" s="86">
        <v>43607</v>
      </c>
      <c r="J1304" s="87">
        <v>6682979.9700000007</v>
      </c>
    </row>
    <row r="1305" spans="1:10" x14ac:dyDescent="0.3">
      <c r="A1305" s="84" t="s">
        <v>3204</v>
      </c>
      <c r="B1305" s="85" t="s">
        <v>145</v>
      </c>
      <c r="C1305" s="85" t="s">
        <v>145</v>
      </c>
      <c r="D1305" s="85" t="s">
        <v>3205</v>
      </c>
      <c r="E1305" s="85" t="s">
        <v>100</v>
      </c>
      <c r="F1305" s="85" t="s">
        <v>100</v>
      </c>
      <c r="G1305" s="85" t="s">
        <v>100</v>
      </c>
      <c r="H1305" s="86" t="s">
        <v>118</v>
      </c>
      <c r="I1305" s="86">
        <v>43623</v>
      </c>
      <c r="J1305" s="87">
        <v>981469.44000000006</v>
      </c>
    </row>
    <row r="1306" spans="1:10" ht="36" x14ac:dyDescent="0.3">
      <c r="A1306" s="84" t="s">
        <v>3206</v>
      </c>
      <c r="B1306" s="85" t="s">
        <v>120</v>
      </c>
      <c r="C1306" s="85" t="s">
        <v>120</v>
      </c>
      <c r="D1306" s="85" t="s">
        <v>3207</v>
      </c>
      <c r="E1306" s="85" t="s">
        <v>2926</v>
      </c>
      <c r="F1306" s="85" t="s">
        <v>100</v>
      </c>
      <c r="G1306" s="85" t="s">
        <v>100</v>
      </c>
      <c r="H1306" s="86" t="s">
        <v>118</v>
      </c>
      <c r="I1306" s="86">
        <v>43631</v>
      </c>
      <c r="J1306" s="87">
        <v>5181705.0900000008</v>
      </c>
    </row>
    <row r="1307" spans="1:10" ht="36" x14ac:dyDescent="0.3">
      <c r="A1307" s="84" t="s">
        <v>3208</v>
      </c>
      <c r="B1307" s="85" t="s">
        <v>120</v>
      </c>
      <c r="C1307" s="85" t="s">
        <v>120</v>
      </c>
      <c r="D1307" s="85" t="s">
        <v>3209</v>
      </c>
      <c r="E1307" s="85" t="s">
        <v>126</v>
      </c>
      <c r="F1307" s="85" t="s">
        <v>416</v>
      </c>
      <c r="G1307" s="85" t="s">
        <v>3210</v>
      </c>
      <c r="H1307" s="86" t="s">
        <v>118</v>
      </c>
      <c r="I1307" s="86">
        <v>43633</v>
      </c>
      <c r="J1307" s="87">
        <v>3687040.5900000003</v>
      </c>
    </row>
    <row r="1308" spans="1:10" ht="24" x14ac:dyDescent="0.3">
      <c r="A1308" s="84" t="s">
        <v>3211</v>
      </c>
      <c r="B1308" s="85" t="s">
        <v>145</v>
      </c>
      <c r="C1308" s="85" t="s">
        <v>145</v>
      </c>
      <c r="D1308" s="85" t="s">
        <v>3212</v>
      </c>
      <c r="E1308" s="85" t="s">
        <v>100</v>
      </c>
      <c r="F1308" s="85" t="s">
        <v>100</v>
      </c>
      <c r="G1308" s="85" t="s">
        <v>100</v>
      </c>
      <c r="H1308" s="86" t="s">
        <v>118</v>
      </c>
      <c r="I1308" s="86">
        <v>43580</v>
      </c>
      <c r="J1308" s="87">
        <v>11992123.199999999</v>
      </c>
    </row>
    <row r="1309" spans="1:10" ht="24" x14ac:dyDescent="0.3">
      <c r="A1309" s="84" t="s">
        <v>3213</v>
      </c>
      <c r="B1309" s="85" t="s">
        <v>145</v>
      </c>
      <c r="C1309" s="85" t="s">
        <v>145</v>
      </c>
      <c r="D1309" s="85" t="s">
        <v>3214</v>
      </c>
      <c r="E1309" s="85" t="s">
        <v>100</v>
      </c>
      <c r="F1309" s="85" t="s">
        <v>151</v>
      </c>
      <c r="G1309" s="85" t="s">
        <v>2054</v>
      </c>
      <c r="H1309" s="86" t="s">
        <v>118</v>
      </c>
      <c r="I1309" s="86">
        <v>43665</v>
      </c>
      <c r="J1309" s="87">
        <v>2954554.0399999996</v>
      </c>
    </row>
    <row r="1310" spans="1:10" ht="36" x14ac:dyDescent="0.3">
      <c r="A1310" s="84" t="s">
        <v>3215</v>
      </c>
      <c r="B1310" s="85" t="s">
        <v>145</v>
      </c>
      <c r="C1310" s="85" t="s">
        <v>145</v>
      </c>
      <c r="D1310" s="85" t="s">
        <v>3216</v>
      </c>
      <c r="E1310" s="85" t="s">
        <v>100</v>
      </c>
      <c r="F1310" s="85" t="s">
        <v>162</v>
      </c>
      <c r="G1310" s="85" t="s">
        <v>3217</v>
      </c>
      <c r="H1310" s="86" t="s">
        <v>118</v>
      </c>
      <c r="I1310" s="86">
        <v>43668</v>
      </c>
      <c r="J1310" s="87">
        <v>688838.99</v>
      </c>
    </row>
    <row r="1311" spans="1:10" ht="24" x14ac:dyDescent="0.3">
      <c r="A1311" s="84" t="s">
        <v>3218</v>
      </c>
      <c r="B1311" s="85" t="s">
        <v>145</v>
      </c>
      <c r="C1311" s="85" t="s">
        <v>145</v>
      </c>
      <c r="D1311" s="85" t="s">
        <v>3219</v>
      </c>
      <c r="E1311" s="85" t="s">
        <v>100</v>
      </c>
      <c r="F1311" s="85" t="s">
        <v>416</v>
      </c>
      <c r="G1311" s="85" t="s">
        <v>417</v>
      </c>
      <c r="H1311" s="86" t="s">
        <v>118</v>
      </c>
      <c r="I1311" s="86">
        <v>43669</v>
      </c>
      <c r="J1311" s="87">
        <v>2604443.5499999998</v>
      </c>
    </row>
    <row r="1312" spans="1:10" ht="24" x14ac:dyDescent="0.3">
      <c r="A1312" s="84" t="s">
        <v>3220</v>
      </c>
      <c r="B1312" s="85" t="s">
        <v>145</v>
      </c>
      <c r="C1312" s="85" t="s">
        <v>145</v>
      </c>
      <c r="D1312" s="85" t="s">
        <v>3221</v>
      </c>
      <c r="E1312" s="85" t="s">
        <v>100</v>
      </c>
      <c r="F1312" s="85" t="s">
        <v>336</v>
      </c>
      <c r="G1312" s="85" t="s">
        <v>2316</v>
      </c>
      <c r="H1312" s="86" t="s">
        <v>118</v>
      </c>
      <c r="I1312" s="86">
        <v>43669</v>
      </c>
      <c r="J1312" s="87">
        <v>2590602.9900000002</v>
      </c>
    </row>
    <row r="1313" spans="1:10" ht="24" x14ac:dyDescent="0.3">
      <c r="A1313" s="84" t="s">
        <v>3222</v>
      </c>
      <c r="B1313" s="85" t="s">
        <v>145</v>
      </c>
      <c r="C1313" s="85" t="s">
        <v>145</v>
      </c>
      <c r="D1313" s="85" t="s">
        <v>3223</v>
      </c>
      <c r="E1313" s="85" t="s">
        <v>100</v>
      </c>
      <c r="F1313" s="85" t="s">
        <v>130</v>
      </c>
      <c r="G1313" s="85" t="s">
        <v>537</v>
      </c>
      <c r="H1313" s="86" t="s">
        <v>118</v>
      </c>
      <c r="I1313" s="86">
        <v>43669</v>
      </c>
      <c r="J1313" s="87">
        <v>1573937.29</v>
      </c>
    </row>
    <row r="1314" spans="1:10" x14ac:dyDescent="0.3">
      <c r="A1314" s="84" t="s">
        <v>3224</v>
      </c>
      <c r="B1314" s="85" t="s">
        <v>145</v>
      </c>
      <c r="C1314" s="85" t="s">
        <v>145</v>
      </c>
      <c r="D1314" s="85" t="s">
        <v>3225</v>
      </c>
      <c r="E1314" s="85" t="s">
        <v>100</v>
      </c>
      <c r="F1314" s="85" t="s">
        <v>100</v>
      </c>
      <c r="G1314" s="85" t="s">
        <v>100</v>
      </c>
      <c r="H1314" s="86" t="s">
        <v>118</v>
      </c>
      <c r="I1314" s="86">
        <v>43647</v>
      </c>
      <c r="J1314" s="87">
        <v>369931.5</v>
      </c>
    </row>
    <row r="1315" spans="1:10" ht="24" x14ac:dyDescent="0.3">
      <c r="A1315" s="84" t="s">
        <v>3226</v>
      </c>
      <c r="B1315" s="85" t="s">
        <v>188</v>
      </c>
      <c r="C1315" s="85" t="s">
        <v>188</v>
      </c>
      <c r="D1315" s="85" t="s">
        <v>3227</v>
      </c>
      <c r="E1315" s="85" t="s">
        <v>100</v>
      </c>
      <c r="F1315" s="85" t="s">
        <v>162</v>
      </c>
      <c r="G1315" s="85" t="s">
        <v>1906</v>
      </c>
      <c r="H1315" s="86" t="s">
        <v>118</v>
      </c>
      <c r="I1315" s="86">
        <v>43746</v>
      </c>
      <c r="J1315" s="87">
        <v>1350330</v>
      </c>
    </row>
    <row r="1316" spans="1:10" ht="24" x14ac:dyDescent="0.3">
      <c r="A1316" s="84" t="s">
        <v>3228</v>
      </c>
      <c r="B1316" s="85" t="s">
        <v>188</v>
      </c>
      <c r="C1316" s="85" t="s">
        <v>188</v>
      </c>
      <c r="D1316" s="85" t="s">
        <v>3229</v>
      </c>
      <c r="E1316" s="85" t="s">
        <v>100</v>
      </c>
      <c r="F1316" s="85" t="s">
        <v>162</v>
      </c>
      <c r="G1316" s="85" t="s">
        <v>163</v>
      </c>
      <c r="H1316" s="86" t="s">
        <v>118</v>
      </c>
      <c r="I1316" s="86">
        <v>43661</v>
      </c>
      <c r="J1316" s="87">
        <v>12561238.550000003</v>
      </c>
    </row>
    <row r="1317" spans="1:10" x14ac:dyDescent="0.3">
      <c r="A1317" s="84" t="s">
        <v>3230</v>
      </c>
      <c r="B1317" s="85" t="s">
        <v>145</v>
      </c>
      <c r="C1317" s="85" t="s">
        <v>145</v>
      </c>
      <c r="D1317" s="85" t="s">
        <v>3231</v>
      </c>
      <c r="E1317" s="85" t="s">
        <v>100</v>
      </c>
      <c r="F1317" s="85" t="s">
        <v>100</v>
      </c>
      <c r="G1317" s="85" t="s">
        <v>100</v>
      </c>
      <c r="H1317" s="86" t="s">
        <v>118</v>
      </c>
      <c r="I1317" s="86">
        <v>43634</v>
      </c>
      <c r="J1317" s="87">
        <v>614016.26</v>
      </c>
    </row>
    <row r="1318" spans="1:10" ht="24" x14ac:dyDescent="0.3">
      <c r="A1318" s="84" t="s">
        <v>3232</v>
      </c>
      <c r="B1318" s="85" t="s">
        <v>145</v>
      </c>
      <c r="C1318" s="85" t="s">
        <v>145</v>
      </c>
      <c r="D1318" s="85" t="s">
        <v>3233</v>
      </c>
      <c r="E1318" s="85" t="s">
        <v>100</v>
      </c>
      <c r="F1318" s="85" t="s">
        <v>336</v>
      </c>
      <c r="G1318" s="85" t="s">
        <v>1529</v>
      </c>
      <c r="H1318" s="86" t="s">
        <v>118</v>
      </c>
      <c r="I1318" s="86">
        <v>43672</v>
      </c>
      <c r="J1318" s="87">
        <v>1635659.2899999998</v>
      </c>
    </row>
    <row r="1319" spans="1:10" ht="36" x14ac:dyDescent="0.3">
      <c r="A1319" s="84" t="s">
        <v>3234</v>
      </c>
      <c r="B1319" s="85" t="s">
        <v>1088</v>
      </c>
      <c r="C1319" s="85" t="s">
        <v>145</v>
      </c>
      <c r="D1319" s="85" t="s">
        <v>3235</v>
      </c>
      <c r="E1319" s="85" t="s">
        <v>3236</v>
      </c>
      <c r="F1319" s="85" t="s">
        <v>100</v>
      </c>
      <c r="G1319" s="85" t="s">
        <v>100</v>
      </c>
      <c r="H1319" s="86" t="s">
        <v>118</v>
      </c>
      <c r="I1319" s="86">
        <v>43676</v>
      </c>
      <c r="J1319" s="87">
        <v>5352152.88</v>
      </c>
    </row>
    <row r="1320" spans="1:10" ht="24" x14ac:dyDescent="0.3">
      <c r="A1320" s="84" t="s">
        <v>3237</v>
      </c>
      <c r="B1320" s="85" t="s">
        <v>145</v>
      </c>
      <c r="C1320" s="85" t="s">
        <v>145</v>
      </c>
      <c r="D1320" s="85" t="s">
        <v>3238</v>
      </c>
      <c r="E1320" s="85" t="s">
        <v>100</v>
      </c>
      <c r="F1320" s="85" t="s">
        <v>122</v>
      </c>
      <c r="G1320" s="85" t="s">
        <v>583</v>
      </c>
      <c r="H1320" s="86" t="s">
        <v>118</v>
      </c>
      <c r="I1320" s="86">
        <v>43675</v>
      </c>
      <c r="J1320" s="87">
        <v>9981472.5199999977</v>
      </c>
    </row>
    <row r="1321" spans="1:10" ht="36" x14ac:dyDescent="0.3">
      <c r="A1321" s="84" t="s">
        <v>3239</v>
      </c>
      <c r="B1321" s="85" t="s">
        <v>188</v>
      </c>
      <c r="C1321" s="85" t="s">
        <v>188</v>
      </c>
      <c r="D1321" s="85" t="s">
        <v>3240</v>
      </c>
      <c r="E1321" s="85" t="s">
        <v>100</v>
      </c>
      <c r="F1321" s="85" t="s">
        <v>122</v>
      </c>
      <c r="G1321" s="85" t="s">
        <v>611</v>
      </c>
      <c r="H1321" s="86" t="s">
        <v>118</v>
      </c>
      <c r="I1321" s="86">
        <v>43664</v>
      </c>
      <c r="J1321" s="87">
        <v>4395439.5999999996</v>
      </c>
    </row>
    <row r="1322" spans="1:10" ht="24" x14ac:dyDescent="0.3">
      <c r="A1322" s="84" t="s">
        <v>3241</v>
      </c>
      <c r="B1322" s="85" t="s">
        <v>145</v>
      </c>
      <c r="C1322" s="85" t="s">
        <v>145</v>
      </c>
      <c r="D1322" s="85" t="s">
        <v>3242</v>
      </c>
      <c r="E1322" s="85" t="s">
        <v>100</v>
      </c>
      <c r="F1322" s="85" t="s">
        <v>416</v>
      </c>
      <c r="G1322" s="85" t="s">
        <v>417</v>
      </c>
      <c r="H1322" s="86" t="s">
        <v>118</v>
      </c>
      <c r="I1322" s="86">
        <v>43677</v>
      </c>
      <c r="J1322" s="87">
        <v>3880267.8400000008</v>
      </c>
    </row>
    <row r="1323" spans="1:10" ht="24" x14ac:dyDescent="0.3">
      <c r="A1323" s="84" t="s">
        <v>3243</v>
      </c>
      <c r="B1323" s="85" t="s">
        <v>145</v>
      </c>
      <c r="C1323" s="85" t="s">
        <v>145</v>
      </c>
      <c r="D1323" s="85" t="s">
        <v>3244</v>
      </c>
      <c r="E1323" s="85" t="s">
        <v>100</v>
      </c>
      <c r="F1323" s="85" t="s">
        <v>162</v>
      </c>
      <c r="G1323" s="85" t="s">
        <v>163</v>
      </c>
      <c r="H1323" s="86" t="s">
        <v>118</v>
      </c>
      <c r="I1323" s="86">
        <v>43677</v>
      </c>
      <c r="J1323" s="87">
        <v>1655870.7</v>
      </c>
    </row>
    <row r="1324" spans="1:10" ht="24" x14ac:dyDescent="0.3">
      <c r="A1324" s="84" t="s">
        <v>3245</v>
      </c>
      <c r="B1324" s="85" t="s">
        <v>145</v>
      </c>
      <c r="C1324" s="85" t="s">
        <v>145</v>
      </c>
      <c r="D1324" s="85" t="s">
        <v>3246</v>
      </c>
      <c r="E1324" s="85" t="s">
        <v>100</v>
      </c>
      <c r="F1324" s="85" t="s">
        <v>492</v>
      </c>
      <c r="G1324" s="85" t="s">
        <v>635</v>
      </c>
      <c r="H1324" s="86" t="s">
        <v>118</v>
      </c>
      <c r="I1324" s="86">
        <v>43677</v>
      </c>
      <c r="J1324" s="87">
        <v>5991521.120000001</v>
      </c>
    </row>
    <row r="1325" spans="1:10" ht="24" x14ac:dyDescent="0.3">
      <c r="A1325" s="84" t="s">
        <v>3247</v>
      </c>
      <c r="B1325" s="85" t="s">
        <v>145</v>
      </c>
      <c r="C1325" s="85" t="s">
        <v>145</v>
      </c>
      <c r="D1325" s="85" t="s">
        <v>3248</v>
      </c>
      <c r="E1325" s="85" t="s">
        <v>100</v>
      </c>
      <c r="F1325" s="85" t="s">
        <v>1822</v>
      </c>
      <c r="G1325" s="85" t="s">
        <v>1823</v>
      </c>
      <c r="H1325" s="86" t="s">
        <v>118</v>
      </c>
      <c r="I1325" s="86">
        <v>43676</v>
      </c>
      <c r="J1325" s="87">
        <v>6533677.5300000012</v>
      </c>
    </row>
    <row r="1326" spans="1:10" ht="36" x14ac:dyDescent="0.3">
      <c r="A1326" s="84" t="s">
        <v>3249</v>
      </c>
      <c r="B1326" s="85" t="s">
        <v>145</v>
      </c>
      <c r="C1326" s="85" t="s">
        <v>145</v>
      </c>
      <c r="D1326" s="85" t="s">
        <v>3250</v>
      </c>
      <c r="E1326" s="85" t="s">
        <v>100</v>
      </c>
      <c r="F1326" s="85" t="s">
        <v>1155</v>
      </c>
      <c r="G1326" s="85" t="s">
        <v>1156</v>
      </c>
      <c r="H1326" s="86" t="s">
        <v>118</v>
      </c>
      <c r="I1326" s="86">
        <v>43677</v>
      </c>
      <c r="J1326" s="87">
        <v>4899990.6699999981</v>
      </c>
    </row>
    <row r="1327" spans="1:10" ht="24" x14ac:dyDescent="0.3">
      <c r="A1327" s="84" t="s">
        <v>3251</v>
      </c>
      <c r="B1327" s="85" t="s">
        <v>145</v>
      </c>
      <c r="C1327" s="85" t="s">
        <v>145</v>
      </c>
      <c r="D1327" s="85" t="s">
        <v>3252</v>
      </c>
      <c r="E1327" s="85" t="s">
        <v>100</v>
      </c>
      <c r="F1327" s="85" t="s">
        <v>218</v>
      </c>
      <c r="G1327" s="85" t="s">
        <v>219</v>
      </c>
      <c r="H1327" s="86" t="s">
        <v>118</v>
      </c>
      <c r="I1327" s="86">
        <v>43677</v>
      </c>
      <c r="J1327" s="87">
        <v>1297471.8800000004</v>
      </c>
    </row>
    <row r="1328" spans="1:10" x14ac:dyDescent="0.3">
      <c r="A1328" s="84" t="s">
        <v>3253</v>
      </c>
      <c r="B1328" s="85" t="s">
        <v>145</v>
      </c>
      <c r="C1328" s="85" t="s">
        <v>145</v>
      </c>
      <c r="D1328" s="85" t="s">
        <v>3254</v>
      </c>
      <c r="E1328" s="85" t="s">
        <v>100</v>
      </c>
      <c r="F1328" s="85" t="s">
        <v>122</v>
      </c>
      <c r="G1328" s="85" t="s">
        <v>914</v>
      </c>
      <c r="H1328" s="86" t="s">
        <v>118</v>
      </c>
      <c r="I1328" s="86">
        <v>43677</v>
      </c>
      <c r="J1328" s="87">
        <v>4121990.8699999996</v>
      </c>
    </row>
    <row r="1329" spans="1:10" ht="36" x14ac:dyDescent="0.3">
      <c r="A1329" s="84" t="s">
        <v>3255</v>
      </c>
      <c r="B1329" s="85" t="s">
        <v>120</v>
      </c>
      <c r="C1329" s="85" t="s">
        <v>120</v>
      </c>
      <c r="D1329" s="85" t="s">
        <v>3256</v>
      </c>
      <c r="E1329" s="85" t="s">
        <v>3257</v>
      </c>
      <c r="F1329" s="85" t="s">
        <v>162</v>
      </c>
      <c r="G1329" s="85" t="s">
        <v>163</v>
      </c>
      <c r="H1329" s="86" t="s">
        <v>118</v>
      </c>
      <c r="I1329" s="86">
        <v>43623</v>
      </c>
      <c r="J1329" s="87">
        <v>5579945</v>
      </c>
    </row>
    <row r="1330" spans="1:10" ht="36" x14ac:dyDescent="0.3">
      <c r="A1330" s="84" t="s">
        <v>3258</v>
      </c>
      <c r="B1330" s="85" t="s">
        <v>145</v>
      </c>
      <c r="C1330" s="85" t="s">
        <v>145</v>
      </c>
      <c r="D1330" s="85" t="s">
        <v>3259</v>
      </c>
      <c r="E1330" s="85" t="s">
        <v>100</v>
      </c>
      <c r="F1330" s="85" t="s">
        <v>100</v>
      </c>
      <c r="G1330" s="85" t="s">
        <v>100</v>
      </c>
      <c r="H1330" s="86" t="s">
        <v>118</v>
      </c>
      <c r="I1330" s="86">
        <v>43669</v>
      </c>
      <c r="J1330" s="87">
        <v>1076423.04</v>
      </c>
    </row>
    <row r="1331" spans="1:10" ht="24" x14ac:dyDescent="0.3">
      <c r="A1331" s="84" t="s">
        <v>3260</v>
      </c>
      <c r="B1331" s="85" t="s">
        <v>145</v>
      </c>
      <c r="C1331" s="85" t="s">
        <v>145</v>
      </c>
      <c r="D1331" s="85" t="s">
        <v>3261</v>
      </c>
      <c r="E1331" s="85" t="s">
        <v>100</v>
      </c>
      <c r="F1331" s="85" t="s">
        <v>100</v>
      </c>
      <c r="G1331" s="85" t="s">
        <v>100</v>
      </c>
      <c r="H1331" s="86" t="s">
        <v>118</v>
      </c>
      <c r="I1331" s="86">
        <v>43655</v>
      </c>
      <c r="J1331" s="87">
        <v>2152846.08</v>
      </c>
    </row>
    <row r="1332" spans="1:10" ht="48" x14ac:dyDescent="0.3">
      <c r="A1332" s="84" t="s">
        <v>3262</v>
      </c>
      <c r="B1332" s="85" t="s">
        <v>145</v>
      </c>
      <c r="C1332" s="85" t="s">
        <v>145</v>
      </c>
      <c r="D1332" s="85" t="s">
        <v>3263</v>
      </c>
      <c r="E1332" s="85" t="s">
        <v>100</v>
      </c>
      <c r="F1332" s="85" t="s">
        <v>301</v>
      </c>
      <c r="G1332" s="85" t="s">
        <v>3264</v>
      </c>
      <c r="H1332" s="86" t="s">
        <v>118</v>
      </c>
      <c r="I1332" s="86">
        <v>43678</v>
      </c>
      <c r="J1332" s="87">
        <v>2021853.2000000004</v>
      </c>
    </row>
    <row r="1333" spans="1:10" ht="24" x14ac:dyDescent="0.3">
      <c r="A1333" s="84" t="s">
        <v>3265</v>
      </c>
      <c r="B1333" s="85" t="s">
        <v>145</v>
      </c>
      <c r="C1333" s="85" t="s">
        <v>145</v>
      </c>
      <c r="D1333" s="85" t="s">
        <v>3266</v>
      </c>
      <c r="E1333" s="85" t="s">
        <v>100</v>
      </c>
      <c r="F1333" s="85" t="s">
        <v>158</v>
      </c>
      <c r="G1333" s="85" t="s">
        <v>2974</v>
      </c>
      <c r="H1333" s="86" t="s">
        <v>118</v>
      </c>
      <c r="I1333" s="86">
        <v>43679</v>
      </c>
      <c r="J1333" s="87">
        <v>4251674.99</v>
      </c>
    </row>
    <row r="1334" spans="1:10" x14ac:dyDescent="0.3">
      <c r="A1334" s="84" t="s">
        <v>3267</v>
      </c>
      <c r="B1334" s="85" t="s">
        <v>145</v>
      </c>
      <c r="C1334" s="85" t="s">
        <v>145</v>
      </c>
      <c r="D1334" s="85" t="s">
        <v>3268</v>
      </c>
      <c r="E1334" s="85" t="s">
        <v>100</v>
      </c>
      <c r="F1334" s="85" t="s">
        <v>100</v>
      </c>
      <c r="G1334" s="85" t="s">
        <v>100</v>
      </c>
      <c r="H1334" s="86" t="s">
        <v>118</v>
      </c>
      <c r="I1334" s="86">
        <v>43597</v>
      </c>
      <c r="J1334" s="87">
        <v>214812</v>
      </c>
    </row>
    <row r="1335" spans="1:10" ht="36" x14ac:dyDescent="0.3">
      <c r="A1335" s="84" t="s">
        <v>3269</v>
      </c>
      <c r="B1335" s="85" t="s">
        <v>145</v>
      </c>
      <c r="C1335" s="85" t="s">
        <v>145</v>
      </c>
      <c r="D1335" s="85" t="s">
        <v>3270</v>
      </c>
      <c r="E1335" s="85" t="s">
        <v>100</v>
      </c>
      <c r="F1335" s="85" t="s">
        <v>1112</v>
      </c>
      <c r="G1335" s="85" t="s">
        <v>3118</v>
      </c>
      <c r="H1335" s="86" t="s">
        <v>118</v>
      </c>
      <c r="I1335" s="86">
        <v>43675</v>
      </c>
      <c r="J1335" s="87">
        <v>1041766.11</v>
      </c>
    </row>
    <row r="1336" spans="1:10" ht="24" x14ac:dyDescent="0.3">
      <c r="A1336" s="84" t="s">
        <v>3271</v>
      </c>
      <c r="B1336" s="85" t="s">
        <v>145</v>
      </c>
      <c r="C1336" s="85" t="s">
        <v>145</v>
      </c>
      <c r="D1336" s="85" t="s">
        <v>3272</v>
      </c>
      <c r="E1336" s="85" t="s">
        <v>100</v>
      </c>
      <c r="F1336" s="85" t="s">
        <v>830</v>
      </c>
      <c r="G1336" s="85" t="s">
        <v>1583</v>
      </c>
      <c r="H1336" s="86" t="s">
        <v>118</v>
      </c>
      <c r="I1336" s="86">
        <v>43662</v>
      </c>
      <c r="J1336" s="87">
        <v>1081683.9700000002</v>
      </c>
    </row>
    <row r="1337" spans="1:10" ht="36" x14ac:dyDescent="0.3">
      <c r="A1337" s="84" t="s">
        <v>3273</v>
      </c>
      <c r="B1337" s="85" t="s">
        <v>145</v>
      </c>
      <c r="C1337" s="85" t="s">
        <v>145</v>
      </c>
      <c r="D1337" s="85" t="s">
        <v>3274</v>
      </c>
      <c r="E1337" s="85" t="s">
        <v>100</v>
      </c>
      <c r="F1337" s="85" t="s">
        <v>2132</v>
      </c>
      <c r="G1337" s="85" t="s">
        <v>2133</v>
      </c>
      <c r="H1337" s="86" t="s">
        <v>118</v>
      </c>
      <c r="I1337" s="86">
        <v>43684</v>
      </c>
      <c r="J1337" s="87">
        <v>2773639</v>
      </c>
    </row>
    <row r="1338" spans="1:10" ht="48" x14ac:dyDescent="0.3">
      <c r="A1338" s="84" t="s">
        <v>3275</v>
      </c>
      <c r="B1338" s="85" t="s">
        <v>145</v>
      </c>
      <c r="C1338" s="85" t="s">
        <v>145</v>
      </c>
      <c r="D1338" s="85" t="s">
        <v>3276</v>
      </c>
      <c r="E1338" s="85" t="s">
        <v>100</v>
      </c>
      <c r="F1338" s="85" t="s">
        <v>1351</v>
      </c>
      <c r="G1338" s="85" t="s">
        <v>1386</v>
      </c>
      <c r="H1338" s="86" t="s">
        <v>118</v>
      </c>
      <c r="I1338" s="86">
        <v>43684</v>
      </c>
      <c r="J1338" s="87">
        <v>5170430.21</v>
      </c>
    </row>
    <row r="1339" spans="1:10" ht="36" x14ac:dyDescent="0.3">
      <c r="A1339" s="84" t="s">
        <v>3277</v>
      </c>
      <c r="B1339" s="85" t="s">
        <v>145</v>
      </c>
      <c r="C1339" s="85" t="s">
        <v>145</v>
      </c>
      <c r="D1339" s="85" t="s">
        <v>3278</v>
      </c>
      <c r="E1339" s="85" t="s">
        <v>100</v>
      </c>
      <c r="F1339" s="85" t="s">
        <v>544</v>
      </c>
      <c r="G1339" s="85" t="s">
        <v>545</v>
      </c>
      <c r="H1339" s="86" t="s">
        <v>118</v>
      </c>
      <c r="I1339" s="86">
        <v>43685</v>
      </c>
      <c r="J1339" s="87">
        <v>1591075.8</v>
      </c>
    </row>
    <row r="1340" spans="1:10" ht="24" x14ac:dyDescent="0.3">
      <c r="A1340" s="84" t="s">
        <v>3279</v>
      </c>
      <c r="B1340" s="85" t="s">
        <v>145</v>
      </c>
      <c r="C1340" s="85" t="s">
        <v>145</v>
      </c>
      <c r="D1340" s="85" t="s">
        <v>3280</v>
      </c>
      <c r="E1340" s="85" t="s">
        <v>100</v>
      </c>
      <c r="F1340" s="85" t="s">
        <v>3281</v>
      </c>
      <c r="G1340" s="85" t="s">
        <v>3282</v>
      </c>
      <c r="H1340" s="86" t="s">
        <v>118</v>
      </c>
      <c r="I1340" s="86">
        <v>43685</v>
      </c>
      <c r="J1340" s="87">
        <v>1875858.09</v>
      </c>
    </row>
    <row r="1341" spans="1:10" ht="24" x14ac:dyDescent="0.3">
      <c r="A1341" s="84" t="s">
        <v>3283</v>
      </c>
      <c r="B1341" s="85" t="s">
        <v>145</v>
      </c>
      <c r="C1341" s="85" t="s">
        <v>145</v>
      </c>
      <c r="D1341" s="85" t="s">
        <v>3284</v>
      </c>
      <c r="E1341" s="85" t="s">
        <v>100</v>
      </c>
      <c r="F1341" s="85" t="s">
        <v>173</v>
      </c>
      <c r="G1341" s="85" t="s">
        <v>3285</v>
      </c>
      <c r="H1341" s="86" t="s">
        <v>118</v>
      </c>
      <c r="I1341" s="86">
        <v>43686</v>
      </c>
      <c r="J1341" s="87">
        <v>1696864.77</v>
      </c>
    </row>
    <row r="1342" spans="1:10" ht="24" x14ac:dyDescent="0.3">
      <c r="A1342" s="84" t="s">
        <v>3286</v>
      </c>
      <c r="B1342" s="85" t="s">
        <v>145</v>
      </c>
      <c r="C1342" s="85" t="s">
        <v>145</v>
      </c>
      <c r="D1342" s="85" t="s">
        <v>3287</v>
      </c>
      <c r="E1342" s="85" t="s">
        <v>100</v>
      </c>
      <c r="F1342" s="85" t="s">
        <v>122</v>
      </c>
      <c r="G1342" s="85" t="s">
        <v>583</v>
      </c>
      <c r="H1342" s="86" t="s">
        <v>118</v>
      </c>
      <c r="I1342" s="86">
        <v>43684</v>
      </c>
      <c r="J1342" s="87">
        <v>2970642.5300000003</v>
      </c>
    </row>
    <row r="1343" spans="1:10" ht="24" x14ac:dyDescent="0.3">
      <c r="A1343" s="84" t="s">
        <v>3288</v>
      </c>
      <c r="B1343" s="85" t="s">
        <v>145</v>
      </c>
      <c r="C1343" s="85" t="s">
        <v>145</v>
      </c>
      <c r="D1343" s="85" t="s">
        <v>3289</v>
      </c>
      <c r="E1343" s="85" t="s">
        <v>100</v>
      </c>
      <c r="F1343" s="85" t="s">
        <v>3290</v>
      </c>
      <c r="G1343" s="85" t="s">
        <v>3291</v>
      </c>
      <c r="H1343" s="86" t="s">
        <v>118</v>
      </c>
      <c r="I1343" s="86">
        <v>43677</v>
      </c>
      <c r="J1343" s="87">
        <v>4049957.9800000004</v>
      </c>
    </row>
    <row r="1344" spans="1:10" ht="24" x14ac:dyDescent="0.3">
      <c r="A1344" s="84" t="s">
        <v>3292</v>
      </c>
      <c r="B1344" s="85" t="s">
        <v>1088</v>
      </c>
      <c r="C1344" s="85" t="s">
        <v>145</v>
      </c>
      <c r="D1344" s="85" t="s">
        <v>3293</v>
      </c>
      <c r="E1344" s="85" t="s">
        <v>100</v>
      </c>
      <c r="F1344" s="85" t="s">
        <v>147</v>
      </c>
      <c r="G1344" s="85" t="s">
        <v>3294</v>
      </c>
      <c r="H1344" s="86" t="s">
        <v>118</v>
      </c>
      <c r="I1344" s="86">
        <v>44021</v>
      </c>
      <c r="J1344" s="87">
        <v>563083.17000000004</v>
      </c>
    </row>
    <row r="1345" spans="1:10" ht="24" x14ac:dyDescent="0.3">
      <c r="A1345" s="84" t="s">
        <v>3295</v>
      </c>
      <c r="B1345" s="85" t="s">
        <v>120</v>
      </c>
      <c r="C1345" s="85" t="s">
        <v>120</v>
      </c>
      <c r="D1345" s="85" t="s">
        <v>3296</v>
      </c>
      <c r="E1345" s="85" t="s">
        <v>100</v>
      </c>
      <c r="F1345" s="85" t="s">
        <v>3297</v>
      </c>
      <c r="G1345" s="85" t="s">
        <v>3298</v>
      </c>
      <c r="H1345" s="86" t="s">
        <v>118</v>
      </c>
      <c r="I1345" s="86">
        <v>43633</v>
      </c>
      <c r="J1345" s="87">
        <v>4049304.3</v>
      </c>
    </row>
    <row r="1346" spans="1:10" ht="24" x14ac:dyDescent="0.3">
      <c r="A1346" s="84" t="s">
        <v>3299</v>
      </c>
      <c r="B1346" s="85" t="s">
        <v>145</v>
      </c>
      <c r="C1346" s="85" t="s">
        <v>145</v>
      </c>
      <c r="D1346" s="85" t="s">
        <v>3300</v>
      </c>
      <c r="E1346" s="85" t="s">
        <v>100</v>
      </c>
      <c r="F1346" s="85" t="s">
        <v>207</v>
      </c>
      <c r="G1346" s="85" t="s">
        <v>792</v>
      </c>
      <c r="H1346" s="86" t="s">
        <v>118</v>
      </c>
      <c r="I1346" s="86">
        <v>43780</v>
      </c>
      <c r="J1346" s="87">
        <v>13202400.869999997</v>
      </c>
    </row>
    <row r="1347" spans="1:10" ht="24" x14ac:dyDescent="0.3">
      <c r="A1347" s="84" t="s">
        <v>3301</v>
      </c>
      <c r="B1347" s="85" t="s">
        <v>145</v>
      </c>
      <c r="C1347" s="85" t="s">
        <v>145</v>
      </c>
      <c r="D1347" s="85" t="s">
        <v>3302</v>
      </c>
      <c r="E1347" s="85" t="s">
        <v>100</v>
      </c>
      <c r="F1347" s="85" t="s">
        <v>3303</v>
      </c>
      <c r="G1347" s="85" t="s">
        <v>3304</v>
      </c>
      <c r="H1347" s="86" t="s">
        <v>118</v>
      </c>
      <c r="I1347" s="86">
        <v>43689</v>
      </c>
      <c r="J1347" s="87">
        <v>409870.18000000005</v>
      </c>
    </row>
    <row r="1348" spans="1:10" x14ac:dyDescent="0.3">
      <c r="A1348" s="84" t="s">
        <v>3305</v>
      </c>
      <c r="B1348" s="85" t="s">
        <v>145</v>
      </c>
      <c r="C1348" s="85" t="s">
        <v>145</v>
      </c>
      <c r="D1348" s="85" t="s">
        <v>3306</v>
      </c>
      <c r="E1348" s="85" t="s">
        <v>100</v>
      </c>
      <c r="F1348" s="85" t="s">
        <v>100</v>
      </c>
      <c r="G1348" s="85" t="s">
        <v>100</v>
      </c>
      <c r="H1348" s="86" t="s">
        <v>118</v>
      </c>
      <c r="I1348" s="86">
        <v>43603</v>
      </c>
      <c r="J1348" s="87">
        <v>1181638.8</v>
      </c>
    </row>
    <row r="1349" spans="1:10" ht="36" x14ac:dyDescent="0.3">
      <c r="A1349" s="84" t="s">
        <v>3307</v>
      </c>
      <c r="B1349" s="85" t="s">
        <v>145</v>
      </c>
      <c r="C1349" s="85" t="s">
        <v>145</v>
      </c>
      <c r="D1349" s="85" t="s">
        <v>3308</v>
      </c>
      <c r="E1349" s="85" t="s">
        <v>100</v>
      </c>
      <c r="F1349" s="85" t="s">
        <v>100</v>
      </c>
      <c r="G1349" s="85" t="s">
        <v>100</v>
      </c>
      <c r="H1349" s="86" t="s">
        <v>118</v>
      </c>
      <c r="I1349" s="86">
        <v>43651</v>
      </c>
      <c r="J1349" s="87">
        <v>530307.54</v>
      </c>
    </row>
    <row r="1350" spans="1:10" ht="24" x14ac:dyDescent="0.3">
      <c r="A1350" s="84" t="s">
        <v>3309</v>
      </c>
      <c r="B1350" s="85" t="s">
        <v>3310</v>
      </c>
      <c r="C1350" s="85" t="s">
        <v>120</v>
      </c>
      <c r="D1350" s="85" t="s">
        <v>3311</v>
      </c>
      <c r="E1350" s="85" t="s">
        <v>3312</v>
      </c>
      <c r="F1350" s="85" t="s">
        <v>100</v>
      </c>
      <c r="G1350" s="85" t="s">
        <v>100</v>
      </c>
      <c r="H1350" s="86" t="s">
        <v>118</v>
      </c>
      <c r="I1350" s="86">
        <v>43616</v>
      </c>
      <c r="J1350" s="87">
        <v>1213993.6199999999</v>
      </c>
    </row>
    <row r="1351" spans="1:10" ht="24" x14ac:dyDescent="0.3">
      <c r="A1351" s="84" t="s">
        <v>3313</v>
      </c>
      <c r="B1351" s="85" t="s">
        <v>145</v>
      </c>
      <c r="C1351" s="85" t="s">
        <v>145</v>
      </c>
      <c r="D1351" s="85" t="s">
        <v>3314</v>
      </c>
      <c r="E1351" s="85" t="s">
        <v>100</v>
      </c>
      <c r="F1351" s="85" t="s">
        <v>100</v>
      </c>
      <c r="G1351" s="85" t="s">
        <v>100</v>
      </c>
      <c r="H1351" s="86" t="s">
        <v>118</v>
      </c>
      <c r="I1351" s="86">
        <v>43663</v>
      </c>
      <c r="J1351" s="87">
        <v>4205005.1999999993</v>
      </c>
    </row>
    <row r="1352" spans="1:10" x14ac:dyDescent="0.3">
      <c r="A1352" s="84" t="s">
        <v>3315</v>
      </c>
      <c r="B1352" s="85" t="s">
        <v>145</v>
      </c>
      <c r="C1352" s="85" t="s">
        <v>145</v>
      </c>
      <c r="D1352" s="85" t="s">
        <v>3316</v>
      </c>
      <c r="E1352" s="85" t="s">
        <v>100</v>
      </c>
      <c r="F1352" s="85" t="s">
        <v>100</v>
      </c>
      <c r="G1352" s="85" t="s">
        <v>100</v>
      </c>
      <c r="H1352" s="86" t="s">
        <v>118</v>
      </c>
      <c r="I1352" s="86">
        <v>43607</v>
      </c>
      <c r="J1352" s="87">
        <v>1057909.23</v>
      </c>
    </row>
    <row r="1353" spans="1:10" ht="24" x14ac:dyDescent="0.3">
      <c r="A1353" s="84" t="s">
        <v>3317</v>
      </c>
      <c r="B1353" s="85" t="s">
        <v>145</v>
      </c>
      <c r="C1353" s="85" t="s">
        <v>145</v>
      </c>
      <c r="D1353" s="85" t="s">
        <v>3318</v>
      </c>
      <c r="E1353" s="85" t="s">
        <v>100</v>
      </c>
      <c r="F1353" s="85" t="s">
        <v>100</v>
      </c>
      <c r="G1353" s="85" t="s">
        <v>100</v>
      </c>
      <c r="H1353" s="86" t="s">
        <v>118</v>
      </c>
      <c r="I1353" s="86">
        <v>43607</v>
      </c>
      <c r="J1353" s="87">
        <v>548536.56999999995</v>
      </c>
    </row>
    <row r="1354" spans="1:10" ht="24" x14ac:dyDescent="0.3">
      <c r="A1354" s="84" t="s">
        <v>3319</v>
      </c>
      <c r="B1354" s="85" t="s">
        <v>145</v>
      </c>
      <c r="C1354" s="85" t="s">
        <v>145</v>
      </c>
      <c r="D1354" s="85" t="s">
        <v>3318</v>
      </c>
      <c r="E1354" s="85" t="s">
        <v>100</v>
      </c>
      <c r="F1354" s="85" t="s">
        <v>100</v>
      </c>
      <c r="G1354" s="85" t="s">
        <v>100</v>
      </c>
      <c r="H1354" s="86" t="s">
        <v>118</v>
      </c>
      <c r="I1354" s="86">
        <v>43623</v>
      </c>
      <c r="J1354" s="87">
        <v>924682</v>
      </c>
    </row>
    <row r="1355" spans="1:10" x14ac:dyDescent="0.3">
      <c r="A1355" s="84" t="s">
        <v>3320</v>
      </c>
      <c r="B1355" s="85" t="s">
        <v>145</v>
      </c>
      <c r="C1355" s="85" t="s">
        <v>145</v>
      </c>
      <c r="D1355" s="85" t="s">
        <v>3321</v>
      </c>
      <c r="E1355" s="85" t="s">
        <v>100</v>
      </c>
      <c r="F1355" s="85" t="s">
        <v>100</v>
      </c>
      <c r="G1355" s="85" t="s">
        <v>100</v>
      </c>
      <c r="H1355" s="86" t="s">
        <v>118</v>
      </c>
      <c r="I1355" s="86">
        <v>43634</v>
      </c>
      <c r="J1355" s="87">
        <v>2909288.44</v>
      </c>
    </row>
    <row r="1356" spans="1:10" ht="24" x14ac:dyDescent="0.3">
      <c r="A1356" s="84" t="s">
        <v>3322</v>
      </c>
      <c r="B1356" s="85" t="s">
        <v>145</v>
      </c>
      <c r="C1356" s="85" t="s">
        <v>145</v>
      </c>
      <c r="D1356" s="85" t="s">
        <v>3323</v>
      </c>
      <c r="E1356" s="85" t="s">
        <v>100</v>
      </c>
      <c r="F1356" s="85" t="s">
        <v>130</v>
      </c>
      <c r="G1356" s="85" t="s">
        <v>291</v>
      </c>
      <c r="H1356" s="86" t="s">
        <v>118</v>
      </c>
      <c r="I1356" s="86">
        <v>43690</v>
      </c>
      <c r="J1356" s="87">
        <v>2541915.6200000006</v>
      </c>
    </row>
    <row r="1357" spans="1:10" ht="24" x14ac:dyDescent="0.3">
      <c r="A1357" s="84" t="s">
        <v>3324</v>
      </c>
      <c r="B1357" s="85" t="s">
        <v>145</v>
      </c>
      <c r="C1357" s="85" t="s">
        <v>145</v>
      </c>
      <c r="D1357" s="85" t="s">
        <v>3325</v>
      </c>
      <c r="E1357" s="85" t="s">
        <v>100</v>
      </c>
      <c r="F1357" s="85" t="s">
        <v>130</v>
      </c>
      <c r="G1357" s="85" t="s">
        <v>2971</v>
      </c>
      <c r="H1357" s="86" t="s">
        <v>118</v>
      </c>
      <c r="I1357" s="86">
        <v>43690</v>
      </c>
      <c r="J1357" s="87">
        <v>4999671.34</v>
      </c>
    </row>
    <row r="1358" spans="1:10" ht="24" x14ac:dyDescent="0.3">
      <c r="A1358" s="84" t="s">
        <v>3326</v>
      </c>
      <c r="B1358" s="85" t="s">
        <v>145</v>
      </c>
      <c r="C1358" s="85" t="s">
        <v>145</v>
      </c>
      <c r="D1358" s="85" t="s">
        <v>3327</v>
      </c>
      <c r="E1358" s="85" t="s">
        <v>100</v>
      </c>
      <c r="F1358" s="85" t="s">
        <v>416</v>
      </c>
      <c r="G1358" s="85" t="s">
        <v>3210</v>
      </c>
      <c r="H1358" s="86" t="s">
        <v>118</v>
      </c>
      <c r="I1358" s="86">
        <v>43691</v>
      </c>
      <c r="J1358" s="87">
        <v>327522.09999999998</v>
      </c>
    </row>
    <row r="1359" spans="1:10" ht="24" x14ac:dyDescent="0.3">
      <c r="A1359" s="84" t="s">
        <v>3328</v>
      </c>
      <c r="B1359" s="85" t="s">
        <v>145</v>
      </c>
      <c r="C1359" s="85" t="s">
        <v>145</v>
      </c>
      <c r="D1359" s="85" t="s">
        <v>3329</v>
      </c>
      <c r="E1359" s="85" t="s">
        <v>100</v>
      </c>
      <c r="F1359" s="85" t="s">
        <v>173</v>
      </c>
      <c r="G1359" s="85" t="s">
        <v>3285</v>
      </c>
      <c r="H1359" s="86" t="s">
        <v>118</v>
      </c>
      <c r="I1359" s="86">
        <v>43691</v>
      </c>
      <c r="J1359" s="87">
        <v>2892027.99</v>
      </c>
    </row>
    <row r="1360" spans="1:10" ht="24" x14ac:dyDescent="0.3">
      <c r="A1360" s="84" t="s">
        <v>3330</v>
      </c>
      <c r="B1360" s="85" t="s">
        <v>145</v>
      </c>
      <c r="C1360" s="85" t="s">
        <v>145</v>
      </c>
      <c r="D1360" s="85" t="s">
        <v>3331</v>
      </c>
      <c r="E1360" s="85" t="s">
        <v>100</v>
      </c>
      <c r="F1360" s="85" t="s">
        <v>130</v>
      </c>
      <c r="G1360" s="85" t="s">
        <v>3332</v>
      </c>
      <c r="H1360" s="86" t="s">
        <v>118</v>
      </c>
      <c r="I1360" s="86">
        <v>43693</v>
      </c>
      <c r="J1360" s="87">
        <v>3064043.32</v>
      </c>
    </row>
    <row r="1361" spans="1:10" ht="24" x14ac:dyDescent="0.3">
      <c r="A1361" s="84" t="s">
        <v>3333</v>
      </c>
      <c r="B1361" s="85" t="s">
        <v>145</v>
      </c>
      <c r="C1361" s="85" t="s">
        <v>145</v>
      </c>
      <c r="D1361" s="85" t="s">
        <v>3334</v>
      </c>
      <c r="E1361" s="85" t="s">
        <v>100</v>
      </c>
      <c r="F1361" s="85" t="s">
        <v>196</v>
      </c>
      <c r="G1361" s="85" t="s">
        <v>1878</v>
      </c>
      <c r="H1361" s="86" t="s">
        <v>118</v>
      </c>
      <c r="I1361" s="86">
        <v>43696</v>
      </c>
      <c r="J1361" s="87">
        <v>2836774.8699999996</v>
      </c>
    </row>
    <row r="1362" spans="1:10" ht="36" x14ac:dyDescent="0.3">
      <c r="A1362" s="84" t="s">
        <v>3335</v>
      </c>
      <c r="B1362" s="85" t="s">
        <v>145</v>
      </c>
      <c r="C1362" s="85" t="s">
        <v>145</v>
      </c>
      <c r="D1362" s="85" t="s">
        <v>3336</v>
      </c>
      <c r="E1362" s="85" t="s">
        <v>100</v>
      </c>
      <c r="F1362" s="85" t="s">
        <v>130</v>
      </c>
      <c r="G1362" s="85" t="s">
        <v>3337</v>
      </c>
      <c r="H1362" s="86" t="s">
        <v>118</v>
      </c>
      <c r="I1362" s="86">
        <v>43643</v>
      </c>
      <c r="J1362" s="87">
        <v>804799.40999999992</v>
      </c>
    </row>
    <row r="1363" spans="1:10" ht="36" x14ac:dyDescent="0.3">
      <c r="A1363" s="84" t="s">
        <v>3338</v>
      </c>
      <c r="B1363" s="85" t="s">
        <v>165</v>
      </c>
      <c r="C1363" s="85" t="s">
        <v>165</v>
      </c>
      <c r="D1363" s="85" t="s">
        <v>3339</v>
      </c>
      <c r="E1363" s="85" t="s">
        <v>100</v>
      </c>
      <c r="F1363" s="85" t="s">
        <v>2340</v>
      </c>
      <c r="G1363" s="85" t="s">
        <v>3340</v>
      </c>
      <c r="H1363" s="86" t="s">
        <v>118</v>
      </c>
      <c r="I1363" s="86">
        <v>43467</v>
      </c>
      <c r="J1363" s="87">
        <v>1302982.55</v>
      </c>
    </row>
    <row r="1364" spans="1:10" ht="36" x14ac:dyDescent="0.3">
      <c r="A1364" s="84" t="s">
        <v>3341</v>
      </c>
      <c r="B1364" s="85" t="s">
        <v>120</v>
      </c>
      <c r="C1364" s="85" t="s">
        <v>120</v>
      </c>
      <c r="D1364" s="85" t="s">
        <v>3342</v>
      </c>
      <c r="E1364" s="85" t="s">
        <v>126</v>
      </c>
      <c r="F1364" s="85" t="s">
        <v>830</v>
      </c>
      <c r="G1364" s="85" t="s">
        <v>919</v>
      </c>
      <c r="H1364" s="86" t="s">
        <v>118</v>
      </c>
      <c r="I1364" s="86">
        <v>43684</v>
      </c>
      <c r="J1364" s="87">
        <v>5554498.1900000004</v>
      </c>
    </row>
    <row r="1365" spans="1:10" ht="24" x14ac:dyDescent="0.3">
      <c r="A1365" s="84" t="s">
        <v>3343</v>
      </c>
      <c r="B1365" s="85" t="s">
        <v>145</v>
      </c>
      <c r="C1365" s="85" t="s">
        <v>145</v>
      </c>
      <c r="D1365" s="85" t="s">
        <v>3344</v>
      </c>
      <c r="E1365" s="85" t="s">
        <v>100</v>
      </c>
      <c r="F1365" s="85" t="s">
        <v>868</v>
      </c>
      <c r="G1365" s="85" t="s">
        <v>3345</v>
      </c>
      <c r="H1365" s="86" t="s">
        <v>118</v>
      </c>
      <c r="I1365" s="86">
        <v>43797</v>
      </c>
      <c r="J1365" s="87">
        <v>1088887.4699999997</v>
      </c>
    </row>
    <row r="1366" spans="1:10" x14ac:dyDescent="0.3">
      <c r="A1366" s="84" t="s">
        <v>3346</v>
      </c>
      <c r="B1366" s="85" t="s">
        <v>145</v>
      </c>
      <c r="C1366" s="85" t="s">
        <v>145</v>
      </c>
      <c r="D1366" s="85" t="s">
        <v>3347</v>
      </c>
      <c r="E1366" s="85" t="s">
        <v>100</v>
      </c>
      <c r="F1366" s="85" t="s">
        <v>158</v>
      </c>
      <c r="G1366" s="85" t="s">
        <v>3348</v>
      </c>
      <c r="H1366" s="86" t="s">
        <v>118</v>
      </c>
      <c r="I1366" s="86">
        <v>43809</v>
      </c>
      <c r="J1366" s="87">
        <v>2334702.8799999994</v>
      </c>
    </row>
    <row r="1367" spans="1:10" ht="48" x14ac:dyDescent="0.3">
      <c r="A1367" s="84" t="s">
        <v>3349</v>
      </c>
      <c r="B1367" s="85" t="s">
        <v>1088</v>
      </c>
      <c r="C1367" s="85" t="s">
        <v>145</v>
      </c>
      <c r="D1367" s="85" t="s">
        <v>3350</v>
      </c>
      <c r="E1367" s="85" t="s">
        <v>100</v>
      </c>
      <c r="F1367" s="85" t="s">
        <v>420</v>
      </c>
      <c r="G1367" s="85" t="s">
        <v>3351</v>
      </c>
      <c r="H1367" s="86" t="s">
        <v>118</v>
      </c>
      <c r="I1367" s="86">
        <v>44021</v>
      </c>
      <c r="J1367" s="87">
        <v>550033.66999999993</v>
      </c>
    </row>
    <row r="1368" spans="1:10" ht="24" x14ac:dyDescent="0.3">
      <c r="A1368" s="84" t="s">
        <v>3352</v>
      </c>
      <c r="B1368" s="85" t="s">
        <v>145</v>
      </c>
      <c r="C1368" s="85" t="s">
        <v>145</v>
      </c>
      <c r="D1368" s="85" t="s">
        <v>3353</v>
      </c>
      <c r="E1368" s="85" t="s">
        <v>100</v>
      </c>
      <c r="F1368" s="85" t="s">
        <v>100</v>
      </c>
      <c r="G1368" s="85" t="s">
        <v>100</v>
      </c>
      <c r="H1368" s="86" t="s">
        <v>118</v>
      </c>
      <c r="I1368" s="86">
        <v>43612</v>
      </c>
      <c r="J1368" s="87">
        <v>773945.6</v>
      </c>
    </row>
    <row r="1369" spans="1:10" ht="24" x14ac:dyDescent="0.3">
      <c r="A1369" s="84" t="s">
        <v>3354</v>
      </c>
      <c r="B1369" s="85" t="s">
        <v>3355</v>
      </c>
      <c r="C1369" s="85" t="s">
        <v>3355</v>
      </c>
      <c r="D1369" s="85" t="s">
        <v>3356</v>
      </c>
      <c r="E1369" s="85" t="s">
        <v>100</v>
      </c>
      <c r="F1369" s="85" t="s">
        <v>314</v>
      </c>
      <c r="G1369" s="85" t="s">
        <v>3357</v>
      </c>
      <c r="H1369" s="86" t="s">
        <v>118</v>
      </c>
      <c r="I1369" s="86">
        <v>43647</v>
      </c>
      <c r="J1369" s="87">
        <v>797277.16</v>
      </c>
    </row>
    <row r="1370" spans="1:10" x14ac:dyDescent="0.3">
      <c r="A1370" s="84" t="s">
        <v>3358</v>
      </c>
      <c r="B1370" s="85" t="s">
        <v>145</v>
      </c>
      <c r="C1370" s="85" t="s">
        <v>145</v>
      </c>
      <c r="D1370" s="85" t="s">
        <v>3359</v>
      </c>
      <c r="E1370" s="85" t="s">
        <v>100</v>
      </c>
      <c r="F1370" s="85" t="s">
        <v>100</v>
      </c>
      <c r="G1370" s="85" t="s">
        <v>100</v>
      </c>
      <c r="H1370" s="86" t="s">
        <v>118</v>
      </c>
      <c r="I1370" s="86">
        <v>43607</v>
      </c>
      <c r="J1370" s="87">
        <v>470181.88</v>
      </c>
    </row>
    <row r="1371" spans="1:10" ht="24" x14ac:dyDescent="0.3">
      <c r="A1371" s="84" t="s">
        <v>3360</v>
      </c>
      <c r="B1371" s="85" t="s">
        <v>188</v>
      </c>
      <c r="C1371" s="85" t="s">
        <v>188</v>
      </c>
      <c r="D1371" s="85" t="s">
        <v>3361</v>
      </c>
      <c r="E1371" s="85" t="s">
        <v>100</v>
      </c>
      <c r="F1371" s="85" t="s">
        <v>336</v>
      </c>
      <c r="G1371" s="85" t="s">
        <v>1757</v>
      </c>
      <c r="H1371" s="86" t="s">
        <v>118</v>
      </c>
      <c r="I1371" s="86">
        <v>43644</v>
      </c>
      <c r="J1371" s="87">
        <v>8237286.2800000003</v>
      </c>
    </row>
    <row r="1372" spans="1:10" ht="48" x14ac:dyDescent="0.3">
      <c r="A1372" s="84" t="s">
        <v>3362</v>
      </c>
      <c r="B1372" s="85" t="s">
        <v>188</v>
      </c>
      <c r="C1372" s="85" t="s">
        <v>188</v>
      </c>
      <c r="D1372" s="85" t="s">
        <v>3363</v>
      </c>
      <c r="E1372" s="85" t="s">
        <v>100</v>
      </c>
      <c r="F1372" s="85" t="s">
        <v>122</v>
      </c>
      <c r="G1372" s="85" t="s">
        <v>611</v>
      </c>
      <c r="H1372" s="86" t="s">
        <v>118</v>
      </c>
      <c r="I1372" s="86">
        <v>43721</v>
      </c>
      <c r="J1372" s="87">
        <v>3704767.05</v>
      </c>
    </row>
    <row r="1373" spans="1:10" ht="36" x14ac:dyDescent="0.3">
      <c r="A1373" s="84" t="s">
        <v>3364</v>
      </c>
      <c r="B1373" s="85" t="s">
        <v>145</v>
      </c>
      <c r="C1373" s="85" t="s">
        <v>145</v>
      </c>
      <c r="D1373" s="85" t="s">
        <v>3365</v>
      </c>
      <c r="E1373" s="85" t="s">
        <v>100</v>
      </c>
      <c r="F1373" s="85" t="s">
        <v>122</v>
      </c>
      <c r="G1373" s="85" t="s">
        <v>1290</v>
      </c>
      <c r="H1373" s="86" t="s">
        <v>118</v>
      </c>
      <c r="I1373" s="86">
        <v>43698</v>
      </c>
      <c r="J1373" s="87">
        <v>6831362.1600000001</v>
      </c>
    </row>
    <row r="1374" spans="1:10" ht="24" x14ac:dyDescent="0.3">
      <c r="A1374" s="84" t="s">
        <v>3366</v>
      </c>
      <c r="B1374" s="85" t="s">
        <v>145</v>
      </c>
      <c r="C1374" s="85" t="s">
        <v>145</v>
      </c>
      <c r="D1374" s="85" t="s">
        <v>3367</v>
      </c>
      <c r="E1374" s="85" t="s">
        <v>100</v>
      </c>
      <c r="F1374" s="85" t="s">
        <v>130</v>
      </c>
      <c r="G1374" s="85" t="s">
        <v>3368</v>
      </c>
      <c r="H1374" s="86" t="s">
        <v>118</v>
      </c>
      <c r="I1374" s="86">
        <v>43697</v>
      </c>
      <c r="J1374" s="87">
        <v>2752328.0100000002</v>
      </c>
    </row>
    <row r="1375" spans="1:10" ht="24" x14ac:dyDescent="0.3">
      <c r="A1375" s="84" t="s">
        <v>3369</v>
      </c>
      <c r="B1375" s="85" t="s">
        <v>145</v>
      </c>
      <c r="C1375" s="85" t="s">
        <v>145</v>
      </c>
      <c r="D1375" s="85" t="s">
        <v>3370</v>
      </c>
      <c r="E1375" s="85" t="s">
        <v>100</v>
      </c>
      <c r="F1375" s="85" t="s">
        <v>130</v>
      </c>
      <c r="G1375" s="85" t="s">
        <v>1189</v>
      </c>
      <c r="H1375" s="86" t="s">
        <v>118</v>
      </c>
      <c r="I1375" s="86">
        <v>43698</v>
      </c>
      <c r="J1375" s="87">
        <v>1375455.4300000002</v>
      </c>
    </row>
    <row r="1376" spans="1:10" ht="48" x14ac:dyDescent="0.3">
      <c r="A1376" s="84" t="s">
        <v>3371</v>
      </c>
      <c r="B1376" s="85" t="s">
        <v>145</v>
      </c>
      <c r="C1376" s="85" t="s">
        <v>145</v>
      </c>
      <c r="D1376" s="85" t="s">
        <v>3372</v>
      </c>
      <c r="E1376" s="85" t="s">
        <v>3373</v>
      </c>
      <c r="F1376" s="85" t="s">
        <v>100</v>
      </c>
      <c r="G1376" s="85" t="s">
        <v>100</v>
      </c>
      <c r="H1376" s="86" t="s">
        <v>118</v>
      </c>
      <c r="I1376" s="86">
        <v>43693</v>
      </c>
      <c r="J1376" s="87">
        <v>721931.22</v>
      </c>
    </row>
    <row r="1377" spans="1:10" ht="24" x14ac:dyDescent="0.3">
      <c r="A1377" s="84" t="s">
        <v>3374</v>
      </c>
      <c r="B1377" s="85" t="s">
        <v>145</v>
      </c>
      <c r="C1377" s="85" t="s">
        <v>145</v>
      </c>
      <c r="D1377" s="85" t="s">
        <v>3375</v>
      </c>
      <c r="E1377" s="85" t="s">
        <v>100</v>
      </c>
      <c r="F1377" s="85" t="s">
        <v>130</v>
      </c>
      <c r="G1377" s="85" t="s">
        <v>2001</v>
      </c>
      <c r="H1377" s="86" t="s">
        <v>118</v>
      </c>
      <c r="I1377" s="86">
        <v>43693</v>
      </c>
      <c r="J1377" s="87">
        <v>6807856.3200000012</v>
      </c>
    </row>
    <row r="1378" spans="1:10" ht="24" x14ac:dyDescent="0.3">
      <c r="A1378" s="84" t="s">
        <v>3376</v>
      </c>
      <c r="B1378" s="85" t="s">
        <v>145</v>
      </c>
      <c r="C1378" s="85" t="s">
        <v>145</v>
      </c>
      <c r="D1378" s="85" t="s">
        <v>3377</v>
      </c>
      <c r="E1378" s="85" t="s">
        <v>100</v>
      </c>
      <c r="F1378" s="85" t="s">
        <v>147</v>
      </c>
      <c r="G1378" s="85" t="s">
        <v>2189</v>
      </c>
      <c r="H1378" s="86" t="s">
        <v>118</v>
      </c>
      <c r="I1378" s="86">
        <v>43699</v>
      </c>
      <c r="J1378" s="87">
        <v>4348341.16</v>
      </c>
    </row>
    <row r="1379" spans="1:10" ht="36" x14ac:dyDescent="0.3">
      <c r="A1379" s="84" t="s">
        <v>3378</v>
      </c>
      <c r="B1379" s="85" t="s">
        <v>145</v>
      </c>
      <c r="C1379" s="85" t="s">
        <v>145</v>
      </c>
      <c r="D1379" s="85" t="s">
        <v>3379</v>
      </c>
      <c r="E1379" s="85" t="s">
        <v>100</v>
      </c>
      <c r="F1379" s="85" t="s">
        <v>878</v>
      </c>
      <c r="G1379" s="85" t="s">
        <v>3380</v>
      </c>
      <c r="H1379" s="86" t="s">
        <v>118</v>
      </c>
      <c r="I1379" s="86">
        <v>43699</v>
      </c>
      <c r="J1379" s="87">
        <v>5560837.2499999981</v>
      </c>
    </row>
    <row r="1380" spans="1:10" ht="24" x14ac:dyDescent="0.3">
      <c r="A1380" s="84" t="s">
        <v>3381</v>
      </c>
      <c r="B1380" s="85" t="s">
        <v>3382</v>
      </c>
      <c r="C1380" s="85" t="s">
        <v>3382</v>
      </c>
      <c r="D1380" s="85" t="s">
        <v>3383</v>
      </c>
      <c r="E1380" s="85" t="s">
        <v>100</v>
      </c>
      <c r="F1380" s="85" t="s">
        <v>122</v>
      </c>
      <c r="G1380" s="85" t="s">
        <v>2429</v>
      </c>
      <c r="H1380" s="86" t="s">
        <v>118</v>
      </c>
      <c r="I1380" s="86">
        <v>43609</v>
      </c>
      <c r="J1380" s="87">
        <v>1901966.3299999998</v>
      </c>
    </row>
    <row r="1381" spans="1:10" ht="24" x14ac:dyDescent="0.3">
      <c r="A1381" s="84" t="s">
        <v>3384</v>
      </c>
      <c r="B1381" s="85" t="s">
        <v>145</v>
      </c>
      <c r="C1381" s="85" t="s">
        <v>145</v>
      </c>
      <c r="D1381" s="85" t="s">
        <v>3385</v>
      </c>
      <c r="E1381" s="85" t="s">
        <v>100</v>
      </c>
      <c r="F1381" s="85" t="s">
        <v>100</v>
      </c>
      <c r="G1381" s="85" t="s">
        <v>100</v>
      </c>
      <c r="H1381" s="86" t="s">
        <v>118</v>
      </c>
      <c r="I1381" s="86">
        <v>43615</v>
      </c>
      <c r="J1381" s="87">
        <v>835090.56</v>
      </c>
    </row>
    <row r="1382" spans="1:10" ht="36" x14ac:dyDescent="0.3">
      <c r="A1382" s="84" t="s">
        <v>3386</v>
      </c>
      <c r="B1382" s="85" t="s">
        <v>120</v>
      </c>
      <c r="C1382" s="85" t="s">
        <v>120</v>
      </c>
      <c r="D1382" s="85" t="s">
        <v>3387</v>
      </c>
      <c r="E1382" s="85" t="s">
        <v>2847</v>
      </c>
      <c r="F1382" s="85" t="s">
        <v>122</v>
      </c>
      <c r="G1382" s="85" t="s">
        <v>908</v>
      </c>
      <c r="H1382" s="86" t="s">
        <v>118</v>
      </c>
      <c r="I1382" s="86">
        <v>43644</v>
      </c>
      <c r="J1382" s="87">
        <v>15380415.140000001</v>
      </c>
    </row>
    <row r="1383" spans="1:10" ht="36" x14ac:dyDescent="0.3">
      <c r="A1383" s="84" t="s">
        <v>3388</v>
      </c>
      <c r="B1383" s="85" t="s">
        <v>145</v>
      </c>
      <c r="C1383" s="85" t="s">
        <v>145</v>
      </c>
      <c r="D1383" s="85" t="s">
        <v>3389</v>
      </c>
      <c r="E1383" s="85" t="s">
        <v>100</v>
      </c>
      <c r="F1383" s="85" t="s">
        <v>151</v>
      </c>
      <c r="G1383" s="85" t="s">
        <v>501</v>
      </c>
      <c r="H1383" s="86" t="s">
        <v>118</v>
      </c>
      <c r="I1383" s="86">
        <v>43798</v>
      </c>
      <c r="J1383" s="87">
        <v>2836953.83</v>
      </c>
    </row>
    <row r="1384" spans="1:10" ht="36" x14ac:dyDescent="0.3">
      <c r="A1384" s="84" t="s">
        <v>3390</v>
      </c>
      <c r="B1384" s="85" t="s">
        <v>145</v>
      </c>
      <c r="C1384" s="85" t="s">
        <v>145</v>
      </c>
      <c r="D1384" s="85" t="s">
        <v>3391</v>
      </c>
      <c r="E1384" s="85" t="s">
        <v>100</v>
      </c>
      <c r="F1384" s="85" t="s">
        <v>336</v>
      </c>
      <c r="G1384" s="85" t="s">
        <v>3392</v>
      </c>
      <c r="H1384" s="86" t="s">
        <v>118</v>
      </c>
      <c r="I1384" s="86">
        <v>44498</v>
      </c>
      <c r="J1384" s="87">
        <v>313897.98</v>
      </c>
    </row>
    <row r="1385" spans="1:10" x14ac:dyDescent="0.3">
      <c r="A1385" s="84" t="s">
        <v>3393</v>
      </c>
      <c r="B1385" s="85" t="s">
        <v>145</v>
      </c>
      <c r="C1385" s="85" t="s">
        <v>145</v>
      </c>
      <c r="D1385" s="85" t="s">
        <v>3394</v>
      </c>
      <c r="E1385" s="85" t="s">
        <v>100</v>
      </c>
      <c r="F1385" s="85" t="s">
        <v>100</v>
      </c>
      <c r="G1385" s="85" t="s">
        <v>100</v>
      </c>
      <c r="H1385" s="86" t="s">
        <v>118</v>
      </c>
      <c r="I1385" s="86">
        <v>43649</v>
      </c>
      <c r="J1385" s="87">
        <v>2174830.9900000002</v>
      </c>
    </row>
    <row r="1386" spans="1:10" ht="24" x14ac:dyDescent="0.3">
      <c r="A1386" s="84" t="s">
        <v>3395</v>
      </c>
      <c r="B1386" s="85" t="s">
        <v>165</v>
      </c>
      <c r="C1386" s="85" t="s">
        <v>165</v>
      </c>
      <c r="D1386" s="85" t="s">
        <v>3396</v>
      </c>
      <c r="E1386" s="85" t="s">
        <v>100</v>
      </c>
      <c r="F1386" s="85" t="s">
        <v>130</v>
      </c>
      <c r="G1386" s="85" t="s">
        <v>1334</v>
      </c>
      <c r="H1386" s="86" t="s">
        <v>118</v>
      </c>
      <c r="I1386" s="86">
        <v>43620</v>
      </c>
      <c r="J1386" s="87">
        <v>1967438.57</v>
      </c>
    </row>
    <row r="1387" spans="1:10" ht="60" x14ac:dyDescent="0.3">
      <c r="A1387" s="84" t="s">
        <v>3397</v>
      </c>
      <c r="B1387" s="85" t="s">
        <v>145</v>
      </c>
      <c r="C1387" s="85" t="s">
        <v>145</v>
      </c>
      <c r="D1387" s="85" t="s">
        <v>3398</v>
      </c>
      <c r="E1387" s="85" t="s">
        <v>100</v>
      </c>
      <c r="F1387" s="85" t="s">
        <v>225</v>
      </c>
      <c r="G1387" s="85" t="s">
        <v>226</v>
      </c>
      <c r="H1387" s="86" t="s">
        <v>118</v>
      </c>
      <c r="I1387" s="86">
        <v>43798</v>
      </c>
      <c r="J1387" s="87">
        <v>3798034.1999999993</v>
      </c>
    </row>
    <row r="1388" spans="1:10" ht="24" x14ac:dyDescent="0.3">
      <c r="A1388" s="84" t="s">
        <v>3399</v>
      </c>
      <c r="B1388" s="85" t="s">
        <v>145</v>
      </c>
      <c r="C1388" s="85" t="s">
        <v>145</v>
      </c>
      <c r="D1388" s="85" t="s">
        <v>3400</v>
      </c>
      <c r="E1388" s="85" t="s">
        <v>100</v>
      </c>
      <c r="F1388" s="85" t="s">
        <v>3401</v>
      </c>
      <c r="G1388" s="85" t="s">
        <v>3402</v>
      </c>
      <c r="H1388" s="86" t="s">
        <v>118</v>
      </c>
      <c r="I1388" s="86">
        <v>43703</v>
      </c>
      <c r="J1388" s="87">
        <v>3317324.93</v>
      </c>
    </row>
    <row r="1389" spans="1:10" ht="24" x14ac:dyDescent="0.3">
      <c r="A1389" s="84" t="s">
        <v>3403</v>
      </c>
      <c r="B1389" s="85" t="s">
        <v>145</v>
      </c>
      <c r="C1389" s="85" t="s">
        <v>145</v>
      </c>
      <c r="D1389" s="85" t="s">
        <v>3404</v>
      </c>
      <c r="E1389" s="85" t="s">
        <v>100</v>
      </c>
      <c r="F1389" s="85" t="s">
        <v>577</v>
      </c>
      <c r="G1389" s="85" t="s">
        <v>1862</v>
      </c>
      <c r="H1389" s="86" t="s">
        <v>118</v>
      </c>
      <c r="I1389" s="86">
        <v>43705</v>
      </c>
      <c r="J1389" s="87">
        <v>6412588.1500000004</v>
      </c>
    </row>
    <row r="1390" spans="1:10" ht="48" x14ac:dyDescent="0.3">
      <c r="A1390" s="84" t="s">
        <v>3405</v>
      </c>
      <c r="B1390" s="85" t="s">
        <v>145</v>
      </c>
      <c r="C1390" s="85" t="s">
        <v>145</v>
      </c>
      <c r="D1390" s="85" t="s">
        <v>3406</v>
      </c>
      <c r="E1390" s="85" t="s">
        <v>100</v>
      </c>
      <c r="F1390" s="85" t="s">
        <v>577</v>
      </c>
      <c r="G1390" s="85" t="s">
        <v>1862</v>
      </c>
      <c r="H1390" s="86" t="s">
        <v>118</v>
      </c>
      <c r="I1390" s="86">
        <v>43682</v>
      </c>
      <c r="J1390" s="87">
        <v>4977067.7199999988</v>
      </c>
    </row>
    <row r="1391" spans="1:10" ht="24" x14ac:dyDescent="0.3">
      <c r="A1391" s="84" t="s">
        <v>3407</v>
      </c>
      <c r="B1391" s="85" t="s">
        <v>145</v>
      </c>
      <c r="C1391" s="85" t="s">
        <v>145</v>
      </c>
      <c r="D1391" s="85" t="s">
        <v>3408</v>
      </c>
      <c r="E1391" s="85" t="s">
        <v>100</v>
      </c>
      <c r="F1391" s="85" t="s">
        <v>122</v>
      </c>
      <c r="G1391" s="85" t="s">
        <v>2475</v>
      </c>
      <c r="H1391" s="86" t="s">
        <v>118</v>
      </c>
      <c r="I1391" s="86">
        <v>43705</v>
      </c>
      <c r="J1391" s="87">
        <v>6618760.9899999993</v>
      </c>
    </row>
    <row r="1392" spans="1:10" ht="36" x14ac:dyDescent="0.3">
      <c r="A1392" s="84" t="s">
        <v>3409</v>
      </c>
      <c r="B1392" s="85" t="s">
        <v>145</v>
      </c>
      <c r="C1392" s="85" t="s">
        <v>145</v>
      </c>
      <c r="D1392" s="85" t="s">
        <v>3410</v>
      </c>
      <c r="E1392" s="85" t="s">
        <v>100</v>
      </c>
      <c r="F1392" s="85" t="s">
        <v>203</v>
      </c>
      <c r="G1392" s="85" t="s">
        <v>504</v>
      </c>
      <c r="H1392" s="86" t="s">
        <v>118</v>
      </c>
      <c r="I1392" s="86">
        <v>43697</v>
      </c>
      <c r="J1392" s="87">
        <v>1878413.8799999997</v>
      </c>
    </row>
    <row r="1393" spans="1:10" ht="36" x14ac:dyDescent="0.3">
      <c r="A1393" s="84" t="s">
        <v>3411</v>
      </c>
      <c r="B1393" s="85" t="s">
        <v>145</v>
      </c>
      <c r="C1393" s="85" t="s">
        <v>145</v>
      </c>
      <c r="D1393" s="85" t="s">
        <v>3412</v>
      </c>
      <c r="E1393" s="85" t="s">
        <v>100</v>
      </c>
      <c r="F1393" s="85" t="s">
        <v>196</v>
      </c>
      <c r="G1393" s="85" t="s">
        <v>3196</v>
      </c>
      <c r="H1393" s="86" t="s">
        <v>118</v>
      </c>
      <c r="I1393" s="86">
        <v>43700</v>
      </c>
      <c r="J1393" s="87">
        <v>4861736.45</v>
      </c>
    </row>
    <row r="1394" spans="1:10" x14ac:dyDescent="0.3">
      <c r="A1394" s="84" t="s">
        <v>3413</v>
      </c>
      <c r="B1394" s="85" t="s">
        <v>145</v>
      </c>
      <c r="C1394" s="85" t="s">
        <v>145</v>
      </c>
      <c r="D1394" s="85" t="s">
        <v>3414</v>
      </c>
      <c r="E1394" s="85" t="s">
        <v>100</v>
      </c>
      <c r="F1394" s="85" t="s">
        <v>130</v>
      </c>
      <c r="G1394" s="85" t="s">
        <v>3415</v>
      </c>
      <c r="H1394" s="86" t="s">
        <v>118</v>
      </c>
      <c r="I1394" s="86">
        <v>43699</v>
      </c>
      <c r="J1394" s="87">
        <v>2070521.82</v>
      </c>
    </row>
    <row r="1395" spans="1:10" x14ac:dyDescent="0.3">
      <c r="A1395" s="84" t="s">
        <v>3416</v>
      </c>
      <c r="B1395" s="85" t="s">
        <v>145</v>
      </c>
      <c r="C1395" s="85" t="s">
        <v>145</v>
      </c>
      <c r="D1395" s="85" t="s">
        <v>3417</v>
      </c>
      <c r="E1395" s="85" t="s">
        <v>100</v>
      </c>
      <c r="F1395" s="85" t="s">
        <v>336</v>
      </c>
      <c r="G1395" s="85" t="s">
        <v>337</v>
      </c>
      <c r="H1395" s="86" t="s">
        <v>118</v>
      </c>
      <c r="I1395" s="86">
        <v>43690</v>
      </c>
      <c r="J1395" s="87">
        <v>4409485.17</v>
      </c>
    </row>
    <row r="1396" spans="1:10" ht="24" x14ac:dyDescent="0.3">
      <c r="A1396" s="84" t="s">
        <v>3418</v>
      </c>
      <c r="B1396" s="85" t="s">
        <v>145</v>
      </c>
      <c r="C1396" s="85" t="s">
        <v>145</v>
      </c>
      <c r="D1396" s="85" t="s">
        <v>3419</v>
      </c>
      <c r="E1396" s="85" t="s">
        <v>100</v>
      </c>
      <c r="F1396" s="85" t="s">
        <v>1284</v>
      </c>
      <c r="G1396" s="85" t="s">
        <v>2432</v>
      </c>
      <c r="H1396" s="86" t="s">
        <v>118</v>
      </c>
      <c r="I1396" s="86">
        <v>43699</v>
      </c>
      <c r="J1396" s="87">
        <v>4218433.49</v>
      </c>
    </row>
    <row r="1397" spans="1:10" ht="24" x14ac:dyDescent="0.3">
      <c r="A1397" s="84" t="s">
        <v>3420</v>
      </c>
      <c r="B1397" s="85" t="s">
        <v>145</v>
      </c>
      <c r="C1397" s="85" t="s">
        <v>145</v>
      </c>
      <c r="D1397" s="85" t="s">
        <v>3421</v>
      </c>
      <c r="E1397" s="85" t="s">
        <v>100</v>
      </c>
      <c r="F1397" s="85" t="s">
        <v>2810</v>
      </c>
      <c r="G1397" s="85" t="s">
        <v>2811</v>
      </c>
      <c r="H1397" s="86" t="s">
        <v>118</v>
      </c>
      <c r="I1397" s="86">
        <v>43682</v>
      </c>
      <c r="J1397" s="87">
        <v>383455664.51999992</v>
      </c>
    </row>
    <row r="1398" spans="1:10" ht="24" x14ac:dyDescent="0.3">
      <c r="A1398" s="84" t="s">
        <v>3422</v>
      </c>
      <c r="B1398" s="85" t="s">
        <v>145</v>
      </c>
      <c r="C1398" s="85" t="s">
        <v>145</v>
      </c>
      <c r="D1398" s="85" t="s">
        <v>3423</v>
      </c>
      <c r="E1398" s="85" t="s">
        <v>100</v>
      </c>
      <c r="F1398" s="85" t="s">
        <v>196</v>
      </c>
      <c r="G1398" s="85" t="s">
        <v>2866</v>
      </c>
      <c r="H1398" s="86" t="s">
        <v>118</v>
      </c>
      <c r="I1398" s="86">
        <v>43705</v>
      </c>
      <c r="J1398" s="87">
        <v>1888261.85</v>
      </c>
    </row>
    <row r="1399" spans="1:10" ht="24" x14ac:dyDescent="0.3">
      <c r="A1399" s="84" t="s">
        <v>3424</v>
      </c>
      <c r="B1399" s="85" t="s">
        <v>145</v>
      </c>
      <c r="C1399" s="85" t="s">
        <v>145</v>
      </c>
      <c r="D1399" s="85" t="s">
        <v>3425</v>
      </c>
      <c r="E1399" s="85" t="s">
        <v>100</v>
      </c>
      <c r="F1399" s="85" t="s">
        <v>203</v>
      </c>
      <c r="G1399" s="85" t="s">
        <v>1331</v>
      </c>
      <c r="H1399" s="86" t="s">
        <v>118</v>
      </c>
      <c r="I1399" s="86">
        <v>43703</v>
      </c>
      <c r="J1399" s="87">
        <v>4305131.3900000006</v>
      </c>
    </row>
    <row r="1400" spans="1:10" ht="24" x14ac:dyDescent="0.3">
      <c r="A1400" s="84" t="s">
        <v>3426</v>
      </c>
      <c r="B1400" s="85" t="s">
        <v>145</v>
      </c>
      <c r="C1400" s="85" t="s">
        <v>145</v>
      </c>
      <c r="D1400" s="85" t="s">
        <v>3427</v>
      </c>
      <c r="E1400" s="85" t="s">
        <v>100</v>
      </c>
      <c r="F1400" s="85" t="s">
        <v>203</v>
      </c>
      <c r="G1400" s="85" t="s">
        <v>3428</v>
      </c>
      <c r="H1400" s="86" t="s">
        <v>118</v>
      </c>
      <c r="I1400" s="86">
        <v>43711</v>
      </c>
      <c r="J1400" s="87">
        <v>4399440.1100000013</v>
      </c>
    </row>
    <row r="1401" spans="1:10" ht="24" x14ac:dyDescent="0.3">
      <c r="A1401" s="84" t="s">
        <v>3429</v>
      </c>
      <c r="B1401" s="85" t="s">
        <v>145</v>
      </c>
      <c r="C1401" s="85" t="s">
        <v>145</v>
      </c>
      <c r="D1401" s="85" t="s">
        <v>3430</v>
      </c>
      <c r="E1401" s="85" t="s">
        <v>100</v>
      </c>
      <c r="F1401" s="85" t="s">
        <v>1266</v>
      </c>
      <c r="G1401" s="85" t="s">
        <v>3121</v>
      </c>
      <c r="H1401" s="86" t="s">
        <v>118</v>
      </c>
      <c r="I1401" s="86">
        <v>43686</v>
      </c>
      <c r="J1401" s="87">
        <v>3860634.1999999997</v>
      </c>
    </row>
    <row r="1402" spans="1:10" ht="24" x14ac:dyDescent="0.3">
      <c r="A1402" s="84" t="s">
        <v>3431</v>
      </c>
      <c r="B1402" s="85" t="s">
        <v>145</v>
      </c>
      <c r="C1402" s="85" t="s">
        <v>145</v>
      </c>
      <c r="D1402" s="85" t="s">
        <v>3432</v>
      </c>
      <c r="E1402" s="85" t="s">
        <v>100</v>
      </c>
      <c r="F1402" s="85" t="s">
        <v>1284</v>
      </c>
      <c r="G1402" s="85" t="s">
        <v>2499</v>
      </c>
      <c r="H1402" s="86" t="s">
        <v>118</v>
      </c>
      <c r="I1402" s="86">
        <v>43707</v>
      </c>
      <c r="J1402" s="87">
        <v>2793937.3899999997</v>
      </c>
    </row>
    <row r="1403" spans="1:10" x14ac:dyDescent="0.3">
      <c r="A1403" s="84" t="s">
        <v>3433</v>
      </c>
      <c r="B1403" s="85" t="s">
        <v>145</v>
      </c>
      <c r="C1403" s="85" t="s">
        <v>145</v>
      </c>
      <c r="D1403" s="85" t="s">
        <v>3434</v>
      </c>
      <c r="E1403" s="85" t="s">
        <v>100</v>
      </c>
      <c r="F1403" s="85" t="s">
        <v>1284</v>
      </c>
      <c r="G1403" s="85" t="s">
        <v>2855</v>
      </c>
      <c r="H1403" s="86" t="s">
        <v>118</v>
      </c>
      <c r="I1403" s="86">
        <v>43707</v>
      </c>
      <c r="J1403" s="87">
        <v>1099844.43</v>
      </c>
    </row>
    <row r="1404" spans="1:10" ht="24" x14ac:dyDescent="0.3">
      <c r="A1404" s="84" t="s">
        <v>3435</v>
      </c>
      <c r="B1404" s="85" t="s">
        <v>145</v>
      </c>
      <c r="C1404" s="85" t="s">
        <v>145</v>
      </c>
      <c r="D1404" s="85" t="s">
        <v>3436</v>
      </c>
      <c r="E1404" s="85" t="s">
        <v>100</v>
      </c>
      <c r="F1404" s="85" t="s">
        <v>130</v>
      </c>
      <c r="G1404" s="85" t="s">
        <v>537</v>
      </c>
      <c r="H1404" s="86" t="s">
        <v>118</v>
      </c>
      <c r="I1404" s="86">
        <v>43699</v>
      </c>
      <c r="J1404" s="87">
        <v>1719597.4299999997</v>
      </c>
    </row>
    <row r="1405" spans="1:10" ht="36" x14ac:dyDescent="0.3">
      <c r="A1405" s="84" t="s">
        <v>3437</v>
      </c>
      <c r="B1405" s="85" t="s">
        <v>145</v>
      </c>
      <c r="C1405" s="85" t="s">
        <v>145</v>
      </c>
      <c r="D1405" s="85" t="s">
        <v>3438</v>
      </c>
      <c r="E1405" s="85" t="s">
        <v>100</v>
      </c>
      <c r="F1405" s="85" t="s">
        <v>130</v>
      </c>
      <c r="G1405" s="85" t="s">
        <v>3156</v>
      </c>
      <c r="H1405" s="86" t="s">
        <v>118</v>
      </c>
      <c r="I1405" s="86">
        <v>43699</v>
      </c>
      <c r="J1405" s="87">
        <v>1307856.3700000001</v>
      </c>
    </row>
    <row r="1406" spans="1:10" ht="36" x14ac:dyDescent="0.3">
      <c r="A1406" s="84" t="s">
        <v>3439</v>
      </c>
      <c r="B1406" s="85" t="s">
        <v>145</v>
      </c>
      <c r="C1406" s="85" t="s">
        <v>145</v>
      </c>
      <c r="D1406" s="85" t="s">
        <v>3440</v>
      </c>
      <c r="E1406" s="85" t="s">
        <v>100</v>
      </c>
      <c r="F1406" s="85" t="s">
        <v>100</v>
      </c>
      <c r="G1406" s="85" t="s">
        <v>100</v>
      </c>
      <c r="H1406" s="86" t="s">
        <v>118</v>
      </c>
      <c r="I1406" s="86">
        <v>43623</v>
      </c>
      <c r="J1406" s="87">
        <v>2523778.56</v>
      </c>
    </row>
    <row r="1407" spans="1:10" ht="24" x14ac:dyDescent="0.3">
      <c r="A1407" s="84" t="s">
        <v>3441</v>
      </c>
      <c r="B1407" s="85" t="s">
        <v>145</v>
      </c>
      <c r="C1407" s="85" t="s">
        <v>145</v>
      </c>
      <c r="D1407" s="85" t="s">
        <v>3442</v>
      </c>
      <c r="E1407" s="85" t="s">
        <v>100</v>
      </c>
      <c r="F1407" s="85" t="s">
        <v>122</v>
      </c>
      <c r="G1407" s="85" t="s">
        <v>583</v>
      </c>
      <c r="H1407" s="86" t="s">
        <v>118</v>
      </c>
      <c r="I1407" s="86">
        <v>43713</v>
      </c>
      <c r="J1407" s="87">
        <v>3997041.8100000005</v>
      </c>
    </row>
    <row r="1408" spans="1:10" ht="36" x14ac:dyDescent="0.3">
      <c r="A1408" s="84" t="s">
        <v>3443</v>
      </c>
      <c r="B1408" s="85" t="s">
        <v>145</v>
      </c>
      <c r="C1408" s="85" t="s">
        <v>145</v>
      </c>
      <c r="D1408" s="85" t="s">
        <v>3444</v>
      </c>
      <c r="E1408" s="85" t="s">
        <v>100</v>
      </c>
      <c r="F1408" s="85" t="s">
        <v>1133</v>
      </c>
      <c r="G1408" s="85" t="s">
        <v>1134</v>
      </c>
      <c r="H1408" s="86" t="s">
        <v>118</v>
      </c>
      <c r="I1408" s="86">
        <v>43711</v>
      </c>
      <c r="J1408" s="87">
        <v>3111485.2399999998</v>
      </c>
    </row>
    <row r="1409" spans="1:10" ht="24" x14ac:dyDescent="0.3">
      <c r="A1409" s="84" t="s">
        <v>3445</v>
      </c>
      <c r="B1409" s="85" t="s">
        <v>145</v>
      </c>
      <c r="C1409" s="85" t="s">
        <v>145</v>
      </c>
      <c r="D1409" s="85" t="s">
        <v>3446</v>
      </c>
      <c r="E1409" s="85" t="s">
        <v>100</v>
      </c>
      <c r="F1409" s="85" t="s">
        <v>1159</v>
      </c>
      <c r="G1409" s="85" t="s">
        <v>1975</v>
      </c>
      <c r="H1409" s="86" t="s">
        <v>118</v>
      </c>
      <c r="I1409" s="86">
        <v>43713</v>
      </c>
      <c r="J1409" s="87">
        <v>1340269.97</v>
      </c>
    </row>
    <row r="1410" spans="1:10" x14ac:dyDescent="0.3">
      <c r="A1410" s="84" t="s">
        <v>3447</v>
      </c>
      <c r="B1410" s="85" t="s">
        <v>145</v>
      </c>
      <c r="C1410" s="85" t="s">
        <v>145</v>
      </c>
      <c r="D1410" s="85" t="s">
        <v>3448</v>
      </c>
      <c r="E1410" s="85" t="s">
        <v>100</v>
      </c>
      <c r="F1410" s="85" t="s">
        <v>100</v>
      </c>
      <c r="G1410" s="85" t="s">
        <v>100</v>
      </c>
      <c r="H1410" s="86" t="s">
        <v>118</v>
      </c>
      <c r="I1410" s="86">
        <v>43629</v>
      </c>
      <c r="J1410" s="87">
        <v>1218032.6300000001</v>
      </c>
    </row>
    <row r="1411" spans="1:10" x14ac:dyDescent="0.3">
      <c r="A1411" s="84" t="s">
        <v>3449</v>
      </c>
      <c r="B1411" s="85" t="s">
        <v>145</v>
      </c>
      <c r="C1411" s="85" t="s">
        <v>145</v>
      </c>
      <c r="D1411" s="85" t="s">
        <v>3450</v>
      </c>
      <c r="E1411" s="85" t="s">
        <v>100</v>
      </c>
      <c r="F1411" s="85" t="s">
        <v>100</v>
      </c>
      <c r="G1411" s="85" t="s">
        <v>100</v>
      </c>
      <c r="H1411" s="86" t="s">
        <v>118</v>
      </c>
      <c r="I1411" s="86">
        <v>43629</v>
      </c>
      <c r="J1411" s="87">
        <v>5137242.2399999993</v>
      </c>
    </row>
    <row r="1412" spans="1:10" ht="36" x14ac:dyDescent="0.3">
      <c r="A1412" s="84" t="s">
        <v>3451</v>
      </c>
      <c r="B1412" s="85" t="s">
        <v>142</v>
      </c>
      <c r="C1412" s="85" t="s">
        <v>142</v>
      </c>
      <c r="D1412" s="85" t="s">
        <v>3452</v>
      </c>
      <c r="E1412" s="85" t="s">
        <v>437</v>
      </c>
      <c r="F1412" s="85" t="s">
        <v>100</v>
      </c>
      <c r="G1412" s="85" t="s">
        <v>100</v>
      </c>
      <c r="H1412" s="86" t="s">
        <v>118</v>
      </c>
      <c r="I1412" s="86">
        <v>43630</v>
      </c>
      <c r="J1412" s="87">
        <v>369179.58</v>
      </c>
    </row>
    <row r="1413" spans="1:10" ht="24" x14ac:dyDescent="0.3">
      <c r="A1413" s="84" t="s">
        <v>3453</v>
      </c>
      <c r="B1413" s="85" t="s">
        <v>3454</v>
      </c>
      <c r="C1413" s="85" t="s">
        <v>3454</v>
      </c>
      <c r="D1413" s="85" t="s">
        <v>3455</v>
      </c>
      <c r="E1413" s="85" t="s">
        <v>100</v>
      </c>
      <c r="F1413" s="85" t="s">
        <v>122</v>
      </c>
      <c r="G1413" s="85" t="s">
        <v>3456</v>
      </c>
      <c r="H1413" s="86" t="s">
        <v>118</v>
      </c>
      <c r="I1413" s="86">
        <v>43647</v>
      </c>
      <c r="J1413" s="87">
        <v>1554605.84</v>
      </c>
    </row>
    <row r="1414" spans="1:10" ht="24" x14ac:dyDescent="0.3">
      <c r="A1414" s="84" t="s">
        <v>3457</v>
      </c>
      <c r="B1414" s="85" t="s">
        <v>3454</v>
      </c>
      <c r="C1414" s="85" t="s">
        <v>3454</v>
      </c>
      <c r="D1414" s="85" t="s">
        <v>3458</v>
      </c>
      <c r="E1414" s="85" t="s">
        <v>100</v>
      </c>
      <c r="F1414" s="85" t="s">
        <v>841</v>
      </c>
      <c r="G1414" s="85" t="s">
        <v>1526</v>
      </c>
      <c r="H1414" s="86" t="s">
        <v>118</v>
      </c>
      <c r="I1414" s="86">
        <v>43644</v>
      </c>
      <c r="J1414" s="87">
        <v>1827142.4000000001</v>
      </c>
    </row>
    <row r="1415" spans="1:10" x14ac:dyDescent="0.3">
      <c r="A1415" s="84" t="s">
        <v>3459</v>
      </c>
      <c r="B1415" s="85" t="s">
        <v>3454</v>
      </c>
      <c r="C1415" s="85" t="s">
        <v>3454</v>
      </c>
      <c r="D1415" s="85" t="s">
        <v>3460</v>
      </c>
      <c r="E1415" s="85" t="s">
        <v>100</v>
      </c>
      <c r="F1415" s="85" t="s">
        <v>173</v>
      </c>
      <c r="G1415" s="85" t="s">
        <v>1661</v>
      </c>
      <c r="H1415" s="86" t="s">
        <v>118</v>
      </c>
      <c r="I1415" s="86">
        <v>43678</v>
      </c>
      <c r="J1415" s="87">
        <v>1765770.0499999998</v>
      </c>
    </row>
    <row r="1416" spans="1:10" ht="48" x14ac:dyDescent="0.3">
      <c r="A1416" s="84" t="s">
        <v>3461</v>
      </c>
      <c r="B1416" s="85" t="s">
        <v>188</v>
      </c>
      <c r="C1416" s="85" t="s">
        <v>188</v>
      </c>
      <c r="D1416" s="85" t="s">
        <v>3462</v>
      </c>
      <c r="E1416" s="85" t="s">
        <v>100</v>
      </c>
      <c r="F1416" s="85" t="s">
        <v>130</v>
      </c>
      <c r="G1416" s="85" t="s">
        <v>170</v>
      </c>
      <c r="H1416" s="86" t="s">
        <v>118</v>
      </c>
      <c r="I1416" s="86">
        <v>43794</v>
      </c>
      <c r="J1416" s="87">
        <v>2331605.0499999998</v>
      </c>
    </row>
    <row r="1417" spans="1:10" ht="36" x14ac:dyDescent="0.3">
      <c r="A1417" s="84" t="s">
        <v>3463</v>
      </c>
      <c r="B1417" s="85" t="s">
        <v>3454</v>
      </c>
      <c r="C1417" s="85" t="s">
        <v>3454</v>
      </c>
      <c r="D1417" s="85" t="s">
        <v>3464</v>
      </c>
      <c r="E1417" s="85" t="s">
        <v>100</v>
      </c>
      <c r="F1417" s="85" t="s">
        <v>173</v>
      </c>
      <c r="G1417" s="85" t="s">
        <v>3465</v>
      </c>
      <c r="H1417" s="86" t="s">
        <v>118</v>
      </c>
      <c r="I1417" s="86">
        <v>43678</v>
      </c>
      <c r="J1417" s="87">
        <v>1358443.0899999999</v>
      </c>
    </row>
    <row r="1418" spans="1:10" ht="48" x14ac:dyDescent="0.3">
      <c r="A1418" s="84" t="s">
        <v>3466</v>
      </c>
      <c r="B1418" s="85" t="s">
        <v>188</v>
      </c>
      <c r="C1418" s="85" t="s">
        <v>188</v>
      </c>
      <c r="D1418" s="85" t="s">
        <v>3467</v>
      </c>
      <c r="E1418" s="85" t="s">
        <v>100</v>
      </c>
      <c r="F1418" s="85" t="s">
        <v>130</v>
      </c>
      <c r="G1418" s="85" t="s">
        <v>170</v>
      </c>
      <c r="H1418" s="86" t="s">
        <v>118</v>
      </c>
      <c r="I1418" s="86">
        <v>43794</v>
      </c>
      <c r="J1418" s="87">
        <v>15289675.540000001</v>
      </c>
    </row>
    <row r="1419" spans="1:10" ht="24" x14ac:dyDescent="0.3">
      <c r="A1419" s="84" t="s">
        <v>3468</v>
      </c>
      <c r="B1419" s="85" t="s">
        <v>145</v>
      </c>
      <c r="C1419" s="85" t="s">
        <v>145</v>
      </c>
      <c r="D1419" s="85" t="s">
        <v>3469</v>
      </c>
      <c r="E1419" s="85" t="s">
        <v>100</v>
      </c>
      <c r="F1419" s="85" t="s">
        <v>100</v>
      </c>
      <c r="G1419" s="85" t="s">
        <v>100</v>
      </c>
      <c r="H1419" s="86" t="s">
        <v>118</v>
      </c>
      <c r="I1419" s="86">
        <v>43664</v>
      </c>
      <c r="J1419" s="87">
        <v>1354320</v>
      </c>
    </row>
    <row r="1420" spans="1:10" ht="24" x14ac:dyDescent="0.3">
      <c r="A1420" s="84" t="s">
        <v>3470</v>
      </c>
      <c r="B1420" s="85" t="s">
        <v>3454</v>
      </c>
      <c r="C1420" s="85" t="s">
        <v>3454</v>
      </c>
      <c r="D1420" s="85" t="s">
        <v>3471</v>
      </c>
      <c r="E1420" s="85" t="s">
        <v>100</v>
      </c>
      <c r="F1420" s="85" t="s">
        <v>130</v>
      </c>
      <c r="G1420" s="85" t="s">
        <v>3472</v>
      </c>
      <c r="H1420" s="86" t="s">
        <v>118</v>
      </c>
      <c r="I1420" s="86">
        <v>43647</v>
      </c>
      <c r="J1420" s="87">
        <v>3221285.67</v>
      </c>
    </row>
    <row r="1421" spans="1:10" x14ac:dyDescent="0.3">
      <c r="A1421" s="84" t="s">
        <v>3473</v>
      </c>
      <c r="B1421" s="85" t="s">
        <v>3454</v>
      </c>
      <c r="C1421" s="85" t="s">
        <v>3454</v>
      </c>
      <c r="D1421" s="85" t="s">
        <v>3474</v>
      </c>
      <c r="E1421" s="85" t="s">
        <v>100</v>
      </c>
      <c r="F1421" s="85" t="s">
        <v>130</v>
      </c>
      <c r="G1421" s="85" t="s">
        <v>588</v>
      </c>
      <c r="H1421" s="86" t="s">
        <v>118</v>
      </c>
      <c r="I1421" s="86">
        <v>43678</v>
      </c>
      <c r="J1421" s="87">
        <v>1478634.1</v>
      </c>
    </row>
    <row r="1422" spans="1:10" ht="48" x14ac:dyDescent="0.3">
      <c r="A1422" s="84" t="s">
        <v>3475</v>
      </c>
      <c r="B1422" s="85" t="s">
        <v>3454</v>
      </c>
      <c r="C1422" s="85" t="s">
        <v>3454</v>
      </c>
      <c r="D1422" s="85" t="s">
        <v>3476</v>
      </c>
      <c r="E1422" s="85" t="s">
        <v>100</v>
      </c>
      <c r="F1422" s="85" t="s">
        <v>130</v>
      </c>
      <c r="G1422" s="85" t="s">
        <v>3477</v>
      </c>
      <c r="H1422" s="86" t="s">
        <v>118</v>
      </c>
      <c r="I1422" s="86">
        <v>43647</v>
      </c>
      <c r="J1422" s="87">
        <v>2537185.6999999997</v>
      </c>
    </row>
    <row r="1423" spans="1:10" x14ac:dyDescent="0.3">
      <c r="A1423" s="84" t="s">
        <v>3478</v>
      </c>
      <c r="B1423" s="85" t="s">
        <v>3454</v>
      </c>
      <c r="C1423" s="85" t="s">
        <v>3454</v>
      </c>
      <c r="D1423" s="85" t="s">
        <v>3479</v>
      </c>
      <c r="E1423" s="85" t="s">
        <v>100</v>
      </c>
      <c r="F1423" s="85" t="s">
        <v>130</v>
      </c>
      <c r="G1423" s="85" t="s">
        <v>588</v>
      </c>
      <c r="H1423" s="86" t="s">
        <v>118</v>
      </c>
      <c r="I1423" s="86">
        <v>43678</v>
      </c>
      <c r="J1423" s="87">
        <v>1787622.1800000002</v>
      </c>
    </row>
    <row r="1424" spans="1:10" ht="24" x14ac:dyDescent="0.3">
      <c r="A1424" s="84" t="s">
        <v>3480</v>
      </c>
      <c r="B1424" s="85" t="s">
        <v>3454</v>
      </c>
      <c r="C1424" s="85" t="s">
        <v>3454</v>
      </c>
      <c r="D1424" s="85" t="s">
        <v>3481</v>
      </c>
      <c r="E1424" s="85" t="s">
        <v>100</v>
      </c>
      <c r="F1424" s="85" t="s">
        <v>3482</v>
      </c>
      <c r="G1424" s="85" t="s">
        <v>3483</v>
      </c>
      <c r="H1424" s="86" t="s">
        <v>118</v>
      </c>
      <c r="I1424" s="86">
        <v>43648</v>
      </c>
      <c r="J1424" s="87">
        <v>3252660.02</v>
      </c>
    </row>
    <row r="1425" spans="1:10" ht="36" x14ac:dyDescent="0.3">
      <c r="A1425" s="84" t="s">
        <v>3484</v>
      </c>
      <c r="B1425" s="85" t="s">
        <v>3454</v>
      </c>
      <c r="C1425" s="85" t="s">
        <v>3454</v>
      </c>
      <c r="D1425" s="85" t="s">
        <v>3485</v>
      </c>
      <c r="E1425" s="85" t="s">
        <v>3486</v>
      </c>
      <c r="F1425" s="85" t="s">
        <v>162</v>
      </c>
      <c r="G1425" s="85" t="s">
        <v>1173</v>
      </c>
      <c r="H1425" s="86" t="s">
        <v>118</v>
      </c>
      <c r="I1425" s="86">
        <v>43678</v>
      </c>
      <c r="J1425" s="87">
        <v>5524377.7799999993</v>
      </c>
    </row>
    <row r="1426" spans="1:10" ht="24" x14ac:dyDescent="0.3">
      <c r="A1426" s="84" t="s">
        <v>3487</v>
      </c>
      <c r="B1426" s="85" t="s">
        <v>3454</v>
      </c>
      <c r="C1426" s="85" t="s">
        <v>3454</v>
      </c>
      <c r="D1426" s="85" t="s">
        <v>3488</v>
      </c>
      <c r="E1426" s="85" t="s">
        <v>100</v>
      </c>
      <c r="F1426" s="85" t="s">
        <v>158</v>
      </c>
      <c r="G1426" s="85" t="s">
        <v>385</v>
      </c>
      <c r="H1426" s="86" t="s">
        <v>118</v>
      </c>
      <c r="I1426" s="86">
        <v>43643</v>
      </c>
      <c r="J1426" s="87">
        <v>2946104.4499999997</v>
      </c>
    </row>
    <row r="1427" spans="1:10" x14ac:dyDescent="0.3">
      <c r="A1427" s="84" t="s">
        <v>3489</v>
      </c>
      <c r="B1427" s="85" t="s">
        <v>145</v>
      </c>
      <c r="C1427" s="85" t="s">
        <v>145</v>
      </c>
      <c r="D1427" s="85" t="s">
        <v>3490</v>
      </c>
      <c r="E1427" s="85" t="s">
        <v>100</v>
      </c>
      <c r="F1427" s="85" t="s">
        <v>100</v>
      </c>
      <c r="G1427" s="85" t="s">
        <v>100</v>
      </c>
      <c r="H1427" s="86" t="s">
        <v>118</v>
      </c>
      <c r="I1427" s="86">
        <v>43651</v>
      </c>
      <c r="J1427" s="87">
        <v>1306039.6600000001</v>
      </c>
    </row>
    <row r="1428" spans="1:10" x14ac:dyDescent="0.3">
      <c r="A1428" s="84" t="s">
        <v>3491</v>
      </c>
      <c r="B1428" s="85" t="s">
        <v>145</v>
      </c>
      <c r="C1428" s="85" t="s">
        <v>145</v>
      </c>
      <c r="D1428" s="85" t="s">
        <v>3492</v>
      </c>
      <c r="E1428" s="85" t="s">
        <v>100</v>
      </c>
      <c r="F1428" s="85" t="s">
        <v>100</v>
      </c>
      <c r="G1428" s="85" t="s">
        <v>100</v>
      </c>
      <c r="H1428" s="86" t="s">
        <v>118</v>
      </c>
      <c r="I1428" s="86">
        <v>43651</v>
      </c>
      <c r="J1428" s="87">
        <v>935135.79999999993</v>
      </c>
    </row>
    <row r="1429" spans="1:10" ht="24" x14ac:dyDescent="0.3">
      <c r="A1429" s="84" t="s">
        <v>3493</v>
      </c>
      <c r="B1429" s="85" t="s">
        <v>145</v>
      </c>
      <c r="C1429" s="85" t="s">
        <v>145</v>
      </c>
      <c r="D1429" s="85" t="s">
        <v>3494</v>
      </c>
      <c r="E1429" s="85" t="s">
        <v>100</v>
      </c>
      <c r="F1429" s="85" t="s">
        <v>100</v>
      </c>
      <c r="G1429" s="85" t="s">
        <v>100</v>
      </c>
      <c r="H1429" s="86" t="s">
        <v>118</v>
      </c>
      <c r="I1429" s="86">
        <v>43663</v>
      </c>
      <c r="J1429" s="87">
        <v>2176636.66</v>
      </c>
    </row>
    <row r="1430" spans="1:10" ht="24" x14ac:dyDescent="0.3">
      <c r="A1430" s="84" t="s">
        <v>3495</v>
      </c>
      <c r="B1430" s="85" t="s">
        <v>145</v>
      </c>
      <c r="C1430" s="85" t="s">
        <v>145</v>
      </c>
      <c r="D1430" s="85" t="s">
        <v>3496</v>
      </c>
      <c r="E1430" s="85" t="s">
        <v>100</v>
      </c>
      <c r="F1430" s="85" t="s">
        <v>100</v>
      </c>
      <c r="G1430" s="85" t="s">
        <v>100</v>
      </c>
      <c r="H1430" s="86" t="s">
        <v>118</v>
      </c>
      <c r="I1430" s="86">
        <v>43648</v>
      </c>
      <c r="J1430" s="87">
        <v>1283137.6400000001</v>
      </c>
    </row>
    <row r="1431" spans="1:10" ht="24" x14ac:dyDescent="0.3">
      <c r="A1431" s="84" t="s">
        <v>3497</v>
      </c>
      <c r="B1431" s="85" t="s">
        <v>145</v>
      </c>
      <c r="C1431" s="85" t="s">
        <v>145</v>
      </c>
      <c r="D1431" s="85" t="s">
        <v>3498</v>
      </c>
      <c r="E1431" s="85" t="s">
        <v>100</v>
      </c>
      <c r="F1431" s="85" t="s">
        <v>122</v>
      </c>
      <c r="G1431" s="85" t="s">
        <v>3499</v>
      </c>
      <c r="H1431" s="86" t="s">
        <v>118</v>
      </c>
      <c r="I1431" s="86">
        <v>43777</v>
      </c>
      <c r="J1431" s="87">
        <v>6750688.29</v>
      </c>
    </row>
    <row r="1432" spans="1:10" ht="24" x14ac:dyDescent="0.3">
      <c r="A1432" s="84" t="s">
        <v>3500</v>
      </c>
      <c r="B1432" s="85" t="s">
        <v>145</v>
      </c>
      <c r="C1432" s="85" t="s">
        <v>145</v>
      </c>
      <c r="D1432" s="85" t="s">
        <v>3501</v>
      </c>
      <c r="E1432" s="85" t="s">
        <v>100</v>
      </c>
      <c r="F1432" s="85" t="s">
        <v>662</v>
      </c>
      <c r="G1432" s="85" t="s">
        <v>663</v>
      </c>
      <c r="H1432" s="86" t="s">
        <v>118</v>
      </c>
      <c r="I1432" s="86">
        <v>43717</v>
      </c>
      <c r="J1432" s="87">
        <v>4669315.6199999982</v>
      </c>
    </row>
    <row r="1433" spans="1:10" ht="24" x14ac:dyDescent="0.3">
      <c r="A1433" s="84" t="s">
        <v>3502</v>
      </c>
      <c r="B1433" s="85" t="s">
        <v>145</v>
      </c>
      <c r="C1433" s="85" t="s">
        <v>145</v>
      </c>
      <c r="D1433" s="85" t="s">
        <v>3503</v>
      </c>
      <c r="E1433" s="85" t="s">
        <v>100</v>
      </c>
      <c r="F1433" s="85" t="s">
        <v>130</v>
      </c>
      <c r="G1433" s="85" t="s">
        <v>1955</v>
      </c>
      <c r="H1433" s="86" t="s">
        <v>118</v>
      </c>
      <c r="I1433" s="86">
        <v>43699</v>
      </c>
      <c r="J1433" s="87">
        <v>1412148.7099999997</v>
      </c>
    </row>
    <row r="1434" spans="1:10" ht="24" x14ac:dyDescent="0.3">
      <c r="A1434" s="84" t="s">
        <v>3504</v>
      </c>
      <c r="B1434" s="85" t="s">
        <v>145</v>
      </c>
      <c r="C1434" s="85" t="s">
        <v>145</v>
      </c>
      <c r="D1434" s="85" t="s">
        <v>3505</v>
      </c>
      <c r="E1434" s="85" t="s">
        <v>100</v>
      </c>
      <c r="F1434" s="85" t="s">
        <v>2623</v>
      </c>
      <c r="G1434" s="85" t="s">
        <v>2624</v>
      </c>
      <c r="H1434" s="86" t="s">
        <v>118</v>
      </c>
      <c r="I1434" s="86">
        <v>43718</v>
      </c>
      <c r="J1434" s="87">
        <v>2080902.6800000002</v>
      </c>
    </row>
    <row r="1435" spans="1:10" ht="36" x14ac:dyDescent="0.3">
      <c r="A1435" s="84" t="s">
        <v>3506</v>
      </c>
      <c r="B1435" s="85" t="s">
        <v>145</v>
      </c>
      <c r="C1435" s="85" t="s">
        <v>145</v>
      </c>
      <c r="D1435" s="85" t="s">
        <v>3507</v>
      </c>
      <c r="E1435" s="85" t="s">
        <v>100</v>
      </c>
      <c r="F1435" s="85" t="s">
        <v>130</v>
      </c>
      <c r="G1435" s="85" t="s">
        <v>222</v>
      </c>
      <c r="H1435" s="86" t="s">
        <v>118</v>
      </c>
      <c r="I1435" s="86">
        <v>43718</v>
      </c>
      <c r="J1435" s="87">
        <v>8175488.2900000019</v>
      </c>
    </row>
    <row r="1436" spans="1:10" ht="36" x14ac:dyDescent="0.3">
      <c r="A1436" s="84" t="s">
        <v>3508</v>
      </c>
      <c r="B1436" s="85" t="s">
        <v>145</v>
      </c>
      <c r="C1436" s="85" t="s">
        <v>145</v>
      </c>
      <c r="D1436" s="85" t="s">
        <v>3509</v>
      </c>
      <c r="E1436" s="85" t="s">
        <v>100</v>
      </c>
      <c r="F1436" s="85" t="s">
        <v>1284</v>
      </c>
      <c r="G1436" s="85" t="s">
        <v>2432</v>
      </c>
      <c r="H1436" s="86" t="s">
        <v>118</v>
      </c>
      <c r="I1436" s="86">
        <v>43721</v>
      </c>
      <c r="J1436" s="87">
        <v>4106109.36</v>
      </c>
    </row>
    <row r="1437" spans="1:10" ht="36" x14ac:dyDescent="0.3">
      <c r="A1437" s="84" t="s">
        <v>3510</v>
      </c>
      <c r="B1437" s="85" t="s">
        <v>145</v>
      </c>
      <c r="C1437" s="85" t="s">
        <v>145</v>
      </c>
      <c r="D1437" s="85" t="s">
        <v>3511</v>
      </c>
      <c r="E1437" s="85" t="s">
        <v>100</v>
      </c>
      <c r="F1437" s="85" t="s">
        <v>162</v>
      </c>
      <c r="G1437" s="85" t="s">
        <v>163</v>
      </c>
      <c r="H1437" s="86" t="s">
        <v>118</v>
      </c>
      <c r="I1437" s="86">
        <v>43721</v>
      </c>
      <c r="J1437" s="87">
        <v>4652610.5000000009</v>
      </c>
    </row>
    <row r="1438" spans="1:10" ht="36" x14ac:dyDescent="0.3">
      <c r="A1438" s="84" t="s">
        <v>3512</v>
      </c>
      <c r="B1438" s="85" t="s">
        <v>145</v>
      </c>
      <c r="C1438" s="85" t="s">
        <v>145</v>
      </c>
      <c r="D1438" s="85" t="s">
        <v>3513</v>
      </c>
      <c r="E1438" s="85" t="s">
        <v>100</v>
      </c>
      <c r="F1438" s="85" t="s">
        <v>225</v>
      </c>
      <c r="G1438" s="85" t="s">
        <v>226</v>
      </c>
      <c r="H1438" s="86" t="s">
        <v>118</v>
      </c>
      <c r="I1438" s="86">
        <v>43724</v>
      </c>
      <c r="J1438" s="87">
        <v>2465057.9300000002</v>
      </c>
    </row>
    <row r="1439" spans="1:10" ht="36" x14ac:dyDescent="0.3">
      <c r="A1439" s="84" t="s">
        <v>3514</v>
      </c>
      <c r="B1439" s="85" t="s">
        <v>145</v>
      </c>
      <c r="C1439" s="85" t="s">
        <v>145</v>
      </c>
      <c r="D1439" s="85" t="s">
        <v>3515</v>
      </c>
      <c r="E1439" s="85" t="s">
        <v>100</v>
      </c>
      <c r="F1439" s="85" t="s">
        <v>196</v>
      </c>
      <c r="G1439" s="85" t="s">
        <v>3516</v>
      </c>
      <c r="H1439" s="86" t="s">
        <v>118</v>
      </c>
      <c r="I1439" s="86">
        <v>43721</v>
      </c>
      <c r="J1439" s="87">
        <v>3302598.67</v>
      </c>
    </row>
    <row r="1440" spans="1:10" ht="24" x14ac:dyDescent="0.3">
      <c r="A1440" s="84" t="s">
        <v>3517</v>
      </c>
      <c r="B1440" s="85" t="s">
        <v>145</v>
      </c>
      <c r="C1440" s="85" t="s">
        <v>145</v>
      </c>
      <c r="D1440" s="85" t="s">
        <v>3518</v>
      </c>
      <c r="E1440" s="85" t="s">
        <v>100</v>
      </c>
      <c r="F1440" s="85" t="s">
        <v>130</v>
      </c>
      <c r="G1440" s="85" t="s">
        <v>1118</v>
      </c>
      <c r="H1440" s="86" t="s">
        <v>118</v>
      </c>
      <c r="I1440" s="86">
        <v>43725</v>
      </c>
      <c r="J1440" s="87">
        <v>721765.88000000012</v>
      </c>
    </row>
    <row r="1441" spans="1:10" ht="24" x14ac:dyDescent="0.3">
      <c r="A1441" s="84" t="s">
        <v>3519</v>
      </c>
      <c r="B1441" s="85" t="s">
        <v>145</v>
      </c>
      <c r="C1441" s="85" t="s">
        <v>145</v>
      </c>
      <c r="D1441" s="85" t="s">
        <v>3520</v>
      </c>
      <c r="E1441" s="85" t="s">
        <v>100</v>
      </c>
      <c r="F1441" s="85" t="s">
        <v>336</v>
      </c>
      <c r="G1441" s="85" t="s">
        <v>3521</v>
      </c>
      <c r="H1441" s="86" t="s">
        <v>118</v>
      </c>
      <c r="I1441" s="86">
        <v>43725</v>
      </c>
      <c r="J1441" s="87">
        <v>2491029.7300000014</v>
      </c>
    </row>
    <row r="1442" spans="1:10" x14ac:dyDescent="0.3">
      <c r="A1442" s="84" t="s">
        <v>3522</v>
      </c>
      <c r="B1442" s="85" t="s">
        <v>145</v>
      </c>
      <c r="C1442" s="85" t="s">
        <v>145</v>
      </c>
      <c r="D1442" s="85" t="s">
        <v>3523</v>
      </c>
      <c r="E1442" s="85" t="s">
        <v>100</v>
      </c>
      <c r="F1442" s="85" t="s">
        <v>336</v>
      </c>
      <c r="G1442" s="85" t="s">
        <v>337</v>
      </c>
      <c r="H1442" s="86" t="s">
        <v>118</v>
      </c>
      <c r="I1442" s="86">
        <v>43724</v>
      </c>
      <c r="J1442" s="87">
        <v>1202177.04</v>
      </c>
    </row>
    <row r="1443" spans="1:10" ht="24" x14ac:dyDescent="0.3">
      <c r="A1443" s="84" t="s">
        <v>3524</v>
      </c>
      <c r="B1443" s="85" t="s">
        <v>145</v>
      </c>
      <c r="C1443" s="85" t="s">
        <v>145</v>
      </c>
      <c r="D1443" s="85" t="s">
        <v>3525</v>
      </c>
      <c r="E1443" s="85" t="s">
        <v>100</v>
      </c>
      <c r="F1443" s="85" t="s">
        <v>830</v>
      </c>
      <c r="G1443" s="85" t="s">
        <v>831</v>
      </c>
      <c r="H1443" s="86" t="s">
        <v>118</v>
      </c>
      <c r="I1443" s="86">
        <v>43725</v>
      </c>
      <c r="J1443" s="87">
        <v>1203067.24</v>
      </c>
    </row>
    <row r="1444" spans="1:10" ht="24" x14ac:dyDescent="0.3">
      <c r="A1444" s="84" t="s">
        <v>3526</v>
      </c>
      <c r="B1444" s="85" t="s">
        <v>145</v>
      </c>
      <c r="C1444" s="85" t="s">
        <v>145</v>
      </c>
      <c r="D1444" s="85" t="s">
        <v>3527</v>
      </c>
      <c r="E1444" s="85" t="s">
        <v>100</v>
      </c>
      <c r="F1444" s="85" t="s">
        <v>3528</v>
      </c>
      <c r="G1444" s="85" t="s">
        <v>3529</v>
      </c>
      <c r="H1444" s="86" t="s">
        <v>118</v>
      </c>
      <c r="I1444" s="86">
        <v>43725</v>
      </c>
      <c r="J1444" s="87">
        <v>1173158</v>
      </c>
    </row>
    <row r="1445" spans="1:10" ht="24" x14ac:dyDescent="0.3">
      <c r="A1445" s="84" t="s">
        <v>3530</v>
      </c>
      <c r="B1445" s="85" t="s">
        <v>145</v>
      </c>
      <c r="C1445" s="85" t="s">
        <v>145</v>
      </c>
      <c r="D1445" s="85" t="s">
        <v>3531</v>
      </c>
      <c r="E1445" s="85" t="s">
        <v>100</v>
      </c>
      <c r="F1445" s="85" t="s">
        <v>158</v>
      </c>
      <c r="G1445" s="85" t="s">
        <v>3532</v>
      </c>
      <c r="H1445" s="86" t="s">
        <v>118</v>
      </c>
      <c r="I1445" s="86">
        <v>43727</v>
      </c>
      <c r="J1445" s="87">
        <v>2685686.86</v>
      </c>
    </row>
    <row r="1446" spans="1:10" ht="24" x14ac:dyDescent="0.3">
      <c r="A1446" s="84" t="s">
        <v>3533</v>
      </c>
      <c r="B1446" s="85" t="s">
        <v>145</v>
      </c>
      <c r="C1446" s="85" t="s">
        <v>145</v>
      </c>
      <c r="D1446" s="85" t="s">
        <v>3534</v>
      </c>
      <c r="E1446" s="85" t="s">
        <v>100</v>
      </c>
      <c r="F1446" s="85" t="s">
        <v>147</v>
      </c>
      <c r="G1446" s="85" t="s">
        <v>2189</v>
      </c>
      <c r="H1446" s="86" t="s">
        <v>118</v>
      </c>
      <c r="I1446" s="86">
        <v>43727</v>
      </c>
      <c r="J1446" s="87">
        <v>5700742.8999999994</v>
      </c>
    </row>
    <row r="1447" spans="1:10" ht="36" x14ac:dyDescent="0.3">
      <c r="A1447" s="84" t="s">
        <v>3535</v>
      </c>
      <c r="B1447" s="85" t="s">
        <v>145</v>
      </c>
      <c r="C1447" s="85" t="s">
        <v>145</v>
      </c>
      <c r="D1447" s="85" t="s">
        <v>3536</v>
      </c>
      <c r="E1447" s="85" t="s">
        <v>100</v>
      </c>
      <c r="F1447" s="85" t="s">
        <v>420</v>
      </c>
      <c r="G1447" s="85" t="s">
        <v>3537</v>
      </c>
      <c r="H1447" s="86" t="s">
        <v>118</v>
      </c>
      <c r="I1447" s="86">
        <v>43734</v>
      </c>
      <c r="J1447" s="87">
        <v>1773019.3800000001</v>
      </c>
    </row>
    <row r="1448" spans="1:10" ht="36" x14ac:dyDescent="0.3">
      <c r="A1448" s="84" t="s">
        <v>3538</v>
      </c>
      <c r="B1448" s="85" t="s">
        <v>145</v>
      </c>
      <c r="C1448" s="85" t="s">
        <v>145</v>
      </c>
      <c r="D1448" s="85" t="s">
        <v>3539</v>
      </c>
      <c r="E1448" s="85" t="s">
        <v>100</v>
      </c>
      <c r="F1448" s="85" t="s">
        <v>577</v>
      </c>
      <c r="G1448" s="85" t="s">
        <v>3092</v>
      </c>
      <c r="H1448" s="86" t="s">
        <v>118</v>
      </c>
      <c r="I1448" s="86">
        <v>43735</v>
      </c>
      <c r="J1448" s="87">
        <v>3913395.4800000004</v>
      </c>
    </row>
    <row r="1449" spans="1:10" ht="24" x14ac:dyDescent="0.3">
      <c r="A1449" s="84" t="s">
        <v>3540</v>
      </c>
      <c r="B1449" s="85" t="s">
        <v>145</v>
      </c>
      <c r="C1449" s="85" t="s">
        <v>145</v>
      </c>
      <c r="D1449" s="85" t="s">
        <v>3492</v>
      </c>
      <c r="E1449" s="85" t="s">
        <v>100</v>
      </c>
      <c r="F1449" s="85" t="s">
        <v>122</v>
      </c>
      <c r="G1449" s="85" t="s">
        <v>2993</v>
      </c>
      <c r="H1449" s="86" t="s">
        <v>118</v>
      </c>
      <c r="I1449" s="86">
        <v>43735</v>
      </c>
      <c r="J1449" s="87">
        <v>22317024.770000007</v>
      </c>
    </row>
    <row r="1450" spans="1:10" ht="24" x14ac:dyDescent="0.3">
      <c r="A1450" s="84" t="s">
        <v>3541</v>
      </c>
      <c r="B1450" s="85" t="s">
        <v>145</v>
      </c>
      <c r="C1450" s="85" t="s">
        <v>145</v>
      </c>
      <c r="D1450" s="85" t="s">
        <v>3542</v>
      </c>
      <c r="E1450" s="85" t="s">
        <v>100</v>
      </c>
      <c r="F1450" s="85" t="s">
        <v>122</v>
      </c>
      <c r="G1450" s="85" t="s">
        <v>123</v>
      </c>
      <c r="H1450" s="86" t="s">
        <v>118</v>
      </c>
      <c r="I1450" s="86">
        <v>43735</v>
      </c>
      <c r="J1450" s="87">
        <v>3918053.1300000004</v>
      </c>
    </row>
    <row r="1451" spans="1:10" ht="24" x14ac:dyDescent="0.3">
      <c r="A1451" s="84" t="s">
        <v>3543</v>
      </c>
      <c r="B1451" s="85" t="s">
        <v>145</v>
      </c>
      <c r="C1451" s="85" t="s">
        <v>145</v>
      </c>
      <c r="D1451" s="85" t="s">
        <v>3544</v>
      </c>
      <c r="E1451" s="85" t="s">
        <v>100</v>
      </c>
      <c r="F1451" s="85" t="s">
        <v>551</v>
      </c>
      <c r="G1451" s="85" t="s">
        <v>1082</v>
      </c>
      <c r="H1451" s="86" t="s">
        <v>118</v>
      </c>
      <c r="I1451" s="86">
        <v>43738</v>
      </c>
      <c r="J1451" s="87">
        <v>4186934.5799999996</v>
      </c>
    </row>
    <row r="1452" spans="1:10" ht="24" x14ac:dyDescent="0.3">
      <c r="A1452" s="84" t="s">
        <v>3545</v>
      </c>
      <c r="B1452" s="85" t="s">
        <v>145</v>
      </c>
      <c r="C1452" s="85" t="s">
        <v>145</v>
      </c>
      <c r="D1452" s="85" t="s">
        <v>3546</v>
      </c>
      <c r="E1452" s="85" t="s">
        <v>100</v>
      </c>
      <c r="F1452" s="85" t="s">
        <v>577</v>
      </c>
      <c r="G1452" s="85" t="s">
        <v>1862</v>
      </c>
      <c r="H1452" s="86" t="s">
        <v>118</v>
      </c>
      <c r="I1452" s="86">
        <v>43738</v>
      </c>
      <c r="J1452" s="87">
        <v>3425152.31</v>
      </c>
    </row>
    <row r="1453" spans="1:10" ht="24" x14ac:dyDescent="0.3">
      <c r="A1453" s="84" t="s">
        <v>3547</v>
      </c>
      <c r="B1453" s="85" t="s">
        <v>145</v>
      </c>
      <c r="C1453" s="85" t="s">
        <v>145</v>
      </c>
      <c r="D1453" s="85" t="s">
        <v>3548</v>
      </c>
      <c r="E1453" s="85" t="s">
        <v>100</v>
      </c>
      <c r="F1453" s="85" t="s">
        <v>602</v>
      </c>
      <c r="G1453" s="85" t="s">
        <v>603</v>
      </c>
      <c r="H1453" s="86" t="s">
        <v>118</v>
      </c>
      <c r="I1453" s="86">
        <v>43738</v>
      </c>
      <c r="J1453" s="87">
        <v>3095671.06</v>
      </c>
    </row>
    <row r="1454" spans="1:10" ht="36" x14ac:dyDescent="0.3">
      <c r="A1454" s="84" t="s">
        <v>3549</v>
      </c>
      <c r="B1454" s="85" t="s">
        <v>145</v>
      </c>
      <c r="C1454" s="85" t="s">
        <v>145</v>
      </c>
      <c r="D1454" s="85" t="s">
        <v>3550</v>
      </c>
      <c r="E1454" s="85" t="s">
        <v>100</v>
      </c>
      <c r="F1454" s="85" t="s">
        <v>135</v>
      </c>
      <c r="G1454" s="85" t="s">
        <v>136</v>
      </c>
      <c r="H1454" s="86" t="s">
        <v>118</v>
      </c>
      <c r="I1454" s="86">
        <v>43738</v>
      </c>
      <c r="J1454" s="87">
        <v>14767982.010000002</v>
      </c>
    </row>
    <row r="1455" spans="1:10" ht="24" x14ac:dyDescent="0.3">
      <c r="A1455" s="84" t="s">
        <v>3551</v>
      </c>
      <c r="B1455" s="85" t="s">
        <v>145</v>
      </c>
      <c r="C1455" s="85" t="s">
        <v>145</v>
      </c>
      <c r="D1455" s="85" t="s">
        <v>3552</v>
      </c>
      <c r="E1455" s="85" t="s">
        <v>100</v>
      </c>
      <c r="F1455" s="85" t="s">
        <v>122</v>
      </c>
      <c r="G1455" s="85" t="s">
        <v>1554</v>
      </c>
      <c r="H1455" s="86" t="s">
        <v>118</v>
      </c>
      <c r="I1455" s="86">
        <v>43738</v>
      </c>
      <c r="J1455" s="87">
        <v>17776500.809999995</v>
      </c>
    </row>
    <row r="1456" spans="1:10" ht="36" x14ac:dyDescent="0.3">
      <c r="A1456" s="84" t="s">
        <v>3553</v>
      </c>
      <c r="B1456" s="85" t="s">
        <v>188</v>
      </c>
      <c r="C1456" s="85" t="s">
        <v>188</v>
      </c>
      <c r="D1456" s="85" t="s">
        <v>3554</v>
      </c>
      <c r="E1456" s="85" t="s">
        <v>437</v>
      </c>
      <c r="F1456" s="85" t="s">
        <v>100</v>
      </c>
      <c r="G1456" s="85" t="s">
        <v>100</v>
      </c>
      <c r="H1456" s="86" t="s">
        <v>118</v>
      </c>
      <c r="I1456" s="86">
        <v>43691</v>
      </c>
      <c r="J1456" s="87">
        <v>7454321.040000001</v>
      </c>
    </row>
    <row r="1457" spans="1:10" ht="24" x14ac:dyDescent="0.3">
      <c r="A1457" s="84" t="s">
        <v>3555</v>
      </c>
      <c r="B1457" s="85" t="s">
        <v>145</v>
      </c>
      <c r="C1457" s="85" t="s">
        <v>145</v>
      </c>
      <c r="D1457" s="85" t="s">
        <v>3556</v>
      </c>
      <c r="E1457" s="85" t="s">
        <v>100</v>
      </c>
      <c r="F1457" s="85" t="s">
        <v>1159</v>
      </c>
      <c r="G1457" s="85" t="s">
        <v>3557</v>
      </c>
      <c r="H1457" s="86" t="s">
        <v>118</v>
      </c>
      <c r="I1457" s="86">
        <v>43892</v>
      </c>
      <c r="J1457" s="87">
        <v>3780829.7999999989</v>
      </c>
    </row>
    <row r="1458" spans="1:10" ht="24" x14ac:dyDescent="0.3">
      <c r="A1458" s="84" t="s">
        <v>3558</v>
      </c>
      <c r="B1458" s="85" t="s">
        <v>145</v>
      </c>
      <c r="C1458" s="85" t="s">
        <v>145</v>
      </c>
      <c r="D1458" s="85" t="s">
        <v>3559</v>
      </c>
      <c r="E1458" s="85" t="s">
        <v>100</v>
      </c>
      <c r="F1458" s="85" t="s">
        <v>130</v>
      </c>
      <c r="G1458" s="85" t="s">
        <v>510</v>
      </c>
      <c r="H1458" s="86" t="s">
        <v>118</v>
      </c>
      <c r="I1458" s="86">
        <v>44592</v>
      </c>
      <c r="J1458" s="87">
        <v>4285463.8500000006</v>
      </c>
    </row>
    <row r="1459" spans="1:10" ht="36" x14ac:dyDescent="0.3">
      <c r="A1459" s="84" t="s">
        <v>3560</v>
      </c>
      <c r="B1459" s="85" t="s">
        <v>145</v>
      </c>
      <c r="C1459" s="85" t="s">
        <v>145</v>
      </c>
      <c r="D1459" s="85" t="s">
        <v>3561</v>
      </c>
      <c r="E1459" s="85" t="s">
        <v>100</v>
      </c>
      <c r="F1459" s="85" t="s">
        <v>1159</v>
      </c>
      <c r="G1459" s="85" t="s">
        <v>3557</v>
      </c>
      <c r="H1459" s="86" t="s">
        <v>118</v>
      </c>
      <c r="I1459" s="86">
        <v>43892</v>
      </c>
      <c r="J1459" s="87">
        <v>169053.25</v>
      </c>
    </row>
    <row r="1460" spans="1:10" ht="48" x14ac:dyDescent="0.3">
      <c r="A1460" s="84" t="s">
        <v>3562</v>
      </c>
      <c r="B1460" s="85" t="s">
        <v>145</v>
      </c>
      <c r="C1460" s="85" t="s">
        <v>145</v>
      </c>
      <c r="D1460" s="85" t="s">
        <v>3563</v>
      </c>
      <c r="E1460" s="85" t="s">
        <v>100</v>
      </c>
      <c r="F1460" s="85" t="s">
        <v>853</v>
      </c>
      <c r="G1460" s="85" t="s">
        <v>2168</v>
      </c>
      <c r="H1460" s="86" t="s">
        <v>118</v>
      </c>
      <c r="I1460" s="86">
        <v>43739</v>
      </c>
      <c r="J1460" s="87">
        <v>2860400.07</v>
      </c>
    </row>
    <row r="1461" spans="1:10" ht="24" x14ac:dyDescent="0.3">
      <c r="A1461" s="84" t="s">
        <v>3564</v>
      </c>
      <c r="B1461" s="85" t="s">
        <v>188</v>
      </c>
      <c r="C1461" s="85" t="s">
        <v>188</v>
      </c>
      <c r="D1461" s="85" t="s">
        <v>3565</v>
      </c>
      <c r="E1461" s="85" t="s">
        <v>1049</v>
      </c>
      <c r="F1461" s="85" t="s">
        <v>100</v>
      </c>
      <c r="G1461" s="85" t="s">
        <v>100</v>
      </c>
      <c r="H1461" s="86" t="s">
        <v>118</v>
      </c>
      <c r="I1461" s="86">
        <v>43741</v>
      </c>
      <c r="J1461" s="87">
        <v>11591261.640000001</v>
      </c>
    </row>
    <row r="1462" spans="1:10" ht="60" x14ac:dyDescent="0.3">
      <c r="A1462" s="84" t="s">
        <v>3566</v>
      </c>
      <c r="B1462" s="85" t="s">
        <v>3382</v>
      </c>
      <c r="C1462" s="85" t="s">
        <v>3382</v>
      </c>
      <c r="D1462" s="85" t="s">
        <v>3567</v>
      </c>
      <c r="E1462" s="85" t="s">
        <v>1372</v>
      </c>
      <c r="F1462" s="85" t="s">
        <v>100</v>
      </c>
      <c r="G1462" s="85" t="s">
        <v>100</v>
      </c>
      <c r="H1462" s="86" t="s">
        <v>118</v>
      </c>
      <c r="I1462" s="86">
        <v>43661</v>
      </c>
      <c r="J1462" s="87">
        <v>2738869.2</v>
      </c>
    </row>
    <row r="1463" spans="1:10" ht="24" x14ac:dyDescent="0.3">
      <c r="A1463" s="84" t="s">
        <v>3568</v>
      </c>
      <c r="B1463" s="85" t="s">
        <v>145</v>
      </c>
      <c r="C1463" s="85" t="s">
        <v>145</v>
      </c>
      <c r="D1463" s="85" t="s">
        <v>3569</v>
      </c>
      <c r="E1463" s="85" t="s">
        <v>100</v>
      </c>
      <c r="F1463" s="85" t="s">
        <v>207</v>
      </c>
      <c r="G1463" s="85" t="s">
        <v>208</v>
      </c>
      <c r="H1463" s="86" t="s">
        <v>118</v>
      </c>
      <c r="I1463" s="86">
        <v>43746</v>
      </c>
      <c r="J1463" s="87">
        <v>3203394.29</v>
      </c>
    </row>
    <row r="1464" spans="1:10" ht="24" x14ac:dyDescent="0.3">
      <c r="A1464" s="84" t="s">
        <v>3570</v>
      </c>
      <c r="B1464" s="85" t="s">
        <v>145</v>
      </c>
      <c r="C1464" s="85" t="s">
        <v>145</v>
      </c>
      <c r="D1464" s="85" t="s">
        <v>3571</v>
      </c>
      <c r="E1464" s="85" t="s">
        <v>100</v>
      </c>
      <c r="F1464" s="85" t="s">
        <v>577</v>
      </c>
      <c r="G1464" s="85" t="s">
        <v>1862</v>
      </c>
      <c r="H1464" s="86" t="s">
        <v>118</v>
      </c>
      <c r="I1464" s="86">
        <v>43747</v>
      </c>
      <c r="J1464" s="87">
        <v>2457471.7899999996</v>
      </c>
    </row>
    <row r="1465" spans="1:10" x14ac:dyDescent="0.3">
      <c r="A1465" s="84" t="s">
        <v>3572</v>
      </c>
      <c r="B1465" s="85" t="s">
        <v>188</v>
      </c>
      <c r="C1465" s="85" t="s">
        <v>188</v>
      </c>
      <c r="D1465" s="85" t="s">
        <v>3573</v>
      </c>
      <c r="E1465" s="85" t="s">
        <v>3574</v>
      </c>
      <c r="F1465" s="85" t="s">
        <v>100</v>
      </c>
      <c r="G1465" s="85" t="s">
        <v>100</v>
      </c>
      <c r="H1465" s="86" t="s">
        <v>118</v>
      </c>
      <c r="I1465" s="86">
        <v>43752</v>
      </c>
      <c r="J1465" s="87">
        <v>7032469.4299999988</v>
      </c>
    </row>
    <row r="1466" spans="1:10" ht="24" x14ac:dyDescent="0.3">
      <c r="A1466" s="84" t="s">
        <v>3575</v>
      </c>
      <c r="B1466" s="85" t="s">
        <v>145</v>
      </c>
      <c r="C1466" s="85" t="s">
        <v>145</v>
      </c>
      <c r="D1466" s="85" t="s">
        <v>3576</v>
      </c>
      <c r="E1466" s="85" t="s">
        <v>100</v>
      </c>
      <c r="F1466" s="85" t="s">
        <v>100</v>
      </c>
      <c r="G1466" s="85" t="s">
        <v>100</v>
      </c>
      <c r="H1466" s="86" t="s">
        <v>118</v>
      </c>
      <c r="I1466" s="86">
        <v>43661</v>
      </c>
      <c r="J1466" s="87">
        <v>374727.6</v>
      </c>
    </row>
    <row r="1467" spans="1:10" ht="36" x14ac:dyDescent="0.3">
      <c r="A1467" s="84" t="s">
        <v>3577</v>
      </c>
      <c r="B1467" s="85" t="s">
        <v>145</v>
      </c>
      <c r="C1467" s="85" t="s">
        <v>145</v>
      </c>
      <c r="D1467" s="85" t="s">
        <v>3578</v>
      </c>
      <c r="E1467" s="85" t="s">
        <v>100</v>
      </c>
      <c r="F1467" s="85" t="s">
        <v>853</v>
      </c>
      <c r="G1467" s="85" t="s">
        <v>3579</v>
      </c>
      <c r="H1467" s="86" t="s">
        <v>118</v>
      </c>
      <c r="I1467" s="86">
        <v>43752</v>
      </c>
      <c r="J1467" s="87">
        <v>1498062.27</v>
      </c>
    </row>
    <row r="1468" spans="1:10" ht="24" x14ac:dyDescent="0.3">
      <c r="A1468" s="84" t="s">
        <v>3580</v>
      </c>
      <c r="B1468" s="85" t="s">
        <v>145</v>
      </c>
      <c r="C1468" s="85" t="s">
        <v>145</v>
      </c>
      <c r="D1468" s="85" t="s">
        <v>3581</v>
      </c>
      <c r="E1468" s="85" t="s">
        <v>100</v>
      </c>
      <c r="F1468" s="85" t="s">
        <v>336</v>
      </c>
      <c r="G1468" s="85" t="s">
        <v>1809</v>
      </c>
      <c r="H1468" s="86" t="s">
        <v>118</v>
      </c>
      <c r="I1468" s="86">
        <v>43752</v>
      </c>
      <c r="J1468" s="87">
        <v>6219794.8400000008</v>
      </c>
    </row>
    <row r="1469" spans="1:10" ht="24" x14ac:dyDescent="0.3">
      <c r="A1469" s="84" t="s">
        <v>3582</v>
      </c>
      <c r="B1469" s="85" t="s">
        <v>145</v>
      </c>
      <c r="C1469" s="85" t="s">
        <v>145</v>
      </c>
      <c r="D1469" s="85" t="s">
        <v>3583</v>
      </c>
      <c r="E1469" s="85" t="s">
        <v>100</v>
      </c>
      <c r="F1469" s="85" t="s">
        <v>336</v>
      </c>
      <c r="G1469" s="85" t="s">
        <v>3584</v>
      </c>
      <c r="H1469" s="86" t="s">
        <v>118</v>
      </c>
      <c r="I1469" s="86">
        <v>43752</v>
      </c>
      <c r="J1469" s="87">
        <v>1608351.97</v>
      </c>
    </row>
    <row r="1470" spans="1:10" ht="24" x14ac:dyDescent="0.3">
      <c r="A1470" s="84" t="s">
        <v>3585</v>
      </c>
      <c r="B1470" s="85" t="s">
        <v>145</v>
      </c>
      <c r="C1470" s="85" t="s">
        <v>145</v>
      </c>
      <c r="D1470" s="85" t="s">
        <v>3586</v>
      </c>
      <c r="E1470" s="85" t="s">
        <v>100</v>
      </c>
      <c r="F1470" s="85" t="s">
        <v>336</v>
      </c>
      <c r="G1470" s="85" t="s">
        <v>1529</v>
      </c>
      <c r="H1470" s="86" t="s">
        <v>118</v>
      </c>
      <c r="I1470" s="86">
        <v>43752</v>
      </c>
      <c r="J1470" s="87">
        <v>10299655.959999999</v>
      </c>
    </row>
    <row r="1471" spans="1:10" ht="24" x14ac:dyDescent="0.3">
      <c r="A1471" s="84" t="s">
        <v>3587</v>
      </c>
      <c r="B1471" s="85" t="s">
        <v>145</v>
      </c>
      <c r="C1471" s="85" t="s">
        <v>145</v>
      </c>
      <c r="D1471" s="85" t="s">
        <v>3588</v>
      </c>
      <c r="E1471" s="85" t="s">
        <v>100</v>
      </c>
      <c r="F1471" s="85" t="s">
        <v>158</v>
      </c>
      <c r="G1471" s="85" t="s">
        <v>1348</v>
      </c>
      <c r="H1471" s="86" t="s">
        <v>118</v>
      </c>
      <c r="I1471" s="86">
        <v>43755</v>
      </c>
      <c r="J1471" s="87">
        <v>3697778.15</v>
      </c>
    </row>
    <row r="1472" spans="1:10" ht="48" x14ac:dyDescent="0.3">
      <c r="A1472" s="84" t="s">
        <v>3589</v>
      </c>
      <c r="B1472" s="85" t="s">
        <v>145</v>
      </c>
      <c r="C1472" s="85" t="s">
        <v>145</v>
      </c>
      <c r="D1472" s="85" t="s">
        <v>3590</v>
      </c>
      <c r="E1472" s="85" t="s">
        <v>100</v>
      </c>
      <c r="F1472" s="85" t="s">
        <v>122</v>
      </c>
      <c r="G1472" s="85" t="s">
        <v>471</v>
      </c>
      <c r="H1472" s="86" t="s">
        <v>118</v>
      </c>
      <c r="I1472" s="86">
        <v>43754</v>
      </c>
      <c r="J1472" s="87">
        <v>2875614.08</v>
      </c>
    </row>
    <row r="1473" spans="1:10" x14ac:dyDescent="0.3">
      <c r="A1473" s="84" t="s">
        <v>3591</v>
      </c>
      <c r="B1473" s="85" t="s">
        <v>145</v>
      </c>
      <c r="C1473" s="85" t="s">
        <v>145</v>
      </c>
      <c r="D1473" s="85" t="s">
        <v>3592</v>
      </c>
      <c r="E1473" s="85" t="s">
        <v>100</v>
      </c>
      <c r="F1473" s="85" t="s">
        <v>100</v>
      </c>
      <c r="G1473" s="85" t="s">
        <v>100</v>
      </c>
      <c r="H1473" s="86" t="s">
        <v>118</v>
      </c>
      <c r="I1473" s="86">
        <v>43699</v>
      </c>
      <c r="J1473" s="87">
        <v>1512276.4800000002</v>
      </c>
    </row>
    <row r="1474" spans="1:10" ht="60" x14ac:dyDescent="0.3">
      <c r="A1474" s="84" t="s">
        <v>3593</v>
      </c>
      <c r="B1474" s="85" t="s">
        <v>115</v>
      </c>
      <c r="C1474" s="85" t="s">
        <v>115</v>
      </c>
      <c r="D1474" s="85" t="s">
        <v>3594</v>
      </c>
      <c r="E1474" s="85" t="s">
        <v>100</v>
      </c>
      <c r="F1474" s="85" t="s">
        <v>130</v>
      </c>
      <c r="G1474" s="85" t="s">
        <v>3595</v>
      </c>
      <c r="H1474" s="86" t="s">
        <v>118</v>
      </c>
      <c r="I1474" s="86">
        <v>43956</v>
      </c>
      <c r="J1474" s="87">
        <v>2862453</v>
      </c>
    </row>
    <row r="1475" spans="1:10" ht="36" x14ac:dyDescent="0.3">
      <c r="A1475" s="84" t="s">
        <v>3596</v>
      </c>
      <c r="B1475" s="85" t="s">
        <v>145</v>
      </c>
      <c r="C1475" s="85" t="s">
        <v>145</v>
      </c>
      <c r="D1475" s="85" t="s">
        <v>3597</v>
      </c>
      <c r="E1475" s="85" t="s">
        <v>100</v>
      </c>
      <c r="F1475" s="85" t="s">
        <v>853</v>
      </c>
      <c r="G1475" s="85" t="s">
        <v>3142</v>
      </c>
      <c r="H1475" s="86" t="s">
        <v>118</v>
      </c>
      <c r="I1475" s="86">
        <v>43756</v>
      </c>
      <c r="J1475" s="87">
        <v>5641830.2600000007</v>
      </c>
    </row>
    <row r="1476" spans="1:10" ht="48" x14ac:dyDescent="0.3">
      <c r="A1476" s="84" t="s">
        <v>3598</v>
      </c>
      <c r="B1476" s="85" t="s">
        <v>145</v>
      </c>
      <c r="C1476" s="85" t="s">
        <v>145</v>
      </c>
      <c r="D1476" s="85" t="s">
        <v>3599</v>
      </c>
      <c r="E1476" s="85" t="s">
        <v>100</v>
      </c>
      <c r="F1476" s="85" t="s">
        <v>122</v>
      </c>
      <c r="G1476" s="85" t="s">
        <v>183</v>
      </c>
      <c r="H1476" s="86" t="s">
        <v>118</v>
      </c>
      <c r="I1476" s="86">
        <v>43756</v>
      </c>
      <c r="J1476" s="87">
        <v>3002520.23</v>
      </c>
    </row>
    <row r="1477" spans="1:10" ht="24" x14ac:dyDescent="0.3">
      <c r="A1477" s="84" t="s">
        <v>3600</v>
      </c>
      <c r="B1477" s="85" t="s">
        <v>145</v>
      </c>
      <c r="C1477" s="85" t="s">
        <v>145</v>
      </c>
      <c r="D1477" s="85" t="s">
        <v>3601</v>
      </c>
      <c r="E1477" s="85" t="s">
        <v>100</v>
      </c>
      <c r="F1477" s="85" t="s">
        <v>100</v>
      </c>
      <c r="G1477" s="85" t="s">
        <v>100</v>
      </c>
      <c r="H1477" s="86" t="s">
        <v>118</v>
      </c>
      <c r="I1477" s="86">
        <v>43704</v>
      </c>
      <c r="J1477" s="87">
        <v>473993.10000000003</v>
      </c>
    </row>
    <row r="1478" spans="1:10" ht="48" x14ac:dyDescent="0.3">
      <c r="A1478" s="84" t="s">
        <v>3602</v>
      </c>
      <c r="B1478" s="85" t="s">
        <v>145</v>
      </c>
      <c r="C1478" s="85" t="s">
        <v>145</v>
      </c>
      <c r="D1478" s="85" t="s">
        <v>3603</v>
      </c>
      <c r="E1478" s="85" t="s">
        <v>100</v>
      </c>
      <c r="F1478" s="85" t="s">
        <v>130</v>
      </c>
      <c r="G1478" s="85" t="s">
        <v>3604</v>
      </c>
      <c r="H1478" s="86" t="s">
        <v>118</v>
      </c>
      <c r="I1478" s="86">
        <v>43756</v>
      </c>
      <c r="J1478" s="87">
        <v>1386346.5</v>
      </c>
    </row>
    <row r="1479" spans="1:10" ht="36" x14ac:dyDescent="0.3">
      <c r="A1479" s="84" t="s">
        <v>3605</v>
      </c>
      <c r="B1479" s="85" t="s">
        <v>145</v>
      </c>
      <c r="C1479" s="85" t="s">
        <v>145</v>
      </c>
      <c r="D1479" s="85" t="s">
        <v>3606</v>
      </c>
      <c r="E1479" s="85" t="s">
        <v>100</v>
      </c>
      <c r="F1479" s="85" t="s">
        <v>130</v>
      </c>
      <c r="G1479" s="85" t="s">
        <v>3607</v>
      </c>
      <c r="H1479" s="86" t="s">
        <v>118</v>
      </c>
      <c r="I1479" s="86">
        <v>43759</v>
      </c>
      <c r="J1479" s="87">
        <v>977358.56000000017</v>
      </c>
    </row>
    <row r="1480" spans="1:10" ht="36" x14ac:dyDescent="0.3">
      <c r="A1480" s="84" t="s">
        <v>3608</v>
      </c>
      <c r="B1480" s="85" t="s">
        <v>188</v>
      </c>
      <c r="C1480" s="85" t="s">
        <v>188</v>
      </c>
      <c r="D1480" s="85" t="s">
        <v>3609</v>
      </c>
      <c r="E1480" s="85" t="s">
        <v>100</v>
      </c>
      <c r="F1480" s="85" t="s">
        <v>162</v>
      </c>
      <c r="G1480" s="85" t="s">
        <v>1906</v>
      </c>
      <c r="H1480" s="86" t="s">
        <v>118</v>
      </c>
      <c r="I1480" s="86">
        <v>43746</v>
      </c>
      <c r="J1480" s="87">
        <v>14959890.890000001</v>
      </c>
    </row>
    <row r="1481" spans="1:10" ht="24" x14ac:dyDescent="0.3">
      <c r="A1481" s="84" t="s">
        <v>3610</v>
      </c>
      <c r="B1481" s="85" t="s">
        <v>145</v>
      </c>
      <c r="C1481" s="85" t="s">
        <v>145</v>
      </c>
      <c r="D1481" s="85" t="s">
        <v>3611</v>
      </c>
      <c r="E1481" s="85" t="s">
        <v>100</v>
      </c>
      <c r="F1481" s="85" t="s">
        <v>2132</v>
      </c>
      <c r="G1481" s="85" t="s">
        <v>2302</v>
      </c>
      <c r="H1481" s="86" t="s">
        <v>118</v>
      </c>
      <c r="I1481" s="86">
        <v>43760</v>
      </c>
      <c r="J1481" s="87">
        <v>6074464.089999998</v>
      </c>
    </row>
    <row r="1482" spans="1:10" ht="60" x14ac:dyDescent="0.3">
      <c r="A1482" s="84" t="s">
        <v>3612</v>
      </c>
      <c r="B1482" s="85" t="s">
        <v>3355</v>
      </c>
      <c r="C1482" s="85" t="s">
        <v>3355</v>
      </c>
      <c r="D1482" s="85" t="s">
        <v>3613</v>
      </c>
      <c r="E1482" s="85" t="s">
        <v>3614</v>
      </c>
      <c r="F1482" s="85" t="s">
        <v>100</v>
      </c>
      <c r="G1482" s="85" t="s">
        <v>100</v>
      </c>
      <c r="H1482" s="86" t="s">
        <v>118</v>
      </c>
      <c r="I1482" s="86">
        <v>43678</v>
      </c>
      <c r="J1482" s="87">
        <v>92051.540000000008</v>
      </c>
    </row>
    <row r="1483" spans="1:10" ht="24" x14ac:dyDescent="0.3">
      <c r="A1483" s="84" t="s">
        <v>3615</v>
      </c>
      <c r="B1483" s="85" t="s">
        <v>145</v>
      </c>
      <c r="C1483" s="85" t="s">
        <v>145</v>
      </c>
      <c r="D1483" s="85" t="s">
        <v>3616</v>
      </c>
      <c r="E1483" s="85" t="s">
        <v>1372</v>
      </c>
      <c r="F1483" s="85" t="s">
        <v>100</v>
      </c>
      <c r="G1483" s="85" t="s">
        <v>100</v>
      </c>
      <c r="H1483" s="86" t="s">
        <v>118</v>
      </c>
      <c r="I1483" s="86">
        <v>43763</v>
      </c>
      <c r="J1483" s="87">
        <v>1786593.5999999996</v>
      </c>
    </row>
    <row r="1484" spans="1:10" ht="36" x14ac:dyDescent="0.3">
      <c r="A1484" s="84" t="s">
        <v>3617</v>
      </c>
      <c r="B1484" s="85" t="s">
        <v>145</v>
      </c>
      <c r="C1484" s="85" t="s">
        <v>145</v>
      </c>
      <c r="D1484" s="85" t="s">
        <v>3618</v>
      </c>
      <c r="E1484" s="85" t="s">
        <v>100</v>
      </c>
      <c r="F1484" s="85" t="s">
        <v>122</v>
      </c>
      <c r="G1484" s="85" t="s">
        <v>1290</v>
      </c>
      <c r="H1484" s="86" t="s">
        <v>118</v>
      </c>
      <c r="I1484" s="86">
        <v>43762</v>
      </c>
      <c r="J1484" s="87">
        <v>11675889.940000001</v>
      </c>
    </row>
    <row r="1485" spans="1:10" ht="24" x14ac:dyDescent="0.3">
      <c r="A1485" s="84" t="s">
        <v>3619</v>
      </c>
      <c r="B1485" s="85" t="s">
        <v>145</v>
      </c>
      <c r="C1485" s="85" t="s">
        <v>145</v>
      </c>
      <c r="D1485" s="85" t="s">
        <v>3620</v>
      </c>
      <c r="E1485" s="85" t="s">
        <v>100</v>
      </c>
      <c r="F1485" s="85" t="s">
        <v>130</v>
      </c>
      <c r="G1485" s="85" t="s">
        <v>1189</v>
      </c>
      <c r="H1485" s="86" t="s">
        <v>118</v>
      </c>
      <c r="I1485" s="86">
        <v>43766</v>
      </c>
      <c r="J1485" s="87">
        <v>1210491.7</v>
      </c>
    </row>
    <row r="1486" spans="1:10" ht="24" x14ac:dyDescent="0.3">
      <c r="A1486" s="84" t="s">
        <v>3621</v>
      </c>
      <c r="B1486" s="85" t="s">
        <v>145</v>
      </c>
      <c r="C1486" s="85" t="s">
        <v>145</v>
      </c>
      <c r="D1486" s="85" t="s">
        <v>3622</v>
      </c>
      <c r="E1486" s="85" t="s">
        <v>100</v>
      </c>
      <c r="F1486" s="85" t="s">
        <v>147</v>
      </c>
      <c r="G1486" s="85" t="s">
        <v>3623</v>
      </c>
      <c r="H1486" s="86" t="s">
        <v>118</v>
      </c>
      <c r="I1486" s="86">
        <v>43766</v>
      </c>
      <c r="J1486" s="87">
        <v>2430686.8299999991</v>
      </c>
    </row>
    <row r="1487" spans="1:10" ht="48" x14ac:dyDescent="0.3">
      <c r="A1487" s="84" t="s">
        <v>3624</v>
      </c>
      <c r="B1487" s="85" t="s">
        <v>3382</v>
      </c>
      <c r="C1487" s="85" t="s">
        <v>3382</v>
      </c>
      <c r="D1487" s="85" t="s">
        <v>3625</v>
      </c>
      <c r="E1487" s="85" t="s">
        <v>1372</v>
      </c>
      <c r="F1487" s="85" t="s">
        <v>100</v>
      </c>
      <c r="G1487" s="85" t="s">
        <v>100</v>
      </c>
      <c r="H1487" s="86" t="s">
        <v>118</v>
      </c>
      <c r="I1487" s="86">
        <v>43892</v>
      </c>
      <c r="J1487" s="87">
        <v>470673</v>
      </c>
    </row>
    <row r="1488" spans="1:10" ht="24" x14ac:dyDescent="0.3">
      <c r="A1488" s="84" t="s">
        <v>3626</v>
      </c>
      <c r="B1488" s="85" t="s">
        <v>145</v>
      </c>
      <c r="C1488" s="85" t="s">
        <v>145</v>
      </c>
      <c r="D1488" s="85" t="s">
        <v>3627</v>
      </c>
      <c r="E1488" s="85" t="s">
        <v>100</v>
      </c>
      <c r="F1488" s="85" t="s">
        <v>100</v>
      </c>
      <c r="G1488" s="85" t="s">
        <v>100</v>
      </c>
      <c r="H1488" s="86" t="s">
        <v>118</v>
      </c>
      <c r="I1488" s="86">
        <v>44228</v>
      </c>
      <c r="J1488" s="87">
        <v>923866.01</v>
      </c>
    </row>
    <row r="1489" spans="1:10" x14ac:dyDescent="0.3">
      <c r="A1489" s="84" t="s">
        <v>3628</v>
      </c>
      <c r="B1489" s="85" t="s">
        <v>145</v>
      </c>
      <c r="C1489" s="85" t="s">
        <v>145</v>
      </c>
      <c r="D1489" s="85" t="s">
        <v>3629</v>
      </c>
      <c r="E1489" s="85" t="s">
        <v>100</v>
      </c>
      <c r="F1489" s="85" t="s">
        <v>100</v>
      </c>
      <c r="G1489" s="85" t="s">
        <v>100</v>
      </c>
      <c r="H1489" s="86" t="s">
        <v>118</v>
      </c>
      <c r="I1489" s="86">
        <v>43690</v>
      </c>
      <c r="J1489" s="87">
        <v>4189337.5999999987</v>
      </c>
    </row>
    <row r="1490" spans="1:10" x14ac:dyDescent="0.3">
      <c r="A1490" s="84" t="s">
        <v>3630</v>
      </c>
      <c r="B1490" s="85" t="s">
        <v>145</v>
      </c>
      <c r="C1490" s="85" t="s">
        <v>145</v>
      </c>
      <c r="D1490" s="85" t="s">
        <v>3631</v>
      </c>
      <c r="E1490" s="85" t="s">
        <v>100</v>
      </c>
      <c r="F1490" s="85" t="s">
        <v>100</v>
      </c>
      <c r="G1490" s="85" t="s">
        <v>100</v>
      </c>
      <c r="H1490" s="86" t="s">
        <v>118</v>
      </c>
      <c r="I1490" s="86">
        <v>43690</v>
      </c>
      <c r="J1490" s="87">
        <v>257004.05000000002</v>
      </c>
    </row>
    <row r="1491" spans="1:10" x14ac:dyDescent="0.3">
      <c r="A1491" s="84" t="s">
        <v>3632</v>
      </c>
      <c r="B1491" s="85" t="s">
        <v>188</v>
      </c>
      <c r="C1491" s="85" t="s">
        <v>188</v>
      </c>
      <c r="D1491" s="85" t="s">
        <v>3633</v>
      </c>
      <c r="E1491" s="85" t="s">
        <v>3031</v>
      </c>
      <c r="F1491" s="85" t="s">
        <v>100</v>
      </c>
      <c r="G1491" s="85" t="s">
        <v>100</v>
      </c>
      <c r="H1491" s="86" t="s">
        <v>118</v>
      </c>
      <c r="I1491" s="86">
        <v>43753</v>
      </c>
      <c r="J1491" s="87">
        <v>17474079.849999998</v>
      </c>
    </row>
    <row r="1492" spans="1:10" ht="24" x14ac:dyDescent="0.3">
      <c r="A1492" s="84" t="s">
        <v>3634</v>
      </c>
      <c r="B1492" s="85" t="s">
        <v>145</v>
      </c>
      <c r="C1492" s="85" t="s">
        <v>145</v>
      </c>
      <c r="D1492" s="85" t="s">
        <v>3635</v>
      </c>
      <c r="E1492" s="85" t="s">
        <v>100</v>
      </c>
      <c r="F1492" s="85" t="s">
        <v>100</v>
      </c>
      <c r="G1492" s="85" t="s">
        <v>100</v>
      </c>
      <c r="H1492" s="86" t="s">
        <v>118</v>
      </c>
      <c r="I1492" s="86">
        <v>44228</v>
      </c>
      <c r="J1492" s="87">
        <v>2546888.98</v>
      </c>
    </row>
    <row r="1493" spans="1:10" ht="24" x14ac:dyDescent="0.3">
      <c r="A1493" s="84" t="s">
        <v>3636</v>
      </c>
      <c r="B1493" s="85" t="s">
        <v>145</v>
      </c>
      <c r="C1493" s="85" t="s">
        <v>145</v>
      </c>
      <c r="D1493" s="85" t="s">
        <v>3637</v>
      </c>
      <c r="E1493" s="85" t="s">
        <v>100</v>
      </c>
      <c r="F1493" s="85" t="s">
        <v>130</v>
      </c>
      <c r="G1493" s="85" t="s">
        <v>2616</v>
      </c>
      <c r="H1493" s="86" t="s">
        <v>118</v>
      </c>
      <c r="I1493" s="86">
        <v>43767</v>
      </c>
      <c r="J1493" s="87">
        <v>598274.65</v>
      </c>
    </row>
    <row r="1494" spans="1:10" ht="24" x14ac:dyDescent="0.3">
      <c r="A1494" s="84" t="s">
        <v>3638</v>
      </c>
      <c r="B1494" s="85" t="s">
        <v>145</v>
      </c>
      <c r="C1494" s="85" t="s">
        <v>145</v>
      </c>
      <c r="D1494" s="85" t="s">
        <v>3639</v>
      </c>
      <c r="E1494" s="85" t="s">
        <v>100</v>
      </c>
      <c r="F1494" s="85" t="s">
        <v>130</v>
      </c>
      <c r="G1494" s="85" t="s">
        <v>3640</v>
      </c>
      <c r="H1494" s="86" t="s">
        <v>118</v>
      </c>
      <c r="I1494" s="86">
        <v>43775</v>
      </c>
      <c r="J1494" s="87">
        <v>277146.55</v>
      </c>
    </row>
    <row r="1495" spans="1:10" ht="24" x14ac:dyDescent="0.3">
      <c r="A1495" s="84" t="s">
        <v>3641</v>
      </c>
      <c r="B1495" s="85" t="s">
        <v>145</v>
      </c>
      <c r="C1495" s="85" t="s">
        <v>145</v>
      </c>
      <c r="D1495" s="85" t="s">
        <v>3642</v>
      </c>
      <c r="E1495" s="85" t="s">
        <v>100</v>
      </c>
      <c r="F1495" s="85" t="s">
        <v>830</v>
      </c>
      <c r="G1495" s="85" t="s">
        <v>831</v>
      </c>
      <c r="H1495" s="86" t="s">
        <v>118</v>
      </c>
      <c r="I1495" s="86">
        <v>43767</v>
      </c>
      <c r="J1495" s="87">
        <v>536372.16</v>
      </c>
    </row>
    <row r="1496" spans="1:10" ht="24" x14ac:dyDescent="0.3">
      <c r="A1496" s="84" t="s">
        <v>3643</v>
      </c>
      <c r="B1496" s="85" t="s">
        <v>145</v>
      </c>
      <c r="C1496" s="85" t="s">
        <v>145</v>
      </c>
      <c r="D1496" s="85" t="s">
        <v>2101</v>
      </c>
      <c r="E1496" s="85" t="s">
        <v>100</v>
      </c>
      <c r="F1496" s="85" t="s">
        <v>294</v>
      </c>
      <c r="G1496" s="85" t="s">
        <v>295</v>
      </c>
      <c r="H1496" s="86" t="s">
        <v>118</v>
      </c>
      <c r="I1496" s="86">
        <v>43768</v>
      </c>
      <c r="J1496" s="87">
        <v>3751351.4600000004</v>
      </c>
    </row>
    <row r="1497" spans="1:10" ht="24" x14ac:dyDescent="0.3">
      <c r="A1497" s="84" t="s">
        <v>3644</v>
      </c>
      <c r="B1497" s="85" t="s">
        <v>145</v>
      </c>
      <c r="C1497" s="85" t="s">
        <v>145</v>
      </c>
      <c r="D1497" s="85" t="s">
        <v>3645</v>
      </c>
      <c r="E1497" s="85" t="s">
        <v>100</v>
      </c>
      <c r="F1497" s="85" t="s">
        <v>225</v>
      </c>
      <c r="G1497" s="85" t="s">
        <v>226</v>
      </c>
      <c r="H1497" s="86" t="s">
        <v>118</v>
      </c>
      <c r="I1497" s="86">
        <v>43774</v>
      </c>
      <c r="J1497" s="87">
        <v>9414486.6099999994</v>
      </c>
    </row>
    <row r="1498" spans="1:10" ht="36" x14ac:dyDescent="0.3">
      <c r="A1498" s="84" t="s">
        <v>3646</v>
      </c>
      <c r="B1498" s="85" t="s">
        <v>145</v>
      </c>
      <c r="C1498" s="85" t="s">
        <v>145</v>
      </c>
      <c r="D1498" s="85" t="s">
        <v>3647</v>
      </c>
      <c r="E1498" s="85" t="s">
        <v>100</v>
      </c>
      <c r="F1498" s="85" t="s">
        <v>225</v>
      </c>
      <c r="G1498" s="85" t="s">
        <v>226</v>
      </c>
      <c r="H1498" s="86" t="s">
        <v>118</v>
      </c>
      <c r="I1498" s="86">
        <v>43781</v>
      </c>
      <c r="J1498" s="87">
        <v>1745768.5300000003</v>
      </c>
    </row>
    <row r="1499" spans="1:10" ht="24" x14ac:dyDescent="0.3">
      <c r="A1499" s="84" t="s">
        <v>3648</v>
      </c>
      <c r="B1499" s="85" t="s">
        <v>3454</v>
      </c>
      <c r="C1499" s="85" t="s">
        <v>3454</v>
      </c>
      <c r="D1499" s="85" t="s">
        <v>3649</v>
      </c>
      <c r="E1499" s="85" t="s">
        <v>100</v>
      </c>
      <c r="F1499" s="85" t="s">
        <v>130</v>
      </c>
      <c r="G1499" s="85" t="s">
        <v>3650</v>
      </c>
      <c r="H1499" s="86" t="s">
        <v>118</v>
      </c>
      <c r="I1499" s="86">
        <v>43703</v>
      </c>
      <c r="J1499" s="87">
        <v>3326124.3899999997</v>
      </c>
    </row>
    <row r="1500" spans="1:10" ht="24" x14ac:dyDescent="0.3">
      <c r="A1500" s="84" t="s">
        <v>3651</v>
      </c>
      <c r="B1500" s="85" t="s">
        <v>145</v>
      </c>
      <c r="C1500" s="85" t="s">
        <v>145</v>
      </c>
      <c r="D1500" s="85" t="s">
        <v>3652</v>
      </c>
      <c r="E1500" s="85" t="s">
        <v>100</v>
      </c>
      <c r="F1500" s="85" t="s">
        <v>100</v>
      </c>
      <c r="G1500" s="85" t="s">
        <v>100</v>
      </c>
      <c r="H1500" s="86" t="s">
        <v>118</v>
      </c>
      <c r="I1500" s="86">
        <v>43728</v>
      </c>
      <c r="J1500" s="87">
        <v>133131.6</v>
      </c>
    </row>
    <row r="1501" spans="1:10" ht="24" x14ac:dyDescent="0.3">
      <c r="A1501" s="84" t="s">
        <v>3653</v>
      </c>
      <c r="B1501" s="85" t="s">
        <v>3654</v>
      </c>
      <c r="C1501" s="85" t="s">
        <v>3654</v>
      </c>
      <c r="D1501" s="85" t="s">
        <v>3655</v>
      </c>
      <c r="E1501" s="85" t="s">
        <v>100</v>
      </c>
      <c r="F1501" s="85" t="s">
        <v>416</v>
      </c>
      <c r="G1501" s="85" t="s">
        <v>417</v>
      </c>
      <c r="H1501" s="86" t="s">
        <v>118</v>
      </c>
      <c r="I1501" s="86">
        <v>44036</v>
      </c>
      <c r="J1501" s="87">
        <v>3481822.55</v>
      </c>
    </row>
    <row r="1502" spans="1:10" ht="36" x14ac:dyDescent="0.3">
      <c r="A1502" s="84" t="s">
        <v>3656</v>
      </c>
      <c r="B1502" s="85" t="s">
        <v>188</v>
      </c>
      <c r="C1502" s="85" t="s">
        <v>188</v>
      </c>
      <c r="D1502" s="85" t="s">
        <v>3657</v>
      </c>
      <c r="E1502" s="85" t="s">
        <v>100</v>
      </c>
      <c r="F1502" s="85" t="s">
        <v>130</v>
      </c>
      <c r="G1502" s="85" t="s">
        <v>170</v>
      </c>
      <c r="H1502" s="86" t="s">
        <v>118</v>
      </c>
      <c r="I1502" s="86">
        <v>43794</v>
      </c>
      <c r="J1502" s="87">
        <v>18479367.18</v>
      </c>
    </row>
    <row r="1503" spans="1:10" x14ac:dyDescent="0.3">
      <c r="A1503" s="84" t="s">
        <v>3658</v>
      </c>
      <c r="B1503" s="85" t="s">
        <v>145</v>
      </c>
      <c r="C1503" s="85" t="s">
        <v>145</v>
      </c>
      <c r="D1503" s="85" t="s">
        <v>3659</v>
      </c>
      <c r="E1503" s="85" t="s">
        <v>100</v>
      </c>
      <c r="F1503" s="85" t="s">
        <v>100</v>
      </c>
      <c r="G1503" s="85" t="s">
        <v>100</v>
      </c>
      <c r="H1503" s="86" t="s">
        <v>118</v>
      </c>
      <c r="I1503" s="86">
        <v>43748</v>
      </c>
      <c r="J1503" s="87">
        <v>12330718.460000003</v>
      </c>
    </row>
    <row r="1504" spans="1:10" ht="24" x14ac:dyDescent="0.3">
      <c r="A1504" s="84" t="s">
        <v>3660</v>
      </c>
      <c r="B1504" s="85" t="s">
        <v>145</v>
      </c>
      <c r="C1504" s="85" t="s">
        <v>145</v>
      </c>
      <c r="D1504" s="85" t="s">
        <v>3661</v>
      </c>
      <c r="E1504" s="85" t="s">
        <v>100</v>
      </c>
      <c r="F1504" s="85" t="s">
        <v>100</v>
      </c>
      <c r="G1504" s="85" t="s">
        <v>100</v>
      </c>
      <c r="H1504" s="86" t="s">
        <v>118</v>
      </c>
      <c r="I1504" s="86">
        <v>43741</v>
      </c>
      <c r="J1504" s="87">
        <v>1903998.9599999995</v>
      </c>
    </row>
    <row r="1505" spans="1:10" x14ac:dyDescent="0.3">
      <c r="A1505" s="84" t="s">
        <v>3662</v>
      </c>
      <c r="B1505" s="85" t="s">
        <v>145</v>
      </c>
      <c r="C1505" s="85" t="s">
        <v>145</v>
      </c>
      <c r="D1505" s="85" t="s">
        <v>3663</v>
      </c>
      <c r="E1505" s="85" t="s">
        <v>100</v>
      </c>
      <c r="F1505" s="85" t="s">
        <v>100</v>
      </c>
      <c r="G1505" s="85" t="s">
        <v>100</v>
      </c>
      <c r="H1505" s="86" t="s">
        <v>118</v>
      </c>
      <c r="I1505" s="86">
        <v>43741</v>
      </c>
      <c r="J1505" s="87">
        <v>1419200.7800000003</v>
      </c>
    </row>
    <row r="1506" spans="1:10" ht="24" x14ac:dyDescent="0.3">
      <c r="A1506" s="84" t="s">
        <v>3664</v>
      </c>
      <c r="B1506" s="85" t="s">
        <v>145</v>
      </c>
      <c r="C1506" s="85" t="s">
        <v>145</v>
      </c>
      <c r="D1506" s="85" t="s">
        <v>3665</v>
      </c>
      <c r="E1506" s="85" t="s">
        <v>100</v>
      </c>
      <c r="F1506" s="85" t="s">
        <v>100</v>
      </c>
      <c r="G1506" s="85" t="s">
        <v>100</v>
      </c>
      <c r="H1506" s="86" t="s">
        <v>118</v>
      </c>
      <c r="I1506" s="86">
        <v>43749</v>
      </c>
      <c r="J1506" s="87">
        <v>9757620.1999999993</v>
      </c>
    </row>
    <row r="1507" spans="1:10" x14ac:dyDescent="0.3">
      <c r="A1507" s="84" t="s">
        <v>3666</v>
      </c>
      <c r="B1507" s="85" t="s">
        <v>145</v>
      </c>
      <c r="C1507" s="85" t="s">
        <v>145</v>
      </c>
      <c r="D1507" s="85" t="s">
        <v>3667</v>
      </c>
      <c r="E1507" s="85" t="s">
        <v>100</v>
      </c>
      <c r="F1507" s="85" t="s">
        <v>100</v>
      </c>
      <c r="G1507" s="85" t="s">
        <v>100</v>
      </c>
      <c r="H1507" s="86" t="s">
        <v>118</v>
      </c>
      <c r="I1507" s="86">
        <v>43755</v>
      </c>
      <c r="J1507" s="87">
        <v>7038091.0399999991</v>
      </c>
    </row>
    <row r="1508" spans="1:10" ht="24" x14ac:dyDescent="0.3">
      <c r="A1508" s="84" t="s">
        <v>3668</v>
      </c>
      <c r="B1508" s="85" t="s">
        <v>145</v>
      </c>
      <c r="C1508" s="85" t="s">
        <v>145</v>
      </c>
      <c r="D1508" s="85" t="s">
        <v>3669</v>
      </c>
      <c r="E1508" s="85" t="s">
        <v>100</v>
      </c>
      <c r="F1508" s="85" t="s">
        <v>100</v>
      </c>
      <c r="G1508" s="85" t="s">
        <v>100</v>
      </c>
      <c r="H1508" s="86" t="s">
        <v>118</v>
      </c>
      <c r="I1508" s="86">
        <v>43755</v>
      </c>
      <c r="J1508" s="87">
        <v>4508979.62</v>
      </c>
    </row>
    <row r="1509" spans="1:10" x14ac:dyDescent="0.3">
      <c r="A1509" s="84" t="s">
        <v>3670</v>
      </c>
      <c r="B1509" s="85" t="s">
        <v>145</v>
      </c>
      <c r="C1509" s="85" t="s">
        <v>145</v>
      </c>
      <c r="D1509" s="85" t="s">
        <v>3671</v>
      </c>
      <c r="E1509" s="85" t="s">
        <v>100</v>
      </c>
      <c r="F1509" s="85" t="s">
        <v>100</v>
      </c>
      <c r="G1509" s="85" t="s">
        <v>100</v>
      </c>
      <c r="H1509" s="86" t="s">
        <v>118</v>
      </c>
      <c r="I1509" s="86">
        <v>43748</v>
      </c>
      <c r="J1509" s="87">
        <v>13799041.199999999</v>
      </c>
    </row>
    <row r="1510" spans="1:10" x14ac:dyDescent="0.3">
      <c r="A1510" s="84" t="s">
        <v>3672</v>
      </c>
      <c r="B1510" s="85" t="s">
        <v>145</v>
      </c>
      <c r="C1510" s="85" t="s">
        <v>145</v>
      </c>
      <c r="D1510" s="85" t="s">
        <v>3673</v>
      </c>
      <c r="E1510" s="85" t="s">
        <v>100</v>
      </c>
      <c r="F1510" s="85" t="s">
        <v>100</v>
      </c>
      <c r="G1510" s="85" t="s">
        <v>100</v>
      </c>
      <c r="H1510" s="86" t="s">
        <v>118</v>
      </c>
      <c r="I1510" s="86">
        <v>43748</v>
      </c>
      <c r="J1510" s="87">
        <v>31661280</v>
      </c>
    </row>
    <row r="1511" spans="1:10" x14ac:dyDescent="0.3">
      <c r="A1511" s="84" t="s">
        <v>3674</v>
      </c>
      <c r="B1511" s="85" t="s">
        <v>145</v>
      </c>
      <c r="C1511" s="85" t="s">
        <v>145</v>
      </c>
      <c r="D1511" s="85" t="s">
        <v>3675</v>
      </c>
      <c r="E1511" s="85" t="s">
        <v>100</v>
      </c>
      <c r="F1511" s="85" t="s">
        <v>100</v>
      </c>
      <c r="G1511" s="85" t="s">
        <v>100</v>
      </c>
      <c r="H1511" s="86" t="s">
        <v>118</v>
      </c>
      <c r="I1511" s="86">
        <v>43748</v>
      </c>
      <c r="J1511" s="87">
        <v>2600119.7999999998</v>
      </c>
    </row>
    <row r="1512" spans="1:10" ht="60" x14ac:dyDescent="0.3">
      <c r="A1512" s="84" t="s">
        <v>3676</v>
      </c>
      <c r="B1512" s="85" t="s">
        <v>145</v>
      </c>
      <c r="C1512" s="85" t="s">
        <v>145</v>
      </c>
      <c r="D1512" s="85" t="s">
        <v>3677</v>
      </c>
      <c r="E1512" s="85" t="s">
        <v>100</v>
      </c>
      <c r="F1512" s="85" t="s">
        <v>162</v>
      </c>
      <c r="G1512" s="85" t="s">
        <v>1763</v>
      </c>
      <c r="H1512" s="86" t="s">
        <v>118</v>
      </c>
      <c r="I1512" s="86">
        <v>43801</v>
      </c>
      <c r="J1512" s="87">
        <v>2449458.0999999992</v>
      </c>
    </row>
    <row r="1513" spans="1:10" ht="24" x14ac:dyDescent="0.3">
      <c r="A1513" s="84" t="s">
        <v>3678</v>
      </c>
      <c r="B1513" s="85" t="s">
        <v>145</v>
      </c>
      <c r="C1513" s="85" t="s">
        <v>145</v>
      </c>
      <c r="D1513" s="85" t="s">
        <v>3679</v>
      </c>
      <c r="E1513" s="85" t="s">
        <v>100</v>
      </c>
      <c r="F1513" s="85" t="s">
        <v>173</v>
      </c>
      <c r="G1513" s="85" t="s">
        <v>1661</v>
      </c>
      <c r="H1513" s="86" t="s">
        <v>118</v>
      </c>
      <c r="I1513" s="86">
        <v>43798</v>
      </c>
      <c r="J1513" s="87">
        <v>658791.16999999993</v>
      </c>
    </row>
    <row r="1514" spans="1:10" ht="24" x14ac:dyDescent="0.3">
      <c r="A1514" s="84" t="s">
        <v>3680</v>
      </c>
      <c r="B1514" s="85" t="s">
        <v>145</v>
      </c>
      <c r="C1514" s="85" t="s">
        <v>145</v>
      </c>
      <c r="D1514" s="85" t="s">
        <v>3681</v>
      </c>
      <c r="E1514" s="85" t="s">
        <v>100</v>
      </c>
      <c r="F1514" s="85" t="s">
        <v>130</v>
      </c>
      <c r="G1514" s="85" t="s">
        <v>487</v>
      </c>
      <c r="H1514" s="86" t="s">
        <v>118</v>
      </c>
      <c r="I1514" s="86">
        <v>43798</v>
      </c>
      <c r="J1514" s="87">
        <v>526194.98</v>
      </c>
    </row>
    <row r="1515" spans="1:10" ht="24" x14ac:dyDescent="0.3">
      <c r="A1515" s="84" t="s">
        <v>3682</v>
      </c>
      <c r="B1515" s="85" t="s">
        <v>145</v>
      </c>
      <c r="C1515" s="85" t="s">
        <v>145</v>
      </c>
      <c r="D1515" s="85" t="s">
        <v>3683</v>
      </c>
      <c r="E1515" s="85" t="s">
        <v>100</v>
      </c>
      <c r="F1515" s="85" t="s">
        <v>158</v>
      </c>
      <c r="G1515" s="85" t="s">
        <v>2831</v>
      </c>
      <c r="H1515" s="86" t="s">
        <v>118</v>
      </c>
      <c r="I1515" s="86">
        <v>43802</v>
      </c>
      <c r="J1515" s="87">
        <v>276950.49</v>
      </c>
    </row>
    <row r="1516" spans="1:10" ht="36" x14ac:dyDescent="0.3">
      <c r="A1516" s="84" t="s">
        <v>3684</v>
      </c>
      <c r="B1516" s="85" t="s">
        <v>145</v>
      </c>
      <c r="C1516" s="85" t="s">
        <v>145</v>
      </c>
      <c r="D1516" s="85" t="s">
        <v>3685</v>
      </c>
      <c r="E1516" s="85" t="s">
        <v>100</v>
      </c>
      <c r="F1516" s="85" t="s">
        <v>130</v>
      </c>
      <c r="G1516" s="85" t="s">
        <v>3686</v>
      </c>
      <c r="H1516" s="86" t="s">
        <v>118</v>
      </c>
      <c r="I1516" s="86">
        <v>43804</v>
      </c>
      <c r="J1516" s="87">
        <v>3410106.65</v>
      </c>
    </row>
    <row r="1517" spans="1:10" ht="24" x14ac:dyDescent="0.3">
      <c r="A1517" s="84" t="s">
        <v>3687</v>
      </c>
      <c r="B1517" s="85" t="s">
        <v>145</v>
      </c>
      <c r="C1517" s="85" t="s">
        <v>145</v>
      </c>
      <c r="D1517" s="85" t="s">
        <v>3688</v>
      </c>
      <c r="E1517" s="85" t="s">
        <v>100</v>
      </c>
      <c r="F1517" s="85" t="s">
        <v>294</v>
      </c>
      <c r="G1517" s="85" t="s">
        <v>295</v>
      </c>
      <c r="H1517" s="86" t="s">
        <v>118</v>
      </c>
      <c r="I1517" s="86">
        <v>43798</v>
      </c>
      <c r="J1517" s="87">
        <v>4495443</v>
      </c>
    </row>
    <row r="1518" spans="1:10" ht="36" x14ac:dyDescent="0.3">
      <c r="A1518" s="84" t="s">
        <v>3689</v>
      </c>
      <c r="B1518" s="85" t="s">
        <v>145</v>
      </c>
      <c r="C1518" s="85" t="s">
        <v>145</v>
      </c>
      <c r="D1518" s="85" t="s">
        <v>3690</v>
      </c>
      <c r="E1518" s="85" t="s">
        <v>100</v>
      </c>
      <c r="F1518" s="85" t="s">
        <v>122</v>
      </c>
      <c r="G1518" s="85" t="s">
        <v>914</v>
      </c>
      <c r="H1518" s="86" t="s">
        <v>118</v>
      </c>
      <c r="I1518" s="86">
        <v>43798</v>
      </c>
      <c r="J1518" s="87">
        <v>8877131.6999999955</v>
      </c>
    </row>
    <row r="1519" spans="1:10" ht="24" x14ac:dyDescent="0.3">
      <c r="A1519" s="84" t="s">
        <v>3691</v>
      </c>
      <c r="B1519" s="85" t="s">
        <v>145</v>
      </c>
      <c r="C1519" s="85" t="s">
        <v>145</v>
      </c>
      <c r="D1519" s="85" t="s">
        <v>3692</v>
      </c>
      <c r="E1519" s="85" t="s">
        <v>100</v>
      </c>
      <c r="F1519" s="85" t="s">
        <v>981</v>
      </c>
      <c r="G1519" s="85" t="s">
        <v>3693</v>
      </c>
      <c r="H1519" s="86" t="s">
        <v>118</v>
      </c>
      <c r="I1519" s="86">
        <v>43798</v>
      </c>
      <c r="J1519" s="87">
        <v>3542337.37</v>
      </c>
    </row>
    <row r="1520" spans="1:10" ht="24" x14ac:dyDescent="0.3">
      <c r="A1520" s="84" t="s">
        <v>3694</v>
      </c>
      <c r="B1520" s="85" t="s">
        <v>145</v>
      </c>
      <c r="C1520" s="85" t="s">
        <v>145</v>
      </c>
      <c r="D1520" s="85" t="s">
        <v>3695</v>
      </c>
      <c r="E1520" s="85" t="s">
        <v>100</v>
      </c>
      <c r="F1520" s="85" t="s">
        <v>1133</v>
      </c>
      <c r="G1520" s="85" t="s">
        <v>1134</v>
      </c>
      <c r="H1520" s="86" t="s">
        <v>118</v>
      </c>
      <c r="I1520" s="86">
        <v>43797</v>
      </c>
      <c r="J1520" s="87">
        <v>4621131.0999999996</v>
      </c>
    </row>
    <row r="1521" spans="1:10" ht="36" x14ac:dyDescent="0.3">
      <c r="A1521" s="84" t="s">
        <v>3696</v>
      </c>
      <c r="B1521" s="85" t="s">
        <v>145</v>
      </c>
      <c r="C1521" s="85" t="s">
        <v>145</v>
      </c>
      <c r="D1521" s="85" t="s">
        <v>3697</v>
      </c>
      <c r="E1521" s="85" t="s">
        <v>100</v>
      </c>
      <c r="F1521" s="85" t="s">
        <v>151</v>
      </c>
      <c r="G1521" s="85" t="s">
        <v>501</v>
      </c>
      <c r="H1521" s="86" t="s">
        <v>118</v>
      </c>
      <c r="I1521" s="86">
        <v>43798</v>
      </c>
      <c r="J1521" s="87">
        <v>3423404.7299999995</v>
      </c>
    </row>
    <row r="1522" spans="1:10" ht="24" x14ac:dyDescent="0.3">
      <c r="A1522" s="84" t="s">
        <v>3698</v>
      </c>
      <c r="B1522" s="85" t="s">
        <v>145</v>
      </c>
      <c r="C1522" s="85" t="s">
        <v>145</v>
      </c>
      <c r="D1522" s="85" t="s">
        <v>3699</v>
      </c>
      <c r="E1522" s="85" t="s">
        <v>100</v>
      </c>
      <c r="F1522" s="85" t="s">
        <v>1351</v>
      </c>
      <c r="G1522" s="85" t="s">
        <v>3700</v>
      </c>
      <c r="H1522" s="86" t="s">
        <v>118</v>
      </c>
      <c r="I1522" s="86">
        <v>43797</v>
      </c>
      <c r="J1522" s="87">
        <v>3614953.5100000007</v>
      </c>
    </row>
    <row r="1523" spans="1:10" ht="36" x14ac:dyDescent="0.3">
      <c r="A1523" s="84" t="s">
        <v>3701</v>
      </c>
      <c r="B1523" s="85" t="s">
        <v>145</v>
      </c>
      <c r="C1523" s="85" t="s">
        <v>145</v>
      </c>
      <c r="D1523" s="85" t="s">
        <v>3702</v>
      </c>
      <c r="E1523" s="85" t="s">
        <v>100</v>
      </c>
      <c r="F1523" s="85" t="s">
        <v>225</v>
      </c>
      <c r="G1523" s="85" t="s">
        <v>226</v>
      </c>
      <c r="H1523" s="86" t="s">
        <v>118</v>
      </c>
      <c r="I1523" s="86">
        <v>43798</v>
      </c>
      <c r="J1523" s="87">
        <v>10045846.959999997</v>
      </c>
    </row>
    <row r="1524" spans="1:10" ht="36" x14ac:dyDescent="0.3">
      <c r="A1524" s="84" t="s">
        <v>3703</v>
      </c>
      <c r="B1524" s="85" t="s">
        <v>145</v>
      </c>
      <c r="C1524" s="85" t="s">
        <v>145</v>
      </c>
      <c r="D1524" s="85" t="s">
        <v>3704</v>
      </c>
      <c r="E1524" s="85" t="s">
        <v>100</v>
      </c>
      <c r="F1524" s="85" t="s">
        <v>3705</v>
      </c>
      <c r="G1524" s="85" t="s">
        <v>3706</v>
      </c>
      <c r="H1524" s="86" t="s">
        <v>118</v>
      </c>
      <c r="I1524" s="86">
        <v>43798</v>
      </c>
      <c r="J1524" s="87">
        <v>3671216.4499999997</v>
      </c>
    </row>
    <row r="1525" spans="1:10" x14ac:dyDescent="0.3">
      <c r="A1525" s="84" t="s">
        <v>3707</v>
      </c>
      <c r="B1525" s="85" t="s">
        <v>145</v>
      </c>
      <c r="C1525" s="85" t="s">
        <v>145</v>
      </c>
      <c r="D1525" s="85" t="s">
        <v>3708</v>
      </c>
      <c r="E1525" s="85" t="s">
        <v>100</v>
      </c>
      <c r="F1525" s="85" t="s">
        <v>3297</v>
      </c>
      <c r="G1525" s="85" t="s">
        <v>3709</v>
      </c>
      <c r="H1525" s="86" t="s">
        <v>118</v>
      </c>
      <c r="I1525" s="86">
        <v>43798</v>
      </c>
      <c r="J1525" s="87">
        <v>3154621.3</v>
      </c>
    </row>
    <row r="1526" spans="1:10" ht="24" x14ac:dyDescent="0.3">
      <c r="A1526" s="84" t="s">
        <v>3710</v>
      </c>
      <c r="B1526" s="85" t="s">
        <v>145</v>
      </c>
      <c r="C1526" s="85" t="s">
        <v>145</v>
      </c>
      <c r="D1526" s="85" t="s">
        <v>3711</v>
      </c>
      <c r="E1526" s="85" t="s">
        <v>100</v>
      </c>
      <c r="F1526" s="85" t="s">
        <v>1351</v>
      </c>
      <c r="G1526" s="85" t="s">
        <v>3700</v>
      </c>
      <c r="H1526" s="86" t="s">
        <v>118</v>
      </c>
      <c r="I1526" s="86">
        <v>43797</v>
      </c>
      <c r="J1526" s="87">
        <v>3921024.6400000011</v>
      </c>
    </row>
    <row r="1527" spans="1:10" x14ac:dyDescent="0.3">
      <c r="A1527" s="84" t="s">
        <v>3712</v>
      </c>
      <c r="B1527" s="85" t="s">
        <v>145</v>
      </c>
      <c r="C1527" s="85" t="s">
        <v>145</v>
      </c>
      <c r="D1527" s="85" t="s">
        <v>3713</v>
      </c>
      <c r="E1527" s="85" t="s">
        <v>100</v>
      </c>
      <c r="F1527" s="85" t="s">
        <v>100</v>
      </c>
      <c r="G1527" s="85" t="s">
        <v>100</v>
      </c>
      <c r="H1527" s="86" t="s">
        <v>118</v>
      </c>
      <c r="I1527" s="86">
        <v>43749</v>
      </c>
      <c r="J1527" s="87">
        <v>3885300</v>
      </c>
    </row>
    <row r="1528" spans="1:10" ht="36" x14ac:dyDescent="0.3">
      <c r="A1528" s="84" t="s">
        <v>3714</v>
      </c>
      <c r="B1528" s="85" t="s">
        <v>145</v>
      </c>
      <c r="C1528" s="85" t="s">
        <v>145</v>
      </c>
      <c r="D1528" s="85" t="s">
        <v>3715</v>
      </c>
      <c r="E1528" s="85" t="s">
        <v>100</v>
      </c>
      <c r="F1528" s="85" t="s">
        <v>336</v>
      </c>
      <c r="G1528" s="85" t="s">
        <v>337</v>
      </c>
      <c r="H1528" s="86" t="s">
        <v>118</v>
      </c>
      <c r="I1528" s="86">
        <v>43796</v>
      </c>
      <c r="J1528" s="87">
        <v>1939039.86</v>
      </c>
    </row>
    <row r="1529" spans="1:10" ht="24" x14ac:dyDescent="0.3">
      <c r="A1529" s="84" t="s">
        <v>3716</v>
      </c>
      <c r="B1529" s="85" t="s">
        <v>145</v>
      </c>
      <c r="C1529" s="85" t="s">
        <v>145</v>
      </c>
      <c r="D1529" s="85" t="s">
        <v>3717</v>
      </c>
      <c r="E1529" s="85" t="s">
        <v>100</v>
      </c>
      <c r="F1529" s="85" t="s">
        <v>336</v>
      </c>
      <c r="G1529" s="85" t="s">
        <v>337</v>
      </c>
      <c r="H1529" s="86" t="s">
        <v>118</v>
      </c>
      <c r="I1529" s="86">
        <v>43796</v>
      </c>
      <c r="J1529" s="87">
        <v>1708888.49</v>
      </c>
    </row>
    <row r="1530" spans="1:10" ht="48" x14ac:dyDescent="0.3">
      <c r="A1530" s="84" t="s">
        <v>3718</v>
      </c>
      <c r="B1530" s="85" t="s">
        <v>145</v>
      </c>
      <c r="C1530" s="85" t="s">
        <v>145</v>
      </c>
      <c r="D1530" s="85" t="s">
        <v>3719</v>
      </c>
      <c r="E1530" s="85" t="s">
        <v>100</v>
      </c>
      <c r="F1530" s="85" t="s">
        <v>225</v>
      </c>
      <c r="G1530" s="85" t="s">
        <v>226</v>
      </c>
      <c r="H1530" s="86" t="s">
        <v>118</v>
      </c>
      <c r="I1530" s="86">
        <v>43796</v>
      </c>
      <c r="J1530" s="87">
        <v>6348308.5800000019</v>
      </c>
    </row>
    <row r="1531" spans="1:10" x14ac:dyDescent="0.3">
      <c r="A1531" s="84" t="s">
        <v>3720</v>
      </c>
      <c r="B1531" s="85" t="s">
        <v>145</v>
      </c>
      <c r="C1531" s="85" t="s">
        <v>145</v>
      </c>
      <c r="D1531" s="85" t="s">
        <v>3713</v>
      </c>
      <c r="E1531" s="85" t="s">
        <v>100</v>
      </c>
      <c r="F1531" s="85" t="s">
        <v>100</v>
      </c>
      <c r="G1531" s="85" t="s">
        <v>100</v>
      </c>
      <c r="H1531" s="86" t="s">
        <v>118</v>
      </c>
      <c r="I1531" s="86">
        <v>43748</v>
      </c>
      <c r="J1531" s="87">
        <v>3476026</v>
      </c>
    </row>
    <row r="1532" spans="1:10" ht="24" x14ac:dyDescent="0.3">
      <c r="A1532" s="84" t="s">
        <v>3721</v>
      </c>
      <c r="B1532" s="85" t="s">
        <v>145</v>
      </c>
      <c r="C1532" s="85" t="s">
        <v>145</v>
      </c>
      <c r="D1532" s="85" t="s">
        <v>3722</v>
      </c>
      <c r="E1532" s="85" t="s">
        <v>100</v>
      </c>
      <c r="F1532" s="85" t="s">
        <v>420</v>
      </c>
      <c r="G1532" s="85" t="s">
        <v>3723</v>
      </c>
      <c r="H1532" s="86" t="s">
        <v>118</v>
      </c>
      <c r="I1532" s="86">
        <v>43794</v>
      </c>
      <c r="J1532" s="87">
        <v>4220953.91</v>
      </c>
    </row>
    <row r="1533" spans="1:10" ht="24" x14ac:dyDescent="0.3">
      <c r="A1533" s="84" t="s">
        <v>3724</v>
      </c>
      <c r="B1533" s="85" t="s">
        <v>145</v>
      </c>
      <c r="C1533" s="85" t="s">
        <v>145</v>
      </c>
      <c r="D1533" s="85" t="s">
        <v>3725</v>
      </c>
      <c r="E1533" s="85" t="s">
        <v>100</v>
      </c>
      <c r="F1533" s="85" t="s">
        <v>207</v>
      </c>
      <c r="G1533" s="85" t="s">
        <v>208</v>
      </c>
      <c r="H1533" s="86" t="s">
        <v>118</v>
      </c>
      <c r="I1533" s="86">
        <v>43790</v>
      </c>
      <c r="J1533" s="87">
        <v>2675512.100000001</v>
      </c>
    </row>
    <row r="1534" spans="1:10" ht="24" x14ac:dyDescent="0.3">
      <c r="A1534" s="84" t="s">
        <v>3726</v>
      </c>
      <c r="B1534" s="85" t="s">
        <v>145</v>
      </c>
      <c r="C1534" s="85" t="s">
        <v>145</v>
      </c>
      <c r="D1534" s="85" t="s">
        <v>3727</v>
      </c>
      <c r="E1534" s="85" t="s">
        <v>100</v>
      </c>
      <c r="F1534" s="85" t="s">
        <v>878</v>
      </c>
      <c r="G1534" s="85" t="s">
        <v>3728</v>
      </c>
      <c r="H1534" s="86" t="s">
        <v>118</v>
      </c>
      <c r="I1534" s="86">
        <v>43791</v>
      </c>
      <c r="J1534" s="87">
        <v>2483996.5100000002</v>
      </c>
    </row>
    <row r="1535" spans="1:10" ht="24" x14ac:dyDescent="0.3">
      <c r="A1535" s="84" t="s">
        <v>3729</v>
      </c>
      <c r="B1535" s="85" t="s">
        <v>145</v>
      </c>
      <c r="C1535" s="85" t="s">
        <v>145</v>
      </c>
      <c r="D1535" s="85" t="s">
        <v>3730</v>
      </c>
      <c r="E1535" s="85" t="s">
        <v>100</v>
      </c>
      <c r="F1535" s="85" t="s">
        <v>158</v>
      </c>
      <c r="G1535" s="85" t="s">
        <v>3731</v>
      </c>
      <c r="H1535" s="86" t="s">
        <v>118</v>
      </c>
      <c r="I1535" s="86">
        <v>43791</v>
      </c>
      <c r="J1535" s="87">
        <v>4224868.7299999995</v>
      </c>
    </row>
    <row r="1536" spans="1:10" ht="24" x14ac:dyDescent="0.3">
      <c r="A1536" s="84" t="s">
        <v>3732</v>
      </c>
      <c r="B1536" s="85" t="s">
        <v>145</v>
      </c>
      <c r="C1536" s="85" t="s">
        <v>145</v>
      </c>
      <c r="D1536" s="85" t="s">
        <v>3733</v>
      </c>
      <c r="E1536" s="85" t="s">
        <v>100</v>
      </c>
      <c r="F1536" s="85" t="s">
        <v>130</v>
      </c>
      <c r="G1536" s="85" t="s">
        <v>170</v>
      </c>
      <c r="H1536" s="86" t="s">
        <v>118</v>
      </c>
      <c r="I1536" s="86">
        <v>43783</v>
      </c>
      <c r="J1536" s="87">
        <v>4029789.0300000003</v>
      </c>
    </row>
    <row r="1537" spans="1:10" ht="24" x14ac:dyDescent="0.3">
      <c r="A1537" s="84" t="s">
        <v>3734</v>
      </c>
      <c r="B1537" s="85" t="s">
        <v>145</v>
      </c>
      <c r="C1537" s="85" t="s">
        <v>145</v>
      </c>
      <c r="D1537" s="85" t="s">
        <v>3735</v>
      </c>
      <c r="E1537" s="85" t="s">
        <v>100</v>
      </c>
      <c r="F1537" s="85" t="s">
        <v>868</v>
      </c>
      <c r="G1537" s="85" t="s">
        <v>1681</v>
      </c>
      <c r="H1537" s="86" t="s">
        <v>118</v>
      </c>
      <c r="I1537" s="86">
        <v>43809</v>
      </c>
      <c r="J1537" s="87">
        <v>1568484.9499999997</v>
      </c>
    </row>
    <row r="1538" spans="1:10" ht="24" x14ac:dyDescent="0.3">
      <c r="A1538" s="84" t="s">
        <v>3736</v>
      </c>
      <c r="B1538" s="85" t="s">
        <v>188</v>
      </c>
      <c r="C1538" s="85" t="s">
        <v>188</v>
      </c>
      <c r="D1538" s="85" t="s">
        <v>3737</v>
      </c>
      <c r="E1538" s="85" t="s">
        <v>1372</v>
      </c>
      <c r="F1538" s="85" t="s">
        <v>100</v>
      </c>
      <c r="G1538" s="85" t="s">
        <v>100</v>
      </c>
      <c r="H1538" s="86" t="s">
        <v>118</v>
      </c>
      <c r="I1538" s="86">
        <v>43770</v>
      </c>
      <c r="J1538" s="87">
        <v>11504067.769999998</v>
      </c>
    </row>
    <row r="1539" spans="1:10" ht="24" x14ac:dyDescent="0.3">
      <c r="A1539" s="84" t="s">
        <v>3738</v>
      </c>
      <c r="B1539" s="85" t="s">
        <v>188</v>
      </c>
      <c r="C1539" s="85" t="s">
        <v>188</v>
      </c>
      <c r="D1539" s="85" t="s">
        <v>3739</v>
      </c>
      <c r="E1539" s="85" t="s">
        <v>100</v>
      </c>
      <c r="F1539" s="85" t="s">
        <v>130</v>
      </c>
      <c r="G1539" s="85" t="s">
        <v>298</v>
      </c>
      <c r="H1539" s="86" t="s">
        <v>118</v>
      </c>
      <c r="I1539" s="86">
        <v>43788</v>
      </c>
      <c r="J1539" s="87">
        <v>27540244.449999999</v>
      </c>
    </row>
    <row r="1540" spans="1:10" ht="24" x14ac:dyDescent="0.3">
      <c r="A1540" s="84" t="s">
        <v>3740</v>
      </c>
      <c r="B1540" s="85" t="s">
        <v>142</v>
      </c>
      <c r="C1540" s="85" t="s">
        <v>142</v>
      </c>
      <c r="D1540" s="85" t="s">
        <v>3741</v>
      </c>
      <c r="E1540" s="85" t="s">
        <v>100</v>
      </c>
      <c r="F1540" s="85" t="s">
        <v>162</v>
      </c>
      <c r="G1540" s="85" t="s">
        <v>163</v>
      </c>
      <c r="H1540" s="86" t="s">
        <v>118</v>
      </c>
      <c r="I1540" s="86">
        <v>43770</v>
      </c>
      <c r="J1540" s="87">
        <v>4002794.6899999995</v>
      </c>
    </row>
    <row r="1541" spans="1:10" ht="24" x14ac:dyDescent="0.3">
      <c r="A1541" s="84" t="s">
        <v>3742</v>
      </c>
      <c r="B1541" s="85" t="s">
        <v>145</v>
      </c>
      <c r="C1541" s="85" t="s">
        <v>145</v>
      </c>
      <c r="D1541" s="85" t="s">
        <v>3743</v>
      </c>
      <c r="E1541" s="85" t="s">
        <v>100</v>
      </c>
      <c r="F1541" s="85" t="s">
        <v>981</v>
      </c>
      <c r="G1541" s="85" t="s">
        <v>3744</v>
      </c>
      <c r="H1541" s="86" t="s">
        <v>118</v>
      </c>
      <c r="I1541" s="86">
        <v>43810</v>
      </c>
      <c r="J1541" s="87">
        <v>2756778.56</v>
      </c>
    </row>
    <row r="1542" spans="1:10" ht="24" x14ac:dyDescent="0.3">
      <c r="A1542" s="84" t="s">
        <v>3745</v>
      </c>
      <c r="B1542" s="85" t="s">
        <v>145</v>
      </c>
      <c r="C1542" s="85" t="s">
        <v>145</v>
      </c>
      <c r="D1542" s="85" t="s">
        <v>3746</v>
      </c>
      <c r="E1542" s="85" t="s">
        <v>100</v>
      </c>
      <c r="F1542" s="85" t="s">
        <v>3401</v>
      </c>
      <c r="G1542" s="85" t="s">
        <v>3747</v>
      </c>
      <c r="H1542" s="86" t="s">
        <v>118</v>
      </c>
      <c r="I1542" s="86">
        <v>43812</v>
      </c>
      <c r="J1542" s="87">
        <v>1030267.1599999999</v>
      </c>
    </row>
    <row r="1543" spans="1:10" ht="36" x14ac:dyDescent="0.3">
      <c r="A1543" s="84" t="s">
        <v>3748</v>
      </c>
      <c r="B1543" s="85" t="s">
        <v>145</v>
      </c>
      <c r="C1543" s="85" t="s">
        <v>145</v>
      </c>
      <c r="D1543" s="85" t="s">
        <v>3749</v>
      </c>
      <c r="E1543" s="85" t="s">
        <v>100</v>
      </c>
      <c r="F1543" s="85" t="s">
        <v>130</v>
      </c>
      <c r="G1543" s="85" t="s">
        <v>3750</v>
      </c>
      <c r="H1543" s="86" t="s">
        <v>118</v>
      </c>
      <c r="I1543" s="86">
        <v>43816</v>
      </c>
      <c r="J1543" s="87">
        <v>1213773.24</v>
      </c>
    </row>
    <row r="1544" spans="1:10" ht="36" x14ac:dyDescent="0.3">
      <c r="A1544" s="84" t="s">
        <v>3751</v>
      </c>
      <c r="B1544" s="85" t="s">
        <v>145</v>
      </c>
      <c r="C1544" s="85" t="s">
        <v>145</v>
      </c>
      <c r="D1544" s="85" t="s">
        <v>3752</v>
      </c>
      <c r="E1544" s="85" t="s">
        <v>100</v>
      </c>
      <c r="F1544" s="85" t="s">
        <v>158</v>
      </c>
      <c r="G1544" s="85" t="s">
        <v>3731</v>
      </c>
      <c r="H1544" s="86" t="s">
        <v>118</v>
      </c>
      <c r="I1544" s="86">
        <v>43816</v>
      </c>
      <c r="J1544" s="87">
        <v>1302430.32</v>
      </c>
    </row>
    <row r="1545" spans="1:10" ht="24" x14ac:dyDescent="0.3">
      <c r="A1545" s="84" t="s">
        <v>3753</v>
      </c>
      <c r="B1545" s="85" t="s">
        <v>145</v>
      </c>
      <c r="C1545" s="85" t="s">
        <v>145</v>
      </c>
      <c r="D1545" s="85" t="s">
        <v>3754</v>
      </c>
      <c r="E1545" s="85" t="s">
        <v>100</v>
      </c>
      <c r="F1545" s="85" t="s">
        <v>158</v>
      </c>
      <c r="G1545" s="85" t="s">
        <v>3755</v>
      </c>
      <c r="H1545" s="86" t="s">
        <v>118</v>
      </c>
      <c r="I1545" s="86">
        <v>43816</v>
      </c>
      <c r="J1545" s="87">
        <v>4479425.74</v>
      </c>
    </row>
    <row r="1546" spans="1:10" ht="24" x14ac:dyDescent="0.3">
      <c r="A1546" s="84" t="s">
        <v>3756</v>
      </c>
      <c r="B1546" s="85" t="s">
        <v>145</v>
      </c>
      <c r="C1546" s="85" t="s">
        <v>145</v>
      </c>
      <c r="D1546" s="85" t="s">
        <v>3757</v>
      </c>
      <c r="E1546" s="85" t="s">
        <v>100</v>
      </c>
      <c r="F1546" s="85" t="s">
        <v>1284</v>
      </c>
      <c r="G1546" s="85" t="s">
        <v>2855</v>
      </c>
      <c r="H1546" s="86" t="s">
        <v>118</v>
      </c>
      <c r="I1546" s="86">
        <v>43816</v>
      </c>
      <c r="J1546" s="87">
        <v>1974480.24</v>
      </c>
    </row>
    <row r="1547" spans="1:10" ht="36" x14ac:dyDescent="0.3">
      <c r="A1547" s="84" t="s">
        <v>3758</v>
      </c>
      <c r="B1547" s="85" t="s">
        <v>145</v>
      </c>
      <c r="C1547" s="85" t="s">
        <v>145</v>
      </c>
      <c r="D1547" s="85" t="s">
        <v>3759</v>
      </c>
      <c r="E1547" s="85" t="s">
        <v>100</v>
      </c>
      <c r="F1547" s="85" t="s">
        <v>130</v>
      </c>
      <c r="G1547" s="85" t="s">
        <v>3760</v>
      </c>
      <c r="H1547" s="86" t="s">
        <v>118</v>
      </c>
      <c r="I1547" s="86">
        <v>43815</v>
      </c>
      <c r="J1547" s="87">
        <v>1367187</v>
      </c>
    </row>
    <row r="1548" spans="1:10" ht="24" x14ac:dyDescent="0.3">
      <c r="A1548" s="84" t="s">
        <v>3761</v>
      </c>
      <c r="B1548" s="85" t="s">
        <v>145</v>
      </c>
      <c r="C1548" s="85" t="s">
        <v>145</v>
      </c>
      <c r="D1548" s="85" t="s">
        <v>3762</v>
      </c>
      <c r="E1548" s="85" t="s">
        <v>100</v>
      </c>
      <c r="F1548" s="85" t="s">
        <v>203</v>
      </c>
      <c r="G1548" s="85" t="s">
        <v>863</v>
      </c>
      <c r="H1548" s="86" t="s">
        <v>118</v>
      </c>
      <c r="I1548" s="86">
        <v>43815</v>
      </c>
      <c r="J1548" s="87">
        <v>260000</v>
      </c>
    </row>
    <row r="1549" spans="1:10" ht="36" x14ac:dyDescent="0.3">
      <c r="A1549" s="84" t="s">
        <v>3763</v>
      </c>
      <c r="B1549" s="85" t="s">
        <v>145</v>
      </c>
      <c r="C1549" s="85" t="s">
        <v>145</v>
      </c>
      <c r="D1549" s="85" t="s">
        <v>3764</v>
      </c>
      <c r="E1549" s="85" t="s">
        <v>100</v>
      </c>
      <c r="F1549" s="85" t="s">
        <v>294</v>
      </c>
      <c r="G1549" s="85" t="s">
        <v>295</v>
      </c>
      <c r="H1549" s="86" t="s">
        <v>118</v>
      </c>
      <c r="I1549" s="86">
        <v>43816</v>
      </c>
      <c r="J1549" s="87">
        <v>2866603.09</v>
      </c>
    </row>
    <row r="1550" spans="1:10" ht="24" x14ac:dyDescent="0.3">
      <c r="A1550" s="84" t="s">
        <v>3765</v>
      </c>
      <c r="B1550" s="85" t="s">
        <v>145</v>
      </c>
      <c r="C1550" s="85" t="s">
        <v>145</v>
      </c>
      <c r="D1550" s="85" t="s">
        <v>3766</v>
      </c>
      <c r="E1550" s="85" t="s">
        <v>100</v>
      </c>
      <c r="F1550" s="85" t="s">
        <v>853</v>
      </c>
      <c r="G1550" s="85" t="s">
        <v>2958</v>
      </c>
      <c r="H1550" s="86" t="s">
        <v>118</v>
      </c>
      <c r="I1550" s="86">
        <v>43815</v>
      </c>
      <c r="J1550" s="87">
        <v>4142578.8900000011</v>
      </c>
    </row>
    <row r="1551" spans="1:10" ht="24" x14ac:dyDescent="0.3">
      <c r="A1551" s="84" t="s">
        <v>3767</v>
      </c>
      <c r="B1551" s="85" t="s">
        <v>145</v>
      </c>
      <c r="C1551" s="85" t="s">
        <v>145</v>
      </c>
      <c r="D1551" s="85" t="s">
        <v>3768</v>
      </c>
      <c r="E1551" s="85" t="s">
        <v>100</v>
      </c>
      <c r="F1551" s="85" t="s">
        <v>130</v>
      </c>
      <c r="G1551" s="85" t="s">
        <v>1118</v>
      </c>
      <c r="H1551" s="86" t="s">
        <v>118</v>
      </c>
      <c r="I1551" s="86">
        <v>43815</v>
      </c>
      <c r="J1551" s="87">
        <v>5349175.8600000003</v>
      </c>
    </row>
    <row r="1552" spans="1:10" ht="24" x14ac:dyDescent="0.3">
      <c r="A1552" s="84" t="s">
        <v>3769</v>
      </c>
      <c r="B1552" s="85" t="s">
        <v>145</v>
      </c>
      <c r="C1552" s="85" t="s">
        <v>145</v>
      </c>
      <c r="D1552" s="85" t="s">
        <v>3770</v>
      </c>
      <c r="E1552" s="85" t="s">
        <v>100</v>
      </c>
      <c r="F1552" s="85" t="s">
        <v>196</v>
      </c>
      <c r="G1552" s="85" t="s">
        <v>197</v>
      </c>
      <c r="H1552" s="86" t="s">
        <v>118</v>
      </c>
      <c r="I1552" s="86">
        <v>43796</v>
      </c>
      <c r="J1552" s="87">
        <v>3094138.98</v>
      </c>
    </row>
    <row r="1553" spans="1:10" ht="36" x14ac:dyDescent="0.3">
      <c r="A1553" s="84" t="s">
        <v>3771</v>
      </c>
      <c r="B1553" s="85" t="s">
        <v>145</v>
      </c>
      <c r="C1553" s="85" t="s">
        <v>145</v>
      </c>
      <c r="D1553" s="85" t="s">
        <v>3772</v>
      </c>
      <c r="E1553" s="85" t="s">
        <v>100</v>
      </c>
      <c r="F1553" s="85" t="s">
        <v>196</v>
      </c>
      <c r="G1553" s="85" t="s">
        <v>3773</v>
      </c>
      <c r="H1553" s="86" t="s">
        <v>118</v>
      </c>
      <c r="I1553" s="86">
        <v>43796</v>
      </c>
      <c r="J1553" s="87">
        <v>10192539.66</v>
      </c>
    </row>
    <row r="1554" spans="1:10" ht="24" x14ac:dyDescent="0.3">
      <c r="A1554" s="84" t="s">
        <v>3774</v>
      </c>
      <c r="B1554" s="85" t="s">
        <v>145</v>
      </c>
      <c r="C1554" s="85" t="s">
        <v>145</v>
      </c>
      <c r="D1554" s="85" t="s">
        <v>3775</v>
      </c>
      <c r="E1554" s="85" t="s">
        <v>100</v>
      </c>
      <c r="F1554" s="85" t="s">
        <v>158</v>
      </c>
      <c r="G1554" s="85" t="s">
        <v>2831</v>
      </c>
      <c r="H1554" s="86" t="s">
        <v>118</v>
      </c>
      <c r="I1554" s="86">
        <v>43797</v>
      </c>
      <c r="J1554" s="87">
        <v>5975884.8199999994</v>
      </c>
    </row>
    <row r="1555" spans="1:10" ht="36" x14ac:dyDescent="0.3">
      <c r="A1555" s="84" t="s">
        <v>3776</v>
      </c>
      <c r="B1555" s="85" t="s">
        <v>145</v>
      </c>
      <c r="C1555" s="85" t="s">
        <v>145</v>
      </c>
      <c r="D1555" s="85" t="s">
        <v>3777</v>
      </c>
      <c r="E1555" s="85" t="s">
        <v>100</v>
      </c>
      <c r="F1555" s="85" t="s">
        <v>981</v>
      </c>
      <c r="G1555" s="85" t="s">
        <v>3693</v>
      </c>
      <c r="H1555" s="86" t="s">
        <v>118</v>
      </c>
      <c r="I1555" s="86">
        <v>43825</v>
      </c>
      <c r="J1555" s="87">
        <v>3279437.64</v>
      </c>
    </row>
    <row r="1556" spans="1:10" ht="24" x14ac:dyDescent="0.3">
      <c r="A1556" s="84" t="s">
        <v>3778</v>
      </c>
      <c r="B1556" s="85" t="s">
        <v>145</v>
      </c>
      <c r="C1556" s="85" t="s">
        <v>145</v>
      </c>
      <c r="D1556" s="85" t="s">
        <v>3779</v>
      </c>
      <c r="E1556" s="85" t="s">
        <v>100</v>
      </c>
      <c r="F1556" s="85" t="s">
        <v>130</v>
      </c>
      <c r="G1556" s="85" t="s">
        <v>1381</v>
      </c>
      <c r="H1556" s="86" t="s">
        <v>118</v>
      </c>
      <c r="I1556" s="86">
        <v>43812</v>
      </c>
      <c r="J1556" s="87">
        <v>12039333.930000002</v>
      </c>
    </row>
    <row r="1557" spans="1:10" ht="36" x14ac:dyDescent="0.3">
      <c r="A1557" s="84" t="s">
        <v>3780</v>
      </c>
      <c r="B1557" s="85" t="s">
        <v>145</v>
      </c>
      <c r="C1557" s="85" t="s">
        <v>145</v>
      </c>
      <c r="D1557" s="85" t="s">
        <v>3781</v>
      </c>
      <c r="E1557" s="85" t="s">
        <v>100</v>
      </c>
      <c r="F1557" s="85" t="s">
        <v>135</v>
      </c>
      <c r="G1557" s="85" t="s">
        <v>136</v>
      </c>
      <c r="H1557" s="86" t="s">
        <v>118</v>
      </c>
      <c r="I1557" s="86">
        <v>43783</v>
      </c>
      <c r="J1557" s="87">
        <v>14581236.629999997</v>
      </c>
    </row>
    <row r="1558" spans="1:10" ht="36" x14ac:dyDescent="0.3">
      <c r="A1558" s="84" t="s">
        <v>3782</v>
      </c>
      <c r="B1558" s="85" t="s">
        <v>145</v>
      </c>
      <c r="C1558" s="85" t="s">
        <v>145</v>
      </c>
      <c r="D1558" s="85" t="s">
        <v>3783</v>
      </c>
      <c r="E1558" s="85" t="s">
        <v>100</v>
      </c>
      <c r="F1558" s="85" t="s">
        <v>225</v>
      </c>
      <c r="G1558" s="85" t="s">
        <v>226</v>
      </c>
      <c r="H1558" s="86" t="s">
        <v>118</v>
      </c>
      <c r="I1558" s="86">
        <v>43783</v>
      </c>
      <c r="J1558" s="87">
        <v>3489525.7699999996</v>
      </c>
    </row>
    <row r="1559" spans="1:10" ht="24" x14ac:dyDescent="0.3">
      <c r="A1559" s="84" t="s">
        <v>3784</v>
      </c>
      <c r="B1559" s="85" t="s">
        <v>3785</v>
      </c>
      <c r="C1559" s="85" t="s">
        <v>145</v>
      </c>
      <c r="D1559" s="85" t="s">
        <v>3786</v>
      </c>
      <c r="E1559" s="85" t="s">
        <v>571</v>
      </c>
      <c r="F1559" s="85" t="s">
        <v>100</v>
      </c>
      <c r="G1559" s="85" t="s">
        <v>100</v>
      </c>
      <c r="H1559" s="86" t="s">
        <v>118</v>
      </c>
      <c r="I1559" s="86">
        <v>43754</v>
      </c>
      <c r="J1559" s="87">
        <v>12667548.66</v>
      </c>
    </row>
    <row r="1560" spans="1:10" x14ac:dyDescent="0.3">
      <c r="A1560" s="84" t="s">
        <v>3787</v>
      </c>
      <c r="B1560" s="85" t="s">
        <v>145</v>
      </c>
      <c r="C1560" s="85" t="s">
        <v>145</v>
      </c>
      <c r="D1560" s="85" t="s">
        <v>3788</v>
      </c>
      <c r="E1560" s="85" t="s">
        <v>100</v>
      </c>
      <c r="F1560" s="85" t="s">
        <v>100</v>
      </c>
      <c r="G1560" s="85" t="s">
        <v>100</v>
      </c>
      <c r="H1560" s="86" t="s">
        <v>118</v>
      </c>
      <c r="I1560" s="86">
        <v>43745</v>
      </c>
      <c r="J1560" s="87">
        <v>733559.31</v>
      </c>
    </row>
    <row r="1561" spans="1:10" ht="24" x14ac:dyDescent="0.3">
      <c r="A1561" s="84" t="s">
        <v>3789</v>
      </c>
      <c r="B1561" s="85" t="s">
        <v>145</v>
      </c>
      <c r="C1561" s="85" t="s">
        <v>145</v>
      </c>
      <c r="D1561" s="85" t="s">
        <v>3790</v>
      </c>
      <c r="E1561" s="85" t="s">
        <v>100</v>
      </c>
      <c r="F1561" s="85" t="s">
        <v>100</v>
      </c>
      <c r="G1561" s="85" t="s">
        <v>100</v>
      </c>
      <c r="H1561" s="86" t="s">
        <v>118</v>
      </c>
      <c r="I1561" s="86">
        <v>43731</v>
      </c>
      <c r="J1561" s="87">
        <v>749658.24</v>
      </c>
    </row>
    <row r="1562" spans="1:10" ht="24" x14ac:dyDescent="0.3">
      <c r="A1562" s="84" t="s">
        <v>3791</v>
      </c>
      <c r="B1562" s="85" t="s">
        <v>145</v>
      </c>
      <c r="C1562" s="85" t="s">
        <v>145</v>
      </c>
      <c r="D1562" s="85" t="s">
        <v>3792</v>
      </c>
      <c r="E1562" s="85" t="s">
        <v>100</v>
      </c>
      <c r="F1562" s="85" t="s">
        <v>100</v>
      </c>
      <c r="G1562" s="85" t="s">
        <v>100</v>
      </c>
      <c r="H1562" s="86" t="s">
        <v>118</v>
      </c>
      <c r="I1562" s="86">
        <v>43731</v>
      </c>
      <c r="J1562" s="87">
        <v>549749.37</v>
      </c>
    </row>
    <row r="1563" spans="1:10" ht="24" x14ac:dyDescent="0.3">
      <c r="A1563" s="84" t="s">
        <v>3793</v>
      </c>
      <c r="B1563" s="85" t="s">
        <v>145</v>
      </c>
      <c r="C1563" s="85" t="s">
        <v>145</v>
      </c>
      <c r="D1563" s="85" t="s">
        <v>3794</v>
      </c>
      <c r="E1563" s="85" t="s">
        <v>100</v>
      </c>
      <c r="F1563" s="85" t="s">
        <v>100</v>
      </c>
      <c r="G1563" s="85" t="s">
        <v>100</v>
      </c>
      <c r="H1563" s="86" t="s">
        <v>118</v>
      </c>
      <c r="I1563" s="86">
        <v>43775</v>
      </c>
      <c r="J1563" s="87">
        <v>1638420.4</v>
      </c>
    </row>
    <row r="1564" spans="1:10" x14ac:dyDescent="0.3">
      <c r="A1564" s="84" t="s">
        <v>3795</v>
      </c>
      <c r="B1564" s="85" t="s">
        <v>145</v>
      </c>
      <c r="C1564" s="85" t="s">
        <v>145</v>
      </c>
      <c r="D1564" s="85" t="s">
        <v>3796</v>
      </c>
      <c r="E1564" s="85" t="s">
        <v>100</v>
      </c>
      <c r="F1564" s="85" t="s">
        <v>100</v>
      </c>
      <c r="G1564" s="85" t="s">
        <v>100</v>
      </c>
      <c r="H1564" s="86" t="s">
        <v>118</v>
      </c>
      <c r="I1564" s="86">
        <v>43782</v>
      </c>
      <c r="J1564" s="87">
        <v>1187854.8400000001</v>
      </c>
    </row>
    <row r="1565" spans="1:10" ht="48" x14ac:dyDescent="0.3">
      <c r="A1565" s="84" t="s">
        <v>3797</v>
      </c>
      <c r="B1565" s="85" t="s">
        <v>145</v>
      </c>
      <c r="C1565" s="85" t="s">
        <v>145</v>
      </c>
      <c r="D1565" s="85" t="s">
        <v>3798</v>
      </c>
      <c r="E1565" s="85" t="s">
        <v>100</v>
      </c>
      <c r="F1565" s="85" t="s">
        <v>3799</v>
      </c>
      <c r="G1565" s="85" t="s">
        <v>3800</v>
      </c>
      <c r="H1565" s="86" t="s">
        <v>118</v>
      </c>
      <c r="I1565" s="86">
        <v>43816</v>
      </c>
      <c r="J1565" s="87">
        <v>1776274.16</v>
      </c>
    </row>
    <row r="1566" spans="1:10" ht="24" x14ac:dyDescent="0.3">
      <c r="A1566" s="84" t="s">
        <v>3801</v>
      </c>
      <c r="B1566" s="85" t="s">
        <v>145</v>
      </c>
      <c r="C1566" s="85" t="s">
        <v>145</v>
      </c>
      <c r="D1566" s="85" t="s">
        <v>3802</v>
      </c>
      <c r="E1566" s="85" t="s">
        <v>100</v>
      </c>
      <c r="F1566" s="85" t="s">
        <v>878</v>
      </c>
      <c r="G1566" s="85" t="s">
        <v>2203</v>
      </c>
      <c r="H1566" s="86" t="s">
        <v>118</v>
      </c>
      <c r="I1566" s="86">
        <v>43809</v>
      </c>
      <c r="J1566" s="87">
        <v>2123994.1800000002</v>
      </c>
    </row>
    <row r="1567" spans="1:10" ht="36" x14ac:dyDescent="0.3">
      <c r="A1567" s="84" t="s">
        <v>3803</v>
      </c>
      <c r="B1567" s="85" t="s">
        <v>145</v>
      </c>
      <c r="C1567" s="85" t="s">
        <v>145</v>
      </c>
      <c r="D1567" s="85" t="s">
        <v>3804</v>
      </c>
      <c r="E1567" s="85" t="s">
        <v>3805</v>
      </c>
      <c r="F1567" s="85" t="s">
        <v>3806</v>
      </c>
      <c r="G1567" s="85" t="s">
        <v>3807</v>
      </c>
      <c r="H1567" s="86" t="s">
        <v>118</v>
      </c>
      <c r="I1567" s="86">
        <v>43809</v>
      </c>
      <c r="J1567" s="87">
        <v>2326118.98</v>
      </c>
    </row>
    <row r="1568" spans="1:10" ht="24" x14ac:dyDescent="0.3">
      <c r="A1568" s="84" t="s">
        <v>3808</v>
      </c>
      <c r="B1568" s="85" t="s">
        <v>145</v>
      </c>
      <c r="C1568" s="85" t="s">
        <v>145</v>
      </c>
      <c r="D1568" s="85" t="s">
        <v>3809</v>
      </c>
      <c r="E1568" s="85" t="s">
        <v>1049</v>
      </c>
      <c r="F1568" s="85" t="s">
        <v>100</v>
      </c>
      <c r="G1568" s="85" t="s">
        <v>100</v>
      </c>
      <c r="H1568" s="86" t="s">
        <v>118</v>
      </c>
      <c r="I1568" s="86">
        <v>43808</v>
      </c>
      <c r="J1568" s="87">
        <v>1073403.3000000003</v>
      </c>
    </row>
    <row r="1569" spans="1:10" x14ac:dyDescent="0.3">
      <c r="A1569" s="84" t="s">
        <v>3810</v>
      </c>
      <c r="B1569" s="85" t="s">
        <v>145</v>
      </c>
      <c r="C1569" s="85" t="s">
        <v>145</v>
      </c>
      <c r="D1569" s="85" t="s">
        <v>3811</v>
      </c>
      <c r="E1569" s="85" t="s">
        <v>100</v>
      </c>
      <c r="F1569" s="85" t="s">
        <v>162</v>
      </c>
      <c r="G1569" s="85" t="s">
        <v>163</v>
      </c>
      <c r="H1569" s="86" t="s">
        <v>118</v>
      </c>
      <c r="I1569" s="86">
        <v>43808</v>
      </c>
      <c r="J1569" s="87">
        <v>1178142.2600000007</v>
      </c>
    </row>
    <row r="1570" spans="1:10" ht="36" x14ac:dyDescent="0.3">
      <c r="A1570" s="84" t="s">
        <v>3812</v>
      </c>
      <c r="B1570" s="85" t="s">
        <v>145</v>
      </c>
      <c r="C1570" s="85" t="s">
        <v>145</v>
      </c>
      <c r="D1570" s="85" t="s">
        <v>3813</v>
      </c>
      <c r="E1570" s="85" t="s">
        <v>100</v>
      </c>
      <c r="F1570" s="85" t="s">
        <v>196</v>
      </c>
      <c r="G1570" s="85" t="s">
        <v>3814</v>
      </c>
      <c r="H1570" s="86" t="s">
        <v>118</v>
      </c>
      <c r="I1570" s="86">
        <v>43808</v>
      </c>
      <c r="J1570" s="87">
        <v>3124945.5900000008</v>
      </c>
    </row>
    <row r="1571" spans="1:10" x14ac:dyDescent="0.3">
      <c r="A1571" s="84" t="s">
        <v>3815</v>
      </c>
      <c r="B1571" s="85" t="s">
        <v>145</v>
      </c>
      <c r="C1571" s="85" t="s">
        <v>145</v>
      </c>
      <c r="D1571" s="85" t="s">
        <v>3816</v>
      </c>
      <c r="E1571" s="85" t="s">
        <v>100</v>
      </c>
      <c r="F1571" s="85" t="s">
        <v>203</v>
      </c>
      <c r="G1571" s="85" t="s">
        <v>1331</v>
      </c>
      <c r="H1571" s="86" t="s">
        <v>118</v>
      </c>
      <c r="I1571" s="86">
        <v>43769</v>
      </c>
      <c r="J1571" s="87">
        <v>4500996.7100000009</v>
      </c>
    </row>
    <row r="1572" spans="1:10" ht="24" x14ac:dyDescent="0.3">
      <c r="A1572" s="84" t="s">
        <v>3817</v>
      </c>
      <c r="B1572" s="85" t="s">
        <v>145</v>
      </c>
      <c r="C1572" s="85" t="s">
        <v>145</v>
      </c>
      <c r="D1572" s="85" t="s">
        <v>3818</v>
      </c>
      <c r="E1572" s="85" t="s">
        <v>100</v>
      </c>
      <c r="F1572" s="85" t="s">
        <v>122</v>
      </c>
      <c r="G1572" s="85" t="s">
        <v>583</v>
      </c>
      <c r="H1572" s="86" t="s">
        <v>118</v>
      </c>
      <c r="I1572" s="86">
        <v>43769</v>
      </c>
      <c r="J1572" s="87">
        <v>16179663.190000001</v>
      </c>
    </row>
    <row r="1573" spans="1:10" ht="24" x14ac:dyDescent="0.3">
      <c r="A1573" s="84" t="s">
        <v>3819</v>
      </c>
      <c r="B1573" s="85" t="s">
        <v>145</v>
      </c>
      <c r="C1573" s="85" t="s">
        <v>145</v>
      </c>
      <c r="D1573" s="85" t="s">
        <v>3820</v>
      </c>
      <c r="E1573" s="85" t="s">
        <v>100</v>
      </c>
      <c r="F1573" s="85" t="s">
        <v>130</v>
      </c>
      <c r="G1573" s="85" t="s">
        <v>3821</v>
      </c>
      <c r="H1573" s="86" t="s">
        <v>118</v>
      </c>
      <c r="I1573" s="86">
        <v>43780</v>
      </c>
      <c r="J1573" s="87">
        <v>861055.0499999997</v>
      </c>
    </row>
    <row r="1574" spans="1:10" ht="24" x14ac:dyDescent="0.3">
      <c r="A1574" s="84" t="s">
        <v>3822</v>
      </c>
      <c r="B1574" s="85" t="s">
        <v>145</v>
      </c>
      <c r="C1574" s="85" t="s">
        <v>145</v>
      </c>
      <c r="D1574" s="85" t="s">
        <v>3823</v>
      </c>
      <c r="E1574" s="85" t="s">
        <v>100</v>
      </c>
      <c r="F1574" s="85" t="s">
        <v>662</v>
      </c>
      <c r="G1574" s="85" t="s">
        <v>663</v>
      </c>
      <c r="H1574" s="86" t="s">
        <v>118</v>
      </c>
      <c r="I1574" s="86">
        <v>43775</v>
      </c>
      <c r="J1574" s="87">
        <v>14548770.26</v>
      </c>
    </row>
    <row r="1575" spans="1:10" ht="24" x14ac:dyDescent="0.3">
      <c r="A1575" s="84" t="s">
        <v>3824</v>
      </c>
      <c r="B1575" s="85" t="s">
        <v>145</v>
      </c>
      <c r="C1575" s="85" t="s">
        <v>145</v>
      </c>
      <c r="D1575" s="85" t="s">
        <v>3825</v>
      </c>
      <c r="E1575" s="85" t="s">
        <v>100</v>
      </c>
      <c r="F1575" s="85" t="s">
        <v>122</v>
      </c>
      <c r="G1575" s="85" t="s">
        <v>583</v>
      </c>
      <c r="H1575" s="86" t="s">
        <v>118</v>
      </c>
      <c r="I1575" s="86">
        <v>43766</v>
      </c>
      <c r="J1575" s="87">
        <v>3990427.4400000004</v>
      </c>
    </row>
    <row r="1576" spans="1:10" ht="24" x14ac:dyDescent="0.3">
      <c r="A1576" s="84" t="s">
        <v>3826</v>
      </c>
      <c r="B1576" s="85" t="s">
        <v>145</v>
      </c>
      <c r="C1576" s="85" t="s">
        <v>145</v>
      </c>
      <c r="D1576" s="85" t="s">
        <v>3827</v>
      </c>
      <c r="E1576" s="85" t="s">
        <v>100</v>
      </c>
      <c r="F1576" s="85" t="s">
        <v>662</v>
      </c>
      <c r="G1576" s="85" t="s">
        <v>827</v>
      </c>
      <c r="H1576" s="86" t="s">
        <v>118</v>
      </c>
      <c r="I1576" s="86">
        <v>43766</v>
      </c>
      <c r="J1576" s="87">
        <v>9982868.0499999914</v>
      </c>
    </row>
    <row r="1577" spans="1:10" ht="24" x14ac:dyDescent="0.3">
      <c r="A1577" s="84" t="s">
        <v>3828</v>
      </c>
      <c r="B1577" s="85" t="s">
        <v>145</v>
      </c>
      <c r="C1577" s="85" t="s">
        <v>145</v>
      </c>
      <c r="D1577" s="85" t="s">
        <v>3829</v>
      </c>
      <c r="E1577" s="85" t="s">
        <v>100</v>
      </c>
      <c r="F1577" s="85" t="s">
        <v>130</v>
      </c>
      <c r="G1577" s="85" t="s">
        <v>593</v>
      </c>
      <c r="H1577" s="86" t="s">
        <v>118</v>
      </c>
      <c r="I1577" s="86">
        <v>43769</v>
      </c>
      <c r="J1577" s="87">
        <v>3021985.5500000003</v>
      </c>
    </row>
    <row r="1578" spans="1:10" ht="36" x14ac:dyDescent="0.3">
      <c r="A1578" s="84" t="s">
        <v>3830</v>
      </c>
      <c r="B1578" s="85" t="s">
        <v>145</v>
      </c>
      <c r="C1578" s="85" t="s">
        <v>145</v>
      </c>
      <c r="D1578" s="85" t="s">
        <v>3831</v>
      </c>
      <c r="E1578" s="85" t="s">
        <v>100</v>
      </c>
      <c r="F1578" s="85" t="s">
        <v>336</v>
      </c>
      <c r="G1578" s="85" t="s">
        <v>3392</v>
      </c>
      <c r="H1578" s="86" t="s">
        <v>118</v>
      </c>
      <c r="I1578" s="86">
        <v>43773</v>
      </c>
      <c r="J1578" s="87">
        <v>1790485.9400000004</v>
      </c>
    </row>
    <row r="1579" spans="1:10" ht="24" x14ac:dyDescent="0.3">
      <c r="A1579" s="84" t="s">
        <v>3832</v>
      </c>
      <c r="B1579" s="85" t="s">
        <v>145</v>
      </c>
      <c r="C1579" s="85" t="s">
        <v>145</v>
      </c>
      <c r="D1579" s="85" t="s">
        <v>3833</v>
      </c>
      <c r="E1579" s="85" t="s">
        <v>100</v>
      </c>
      <c r="F1579" s="85" t="s">
        <v>122</v>
      </c>
      <c r="G1579" s="85" t="s">
        <v>471</v>
      </c>
      <c r="H1579" s="86" t="s">
        <v>118</v>
      </c>
      <c r="I1579" s="86">
        <v>43768</v>
      </c>
      <c r="J1579" s="87">
        <v>1058602.4300000002</v>
      </c>
    </row>
    <row r="1580" spans="1:10" ht="24" x14ac:dyDescent="0.3">
      <c r="A1580" s="84" t="s">
        <v>3834</v>
      </c>
      <c r="B1580" s="85" t="s">
        <v>145</v>
      </c>
      <c r="C1580" s="85" t="s">
        <v>145</v>
      </c>
      <c r="D1580" s="85" t="s">
        <v>3835</v>
      </c>
      <c r="E1580" s="85" t="s">
        <v>100</v>
      </c>
      <c r="F1580" s="85" t="s">
        <v>1155</v>
      </c>
      <c r="G1580" s="85" t="s">
        <v>1156</v>
      </c>
      <c r="H1580" s="86" t="s">
        <v>118</v>
      </c>
      <c r="I1580" s="86">
        <v>43768</v>
      </c>
      <c r="J1580" s="87">
        <v>889205.71</v>
      </c>
    </row>
    <row r="1581" spans="1:10" ht="24" x14ac:dyDescent="0.3">
      <c r="A1581" s="84" t="s">
        <v>3836</v>
      </c>
      <c r="B1581" s="85" t="s">
        <v>145</v>
      </c>
      <c r="C1581" s="85" t="s">
        <v>145</v>
      </c>
      <c r="D1581" s="85" t="s">
        <v>3837</v>
      </c>
      <c r="E1581" s="85" t="s">
        <v>100</v>
      </c>
      <c r="F1581" s="85" t="s">
        <v>1133</v>
      </c>
      <c r="G1581" s="85" t="s">
        <v>1134</v>
      </c>
      <c r="H1581" s="86" t="s">
        <v>118</v>
      </c>
      <c r="I1581" s="86">
        <v>43777</v>
      </c>
      <c r="J1581" s="87">
        <v>6994277.7699999996</v>
      </c>
    </row>
    <row r="1582" spans="1:10" ht="36" x14ac:dyDescent="0.3">
      <c r="A1582" s="84" t="s">
        <v>3838</v>
      </c>
      <c r="B1582" s="85" t="s">
        <v>145</v>
      </c>
      <c r="C1582" s="85" t="s">
        <v>145</v>
      </c>
      <c r="D1582" s="85" t="s">
        <v>3839</v>
      </c>
      <c r="E1582" s="85" t="s">
        <v>100</v>
      </c>
      <c r="F1582" s="85" t="s">
        <v>135</v>
      </c>
      <c r="G1582" s="85" t="s">
        <v>136</v>
      </c>
      <c r="H1582" s="86" t="s">
        <v>118</v>
      </c>
      <c r="I1582" s="86">
        <v>43774</v>
      </c>
      <c r="J1582" s="87">
        <v>5138586.8100000005</v>
      </c>
    </row>
    <row r="1583" spans="1:10" ht="24" x14ac:dyDescent="0.3">
      <c r="A1583" s="84" t="s">
        <v>3840</v>
      </c>
      <c r="B1583" s="85" t="s">
        <v>145</v>
      </c>
      <c r="C1583" s="85" t="s">
        <v>145</v>
      </c>
      <c r="D1583" s="85" t="s">
        <v>3841</v>
      </c>
      <c r="E1583" s="85" t="s">
        <v>100</v>
      </c>
      <c r="F1583" s="85" t="s">
        <v>130</v>
      </c>
      <c r="G1583" s="85" t="s">
        <v>1734</v>
      </c>
      <c r="H1583" s="86" t="s">
        <v>118</v>
      </c>
      <c r="I1583" s="86">
        <v>43769</v>
      </c>
      <c r="J1583" s="87">
        <v>1561740.7499999995</v>
      </c>
    </row>
    <row r="1584" spans="1:10" ht="36" x14ac:dyDescent="0.3">
      <c r="A1584" s="84" t="s">
        <v>3842</v>
      </c>
      <c r="B1584" s="85" t="s">
        <v>145</v>
      </c>
      <c r="C1584" s="85" t="s">
        <v>145</v>
      </c>
      <c r="D1584" s="85" t="s">
        <v>3843</v>
      </c>
      <c r="E1584" s="85" t="s">
        <v>100</v>
      </c>
      <c r="F1584" s="85" t="s">
        <v>147</v>
      </c>
      <c r="G1584" s="85" t="s">
        <v>3844</v>
      </c>
      <c r="H1584" s="86" t="s">
        <v>118</v>
      </c>
      <c r="I1584" s="86">
        <v>43769</v>
      </c>
      <c r="J1584" s="87">
        <v>2313426.84</v>
      </c>
    </row>
    <row r="1585" spans="1:10" ht="36" x14ac:dyDescent="0.3">
      <c r="A1585" s="84" t="s">
        <v>3845</v>
      </c>
      <c r="B1585" s="85" t="s">
        <v>145</v>
      </c>
      <c r="C1585" s="85" t="s">
        <v>145</v>
      </c>
      <c r="D1585" s="85" t="s">
        <v>3846</v>
      </c>
      <c r="E1585" s="85" t="s">
        <v>100</v>
      </c>
      <c r="F1585" s="85" t="s">
        <v>130</v>
      </c>
      <c r="G1585" s="85" t="s">
        <v>529</v>
      </c>
      <c r="H1585" s="86" t="s">
        <v>118</v>
      </c>
      <c r="I1585" s="86">
        <v>43767</v>
      </c>
      <c r="J1585" s="87">
        <v>1234836.24</v>
      </c>
    </row>
    <row r="1586" spans="1:10" ht="24" x14ac:dyDescent="0.3">
      <c r="A1586" s="84" t="s">
        <v>3847</v>
      </c>
      <c r="B1586" s="85" t="s">
        <v>145</v>
      </c>
      <c r="C1586" s="85" t="s">
        <v>145</v>
      </c>
      <c r="D1586" s="85" t="s">
        <v>3848</v>
      </c>
      <c r="E1586" s="85" t="s">
        <v>100</v>
      </c>
      <c r="F1586" s="85" t="s">
        <v>853</v>
      </c>
      <c r="G1586" s="85" t="s">
        <v>1052</v>
      </c>
      <c r="H1586" s="86" t="s">
        <v>118</v>
      </c>
      <c r="I1586" s="86">
        <v>43769</v>
      </c>
      <c r="J1586" s="87">
        <v>3929101.0100000002</v>
      </c>
    </row>
    <row r="1587" spans="1:10" ht="24" x14ac:dyDescent="0.3">
      <c r="A1587" s="84" t="s">
        <v>3849</v>
      </c>
      <c r="B1587" s="85" t="s">
        <v>145</v>
      </c>
      <c r="C1587" s="85" t="s">
        <v>145</v>
      </c>
      <c r="D1587" s="85" t="s">
        <v>3850</v>
      </c>
      <c r="E1587" s="85" t="s">
        <v>100</v>
      </c>
      <c r="F1587" s="85" t="s">
        <v>130</v>
      </c>
      <c r="G1587" s="85" t="s">
        <v>537</v>
      </c>
      <c r="H1587" s="86" t="s">
        <v>118</v>
      </c>
      <c r="I1587" s="86">
        <v>43773</v>
      </c>
      <c r="J1587" s="87">
        <v>3098352.75</v>
      </c>
    </row>
    <row r="1588" spans="1:10" ht="24" x14ac:dyDescent="0.3">
      <c r="A1588" s="84" t="s">
        <v>3851</v>
      </c>
      <c r="B1588" s="85" t="s">
        <v>145</v>
      </c>
      <c r="C1588" s="85" t="s">
        <v>145</v>
      </c>
      <c r="D1588" s="85" t="s">
        <v>3852</v>
      </c>
      <c r="E1588" s="85" t="s">
        <v>100</v>
      </c>
      <c r="F1588" s="85" t="s">
        <v>130</v>
      </c>
      <c r="G1588" s="85" t="s">
        <v>510</v>
      </c>
      <c r="H1588" s="86" t="s">
        <v>118</v>
      </c>
      <c r="I1588" s="86">
        <v>43769</v>
      </c>
      <c r="J1588" s="87">
        <v>1687732.92</v>
      </c>
    </row>
    <row r="1589" spans="1:10" ht="24" x14ac:dyDescent="0.3">
      <c r="A1589" s="84" t="s">
        <v>3853</v>
      </c>
      <c r="B1589" s="85" t="s">
        <v>145</v>
      </c>
      <c r="C1589" s="85" t="s">
        <v>145</v>
      </c>
      <c r="D1589" s="85" t="s">
        <v>3854</v>
      </c>
      <c r="E1589" s="85" t="s">
        <v>100</v>
      </c>
      <c r="F1589" s="85" t="s">
        <v>158</v>
      </c>
      <c r="G1589" s="85" t="s">
        <v>1980</v>
      </c>
      <c r="H1589" s="86" t="s">
        <v>118</v>
      </c>
      <c r="I1589" s="86">
        <v>43780</v>
      </c>
      <c r="J1589" s="87">
        <v>3599537.68</v>
      </c>
    </row>
    <row r="1590" spans="1:10" ht="24" x14ac:dyDescent="0.3">
      <c r="A1590" s="84" t="s">
        <v>3855</v>
      </c>
      <c r="B1590" s="85" t="s">
        <v>145</v>
      </c>
      <c r="C1590" s="85" t="s">
        <v>145</v>
      </c>
      <c r="D1590" s="85" t="s">
        <v>3856</v>
      </c>
      <c r="E1590" s="85" t="s">
        <v>100</v>
      </c>
      <c r="F1590" s="85" t="s">
        <v>162</v>
      </c>
      <c r="G1590" s="85" t="s">
        <v>163</v>
      </c>
      <c r="H1590" s="86" t="s">
        <v>118</v>
      </c>
      <c r="I1590" s="86">
        <v>43812</v>
      </c>
      <c r="J1590" s="87">
        <v>926639.8</v>
      </c>
    </row>
    <row r="1591" spans="1:10" ht="36" x14ac:dyDescent="0.3">
      <c r="A1591" s="84" t="s">
        <v>3857</v>
      </c>
      <c r="B1591" s="85" t="s">
        <v>145</v>
      </c>
      <c r="C1591" s="85" t="s">
        <v>145</v>
      </c>
      <c r="D1591" s="85" t="s">
        <v>3858</v>
      </c>
      <c r="E1591" s="85" t="s">
        <v>100</v>
      </c>
      <c r="F1591" s="85" t="s">
        <v>3859</v>
      </c>
      <c r="G1591" s="85" t="s">
        <v>3860</v>
      </c>
      <c r="H1591" s="86" t="s">
        <v>118</v>
      </c>
      <c r="I1591" s="86">
        <v>43810</v>
      </c>
      <c r="J1591" s="87">
        <v>10855047.23</v>
      </c>
    </row>
    <row r="1592" spans="1:10" ht="24" x14ac:dyDescent="0.3">
      <c r="A1592" s="84" t="s">
        <v>3861</v>
      </c>
      <c r="B1592" s="85" t="s">
        <v>145</v>
      </c>
      <c r="C1592" s="85" t="s">
        <v>145</v>
      </c>
      <c r="D1592" s="85" t="s">
        <v>3862</v>
      </c>
      <c r="E1592" s="85" t="s">
        <v>100</v>
      </c>
      <c r="F1592" s="85" t="s">
        <v>130</v>
      </c>
      <c r="G1592" s="85" t="s">
        <v>2001</v>
      </c>
      <c r="H1592" s="86" t="s">
        <v>118</v>
      </c>
      <c r="I1592" s="86">
        <v>43812</v>
      </c>
      <c r="J1592" s="87">
        <v>4836832.2299999986</v>
      </c>
    </row>
    <row r="1593" spans="1:10" ht="24" x14ac:dyDescent="0.3">
      <c r="A1593" s="84" t="s">
        <v>3863</v>
      </c>
      <c r="B1593" s="85" t="s">
        <v>145</v>
      </c>
      <c r="C1593" s="85" t="s">
        <v>145</v>
      </c>
      <c r="D1593" s="85" t="s">
        <v>3505</v>
      </c>
      <c r="E1593" s="85" t="s">
        <v>100</v>
      </c>
      <c r="F1593" s="85" t="s">
        <v>420</v>
      </c>
      <c r="G1593" s="85" t="s">
        <v>690</v>
      </c>
      <c r="H1593" s="86" t="s">
        <v>118</v>
      </c>
      <c r="I1593" s="86">
        <v>43812</v>
      </c>
      <c r="J1593" s="87">
        <v>3631865.91</v>
      </c>
    </row>
    <row r="1594" spans="1:10" ht="36" x14ac:dyDescent="0.3">
      <c r="A1594" s="84" t="s">
        <v>3864</v>
      </c>
      <c r="B1594" s="85" t="s">
        <v>145</v>
      </c>
      <c r="C1594" s="85" t="s">
        <v>145</v>
      </c>
      <c r="D1594" s="85" t="s">
        <v>3865</v>
      </c>
      <c r="E1594" s="85" t="s">
        <v>100</v>
      </c>
      <c r="F1594" s="85" t="s">
        <v>196</v>
      </c>
      <c r="G1594" s="85" t="s">
        <v>1972</v>
      </c>
      <c r="H1594" s="86" t="s">
        <v>118</v>
      </c>
      <c r="I1594" s="86">
        <v>43811</v>
      </c>
      <c r="J1594" s="87">
        <v>11678384.190000001</v>
      </c>
    </row>
    <row r="1595" spans="1:10" ht="24" x14ac:dyDescent="0.3">
      <c r="A1595" s="84" t="s">
        <v>3866</v>
      </c>
      <c r="B1595" s="85" t="s">
        <v>145</v>
      </c>
      <c r="C1595" s="85" t="s">
        <v>145</v>
      </c>
      <c r="D1595" s="85" t="s">
        <v>3867</v>
      </c>
      <c r="E1595" s="85" t="s">
        <v>100</v>
      </c>
      <c r="F1595" s="85" t="s">
        <v>158</v>
      </c>
      <c r="G1595" s="85" t="s">
        <v>1348</v>
      </c>
      <c r="H1595" s="86" t="s">
        <v>118</v>
      </c>
      <c r="I1595" s="86">
        <v>43811</v>
      </c>
      <c r="J1595" s="87">
        <v>3090647.02</v>
      </c>
    </row>
    <row r="1596" spans="1:10" ht="36" x14ac:dyDescent="0.3">
      <c r="A1596" s="84" t="s">
        <v>3868</v>
      </c>
      <c r="B1596" s="85" t="s">
        <v>145</v>
      </c>
      <c r="C1596" s="85" t="s">
        <v>145</v>
      </c>
      <c r="D1596" s="85" t="s">
        <v>3869</v>
      </c>
      <c r="E1596" s="85" t="s">
        <v>100</v>
      </c>
      <c r="F1596" s="85" t="s">
        <v>492</v>
      </c>
      <c r="G1596" s="85" t="s">
        <v>3870</v>
      </c>
      <c r="H1596" s="86" t="s">
        <v>118</v>
      </c>
      <c r="I1596" s="86">
        <v>43812</v>
      </c>
      <c r="J1596" s="87">
        <v>5394022.5</v>
      </c>
    </row>
    <row r="1597" spans="1:10" ht="24" x14ac:dyDescent="0.3">
      <c r="A1597" s="84" t="s">
        <v>3871</v>
      </c>
      <c r="B1597" s="85" t="s">
        <v>145</v>
      </c>
      <c r="C1597" s="85" t="s">
        <v>145</v>
      </c>
      <c r="D1597" s="85" t="s">
        <v>3872</v>
      </c>
      <c r="E1597" s="85" t="s">
        <v>100</v>
      </c>
      <c r="F1597" s="85" t="s">
        <v>158</v>
      </c>
      <c r="G1597" s="85" t="s">
        <v>3873</v>
      </c>
      <c r="H1597" s="86" t="s">
        <v>118</v>
      </c>
      <c r="I1597" s="86">
        <v>43810</v>
      </c>
      <c r="J1597" s="87">
        <v>1368974.02</v>
      </c>
    </row>
    <row r="1598" spans="1:10" ht="36" x14ac:dyDescent="0.3">
      <c r="A1598" s="84" t="s">
        <v>3874</v>
      </c>
      <c r="B1598" s="85" t="s">
        <v>115</v>
      </c>
      <c r="C1598" s="85" t="s">
        <v>115</v>
      </c>
      <c r="D1598" s="85" t="s">
        <v>3875</v>
      </c>
      <c r="E1598" s="85" t="s">
        <v>3876</v>
      </c>
      <c r="F1598" s="85" t="s">
        <v>100</v>
      </c>
      <c r="G1598" s="85" t="s">
        <v>100</v>
      </c>
      <c r="H1598" s="86" t="s">
        <v>118</v>
      </c>
      <c r="I1598" s="86">
        <v>43746</v>
      </c>
      <c r="J1598" s="87">
        <v>22729920.399999999</v>
      </c>
    </row>
    <row r="1599" spans="1:10" ht="24" x14ac:dyDescent="0.3">
      <c r="A1599" s="84" t="s">
        <v>3877</v>
      </c>
      <c r="B1599" s="85" t="s">
        <v>145</v>
      </c>
      <c r="C1599" s="85" t="s">
        <v>145</v>
      </c>
      <c r="D1599" s="85" t="s">
        <v>3496</v>
      </c>
      <c r="E1599" s="85" t="s">
        <v>100</v>
      </c>
      <c r="F1599" s="85" t="s">
        <v>130</v>
      </c>
      <c r="G1599" s="85" t="s">
        <v>806</v>
      </c>
      <c r="H1599" s="86" t="s">
        <v>118</v>
      </c>
      <c r="I1599" s="86">
        <v>43812</v>
      </c>
      <c r="J1599" s="87">
        <v>11732760.310000001</v>
      </c>
    </row>
    <row r="1600" spans="1:10" ht="36" x14ac:dyDescent="0.3">
      <c r="A1600" s="84" t="s">
        <v>3878</v>
      </c>
      <c r="B1600" s="85" t="s">
        <v>145</v>
      </c>
      <c r="C1600" s="85" t="s">
        <v>145</v>
      </c>
      <c r="D1600" s="85" t="s">
        <v>3879</v>
      </c>
      <c r="E1600" s="85" t="s">
        <v>100</v>
      </c>
      <c r="F1600" s="85" t="s">
        <v>130</v>
      </c>
      <c r="G1600" s="85" t="s">
        <v>2971</v>
      </c>
      <c r="H1600" s="86" t="s">
        <v>118</v>
      </c>
      <c r="I1600" s="86">
        <v>43769</v>
      </c>
      <c r="J1600" s="87">
        <v>5737923.4000000004</v>
      </c>
    </row>
    <row r="1601" spans="1:10" ht="36" x14ac:dyDescent="0.3">
      <c r="A1601" s="84" t="s">
        <v>3880</v>
      </c>
      <c r="B1601" s="85" t="s">
        <v>145</v>
      </c>
      <c r="C1601" s="85" t="s">
        <v>145</v>
      </c>
      <c r="D1601" s="85" t="s">
        <v>3881</v>
      </c>
      <c r="E1601" s="85" t="s">
        <v>100</v>
      </c>
      <c r="F1601" s="85" t="s">
        <v>551</v>
      </c>
      <c r="G1601" s="85" t="s">
        <v>2517</v>
      </c>
      <c r="H1601" s="86" t="s">
        <v>118</v>
      </c>
      <c r="I1601" s="86">
        <v>43780</v>
      </c>
      <c r="J1601" s="87">
        <v>2254301.7700000005</v>
      </c>
    </row>
    <row r="1602" spans="1:10" ht="36" x14ac:dyDescent="0.3">
      <c r="A1602" s="84" t="s">
        <v>3882</v>
      </c>
      <c r="B1602" s="85" t="s">
        <v>1088</v>
      </c>
      <c r="C1602" s="85" t="s">
        <v>145</v>
      </c>
      <c r="D1602" s="85" t="s">
        <v>3883</v>
      </c>
      <c r="E1602" s="85" t="s">
        <v>100</v>
      </c>
      <c r="F1602" s="85" t="s">
        <v>122</v>
      </c>
      <c r="G1602" s="85" t="s">
        <v>1290</v>
      </c>
      <c r="H1602" s="86" t="s">
        <v>118</v>
      </c>
      <c r="I1602" s="86">
        <v>43767</v>
      </c>
      <c r="J1602" s="87">
        <v>5274590.29</v>
      </c>
    </row>
    <row r="1603" spans="1:10" ht="24" x14ac:dyDescent="0.3">
      <c r="A1603" s="84" t="s">
        <v>3884</v>
      </c>
      <c r="B1603" s="85" t="s">
        <v>145</v>
      </c>
      <c r="C1603" s="85" t="s">
        <v>145</v>
      </c>
      <c r="D1603" s="85" t="s">
        <v>3885</v>
      </c>
      <c r="E1603" s="85" t="s">
        <v>100</v>
      </c>
      <c r="F1603" s="85" t="s">
        <v>130</v>
      </c>
      <c r="G1603" s="85" t="s">
        <v>1204</v>
      </c>
      <c r="H1603" s="86" t="s">
        <v>118</v>
      </c>
      <c r="I1603" s="86">
        <v>43767</v>
      </c>
      <c r="J1603" s="87">
        <v>3074149.5300000007</v>
      </c>
    </row>
    <row r="1604" spans="1:10" ht="36" x14ac:dyDescent="0.3">
      <c r="A1604" s="84" t="s">
        <v>3886</v>
      </c>
      <c r="B1604" s="85" t="s">
        <v>145</v>
      </c>
      <c r="C1604" s="85" t="s">
        <v>145</v>
      </c>
      <c r="D1604" s="85" t="s">
        <v>3647</v>
      </c>
      <c r="E1604" s="85" t="s">
        <v>100</v>
      </c>
      <c r="F1604" s="85" t="s">
        <v>225</v>
      </c>
      <c r="G1604" s="85" t="s">
        <v>226</v>
      </c>
      <c r="H1604" s="86" t="s">
        <v>118</v>
      </c>
      <c r="I1604" s="86">
        <v>43781</v>
      </c>
      <c r="J1604" s="87">
        <v>1745768.5300000003</v>
      </c>
    </row>
    <row r="1605" spans="1:10" ht="24" x14ac:dyDescent="0.3">
      <c r="A1605" s="84" t="s">
        <v>3887</v>
      </c>
      <c r="B1605" s="85" t="s">
        <v>145</v>
      </c>
      <c r="C1605" s="85" t="s">
        <v>145</v>
      </c>
      <c r="D1605" s="85" t="s">
        <v>3888</v>
      </c>
      <c r="E1605" s="85" t="s">
        <v>100</v>
      </c>
      <c r="F1605" s="85" t="s">
        <v>158</v>
      </c>
      <c r="G1605" s="85" t="s">
        <v>286</v>
      </c>
      <c r="H1605" s="86" t="s">
        <v>118</v>
      </c>
      <c r="I1605" s="86">
        <v>43781</v>
      </c>
      <c r="J1605" s="87">
        <v>5564949.120000001</v>
      </c>
    </row>
    <row r="1606" spans="1:10" ht="36" x14ac:dyDescent="0.3">
      <c r="A1606" s="84" t="s">
        <v>3889</v>
      </c>
      <c r="B1606" s="85" t="s">
        <v>188</v>
      </c>
      <c r="C1606" s="85" t="s">
        <v>188</v>
      </c>
      <c r="D1606" s="85" t="s">
        <v>3890</v>
      </c>
      <c r="E1606" s="85" t="s">
        <v>1818</v>
      </c>
      <c r="F1606" s="85" t="s">
        <v>158</v>
      </c>
      <c r="G1606" s="85" t="s">
        <v>1819</v>
      </c>
      <c r="H1606" s="86" t="s">
        <v>118</v>
      </c>
      <c r="I1606" s="86">
        <v>43803</v>
      </c>
      <c r="J1606" s="87">
        <v>19835315.450000003</v>
      </c>
    </row>
    <row r="1607" spans="1:10" ht="48" x14ac:dyDescent="0.3">
      <c r="A1607" s="84" t="s">
        <v>3891</v>
      </c>
      <c r="B1607" s="85" t="s">
        <v>188</v>
      </c>
      <c r="C1607" s="85" t="s">
        <v>188</v>
      </c>
      <c r="D1607" s="85" t="s">
        <v>3892</v>
      </c>
      <c r="E1607" s="85" t="s">
        <v>100</v>
      </c>
      <c r="F1607" s="85" t="s">
        <v>162</v>
      </c>
      <c r="G1607" s="85" t="s">
        <v>1095</v>
      </c>
      <c r="H1607" s="86" t="s">
        <v>118</v>
      </c>
      <c r="I1607" s="86">
        <v>43617</v>
      </c>
      <c r="J1607" s="87">
        <v>3416256</v>
      </c>
    </row>
    <row r="1608" spans="1:10" ht="24" x14ac:dyDescent="0.3">
      <c r="A1608" s="84" t="s">
        <v>3893</v>
      </c>
      <c r="B1608" s="85" t="s">
        <v>188</v>
      </c>
      <c r="C1608" s="85" t="s">
        <v>188</v>
      </c>
      <c r="D1608" s="85" t="s">
        <v>3894</v>
      </c>
      <c r="E1608" s="85" t="s">
        <v>100</v>
      </c>
      <c r="F1608" s="85" t="s">
        <v>196</v>
      </c>
      <c r="G1608" s="85" t="s">
        <v>1972</v>
      </c>
      <c r="H1608" s="86" t="s">
        <v>118</v>
      </c>
      <c r="I1608" s="86">
        <v>43759</v>
      </c>
      <c r="J1608" s="87">
        <v>12262998.560000002</v>
      </c>
    </row>
    <row r="1609" spans="1:10" ht="36" x14ac:dyDescent="0.3">
      <c r="A1609" s="84" t="s">
        <v>3895</v>
      </c>
      <c r="B1609" s="85" t="s">
        <v>188</v>
      </c>
      <c r="C1609" s="85" t="s">
        <v>188</v>
      </c>
      <c r="D1609" s="85" t="s">
        <v>3896</v>
      </c>
      <c r="E1609" s="85" t="s">
        <v>1251</v>
      </c>
      <c r="F1609" s="85" t="s">
        <v>100</v>
      </c>
      <c r="G1609" s="85" t="s">
        <v>100</v>
      </c>
      <c r="H1609" s="86" t="s">
        <v>118</v>
      </c>
      <c r="I1609" s="86">
        <v>43795</v>
      </c>
      <c r="J1609" s="87">
        <v>2570771.7399999998</v>
      </c>
    </row>
    <row r="1610" spans="1:10" x14ac:dyDescent="0.3">
      <c r="A1610" s="84" t="s">
        <v>3897</v>
      </c>
      <c r="B1610" s="85" t="s">
        <v>145</v>
      </c>
      <c r="C1610" s="85" t="s">
        <v>145</v>
      </c>
      <c r="D1610" s="85" t="s">
        <v>3898</v>
      </c>
      <c r="E1610" s="85" t="s">
        <v>100</v>
      </c>
      <c r="F1610" s="85" t="s">
        <v>100</v>
      </c>
      <c r="G1610" s="85" t="s">
        <v>100</v>
      </c>
      <c r="H1610" s="86" t="s">
        <v>118</v>
      </c>
      <c r="I1610" s="86">
        <v>43755</v>
      </c>
      <c r="J1610" s="87">
        <v>740089.20000000007</v>
      </c>
    </row>
    <row r="1611" spans="1:10" ht="24" x14ac:dyDescent="0.3">
      <c r="A1611" s="84" t="s">
        <v>3899</v>
      </c>
      <c r="B1611" s="85" t="s">
        <v>1088</v>
      </c>
      <c r="C1611" s="85" t="s">
        <v>145</v>
      </c>
      <c r="D1611" s="85" t="s">
        <v>3900</v>
      </c>
      <c r="E1611" s="85" t="s">
        <v>100</v>
      </c>
      <c r="F1611" s="85" t="s">
        <v>218</v>
      </c>
      <c r="G1611" s="85" t="s">
        <v>1090</v>
      </c>
      <c r="H1611" s="86" t="s">
        <v>118</v>
      </c>
      <c r="I1611" s="86">
        <v>43766</v>
      </c>
      <c r="J1611" s="87">
        <v>10800000.000000002</v>
      </c>
    </row>
    <row r="1612" spans="1:10" ht="24" x14ac:dyDescent="0.3">
      <c r="A1612" s="84" t="s">
        <v>3901</v>
      </c>
      <c r="B1612" s="85" t="s">
        <v>145</v>
      </c>
      <c r="C1612" s="85" t="s">
        <v>145</v>
      </c>
      <c r="D1612" s="85" t="s">
        <v>3902</v>
      </c>
      <c r="E1612" s="85" t="s">
        <v>100</v>
      </c>
      <c r="F1612" s="85" t="s">
        <v>981</v>
      </c>
      <c r="G1612" s="85" t="s">
        <v>3693</v>
      </c>
      <c r="H1612" s="86" t="s">
        <v>118</v>
      </c>
      <c r="I1612" s="86">
        <v>43783</v>
      </c>
      <c r="J1612" s="87">
        <v>3396611.8</v>
      </c>
    </row>
    <row r="1613" spans="1:10" ht="36" x14ac:dyDescent="0.3">
      <c r="A1613" s="84" t="s">
        <v>3903</v>
      </c>
      <c r="B1613" s="85" t="s">
        <v>145</v>
      </c>
      <c r="C1613" s="85" t="s">
        <v>145</v>
      </c>
      <c r="D1613" s="85" t="s">
        <v>3904</v>
      </c>
      <c r="E1613" s="85" t="s">
        <v>100</v>
      </c>
      <c r="F1613" s="85" t="s">
        <v>3905</v>
      </c>
      <c r="G1613" s="85" t="s">
        <v>3906</v>
      </c>
      <c r="H1613" s="86" t="s">
        <v>118</v>
      </c>
      <c r="I1613" s="86">
        <v>43798</v>
      </c>
      <c r="J1613" s="87">
        <v>4621411.83</v>
      </c>
    </row>
    <row r="1614" spans="1:10" ht="24" x14ac:dyDescent="0.3">
      <c r="A1614" s="84" t="s">
        <v>3907</v>
      </c>
      <c r="B1614" s="85" t="s">
        <v>145</v>
      </c>
      <c r="C1614" s="85" t="s">
        <v>145</v>
      </c>
      <c r="D1614" s="85" t="s">
        <v>3908</v>
      </c>
      <c r="E1614" s="85" t="s">
        <v>100</v>
      </c>
      <c r="F1614" s="85" t="s">
        <v>162</v>
      </c>
      <c r="G1614" s="85" t="s">
        <v>163</v>
      </c>
      <c r="H1614" s="86" t="s">
        <v>118</v>
      </c>
      <c r="I1614" s="86">
        <v>43812</v>
      </c>
      <c r="J1614" s="87">
        <v>4203874.9799999995</v>
      </c>
    </row>
    <row r="1615" spans="1:10" x14ac:dyDescent="0.3">
      <c r="A1615" s="84" t="s">
        <v>3909</v>
      </c>
      <c r="B1615" s="85" t="s">
        <v>145</v>
      </c>
      <c r="C1615" s="85" t="s">
        <v>145</v>
      </c>
      <c r="D1615" s="85" t="s">
        <v>3910</v>
      </c>
      <c r="E1615" s="85" t="s">
        <v>100</v>
      </c>
      <c r="F1615" s="85" t="s">
        <v>100</v>
      </c>
      <c r="G1615" s="85" t="s">
        <v>100</v>
      </c>
      <c r="H1615" s="86" t="s">
        <v>118</v>
      </c>
      <c r="I1615" s="86">
        <v>43755</v>
      </c>
      <c r="J1615" s="87">
        <v>8413316.5199999996</v>
      </c>
    </row>
    <row r="1616" spans="1:10" x14ac:dyDescent="0.3">
      <c r="A1616" s="84" t="s">
        <v>3911</v>
      </c>
      <c r="B1616" s="85" t="s">
        <v>145</v>
      </c>
      <c r="C1616" s="85" t="s">
        <v>145</v>
      </c>
      <c r="D1616" s="85" t="s">
        <v>3912</v>
      </c>
      <c r="E1616" s="85" t="s">
        <v>100</v>
      </c>
      <c r="F1616" s="85" t="s">
        <v>100</v>
      </c>
      <c r="G1616" s="85" t="s">
        <v>100</v>
      </c>
      <c r="H1616" s="86" t="s">
        <v>118</v>
      </c>
      <c r="I1616" s="86">
        <v>43825</v>
      </c>
      <c r="J1616" s="87">
        <v>4645306.09</v>
      </c>
    </row>
    <row r="1617" spans="1:10" x14ac:dyDescent="0.3">
      <c r="A1617" s="84" t="s">
        <v>3913</v>
      </c>
      <c r="B1617" s="85" t="s">
        <v>145</v>
      </c>
      <c r="C1617" s="85" t="s">
        <v>145</v>
      </c>
      <c r="D1617" s="85" t="s">
        <v>3914</v>
      </c>
      <c r="E1617" s="85" t="s">
        <v>100</v>
      </c>
      <c r="F1617" s="85" t="s">
        <v>100</v>
      </c>
      <c r="G1617" s="85" t="s">
        <v>100</v>
      </c>
      <c r="H1617" s="86" t="s">
        <v>118</v>
      </c>
      <c r="I1617" s="86">
        <v>43753</v>
      </c>
      <c r="J1617" s="87">
        <v>572988.96000000008</v>
      </c>
    </row>
    <row r="1618" spans="1:10" x14ac:dyDescent="0.3">
      <c r="A1618" s="84" t="s">
        <v>3915</v>
      </c>
      <c r="B1618" s="85" t="s">
        <v>145</v>
      </c>
      <c r="C1618" s="85" t="s">
        <v>145</v>
      </c>
      <c r="D1618" s="85" t="s">
        <v>3916</v>
      </c>
      <c r="E1618" s="85" t="s">
        <v>100</v>
      </c>
      <c r="F1618" s="85" t="s">
        <v>100</v>
      </c>
      <c r="G1618" s="85" t="s">
        <v>100</v>
      </c>
      <c r="H1618" s="86" t="s">
        <v>118</v>
      </c>
      <c r="I1618" s="86">
        <v>43753</v>
      </c>
      <c r="J1618" s="87">
        <v>1182651.9000000001</v>
      </c>
    </row>
    <row r="1619" spans="1:10" x14ac:dyDescent="0.3">
      <c r="A1619" s="84" t="s">
        <v>3917</v>
      </c>
      <c r="B1619" s="85" t="s">
        <v>145</v>
      </c>
      <c r="C1619" s="85" t="s">
        <v>145</v>
      </c>
      <c r="D1619" s="85" t="s">
        <v>3918</v>
      </c>
      <c r="E1619" s="85" t="s">
        <v>100</v>
      </c>
      <c r="F1619" s="85" t="s">
        <v>100</v>
      </c>
      <c r="G1619" s="85" t="s">
        <v>100</v>
      </c>
      <c r="H1619" s="86" t="s">
        <v>118</v>
      </c>
      <c r="I1619" s="86">
        <v>43753</v>
      </c>
      <c r="J1619" s="87">
        <v>7076981</v>
      </c>
    </row>
    <row r="1620" spans="1:10" ht="24" x14ac:dyDescent="0.3">
      <c r="A1620" s="84" t="s">
        <v>3919</v>
      </c>
      <c r="B1620" s="85" t="s">
        <v>145</v>
      </c>
      <c r="C1620" s="85" t="s">
        <v>145</v>
      </c>
      <c r="D1620" s="85" t="s">
        <v>3920</v>
      </c>
      <c r="E1620" s="85" t="s">
        <v>100</v>
      </c>
      <c r="F1620" s="85" t="s">
        <v>130</v>
      </c>
      <c r="G1620" s="85" t="s">
        <v>3921</v>
      </c>
      <c r="H1620" s="86" t="s">
        <v>118</v>
      </c>
      <c r="I1620" s="86">
        <v>43775</v>
      </c>
      <c r="J1620" s="87">
        <v>2871835.61</v>
      </c>
    </row>
    <row r="1621" spans="1:10" x14ac:dyDescent="0.3">
      <c r="A1621" s="84" t="s">
        <v>3922</v>
      </c>
      <c r="B1621" s="85" t="s">
        <v>145</v>
      </c>
      <c r="C1621" s="85" t="s">
        <v>145</v>
      </c>
      <c r="D1621" s="85" t="s">
        <v>3923</v>
      </c>
      <c r="E1621" s="85" t="s">
        <v>100</v>
      </c>
      <c r="F1621" s="85" t="s">
        <v>100</v>
      </c>
      <c r="G1621" s="85" t="s">
        <v>100</v>
      </c>
      <c r="H1621" s="86" t="s">
        <v>118</v>
      </c>
      <c r="I1621" s="86">
        <v>43753</v>
      </c>
      <c r="J1621" s="87">
        <v>1438567.3</v>
      </c>
    </row>
    <row r="1622" spans="1:10" ht="24" x14ac:dyDescent="0.3">
      <c r="A1622" s="84" t="s">
        <v>3924</v>
      </c>
      <c r="B1622" s="85" t="s">
        <v>145</v>
      </c>
      <c r="C1622" s="85" t="s">
        <v>145</v>
      </c>
      <c r="D1622" s="85" t="s">
        <v>3925</v>
      </c>
      <c r="E1622" s="85" t="s">
        <v>100</v>
      </c>
      <c r="F1622" s="85" t="s">
        <v>100</v>
      </c>
      <c r="G1622" s="85" t="s">
        <v>100</v>
      </c>
      <c r="H1622" s="86" t="s">
        <v>118</v>
      </c>
      <c r="I1622" s="86">
        <v>43769</v>
      </c>
      <c r="J1622" s="87">
        <v>32355376.50999999</v>
      </c>
    </row>
    <row r="1623" spans="1:10" x14ac:dyDescent="0.3">
      <c r="A1623" s="84" t="s">
        <v>3926</v>
      </c>
      <c r="B1623" s="85" t="s">
        <v>145</v>
      </c>
      <c r="C1623" s="85" t="s">
        <v>145</v>
      </c>
      <c r="D1623" s="85" t="s">
        <v>3927</v>
      </c>
      <c r="E1623" s="85" t="s">
        <v>100</v>
      </c>
      <c r="F1623" s="85" t="s">
        <v>100</v>
      </c>
      <c r="G1623" s="85" t="s">
        <v>100</v>
      </c>
      <c r="H1623" s="86" t="s">
        <v>118</v>
      </c>
      <c r="I1623" s="86">
        <v>43753</v>
      </c>
      <c r="J1623" s="87">
        <v>11398637</v>
      </c>
    </row>
    <row r="1624" spans="1:10" x14ac:dyDescent="0.3">
      <c r="A1624" s="84" t="s">
        <v>3928</v>
      </c>
      <c r="B1624" s="85" t="s">
        <v>145</v>
      </c>
      <c r="C1624" s="85" t="s">
        <v>145</v>
      </c>
      <c r="D1624" s="85" t="s">
        <v>3929</v>
      </c>
      <c r="E1624" s="85" t="s">
        <v>100</v>
      </c>
      <c r="F1624" s="85" t="s">
        <v>100</v>
      </c>
      <c r="G1624" s="85" t="s">
        <v>100</v>
      </c>
      <c r="H1624" s="86" t="s">
        <v>118</v>
      </c>
      <c r="I1624" s="86">
        <v>43755</v>
      </c>
      <c r="J1624" s="87">
        <v>14907816.459999999</v>
      </c>
    </row>
    <row r="1625" spans="1:10" x14ac:dyDescent="0.3">
      <c r="A1625" s="84" t="s">
        <v>3930</v>
      </c>
      <c r="B1625" s="85" t="s">
        <v>145</v>
      </c>
      <c r="C1625" s="85" t="s">
        <v>145</v>
      </c>
      <c r="D1625" s="85" t="s">
        <v>3931</v>
      </c>
      <c r="E1625" s="85" t="s">
        <v>100</v>
      </c>
      <c r="F1625" s="85" t="s">
        <v>100</v>
      </c>
      <c r="G1625" s="85" t="s">
        <v>100</v>
      </c>
      <c r="H1625" s="86" t="s">
        <v>118</v>
      </c>
      <c r="I1625" s="86">
        <v>43766</v>
      </c>
      <c r="J1625" s="87">
        <v>9124704.0599999987</v>
      </c>
    </row>
    <row r="1626" spans="1:10" x14ac:dyDescent="0.3">
      <c r="A1626" s="84" t="s">
        <v>3932</v>
      </c>
      <c r="B1626" s="85" t="s">
        <v>145</v>
      </c>
      <c r="C1626" s="85" t="s">
        <v>145</v>
      </c>
      <c r="D1626" s="85" t="s">
        <v>3933</v>
      </c>
      <c r="E1626" s="85" t="s">
        <v>100</v>
      </c>
      <c r="F1626" s="85" t="s">
        <v>100</v>
      </c>
      <c r="G1626" s="85" t="s">
        <v>100</v>
      </c>
      <c r="H1626" s="86" t="s">
        <v>118</v>
      </c>
      <c r="I1626" s="86">
        <v>43763</v>
      </c>
      <c r="J1626" s="87">
        <v>5919482.2799999993</v>
      </c>
    </row>
    <row r="1627" spans="1:10" ht="36" x14ac:dyDescent="0.3">
      <c r="A1627" s="84" t="s">
        <v>3934</v>
      </c>
      <c r="B1627" s="85" t="s">
        <v>145</v>
      </c>
      <c r="C1627" s="85" t="s">
        <v>145</v>
      </c>
      <c r="D1627" s="85" t="s">
        <v>3935</v>
      </c>
      <c r="E1627" s="85" t="s">
        <v>100</v>
      </c>
      <c r="F1627" s="85" t="s">
        <v>100</v>
      </c>
      <c r="G1627" s="85" t="s">
        <v>100</v>
      </c>
      <c r="H1627" s="86" t="s">
        <v>118</v>
      </c>
      <c r="I1627" s="86">
        <v>43770</v>
      </c>
      <c r="J1627" s="87">
        <v>256878</v>
      </c>
    </row>
    <row r="1628" spans="1:10" ht="24" x14ac:dyDescent="0.3">
      <c r="A1628" s="84" t="s">
        <v>3936</v>
      </c>
      <c r="B1628" s="85" t="s">
        <v>3937</v>
      </c>
      <c r="C1628" s="85" t="s">
        <v>142</v>
      </c>
      <c r="D1628" s="85" t="s">
        <v>3938</v>
      </c>
      <c r="E1628" s="85" t="s">
        <v>100</v>
      </c>
      <c r="F1628" s="85" t="s">
        <v>162</v>
      </c>
      <c r="G1628" s="85" t="s">
        <v>163</v>
      </c>
      <c r="H1628" s="86" t="s">
        <v>118</v>
      </c>
      <c r="I1628" s="86">
        <v>43781</v>
      </c>
      <c r="J1628" s="87">
        <v>3647380.5300000003</v>
      </c>
    </row>
    <row r="1629" spans="1:10" ht="24" x14ac:dyDescent="0.3">
      <c r="A1629" s="84" t="s">
        <v>3939</v>
      </c>
      <c r="B1629" s="85" t="s">
        <v>188</v>
      </c>
      <c r="C1629" s="85" t="s">
        <v>188</v>
      </c>
      <c r="D1629" s="85" t="s">
        <v>3940</v>
      </c>
      <c r="E1629" s="85" t="s">
        <v>100</v>
      </c>
      <c r="F1629" s="85" t="s">
        <v>162</v>
      </c>
      <c r="G1629" s="85" t="s">
        <v>163</v>
      </c>
      <c r="H1629" s="86" t="s">
        <v>118</v>
      </c>
      <c r="I1629" s="86">
        <v>44523</v>
      </c>
      <c r="J1629" s="87">
        <v>3451172.4400000004</v>
      </c>
    </row>
    <row r="1630" spans="1:10" ht="36" x14ac:dyDescent="0.3">
      <c r="A1630" s="84" t="s">
        <v>3941</v>
      </c>
      <c r="B1630" s="85" t="s">
        <v>115</v>
      </c>
      <c r="C1630" s="85" t="s">
        <v>115</v>
      </c>
      <c r="D1630" s="85" t="s">
        <v>3942</v>
      </c>
      <c r="E1630" s="85" t="s">
        <v>100</v>
      </c>
      <c r="F1630" s="85" t="s">
        <v>196</v>
      </c>
      <c r="G1630" s="85" t="s">
        <v>3516</v>
      </c>
      <c r="H1630" s="86" t="s">
        <v>118</v>
      </c>
      <c r="I1630" s="86">
        <v>43955</v>
      </c>
      <c r="J1630" s="87">
        <v>1818432</v>
      </c>
    </row>
    <row r="1631" spans="1:10" ht="36" x14ac:dyDescent="0.3">
      <c r="A1631" s="84" t="s">
        <v>3943</v>
      </c>
      <c r="B1631" s="85" t="s">
        <v>188</v>
      </c>
      <c r="C1631" s="85" t="s">
        <v>188</v>
      </c>
      <c r="D1631" s="85" t="s">
        <v>3944</v>
      </c>
      <c r="E1631" s="85" t="s">
        <v>100</v>
      </c>
      <c r="F1631" s="85" t="s">
        <v>162</v>
      </c>
      <c r="G1631" s="85" t="s">
        <v>1095</v>
      </c>
      <c r="H1631" s="86" t="s">
        <v>118</v>
      </c>
      <c r="I1631" s="86">
        <v>43617</v>
      </c>
      <c r="J1631" s="87">
        <v>2253036.5999999996</v>
      </c>
    </row>
    <row r="1632" spans="1:10" ht="24" x14ac:dyDescent="0.3">
      <c r="A1632" s="84" t="s">
        <v>3945</v>
      </c>
      <c r="B1632" s="85" t="s">
        <v>3937</v>
      </c>
      <c r="C1632" s="85" t="s">
        <v>142</v>
      </c>
      <c r="D1632" s="85" t="s">
        <v>3946</v>
      </c>
      <c r="E1632" s="85" t="s">
        <v>100</v>
      </c>
      <c r="F1632" s="85" t="s">
        <v>218</v>
      </c>
      <c r="G1632" s="85" t="s">
        <v>1014</v>
      </c>
      <c r="H1632" s="86" t="s">
        <v>118</v>
      </c>
      <c r="I1632" s="86">
        <v>43817</v>
      </c>
      <c r="J1632" s="87">
        <v>9791859.8499999978</v>
      </c>
    </row>
    <row r="1633" spans="1:10" x14ac:dyDescent="0.3">
      <c r="A1633" s="84" t="s">
        <v>3947</v>
      </c>
      <c r="B1633" s="85" t="s">
        <v>145</v>
      </c>
      <c r="C1633" s="85" t="s">
        <v>145</v>
      </c>
      <c r="D1633" s="85" t="s">
        <v>3948</v>
      </c>
      <c r="E1633" s="85" t="s">
        <v>100</v>
      </c>
      <c r="F1633" s="85" t="s">
        <v>100</v>
      </c>
      <c r="G1633" s="85" t="s">
        <v>100</v>
      </c>
      <c r="H1633" s="86" t="s">
        <v>118</v>
      </c>
      <c r="I1633" s="86">
        <v>43805</v>
      </c>
      <c r="J1633" s="87">
        <v>1723619.4</v>
      </c>
    </row>
    <row r="1634" spans="1:10" x14ac:dyDescent="0.3">
      <c r="A1634" s="84" t="s">
        <v>3949</v>
      </c>
      <c r="B1634" s="85" t="s">
        <v>145</v>
      </c>
      <c r="C1634" s="85" t="s">
        <v>145</v>
      </c>
      <c r="D1634" s="85" t="s">
        <v>3950</v>
      </c>
      <c r="E1634" s="85" t="s">
        <v>100</v>
      </c>
      <c r="F1634" s="85" t="s">
        <v>100</v>
      </c>
      <c r="G1634" s="85" t="s">
        <v>100</v>
      </c>
      <c r="H1634" s="86" t="s">
        <v>118</v>
      </c>
      <c r="I1634" s="86">
        <v>43805</v>
      </c>
      <c r="J1634" s="87">
        <v>14767812.129999999</v>
      </c>
    </row>
    <row r="1635" spans="1:10" ht="48" x14ac:dyDescent="0.3">
      <c r="A1635" s="84" t="s">
        <v>3951</v>
      </c>
      <c r="B1635" s="85" t="s">
        <v>145</v>
      </c>
      <c r="C1635" s="85" t="s">
        <v>145</v>
      </c>
      <c r="D1635" s="85" t="s">
        <v>3952</v>
      </c>
      <c r="E1635" s="85" t="s">
        <v>100</v>
      </c>
      <c r="F1635" s="85" t="s">
        <v>130</v>
      </c>
      <c r="G1635" s="85" t="s">
        <v>806</v>
      </c>
      <c r="H1635" s="86" t="s">
        <v>118</v>
      </c>
      <c r="I1635" s="86">
        <v>44537</v>
      </c>
      <c r="J1635" s="87">
        <v>3453680</v>
      </c>
    </row>
    <row r="1636" spans="1:10" ht="96" x14ac:dyDescent="0.3">
      <c r="A1636" s="84" t="s">
        <v>3953</v>
      </c>
      <c r="B1636" s="85" t="s">
        <v>145</v>
      </c>
      <c r="C1636" s="85" t="s">
        <v>145</v>
      </c>
      <c r="D1636" s="85" t="s">
        <v>3954</v>
      </c>
      <c r="E1636" s="85" t="s">
        <v>100</v>
      </c>
      <c r="F1636" s="85" t="s">
        <v>3955</v>
      </c>
      <c r="G1636" s="85" t="s">
        <v>3956</v>
      </c>
      <c r="H1636" s="86" t="s">
        <v>118</v>
      </c>
      <c r="I1636" s="86">
        <v>43796</v>
      </c>
      <c r="J1636" s="87">
        <v>1623960.9700000004</v>
      </c>
    </row>
    <row r="1637" spans="1:10" ht="24" x14ac:dyDescent="0.3">
      <c r="A1637" s="84" t="s">
        <v>3957</v>
      </c>
      <c r="B1637" s="85" t="s">
        <v>165</v>
      </c>
      <c r="C1637" s="85" t="s">
        <v>165</v>
      </c>
      <c r="D1637" s="85" t="s">
        <v>3958</v>
      </c>
      <c r="E1637" s="85" t="s">
        <v>285</v>
      </c>
      <c r="F1637" s="85" t="s">
        <v>158</v>
      </c>
      <c r="G1637" s="85" t="s">
        <v>3532</v>
      </c>
      <c r="H1637" s="86" t="s">
        <v>118</v>
      </c>
      <c r="I1637" s="86">
        <v>43800</v>
      </c>
      <c r="J1637" s="87">
        <v>2079037.15</v>
      </c>
    </row>
    <row r="1638" spans="1:10" ht="36" x14ac:dyDescent="0.3">
      <c r="A1638" s="84" t="s">
        <v>3959</v>
      </c>
      <c r="B1638" s="85" t="s">
        <v>3937</v>
      </c>
      <c r="C1638" s="85" t="s">
        <v>142</v>
      </c>
      <c r="D1638" s="85" t="s">
        <v>3960</v>
      </c>
      <c r="E1638" s="85" t="s">
        <v>1372</v>
      </c>
      <c r="F1638" s="85" t="s">
        <v>100</v>
      </c>
      <c r="G1638" s="85" t="s">
        <v>100</v>
      </c>
      <c r="H1638" s="86" t="s">
        <v>118</v>
      </c>
      <c r="I1638" s="86">
        <v>43816</v>
      </c>
      <c r="J1638" s="87">
        <v>5597932.8499999996</v>
      </c>
    </row>
    <row r="1639" spans="1:10" ht="60" x14ac:dyDescent="0.3">
      <c r="A1639" s="84" t="s">
        <v>3961</v>
      </c>
      <c r="B1639" s="85" t="s">
        <v>145</v>
      </c>
      <c r="C1639" s="85" t="s">
        <v>145</v>
      </c>
      <c r="D1639" s="85" t="s">
        <v>3962</v>
      </c>
      <c r="E1639" s="85" t="s">
        <v>100</v>
      </c>
      <c r="F1639" s="85" t="s">
        <v>455</v>
      </c>
      <c r="G1639" s="85" t="s">
        <v>3963</v>
      </c>
      <c r="H1639" s="86" t="s">
        <v>118</v>
      </c>
      <c r="I1639" s="86">
        <v>43879</v>
      </c>
      <c r="J1639" s="87">
        <v>543411.30000000005</v>
      </c>
    </row>
    <row r="1640" spans="1:10" ht="24" x14ac:dyDescent="0.3">
      <c r="A1640" s="84" t="s">
        <v>3964</v>
      </c>
      <c r="B1640" s="85" t="s">
        <v>145</v>
      </c>
      <c r="C1640" s="85" t="s">
        <v>145</v>
      </c>
      <c r="D1640" s="85" t="s">
        <v>3965</v>
      </c>
      <c r="E1640" s="85" t="s">
        <v>100</v>
      </c>
      <c r="F1640" s="85" t="s">
        <v>1284</v>
      </c>
      <c r="G1640" s="85" t="s">
        <v>2499</v>
      </c>
      <c r="H1640" s="86" t="s">
        <v>118</v>
      </c>
      <c r="I1640" s="86">
        <v>43878</v>
      </c>
      <c r="J1640" s="87">
        <v>1252213.43</v>
      </c>
    </row>
    <row r="1641" spans="1:10" x14ac:dyDescent="0.3">
      <c r="A1641" s="84" t="s">
        <v>3966</v>
      </c>
      <c r="B1641" s="85" t="s">
        <v>145</v>
      </c>
      <c r="C1641" s="85" t="s">
        <v>145</v>
      </c>
      <c r="D1641" s="85" t="s">
        <v>3967</v>
      </c>
      <c r="E1641" s="85" t="s">
        <v>100</v>
      </c>
      <c r="F1641" s="85" t="s">
        <v>100</v>
      </c>
      <c r="G1641" s="85" t="s">
        <v>100</v>
      </c>
      <c r="H1641" s="86" t="s">
        <v>118</v>
      </c>
      <c r="I1641" s="86">
        <v>43805</v>
      </c>
      <c r="J1641" s="87">
        <v>4564582.96</v>
      </c>
    </row>
    <row r="1642" spans="1:10" ht="24" x14ac:dyDescent="0.3">
      <c r="A1642" s="84" t="s">
        <v>3968</v>
      </c>
      <c r="B1642" s="85" t="s">
        <v>145</v>
      </c>
      <c r="C1642" s="85" t="s">
        <v>145</v>
      </c>
      <c r="D1642" s="85" t="s">
        <v>3969</v>
      </c>
      <c r="E1642" s="85" t="s">
        <v>100</v>
      </c>
      <c r="F1642" s="85" t="s">
        <v>336</v>
      </c>
      <c r="G1642" s="85" t="s">
        <v>1969</v>
      </c>
      <c r="H1642" s="86" t="s">
        <v>118</v>
      </c>
      <c r="I1642" s="86">
        <v>43893</v>
      </c>
      <c r="J1642" s="87">
        <v>1889473.84</v>
      </c>
    </row>
    <row r="1643" spans="1:10" ht="24" x14ac:dyDescent="0.3">
      <c r="A1643" s="84" t="s">
        <v>3970</v>
      </c>
      <c r="B1643" s="85" t="s">
        <v>145</v>
      </c>
      <c r="C1643" s="85" t="s">
        <v>145</v>
      </c>
      <c r="D1643" s="85" t="s">
        <v>3971</v>
      </c>
      <c r="E1643" s="85" t="s">
        <v>100</v>
      </c>
      <c r="F1643" s="85" t="s">
        <v>1284</v>
      </c>
      <c r="G1643" s="85" t="s">
        <v>2855</v>
      </c>
      <c r="H1643" s="86" t="s">
        <v>118</v>
      </c>
      <c r="I1643" s="86">
        <v>43880</v>
      </c>
      <c r="J1643" s="87">
        <v>1506368.9700000002</v>
      </c>
    </row>
    <row r="1644" spans="1:10" ht="48" x14ac:dyDescent="0.3">
      <c r="A1644" s="84" t="s">
        <v>3972</v>
      </c>
      <c r="B1644" s="85" t="s">
        <v>145</v>
      </c>
      <c r="C1644" s="85" t="s">
        <v>145</v>
      </c>
      <c r="D1644" s="85" t="s">
        <v>3973</v>
      </c>
      <c r="E1644" s="85" t="s">
        <v>100</v>
      </c>
      <c r="F1644" s="85" t="s">
        <v>162</v>
      </c>
      <c r="G1644" s="85" t="s">
        <v>3974</v>
      </c>
      <c r="H1644" s="86" t="s">
        <v>118</v>
      </c>
      <c r="I1644" s="86">
        <v>43894</v>
      </c>
      <c r="J1644" s="87">
        <v>1850491.2899999996</v>
      </c>
    </row>
    <row r="1645" spans="1:10" ht="36" x14ac:dyDescent="0.3">
      <c r="A1645" s="84" t="s">
        <v>3975</v>
      </c>
      <c r="B1645" s="85" t="s">
        <v>3976</v>
      </c>
      <c r="C1645" s="85" t="s">
        <v>3382</v>
      </c>
      <c r="D1645" s="85" t="s">
        <v>3977</v>
      </c>
      <c r="E1645" s="85" t="s">
        <v>3978</v>
      </c>
      <c r="F1645" s="85" t="s">
        <v>100</v>
      </c>
      <c r="G1645" s="85" t="s">
        <v>100</v>
      </c>
      <c r="H1645" s="86" t="s">
        <v>118</v>
      </c>
      <c r="I1645" s="86">
        <v>43804</v>
      </c>
      <c r="J1645" s="87">
        <v>15118991.919999991</v>
      </c>
    </row>
    <row r="1646" spans="1:10" x14ac:dyDescent="0.3">
      <c r="A1646" s="84" t="s">
        <v>3979</v>
      </c>
      <c r="B1646" s="85" t="s">
        <v>145</v>
      </c>
      <c r="C1646" s="85" t="s">
        <v>145</v>
      </c>
      <c r="D1646" s="85" t="s">
        <v>3980</v>
      </c>
      <c r="E1646" s="85" t="s">
        <v>100</v>
      </c>
      <c r="F1646" s="85" t="s">
        <v>100</v>
      </c>
      <c r="G1646" s="85" t="s">
        <v>100</v>
      </c>
      <c r="H1646" s="86" t="s">
        <v>118</v>
      </c>
      <c r="I1646" s="86">
        <v>43805</v>
      </c>
      <c r="J1646" s="87">
        <v>8376118.1399999987</v>
      </c>
    </row>
    <row r="1647" spans="1:10" ht="24" x14ac:dyDescent="0.3">
      <c r="A1647" s="84" t="s">
        <v>3981</v>
      </c>
      <c r="B1647" s="85" t="s">
        <v>120</v>
      </c>
      <c r="C1647" s="85" t="s">
        <v>120</v>
      </c>
      <c r="D1647" s="85" t="s">
        <v>3982</v>
      </c>
      <c r="E1647" s="85" t="s">
        <v>100</v>
      </c>
      <c r="F1647" s="85" t="s">
        <v>122</v>
      </c>
      <c r="G1647" s="85" t="s">
        <v>2993</v>
      </c>
      <c r="H1647" s="86" t="s">
        <v>118</v>
      </c>
      <c r="I1647" s="86">
        <v>43874</v>
      </c>
      <c r="J1647" s="87">
        <v>3732130.5100000002</v>
      </c>
    </row>
    <row r="1648" spans="1:10" ht="24" x14ac:dyDescent="0.3">
      <c r="A1648" s="84" t="s">
        <v>3983</v>
      </c>
      <c r="B1648" s="85" t="s">
        <v>145</v>
      </c>
      <c r="C1648" s="85" t="s">
        <v>145</v>
      </c>
      <c r="D1648" s="85" t="s">
        <v>3984</v>
      </c>
      <c r="E1648" s="85" t="s">
        <v>100</v>
      </c>
      <c r="F1648" s="85" t="s">
        <v>336</v>
      </c>
      <c r="G1648" s="85" t="s">
        <v>3521</v>
      </c>
      <c r="H1648" s="86" t="s">
        <v>118</v>
      </c>
      <c r="I1648" s="86">
        <v>43893</v>
      </c>
      <c r="J1648" s="87">
        <v>3406015.79</v>
      </c>
    </row>
    <row r="1649" spans="1:10" x14ac:dyDescent="0.3">
      <c r="A1649" s="84" t="s">
        <v>3985</v>
      </c>
      <c r="B1649" s="85" t="s">
        <v>145</v>
      </c>
      <c r="C1649" s="85" t="s">
        <v>145</v>
      </c>
      <c r="D1649" s="85" t="s">
        <v>3986</v>
      </c>
      <c r="E1649" s="85" t="s">
        <v>100</v>
      </c>
      <c r="F1649" s="85" t="s">
        <v>100</v>
      </c>
      <c r="G1649" s="85" t="s">
        <v>100</v>
      </c>
      <c r="H1649" s="86" t="s">
        <v>118</v>
      </c>
      <c r="I1649" s="86">
        <v>43829</v>
      </c>
      <c r="J1649" s="87">
        <v>8488248.2400000002</v>
      </c>
    </row>
    <row r="1650" spans="1:10" x14ac:dyDescent="0.3">
      <c r="A1650" s="84" t="s">
        <v>3987</v>
      </c>
      <c r="B1650" s="85" t="s">
        <v>145</v>
      </c>
      <c r="C1650" s="85" t="s">
        <v>145</v>
      </c>
      <c r="D1650" s="85" t="s">
        <v>3988</v>
      </c>
      <c r="E1650" s="85" t="s">
        <v>100</v>
      </c>
      <c r="F1650" s="85" t="s">
        <v>100</v>
      </c>
      <c r="G1650" s="85" t="s">
        <v>100</v>
      </c>
      <c r="H1650" s="86" t="s">
        <v>118</v>
      </c>
      <c r="I1650" s="86">
        <v>43829</v>
      </c>
      <c r="J1650" s="87">
        <v>2667203.2800000012</v>
      </c>
    </row>
    <row r="1651" spans="1:10" ht="24" x14ac:dyDescent="0.3">
      <c r="A1651" s="84" t="s">
        <v>3989</v>
      </c>
      <c r="B1651" s="85" t="s">
        <v>145</v>
      </c>
      <c r="C1651" s="85" t="s">
        <v>145</v>
      </c>
      <c r="D1651" s="85" t="s">
        <v>3990</v>
      </c>
      <c r="E1651" s="85" t="s">
        <v>100</v>
      </c>
      <c r="F1651" s="85" t="s">
        <v>100</v>
      </c>
      <c r="G1651" s="85" t="s">
        <v>100</v>
      </c>
      <c r="H1651" s="86" t="s">
        <v>118</v>
      </c>
      <c r="I1651" s="86">
        <v>44228</v>
      </c>
      <c r="J1651" s="87">
        <v>1987114.1600000001</v>
      </c>
    </row>
    <row r="1652" spans="1:10" ht="48" x14ac:dyDescent="0.3">
      <c r="A1652" s="84" t="s">
        <v>3991</v>
      </c>
      <c r="B1652" s="85" t="s">
        <v>3992</v>
      </c>
      <c r="C1652" s="85" t="s">
        <v>120</v>
      </c>
      <c r="D1652" s="85" t="s">
        <v>3993</v>
      </c>
      <c r="E1652" s="85" t="s">
        <v>382</v>
      </c>
      <c r="F1652" s="85" t="s">
        <v>100</v>
      </c>
      <c r="G1652" s="85" t="s">
        <v>100</v>
      </c>
      <c r="H1652" s="86" t="s">
        <v>118</v>
      </c>
      <c r="I1652" s="86">
        <v>43861</v>
      </c>
      <c r="J1652" s="87">
        <v>5175319.74</v>
      </c>
    </row>
    <row r="1653" spans="1:10" x14ac:dyDescent="0.3">
      <c r="A1653" s="84" t="s">
        <v>3994</v>
      </c>
      <c r="B1653" s="85" t="s">
        <v>3382</v>
      </c>
      <c r="C1653" s="85" t="s">
        <v>3382</v>
      </c>
      <c r="D1653" s="85" t="s">
        <v>3995</v>
      </c>
      <c r="E1653" s="85" t="s">
        <v>100</v>
      </c>
      <c r="F1653" s="85" t="s">
        <v>122</v>
      </c>
      <c r="G1653" s="85" t="s">
        <v>3456</v>
      </c>
      <c r="H1653" s="86" t="s">
        <v>118</v>
      </c>
      <c r="I1653" s="86">
        <v>43832</v>
      </c>
      <c r="J1653" s="87">
        <v>15989145.859999999</v>
      </c>
    </row>
    <row r="1654" spans="1:10" ht="36" x14ac:dyDescent="0.3">
      <c r="A1654" s="84" t="s">
        <v>3996</v>
      </c>
      <c r="B1654" s="85" t="s">
        <v>145</v>
      </c>
      <c r="C1654" s="85" t="s">
        <v>145</v>
      </c>
      <c r="D1654" s="85" t="s">
        <v>3997</v>
      </c>
      <c r="E1654" s="85" t="s">
        <v>100</v>
      </c>
      <c r="F1654" s="85" t="s">
        <v>130</v>
      </c>
      <c r="G1654" s="85" t="s">
        <v>1334</v>
      </c>
      <c r="H1654" s="86" t="s">
        <v>118</v>
      </c>
      <c r="I1654" s="86">
        <v>43907</v>
      </c>
      <c r="J1654" s="87">
        <v>1552085.22</v>
      </c>
    </row>
    <row r="1655" spans="1:10" ht="24" x14ac:dyDescent="0.3">
      <c r="A1655" s="84" t="s">
        <v>3998</v>
      </c>
      <c r="B1655" s="85" t="s">
        <v>145</v>
      </c>
      <c r="C1655" s="85" t="s">
        <v>145</v>
      </c>
      <c r="D1655" s="85" t="s">
        <v>3999</v>
      </c>
      <c r="E1655" s="85" t="s">
        <v>100</v>
      </c>
      <c r="F1655" s="85" t="s">
        <v>130</v>
      </c>
      <c r="G1655" s="85" t="s">
        <v>180</v>
      </c>
      <c r="H1655" s="86" t="s">
        <v>118</v>
      </c>
      <c r="I1655" s="86">
        <v>43907</v>
      </c>
      <c r="J1655" s="87">
        <v>2924351.56</v>
      </c>
    </row>
    <row r="1656" spans="1:10" ht="36" x14ac:dyDescent="0.3">
      <c r="A1656" s="84" t="s">
        <v>4000</v>
      </c>
      <c r="B1656" s="85" t="s">
        <v>145</v>
      </c>
      <c r="C1656" s="85" t="s">
        <v>145</v>
      </c>
      <c r="D1656" s="85" t="s">
        <v>4001</v>
      </c>
      <c r="E1656" s="85" t="s">
        <v>100</v>
      </c>
      <c r="F1656" s="85" t="s">
        <v>218</v>
      </c>
      <c r="G1656" s="85" t="s">
        <v>1014</v>
      </c>
      <c r="H1656" s="86" t="s">
        <v>118</v>
      </c>
      <c r="I1656" s="86">
        <v>43906</v>
      </c>
      <c r="J1656" s="87">
        <v>1887708.63</v>
      </c>
    </row>
    <row r="1657" spans="1:10" x14ac:dyDescent="0.3">
      <c r="A1657" s="84" t="s">
        <v>4002</v>
      </c>
      <c r="B1657" s="85" t="s">
        <v>145</v>
      </c>
      <c r="C1657" s="85" t="s">
        <v>145</v>
      </c>
      <c r="D1657" s="85" t="s">
        <v>4003</v>
      </c>
      <c r="E1657" s="85" t="s">
        <v>100</v>
      </c>
      <c r="F1657" s="85" t="s">
        <v>100</v>
      </c>
      <c r="G1657" s="85" t="s">
        <v>100</v>
      </c>
      <c r="H1657" s="86" t="s">
        <v>118</v>
      </c>
      <c r="I1657" s="86">
        <v>44228</v>
      </c>
      <c r="J1657" s="87">
        <v>690894.36</v>
      </c>
    </row>
    <row r="1658" spans="1:10" ht="24" x14ac:dyDescent="0.3">
      <c r="A1658" s="84" t="s">
        <v>4004</v>
      </c>
      <c r="B1658" s="85" t="s">
        <v>145</v>
      </c>
      <c r="C1658" s="85" t="s">
        <v>145</v>
      </c>
      <c r="D1658" s="85" t="s">
        <v>4005</v>
      </c>
      <c r="E1658" s="85" t="s">
        <v>100</v>
      </c>
      <c r="F1658" s="85" t="s">
        <v>130</v>
      </c>
      <c r="G1658" s="85" t="s">
        <v>2971</v>
      </c>
      <c r="H1658" s="86" t="s">
        <v>118</v>
      </c>
      <c r="I1658" s="86">
        <v>43907</v>
      </c>
      <c r="J1658" s="87">
        <v>8299044.7699999996</v>
      </c>
    </row>
    <row r="1659" spans="1:10" ht="24" x14ac:dyDescent="0.3">
      <c r="A1659" s="84" t="s">
        <v>4006</v>
      </c>
      <c r="B1659" s="85" t="s">
        <v>145</v>
      </c>
      <c r="C1659" s="85" t="s">
        <v>145</v>
      </c>
      <c r="D1659" s="85" t="s">
        <v>4007</v>
      </c>
      <c r="E1659" s="85" t="s">
        <v>100</v>
      </c>
      <c r="F1659" s="85" t="s">
        <v>416</v>
      </c>
      <c r="G1659" s="85" t="s">
        <v>1516</v>
      </c>
      <c r="H1659" s="86" t="s">
        <v>118</v>
      </c>
      <c r="I1659" s="86">
        <v>43903</v>
      </c>
      <c r="J1659" s="87">
        <v>1813618.3800000001</v>
      </c>
    </row>
    <row r="1660" spans="1:10" ht="24" x14ac:dyDescent="0.3">
      <c r="A1660" s="84" t="s">
        <v>4008</v>
      </c>
      <c r="B1660" s="85" t="s">
        <v>145</v>
      </c>
      <c r="C1660" s="85" t="s">
        <v>145</v>
      </c>
      <c r="D1660" s="85" t="s">
        <v>4009</v>
      </c>
      <c r="E1660" s="85" t="s">
        <v>100</v>
      </c>
      <c r="F1660" s="85" t="s">
        <v>100</v>
      </c>
      <c r="G1660" s="85" t="s">
        <v>100</v>
      </c>
      <c r="H1660" s="86" t="s">
        <v>118</v>
      </c>
      <c r="I1660" s="86">
        <v>43889</v>
      </c>
      <c r="J1660" s="87">
        <v>9048360.9600000009</v>
      </c>
    </row>
    <row r="1661" spans="1:10" x14ac:dyDescent="0.3">
      <c r="A1661" s="84" t="s">
        <v>4010</v>
      </c>
      <c r="B1661" s="85" t="s">
        <v>145</v>
      </c>
      <c r="C1661" s="85" t="s">
        <v>145</v>
      </c>
      <c r="D1661" s="85" t="s">
        <v>4011</v>
      </c>
      <c r="E1661" s="85" t="s">
        <v>100</v>
      </c>
      <c r="F1661" s="85" t="s">
        <v>100</v>
      </c>
      <c r="G1661" s="85" t="s">
        <v>100</v>
      </c>
      <c r="H1661" s="86" t="s">
        <v>118</v>
      </c>
      <c r="I1661" s="86">
        <v>43845</v>
      </c>
      <c r="J1661" s="87">
        <v>1622350.0799999998</v>
      </c>
    </row>
    <row r="1662" spans="1:10" ht="24" x14ac:dyDescent="0.3">
      <c r="A1662" s="84" t="s">
        <v>4012</v>
      </c>
      <c r="B1662" s="85" t="s">
        <v>1088</v>
      </c>
      <c r="C1662" s="85" t="s">
        <v>145</v>
      </c>
      <c r="D1662" s="85" t="s">
        <v>4013</v>
      </c>
      <c r="E1662" s="85" t="s">
        <v>100</v>
      </c>
      <c r="F1662" s="85" t="s">
        <v>130</v>
      </c>
      <c r="G1662" s="85" t="s">
        <v>806</v>
      </c>
      <c r="H1662" s="86" t="s">
        <v>118</v>
      </c>
      <c r="I1662" s="86">
        <v>44347</v>
      </c>
      <c r="J1662" s="87">
        <v>3588130.85</v>
      </c>
    </row>
    <row r="1663" spans="1:10" x14ac:dyDescent="0.3">
      <c r="A1663" s="84" t="s">
        <v>4014</v>
      </c>
      <c r="B1663" s="85" t="s">
        <v>145</v>
      </c>
      <c r="C1663" s="85" t="s">
        <v>145</v>
      </c>
      <c r="D1663" s="85" t="s">
        <v>4015</v>
      </c>
      <c r="E1663" s="85" t="s">
        <v>100</v>
      </c>
      <c r="F1663" s="85" t="s">
        <v>100</v>
      </c>
      <c r="G1663" s="85" t="s">
        <v>100</v>
      </c>
      <c r="H1663" s="86" t="s">
        <v>118</v>
      </c>
      <c r="I1663" s="86">
        <v>43847</v>
      </c>
      <c r="J1663" s="87">
        <v>14489076.309999999</v>
      </c>
    </row>
    <row r="1664" spans="1:10" x14ac:dyDescent="0.3">
      <c r="A1664" s="84" t="s">
        <v>4016</v>
      </c>
      <c r="B1664" s="85" t="s">
        <v>145</v>
      </c>
      <c r="C1664" s="85" t="s">
        <v>145</v>
      </c>
      <c r="D1664" s="85" t="s">
        <v>4017</v>
      </c>
      <c r="E1664" s="85" t="s">
        <v>100</v>
      </c>
      <c r="F1664" s="85" t="s">
        <v>100</v>
      </c>
      <c r="G1664" s="85" t="s">
        <v>100</v>
      </c>
      <c r="H1664" s="86" t="s">
        <v>118</v>
      </c>
      <c r="I1664" s="86">
        <v>43851</v>
      </c>
      <c r="J1664" s="87">
        <v>9135087.9800000004</v>
      </c>
    </row>
    <row r="1665" spans="1:10" x14ac:dyDescent="0.3">
      <c r="A1665" s="84" t="s">
        <v>4018</v>
      </c>
      <c r="B1665" s="85" t="s">
        <v>145</v>
      </c>
      <c r="C1665" s="85" t="s">
        <v>145</v>
      </c>
      <c r="D1665" s="85" t="s">
        <v>4019</v>
      </c>
      <c r="E1665" s="85" t="s">
        <v>100</v>
      </c>
      <c r="F1665" s="85" t="s">
        <v>100</v>
      </c>
      <c r="G1665" s="85" t="s">
        <v>100</v>
      </c>
      <c r="H1665" s="86" t="s">
        <v>118</v>
      </c>
      <c r="I1665" s="86">
        <v>43847</v>
      </c>
      <c r="J1665" s="87">
        <v>8596517.7800000012</v>
      </c>
    </row>
    <row r="1666" spans="1:10" x14ac:dyDescent="0.3">
      <c r="A1666" s="84" t="s">
        <v>4020</v>
      </c>
      <c r="B1666" s="85" t="s">
        <v>145</v>
      </c>
      <c r="C1666" s="85" t="s">
        <v>145</v>
      </c>
      <c r="D1666" s="85" t="s">
        <v>4021</v>
      </c>
      <c r="E1666" s="85" t="s">
        <v>100</v>
      </c>
      <c r="F1666" s="85" t="s">
        <v>100</v>
      </c>
      <c r="G1666" s="85" t="s">
        <v>100</v>
      </c>
      <c r="H1666" s="86" t="s">
        <v>118</v>
      </c>
      <c r="I1666" s="86">
        <v>43847</v>
      </c>
      <c r="J1666" s="87">
        <v>11353429.420000002</v>
      </c>
    </row>
    <row r="1667" spans="1:10" x14ac:dyDescent="0.3">
      <c r="A1667" s="84" t="s">
        <v>4022</v>
      </c>
      <c r="B1667" s="85" t="s">
        <v>145</v>
      </c>
      <c r="C1667" s="85" t="s">
        <v>145</v>
      </c>
      <c r="D1667" s="85" t="s">
        <v>4023</v>
      </c>
      <c r="E1667" s="85" t="s">
        <v>100</v>
      </c>
      <c r="F1667" s="85" t="s">
        <v>100</v>
      </c>
      <c r="G1667" s="85" t="s">
        <v>100</v>
      </c>
      <c r="H1667" s="86" t="s">
        <v>118</v>
      </c>
      <c r="I1667" s="86">
        <v>43847</v>
      </c>
      <c r="J1667" s="87">
        <v>4283939.8499999996</v>
      </c>
    </row>
    <row r="1668" spans="1:10" x14ac:dyDescent="0.3">
      <c r="A1668" s="84" t="s">
        <v>4024</v>
      </c>
      <c r="B1668" s="85" t="s">
        <v>145</v>
      </c>
      <c r="C1668" s="85" t="s">
        <v>145</v>
      </c>
      <c r="D1668" s="85" t="s">
        <v>4025</v>
      </c>
      <c r="E1668" s="85" t="s">
        <v>100</v>
      </c>
      <c r="F1668" s="85" t="s">
        <v>100</v>
      </c>
      <c r="G1668" s="85" t="s">
        <v>100</v>
      </c>
      <c r="H1668" s="86" t="s">
        <v>118</v>
      </c>
      <c r="I1668" s="86">
        <v>43816</v>
      </c>
      <c r="J1668" s="87">
        <v>3301649.6300000004</v>
      </c>
    </row>
    <row r="1669" spans="1:10" ht="24" x14ac:dyDescent="0.3">
      <c r="A1669" s="84" t="s">
        <v>4026</v>
      </c>
      <c r="B1669" s="85" t="s">
        <v>145</v>
      </c>
      <c r="C1669" s="85" t="s">
        <v>145</v>
      </c>
      <c r="D1669" s="85" t="s">
        <v>4027</v>
      </c>
      <c r="E1669" s="85" t="s">
        <v>100</v>
      </c>
      <c r="F1669" s="85" t="s">
        <v>100</v>
      </c>
      <c r="G1669" s="85" t="s">
        <v>100</v>
      </c>
      <c r="H1669" s="86" t="s">
        <v>118</v>
      </c>
      <c r="I1669" s="86">
        <v>43818</v>
      </c>
      <c r="J1669" s="87">
        <v>11309909.560000001</v>
      </c>
    </row>
    <row r="1670" spans="1:10" ht="36" x14ac:dyDescent="0.3">
      <c r="A1670" s="84" t="s">
        <v>4028</v>
      </c>
      <c r="B1670" s="85" t="s">
        <v>3382</v>
      </c>
      <c r="C1670" s="85" t="s">
        <v>3382</v>
      </c>
      <c r="D1670" s="85" t="s">
        <v>4029</v>
      </c>
      <c r="E1670" s="85" t="s">
        <v>1372</v>
      </c>
      <c r="F1670" s="85" t="s">
        <v>100</v>
      </c>
      <c r="G1670" s="85" t="s">
        <v>100</v>
      </c>
      <c r="H1670" s="86" t="s">
        <v>118</v>
      </c>
      <c r="I1670" s="86">
        <v>43846</v>
      </c>
      <c r="J1670" s="87">
        <v>23724609.599999998</v>
      </c>
    </row>
    <row r="1671" spans="1:10" ht="36" x14ac:dyDescent="0.3">
      <c r="A1671" s="84" t="s">
        <v>4030</v>
      </c>
      <c r="B1671" s="85" t="s">
        <v>3454</v>
      </c>
      <c r="C1671" s="85" t="s">
        <v>3454</v>
      </c>
      <c r="D1671" s="85" t="s">
        <v>4031</v>
      </c>
      <c r="E1671" s="85" t="s">
        <v>100</v>
      </c>
      <c r="F1671" s="85" t="s">
        <v>130</v>
      </c>
      <c r="G1671" s="85" t="s">
        <v>588</v>
      </c>
      <c r="H1671" s="86" t="s">
        <v>118</v>
      </c>
      <c r="I1671" s="86">
        <v>44378</v>
      </c>
      <c r="J1671" s="87">
        <v>1653876.0699999998</v>
      </c>
    </row>
    <row r="1672" spans="1:10" ht="36" x14ac:dyDescent="0.3">
      <c r="A1672" s="84" t="s">
        <v>4032</v>
      </c>
      <c r="B1672" s="85" t="s">
        <v>145</v>
      </c>
      <c r="C1672" s="85" t="s">
        <v>145</v>
      </c>
      <c r="D1672" s="85" t="s">
        <v>4033</v>
      </c>
      <c r="E1672" s="85" t="s">
        <v>100</v>
      </c>
      <c r="F1672" s="85" t="s">
        <v>100</v>
      </c>
      <c r="G1672" s="85" t="s">
        <v>100</v>
      </c>
      <c r="H1672" s="86" t="s">
        <v>118</v>
      </c>
      <c r="I1672" s="86">
        <v>43882</v>
      </c>
      <c r="J1672" s="87">
        <v>1687060.7999999998</v>
      </c>
    </row>
    <row r="1673" spans="1:10" x14ac:dyDescent="0.3">
      <c r="A1673" s="84" t="s">
        <v>4034</v>
      </c>
      <c r="B1673" s="85" t="s">
        <v>145</v>
      </c>
      <c r="C1673" s="85" t="s">
        <v>145</v>
      </c>
      <c r="D1673" s="85" t="s">
        <v>4035</v>
      </c>
      <c r="E1673" s="85" t="s">
        <v>100</v>
      </c>
      <c r="F1673" s="85" t="s">
        <v>100</v>
      </c>
      <c r="G1673" s="85" t="s">
        <v>100</v>
      </c>
      <c r="H1673" s="86" t="s">
        <v>118</v>
      </c>
      <c r="I1673" s="86">
        <v>44228</v>
      </c>
      <c r="J1673" s="87">
        <v>2179736.2000000002</v>
      </c>
    </row>
    <row r="1674" spans="1:10" ht="24" x14ac:dyDescent="0.3">
      <c r="A1674" s="84" t="s">
        <v>4036</v>
      </c>
      <c r="B1674" s="85" t="s">
        <v>145</v>
      </c>
      <c r="C1674" s="85" t="s">
        <v>145</v>
      </c>
      <c r="D1674" s="85" t="s">
        <v>4037</v>
      </c>
      <c r="E1674" s="85" t="s">
        <v>100</v>
      </c>
      <c r="F1674" s="85" t="s">
        <v>100</v>
      </c>
      <c r="G1674" s="85" t="s">
        <v>100</v>
      </c>
      <c r="H1674" s="86" t="s">
        <v>118</v>
      </c>
      <c r="I1674" s="86">
        <v>43889</v>
      </c>
      <c r="J1674" s="87">
        <v>2290120.9900000002</v>
      </c>
    </row>
    <row r="1675" spans="1:10" x14ac:dyDescent="0.3">
      <c r="A1675" s="84" t="s">
        <v>4038</v>
      </c>
      <c r="B1675" s="85" t="s">
        <v>145</v>
      </c>
      <c r="C1675" s="85" t="s">
        <v>145</v>
      </c>
      <c r="D1675" s="85" t="s">
        <v>4039</v>
      </c>
      <c r="E1675" s="85" t="s">
        <v>100</v>
      </c>
      <c r="F1675" s="85" t="s">
        <v>100</v>
      </c>
      <c r="G1675" s="85" t="s">
        <v>100</v>
      </c>
      <c r="H1675" s="86" t="s">
        <v>118</v>
      </c>
      <c r="I1675" s="86">
        <v>43896</v>
      </c>
      <c r="J1675" s="87">
        <v>1323241.92</v>
      </c>
    </row>
    <row r="1676" spans="1:10" ht="36" x14ac:dyDescent="0.3">
      <c r="A1676" s="84" t="s">
        <v>4040</v>
      </c>
      <c r="B1676" s="85" t="s">
        <v>145</v>
      </c>
      <c r="C1676" s="85" t="s">
        <v>145</v>
      </c>
      <c r="D1676" s="85" t="s">
        <v>4041</v>
      </c>
      <c r="E1676" s="85" t="s">
        <v>100</v>
      </c>
      <c r="F1676" s="85" t="s">
        <v>100</v>
      </c>
      <c r="G1676" s="85" t="s">
        <v>100</v>
      </c>
      <c r="H1676" s="86" t="s">
        <v>118</v>
      </c>
      <c r="I1676" s="86">
        <v>43861</v>
      </c>
      <c r="J1676" s="87">
        <v>2759952.16</v>
      </c>
    </row>
    <row r="1677" spans="1:10" ht="24" x14ac:dyDescent="0.3">
      <c r="A1677" s="84" t="s">
        <v>4042</v>
      </c>
      <c r="B1677" s="85" t="s">
        <v>3937</v>
      </c>
      <c r="C1677" s="85" t="s">
        <v>142</v>
      </c>
      <c r="D1677" s="85" t="s">
        <v>4043</v>
      </c>
      <c r="E1677" s="85" t="s">
        <v>100</v>
      </c>
      <c r="F1677" s="85" t="s">
        <v>336</v>
      </c>
      <c r="G1677" s="85" t="s">
        <v>337</v>
      </c>
      <c r="H1677" s="86" t="s">
        <v>118</v>
      </c>
      <c r="I1677" s="86">
        <v>43880</v>
      </c>
      <c r="J1677" s="87">
        <v>2130359</v>
      </c>
    </row>
    <row r="1678" spans="1:10" x14ac:dyDescent="0.3">
      <c r="A1678" s="84" t="s">
        <v>4044</v>
      </c>
      <c r="B1678" s="85" t="s">
        <v>145</v>
      </c>
      <c r="C1678" s="85" t="s">
        <v>145</v>
      </c>
      <c r="D1678" s="85" t="s">
        <v>4045</v>
      </c>
      <c r="E1678" s="85" t="s">
        <v>100</v>
      </c>
      <c r="F1678" s="85" t="s">
        <v>100</v>
      </c>
      <c r="G1678" s="85" t="s">
        <v>100</v>
      </c>
      <c r="H1678" s="86" t="s">
        <v>118</v>
      </c>
      <c r="I1678" s="86">
        <v>43896</v>
      </c>
      <c r="J1678" s="87">
        <v>4323553.2</v>
      </c>
    </row>
    <row r="1679" spans="1:10" x14ac:dyDescent="0.3">
      <c r="A1679" s="84" t="s">
        <v>4046</v>
      </c>
      <c r="B1679" s="85" t="s">
        <v>145</v>
      </c>
      <c r="C1679" s="85" t="s">
        <v>145</v>
      </c>
      <c r="D1679" s="85" t="s">
        <v>4047</v>
      </c>
      <c r="E1679" s="85" t="s">
        <v>100</v>
      </c>
      <c r="F1679" s="85" t="s">
        <v>100</v>
      </c>
      <c r="G1679" s="85" t="s">
        <v>100</v>
      </c>
      <c r="H1679" s="86" t="s">
        <v>118</v>
      </c>
      <c r="I1679" s="86">
        <v>43896</v>
      </c>
      <c r="J1679" s="87">
        <v>649836</v>
      </c>
    </row>
    <row r="1680" spans="1:10" ht="24" x14ac:dyDescent="0.3">
      <c r="A1680" s="84" t="s">
        <v>4048</v>
      </c>
      <c r="B1680" s="85" t="s">
        <v>145</v>
      </c>
      <c r="C1680" s="85" t="s">
        <v>145</v>
      </c>
      <c r="D1680" s="85" t="s">
        <v>4049</v>
      </c>
      <c r="E1680" s="85" t="s">
        <v>100</v>
      </c>
      <c r="F1680" s="85" t="s">
        <v>100</v>
      </c>
      <c r="G1680" s="85" t="s">
        <v>100</v>
      </c>
      <c r="H1680" s="86" t="s">
        <v>118</v>
      </c>
      <c r="I1680" s="86">
        <v>43895</v>
      </c>
      <c r="J1680" s="87">
        <v>572706.72</v>
      </c>
    </row>
    <row r="1681" spans="1:10" ht="24" x14ac:dyDescent="0.3">
      <c r="A1681" s="84" t="s">
        <v>4050</v>
      </c>
      <c r="B1681" s="85" t="s">
        <v>145</v>
      </c>
      <c r="C1681" s="85" t="s">
        <v>145</v>
      </c>
      <c r="D1681" s="85" t="s">
        <v>4051</v>
      </c>
      <c r="E1681" s="85" t="s">
        <v>100</v>
      </c>
      <c r="F1681" s="85" t="s">
        <v>100</v>
      </c>
      <c r="G1681" s="85" t="s">
        <v>100</v>
      </c>
      <c r="H1681" s="86" t="s">
        <v>118</v>
      </c>
      <c r="I1681" s="86">
        <v>43818</v>
      </c>
      <c r="J1681" s="87">
        <v>2771268.69</v>
      </c>
    </row>
    <row r="1682" spans="1:10" x14ac:dyDescent="0.3">
      <c r="A1682" s="84" t="s">
        <v>4052</v>
      </c>
      <c r="B1682" s="85" t="s">
        <v>145</v>
      </c>
      <c r="C1682" s="85" t="s">
        <v>145</v>
      </c>
      <c r="D1682" s="85" t="s">
        <v>4053</v>
      </c>
      <c r="E1682" s="85" t="s">
        <v>100</v>
      </c>
      <c r="F1682" s="85" t="s">
        <v>100</v>
      </c>
      <c r="G1682" s="85" t="s">
        <v>100</v>
      </c>
      <c r="H1682" s="86" t="s">
        <v>118</v>
      </c>
      <c r="I1682" s="86">
        <v>43829</v>
      </c>
      <c r="J1682" s="87">
        <v>4580725.9999999991</v>
      </c>
    </row>
    <row r="1683" spans="1:10" ht="36" x14ac:dyDescent="0.3">
      <c r="A1683" s="84" t="s">
        <v>4054</v>
      </c>
      <c r="B1683" s="85" t="s">
        <v>145</v>
      </c>
      <c r="C1683" s="85" t="s">
        <v>145</v>
      </c>
      <c r="D1683" s="85" t="s">
        <v>4055</v>
      </c>
      <c r="E1683" s="85" t="s">
        <v>100</v>
      </c>
      <c r="F1683" s="85" t="s">
        <v>830</v>
      </c>
      <c r="G1683" s="85" t="s">
        <v>1583</v>
      </c>
      <c r="H1683" s="86" t="s">
        <v>118</v>
      </c>
      <c r="I1683" s="86">
        <v>43950</v>
      </c>
      <c r="J1683" s="87">
        <v>800000</v>
      </c>
    </row>
    <row r="1684" spans="1:10" ht="24" x14ac:dyDescent="0.3">
      <c r="A1684" s="84" t="s">
        <v>4056</v>
      </c>
      <c r="B1684" s="85" t="s">
        <v>115</v>
      </c>
      <c r="C1684" s="85" t="s">
        <v>115</v>
      </c>
      <c r="D1684" s="85" t="s">
        <v>4057</v>
      </c>
      <c r="E1684" s="85" t="s">
        <v>2847</v>
      </c>
      <c r="F1684" s="85" t="s">
        <v>122</v>
      </c>
      <c r="G1684" s="85" t="s">
        <v>908</v>
      </c>
      <c r="H1684" s="86" t="s">
        <v>118</v>
      </c>
      <c r="I1684" s="86">
        <v>43893</v>
      </c>
      <c r="J1684" s="87">
        <v>19106976</v>
      </c>
    </row>
    <row r="1685" spans="1:10" x14ac:dyDescent="0.3">
      <c r="A1685" s="84" t="s">
        <v>4058</v>
      </c>
      <c r="B1685" s="85" t="s">
        <v>145</v>
      </c>
      <c r="C1685" s="85" t="s">
        <v>145</v>
      </c>
      <c r="D1685" s="85" t="s">
        <v>4059</v>
      </c>
      <c r="E1685" s="85" t="s">
        <v>100</v>
      </c>
      <c r="F1685" s="85" t="s">
        <v>100</v>
      </c>
      <c r="G1685" s="85" t="s">
        <v>100</v>
      </c>
      <c r="H1685" s="86" t="s">
        <v>118</v>
      </c>
      <c r="I1685" s="86">
        <v>44228</v>
      </c>
      <c r="J1685" s="87">
        <v>1637982.58</v>
      </c>
    </row>
    <row r="1686" spans="1:10" x14ac:dyDescent="0.3">
      <c r="A1686" s="84" t="s">
        <v>4060</v>
      </c>
      <c r="B1686" s="85" t="s">
        <v>145</v>
      </c>
      <c r="C1686" s="85" t="s">
        <v>145</v>
      </c>
      <c r="D1686" s="85" t="s">
        <v>4061</v>
      </c>
      <c r="E1686" s="85" t="s">
        <v>100</v>
      </c>
      <c r="F1686" s="85" t="s">
        <v>100</v>
      </c>
      <c r="G1686" s="85" t="s">
        <v>100</v>
      </c>
      <c r="H1686" s="86" t="s">
        <v>118</v>
      </c>
      <c r="I1686" s="86">
        <v>43901</v>
      </c>
      <c r="J1686" s="87">
        <v>1735683.8399999999</v>
      </c>
    </row>
    <row r="1687" spans="1:10" x14ac:dyDescent="0.3">
      <c r="A1687" s="84" t="s">
        <v>4062</v>
      </c>
      <c r="B1687" s="85" t="s">
        <v>145</v>
      </c>
      <c r="C1687" s="85" t="s">
        <v>145</v>
      </c>
      <c r="D1687" s="85" t="s">
        <v>4063</v>
      </c>
      <c r="E1687" s="85" t="s">
        <v>100</v>
      </c>
      <c r="F1687" s="85" t="s">
        <v>100</v>
      </c>
      <c r="G1687" s="85" t="s">
        <v>100</v>
      </c>
      <c r="H1687" s="86" t="s">
        <v>118</v>
      </c>
      <c r="I1687" s="86">
        <v>43903</v>
      </c>
      <c r="J1687" s="87">
        <v>1668375.52</v>
      </c>
    </row>
    <row r="1688" spans="1:10" x14ac:dyDescent="0.3">
      <c r="A1688" s="84" t="s">
        <v>4064</v>
      </c>
      <c r="B1688" s="85" t="s">
        <v>145</v>
      </c>
      <c r="C1688" s="85" t="s">
        <v>145</v>
      </c>
      <c r="D1688" s="85" t="s">
        <v>4065</v>
      </c>
      <c r="E1688" s="85" t="s">
        <v>100</v>
      </c>
      <c r="F1688" s="85" t="s">
        <v>100</v>
      </c>
      <c r="G1688" s="85" t="s">
        <v>100</v>
      </c>
      <c r="H1688" s="86" t="s">
        <v>118</v>
      </c>
      <c r="I1688" s="86">
        <v>43903</v>
      </c>
      <c r="J1688" s="87">
        <v>2511473.3999999994</v>
      </c>
    </row>
    <row r="1689" spans="1:10" ht="24" x14ac:dyDescent="0.3">
      <c r="A1689" s="84" t="s">
        <v>4066</v>
      </c>
      <c r="B1689" s="85" t="s">
        <v>145</v>
      </c>
      <c r="C1689" s="85" t="s">
        <v>145</v>
      </c>
      <c r="D1689" s="85" t="s">
        <v>4067</v>
      </c>
      <c r="E1689" s="85" t="s">
        <v>100</v>
      </c>
      <c r="F1689" s="85" t="s">
        <v>100</v>
      </c>
      <c r="G1689" s="85" t="s">
        <v>100</v>
      </c>
      <c r="H1689" s="86" t="s">
        <v>118</v>
      </c>
      <c r="I1689" s="86">
        <v>43903</v>
      </c>
      <c r="J1689" s="87">
        <v>1552500</v>
      </c>
    </row>
    <row r="1690" spans="1:10" ht="24" x14ac:dyDescent="0.3">
      <c r="A1690" s="84" t="s">
        <v>4068</v>
      </c>
      <c r="B1690" s="85" t="s">
        <v>145</v>
      </c>
      <c r="C1690" s="85" t="s">
        <v>145</v>
      </c>
      <c r="D1690" s="85" t="s">
        <v>4069</v>
      </c>
      <c r="E1690" s="85" t="s">
        <v>100</v>
      </c>
      <c r="F1690" s="85" t="s">
        <v>100</v>
      </c>
      <c r="G1690" s="85" t="s">
        <v>100</v>
      </c>
      <c r="H1690" s="86" t="s">
        <v>118</v>
      </c>
      <c r="I1690" s="86">
        <v>44256</v>
      </c>
      <c r="J1690" s="87">
        <v>1541881.01</v>
      </c>
    </row>
    <row r="1691" spans="1:10" ht="24" x14ac:dyDescent="0.3">
      <c r="A1691" s="84" t="s">
        <v>4070</v>
      </c>
      <c r="B1691" s="85" t="s">
        <v>145</v>
      </c>
      <c r="C1691" s="85" t="s">
        <v>145</v>
      </c>
      <c r="D1691" s="85" t="s">
        <v>4071</v>
      </c>
      <c r="E1691" s="85" t="s">
        <v>100</v>
      </c>
      <c r="F1691" s="85" t="s">
        <v>100</v>
      </c>
      <c r="G1691" s="85" t="s">
        <v>100</v>
      </c>
      <c r="H1691" s="86" t="s">
        <v>118</v>
      </c>
      <c r="I1691" s="86">
        <v>44774</v>
      </c>
      <c r="J1691" s="87">
        <v>8475260</v>
      </c>
    </row>
    <row r="1692" spans="1:10" ht="24" x14ac:dyDescent="0.3">
      <c r="A1692" s="84" t="s">
        <v>4072</v>
      </c>
      <c r="B1692" s="85" t="s">
        <v>145</v>
      </c>
      <c r="C1692" s="85" t="s">
        <v>145</v>
      </c>
      <c r="D1692" s="85" t="s">
        <v>4073</v>
      </c>
      <c r="E1692" s="85" t="s">
        <v>100</v>
      </c>
      <c r="F1692" s="85" t="s">
        <v>4074</v>
      </c>
      <c r="G1692" s="85" t="s">
        <v>4075</v>
      </c>
      <c r="H1692" s="86" t="s">
        <v>118</v>
      </c>
      <c r="I1692" s="86">
        <v>43957</v>
      </c>
      <c r="J1692" s="87">
        <v>348653.16000000003</v>
      </c>
    </row>
    <row r="1693" spans="1:10" ht="24" x14ac:dyDescent="0.3">
      <c r="A1693" s="84" t="s">
        <v>4076</v>
      </c>
      <c r="B1693" s="85" t="s">
        <v>145</v>
      </c>
      <c r="C1693" s="85" t="s">
        <v>145</v>
      </c>
      <c r="D1693" s="85" t="s">
        <v>4077</v>
      </c>
      <c r="E1693" s="85" t="s">
        <v>100</v>
      </c>
      <c r="F1693" s="85" t="s">
        <v>100</v>
      </c>
      <c r="G1693" s="85" t="s">
        <v>100</v>
      </c>
      <c r="H1693" s="86" t="s">
        <v>118</v>
      </c>
      <c r="I1693" s="86">
        <v>43915</v>
      </c>
      <c r="J1693" s="87">
        <v>8185383.3600000003</v>
      </c>
    </row>
    <row r="1694" spans="1:10" ht="24" x14ac:dyDescent="0.3">
      <c r="A1694" s="84" t="s">
        <v>4078</v>
      </c>
      <c r="B1694" s="85" t="s">
        <v>145</v>
      </c>
      <c r="C1694" s="85" t="s">
        <v>145</v>
      </c>
      <c r="D1694" s="85" t="s">
        <v>4079</v>
      </c>
      <c r="E1694" s="85" t="s">
        <v>100</v>
      </c>
      <c r="F1694" s="85" t="s">
        <v>100</v>
      </c>
      <c r="G1694" s="85" t="s">
        <v>100</v>
      </c>
      <c r="H1694" s="86" t="s">
        <v>118</v>
      </c>
      <c r="I1694" s="86">
        <v>44927</v>
      </c>
      <c r="J1694" s="87">
        <v>57163176.540000007</v>
      </c>
    </row>
    <row r="1695" spans="1:10" ht="24" x14ac:dyDescent="0.3">
      <c r="A1695" s="84" t="s">
        <v>4080</v>
      </c>
      <c r="B1695" s="85" t="s">
        <v>145</v>
      </c>
      <c r="C1695" s="85" t="s">
        <v>145</v>
      </c>
      <c r="D1695" s="85" t="s">
        <v>4081</v>
      </c>
      <c r="E1695" s="85" t="s">
        <v>100</v>
      </c>
      <c r="F1695" s="85" t="s">
        <v>416</v>
      </c>
      <c r="G1695" s="85" t="s">
        <v>417</v>
      </c>
      <c r="H1695" s="86" t="s">
        <v>118</v>
      </c>
      <c r="I1695" s="86">
        <v>43901</v>
      </c>
      <c r="J1695" s="87">
        <v>4831351.120000001</v>
      </c>
    </row>
    <row r="1696" spans="1:10" ht="24" x14ac:dyDescent="0.3">
      <c r="A1696" s="84" t="s">
        <v>4082</v>
      </c>
      <c r="B1696" s="85" t="s">
        <v>142</v>
      </c>
      <c r="C1696" s="85" t="s">
        <v>142</v>
      </c>
      <c r="D1696" s="85" t="s">
        <v>4083</v>
      </c>
      <c r="E1696" s="85" t="s">
        <v>100</v>
      </c>
      <c r="F1696" s="85" t="s">
        <v>122</v>
      </c>
      <c r="G1696" s="85" t="s">
        <v>498</v>
      </c>
      <c r="H1696" s="86" t="s">
        <v>118</v>
      </c>
      <c r="I1696" s="86">
        <v>43937</v>
      </c>
      <c r="J1696" s="87">
        <v>3168544.81</v>
      </c>
    </row>
    <row r="1697" spans="1:10" ht="24" x14ac:dyDescent="0.3">
      <c r="A1697" s="84" t="s">
        <v>4084</v>
      </c>
      <c r="B1697" s="85" t="s">
        <v>145</v>
      </c>
      <c r="C1697" s="85" t="s">
        <v>145</v>
      </c>
      <c r="D1697" s="85" t="s">
        <v>4085</v>
      </c>
      <c r="E1697" s="85" t="s">
        <v>100</v>
      </c>
      <c r="F1697" s="85" t="s">
        <v>130</v>
      </c>
      <c r="G1697" s="85" t="s">
        <v>1017</v>
      </c>
      <c r="H1697" s="86" t="s">
        <v>118</v>
      </c>
      <c r="I1697" s="86">
        <v>43973</v>
      </c>
      <c r="J1697" s="87">
        <v>3410239.17</v>
      </c>
    </row>
    <row r="1698" spans="1:10" ht="36" x14ac:dyDescent="0.3">
      <c r="A1698" s="84" t="s">
        <v>4086</v>
      </c>
      <c r="B1698" s="85" t="s">
        <v>145</v>
      </c>
      <c r="C1698" s="85" t="s">
        <v>145</v>
      </c>
      <c r="D1698" s="85" t="s">
        <v>4087</v>
      </c>
      <c r="E1698" s="85" t="s">
        <v>100</v>
      </c>
      <c r="F1698" s="85" t="s">
        <v>130</v>
      </c>
      <c r="G1698" s="85" t="s">
        <v>298</v>
      </c>
      <c r="H1698" s="86" t="s">
        <v>118</v>
      </c>
      <c r="I1698" s="86">
        <v>43965</v>
      </c>
      <c r="J1698" s="87">
        <v>2995374.36</v>
      </c>
    </row>
    <row r="1699" spans="1:10" x14ac:dyDescent="0.3">
      <c r="A1699" s="84" t="s">
        <v>4088</v>
      </c>
      <c r="B1699" s="85" t="s">
        <v>145</v>
      </c>
      <c r="C1699" s="85" t="s">
        <v>145</v>
      </c>
      <c r="D1699" s="85" t="s">
        <v>4089</v>
      </c>
      <c r="E1699" s="85" t="s">
        <v>100</v>
      </c>
      <c r="F1699" s="85" t="s">
        <v>1155</v>
      </c>
      <c r="G1699" s="85" t="s">
        <v>1156</v>
      </c>
      <c r="H1699" s="86" t="s">
        <v>118</v>
      </c>
      <c r="I1699" s="86">
        <v>43979</v>
      </c>
      <c r="J1699" s="87">
        <v>7187439.8400000008</v>
      </c>
    </row>
    <row r="1700" spans="1:10" ht="36" x14ac:dyDescent="0.3">
      <c r="A1700" s="84" t="s">
        <v>4090</v>
      </c>
      <c r="B1700" s="85" t="s">
        <v>145</v>
      </c>
      <c r="C1700" s="85" t="s">
        <v>145</v>
      </c>
      <c r="D1700" s="85" t="s">
        <v>4091</v>
      </c>
      <c r="E1700" s="85" t="s">
        <v>1372</v>
      </c>
      <c r="F1700" s="85" t="s">
        <v>100</v>
      </c>
      <c r="G1700" s="85" t="s">
        <v>100</v>
      </c>
      <c r="H1700" s="86" t="s">
        <v>118</v>
      </c>
      <c r="I1700" s="86">
        <v>43795</v>
      </c>
      <c r="J1700" s="87">
        <v>2884564.48</v>
      </c>
    </row>
    <row r="1701" spans="1:10" ht="24" x14ac:dyDescent="0.3">
      <c r="A1701" s="84" t="s">
        <v>4092</v>
      </c>
      <c r="B1701" s="85" t="s">
        <v>145</v>
      </c>
      <c r="C1701" s="85" t="s">
        <v>145</v>
      </c>
      <c r="D1701" s="85" t="s">
        <v>4093</v>
      </c>
      <c r="E1701" s="85" t="s">
        <v>100</v>
      </c>
      <c r="F1701" s="85" t="s">
        <v>1284</v>
      </c>
      <c r="G1701" s="85" t="s">
        <v>2499</v>
      </c>
      <c r="H1701" s="86" t="s">
        <v>118</v>
      </c>
      <c r="I1701" s="86">
        <v>43795</v>
      </c>
      <c r="J1701" s="87">
        <v>3122968.5300000003</v>
      </c>
    </row>
    <row r="1702" spans="1:10" ht="36" x14ac:dyDescent="0.3">
      <c r="A1702" s="84" t="s">
        <v>4094</v>
      </c>
      <c r="B1702" s="85" t="s">
        <v>145</v>
      </c>
      <c r="C1702" s="85" t="s">
        <v>145</v>
      </c>
      <c r="D1702" s="85" t="s">
        <v>4095</v>
      </c>
      <c r="E1702" s="85" t="s">
        <v>100</v>
      </c>
      <c r="F1702" s="85" t="s">
        <v>4096</v>
      </c>
      <c r="G1702" s="85" t="s">
        <v>4097</v>
      </c>
      <c r="H1702" s="86" t="s">
        <v>118</v>
      </c>
      <c r="I1702" s="86">
        <v>43739</v>
      </c>
      <c r="J1702" s="87">
        <v>3926155.46</v>
      </c>
    </row>
    <row r="1703" spans="1:10" ht="24" x14ac:dyDescent="0.3">
      <c r="A1703" s="84" t="s">
        <v>4098</v>
      </c>
      <c r="B1703" s="85" t="s">
        <v>1088</v>
      </c>
      <c r="C1703" s="85" t="s">
        <v>145</v>
      </c>
      <c r="D1703" s="85" t="s">
        <v>4099</v>
      </c>
      <c r="E1703" s="85" t="s">
        <v>100</v>
      </c>
      <c r="F1703" s="85" t="s">
        <v>1266</v>
      </c>
      <c r="G1703" s="85" t="s">
        <v>1267</v>
      </c>
      <c r="H1703" s="86" t="s">
        <v>118</v>
      </c>
      <c r="I1703" s="86">
        <v>44172</v>
      </c>
      <c r="J1703" s="87">
        <v>57111115.340000004</v>
      </c>
    </row>
    <row r="1704" spans="1:10" ht="24" x14ac:dyDescent="0.3">
      <c r="A1704" s="84" t="s">
        <v>4100</v>
      </c>
      <c r="B1704" s="85" t="s">
        <v>1088</v>
      </c>
      <c r="C1704" s="85" t="s">
        <v>145</v>
      </c>
      <c r="D1704" s="85" t="s">
        <v>4101</v>
      </c>
      <c r="E1704" s="85" t="s">
        <v>100</v>
      </c>
      <c r="F1704" s="85" t="s">
        <v>1266</v>
      </c>
      <c r="G1704" s="85" t="s">
        <v>1267</v>
      </c>
      <c r="H1704" s="86" t="s">
        <v>118</v>
      </c>
      <c r="I1704" s="86">
        <v>44175</v>
      </c>
      <c r="J1704" s="87">
        <v>197029678.60000002</v>
      </c>
    </row>
    <row r="1705" spans="1:10" ht="24" x14ac:dyDescent="0.3">
      <c r="A1705" s="84" t="s">
        <v>4102</v>
      </c>
      <c r="B1705" s="85" t="s">
        <v>145</v>
      </c>
      <c r="C1705" s="85" t="s">
        <v>145</v>
      </c>
      <c r="D1705" s="85" t="s">
        <v>4103</v>
      </c>
      <c r="E1705" s="85" t="s">
        <v>100</v>
      </c>
      <c r="F1705" s="85" t="s">
        <v>100</v>
      </c>
      <c r="G1705" s="85" t="s">
        <v>100</v>
      </c>
      <c r="H1705" s="86" t="s">
        <v>118</v>
      </c>
      <c r="I1705" s="86">
        <v>43936</v>
      </c>
      <c r="J1705" s="87">
        <v>380519.56999999995</v>
      </c>
    </row>
    <row r="1706" spans="1:10" x14ac:dyDescent="0.3">
      <c r="A1706" s="84" t="s">
        <v>4104</v>
      </c>
      <c r="B1706" s="85" t="s">
        <v>145</v>
      </c>
      <c r="C1706" s="85" t="s">
        <v>145</v>
      </c>
      <c r="D1706" s="85" t="s">
        <v>4105</v>
      </c>
      <c r="E1706" s="85" t="s">
        <v>100</v>
      </c>
      <c r="F1706" s="85" t="s">
        <v>100</v>
      </c>
      <c r="G1706" s="85" t="s">
        <v>100</v>
      </c>
      <c r="H1706" s="86" t="s">
        <v>118</v>
      </c>
      <c r="I1706" s="86">
        <v>43941</v>
      </c>
      <c r="J1706" s="87">
        <v>1340061.69</v>
      </c>
    </row>
    <row r="1707" spans="1:10" x14ac:dyDescent="0.3">
      <c r="A1707" s="84" t="s">
        <v>4106</v>
      </c>
      <c r="B1707" s="85" t="s">
        <v>145</v>
      </c>
      <c r="C1707" s="85" t="s">
        <v>145</v>
      </c>
      <c r="D1707" s="85" t="s">
        <v>4107</v>
      </c>
      <c r="E1707" s="85" t="s">
        <v>100</v>
      </c>
      <c r="F1707" s="85" t="s">
        <v>100</v>
      </c>
      <c r="G1707" s="85" t="s">
        <v>100</v>
      </c>
      <c r="H1707" s="86" t="s">
        <v>118</v>
      </c>
      <c r="I1707" s="86">
        <v>43950</v>
      </c>
      <c r="J1707" s="87">
        <v>731935.87000000011</v>
      </c>
    </row>
    <row r="1708" spans="1:10" ht="24" x14ac:dyDescent="0.3">
      <c r="A1708" s="84" t="s">
        <v>4108</v>
      </c>
      <c r="B1708" s="85" t="s">
        <v>145</v>
      </c>
      <c r="C1708" s="85" t="s">
        <v>145</v>
      </c>
      <c r="D1708" s="85" t="s">
        <v>4109</v>
      </c>
      <c r="E1708" s="85" t="s">
        <v>100</v>
      </c>
      <c r="F1708" s="85" t="s">
        <v>158</v>
      </c>
      <c r="G1708" s="85" t="s">
        <v>4110</v>
      </c>
      <c r="H1708" s="86" t="s">
        <v>118</v>
      </c>
      <c r="I1708" s="86">
        <v>43780</v>
      </c>
      <c r="J1708" s="87">
        <v>5349538.339999998</v>
      </c>
    </row>
    <row r="1709" spans="1:10" ht="24" x14ac:dyDescent="0.3">
      <c r="A1709" s="84" t="s">
        <v>4111</v>
      </c>
      <c r="B1709" s="85" t="s">
        <v>145</v>
      </c>
      <c r="C1709" s="85" t="s">
        <v>145</v>
      </c>
      <c r="D1709" s="85" t="s">
        <v>4112</v>
      </c>
      <c r="E1709" s="85" t="s">
        <v>100</v>
      </c>
      <c r="F1709" s="85" t="s">
        <v>139</v>
      </c>
      <c r="G1709" s="85" t="s">
        <v>1362</v>
      </c>
      <c r="H1709" s="86" t="s">
        <v>118</v>
      </c>
      <c r="I1709" s="86">
        <v>43816</v>
      </c>
      <c r="J1709" s="87">
        <v>6216772.7599999998</v>
      </c>
    </row>
    <row r="1710" spans="1:10" ht="36" x14ac:dyDescent="0.3">
      <c r="A1710" s="84" t="s">
        <v>4113</v>
      </c>
      <c r="B1710" s="85" t="s">
        <v>145</v>
      </c>
      <c r="C1710" s="85" t="s">
        <v>145</v>
      </c>
      <c r="D1710" s="85" t="s">
        <v>4114</v>
      </c>
      <c r="E1710" s="85" t="s">
        <v>100</v>
      </c>
      <c r="F1710" s="85" t="s">
        <v>602</v>
      </c>
      <c r="G1710" s="85" t="s">
        <v>603</v>
      </c>
      <c r="H1710" s="86" t="s">
        <v>118</v>
      </c>
      <c r="I1710" s="86">
        <v>44001</v>
      </c>
      <c r="J1710" s="87">
        <v>2011555.7300000009</v>
      </c>
    </row>
    <row r="1711" spans="1:10" ht="24" x14ac:dyDescent="0.3">
      <c r="A1711" s="84" t="s">
        <v>4115</v>
      </c>
      <c r="B1711" s="85" t="s">
        <v>145</v>
      </c>
      <c r="C1711" s="85" t="s">
        <v>145</v>
      </c>
      <c r="D1711" s="85" t="s">
        <v>4116</v>
      </c>
      <c r="E1711" s="85" t="s">
        <v>100</v>
      </c>
      <c r="F1711" s="85" t="s">
        <v>158</v>
      </c>
      <c r="G1711" s="85" t="s">
        <v>286</v>
      </c>
      <c r="H1711" s="86" t="s">
        <v>118</v>
      </c>
      <c r="I1711" s="86">
        <v>44007</v>
      </c>
      <c r="J1711" s="87">
        <v>9488497.9900000002</v>
      </c>
    </row>
    <row r="1712" spans="1:10" ht="36" x14ac:dyDescent="0.3">
      <c r="A1712" s="84" t="s">
        <v>4117</v>
      </c>
      <c r="B1712" s="85" t="s">
        <v>145</v>
      </c>
      <c r="C1712" s="85" t="s">
        <v>145</v>
      </c>
      <c r="D1712" s="85" t="s">
        <v>4118</v>
      </c>
      <c r="E1712" s="85" t="s">
        <v>100</v>
      </c>
      <c r="F1712" s="85" t="s">
        <v>3297</v>
      </c>
      <c r="G1712" s="85" t="s">
        <v>3709</v>
      </c>
      <c r="H1712" s="86" t="s">
        <v>118</v>
      </c>
      <c r="I1712" s="86">
        <v>43794</v>
      </c>
      <c r="J1712" s="87">
        <v>2625516.6800000002</v>
      </c>
    </row>
    <row r="1713" spans="1:10" x14ac:dyDescent="0.3">
      <c r="A1713" s="84" t="s">
        <v>4119</v>
      </c>
      <c r="B1713" s="85" t="s">
        <v>145</v>
      </c>
      <c r="C1713" s="85" t="s">
        <v>145</v>
      </c>
      <c r="D1713" s="85" t="s">
        <v>4120</v>
      </c>
      <c r="E1713" s="85" t="s">
        <v>100</v>
      </c>
      <c r="F1713" s="85" t="s">
        <v>100</v>
      </c>
      <c r="G1713" s="85" t="s">
        <v>100</v>
      </c>
      <c r="H1713" s="86" t="s">
        <v>118</v>
      </c>
      <c r="I1713" s="86">
        <v>43956</v>
      </c>
      <c r="J1713" s="87">
        <v>6066310.3200000003</v>
      </c>
    </row>
    <row r="1714" spans="1:10" x14ac:dyDescent="0.3">
      <c r="A1714" s="84" t="s">
        <v>4121</v>
      </c>
      <c r="B1714" s="85" t="s">
        <v>145</v>
      </c>
      <c r="C1714" s="85" t="s">
        <v>145</v>
      </c>
      <c r="D1714" s="85" t="s">
        <v>4122</v>
      </c>
      <c r="E1714" s="85" t="s">
        <v>100</v>
      </c>
      <c r="F1714" s="85" t="s">
        <v>100</v>
      </c>
      <c r="G1714" s="85" t="s">
        <v>100</v>
      </c>
      <c r="H1714" s="86" t="s">
        <v>118</v>
      </c>
      <c r="I1714" s="86">
        <v>43956</v>
      </c>
      <c r="J1714" s="87">
        <v>863909.1</v>
      </c>
    </row>
    <row r="1715" spans="1:10" ht="36" x14ac:dyDescent="0.3">
      <c r="A1715" s="84" t="s">
        <v>4123</v>
      </c>
      <c r="B1715" s="85" t="s">
        <v>145</v>
      </c>
      <c r="C1715" s="85" t="s">
        <v>145</v>
      </c>
      <c r="D1715" s="85" t="s">
        <v>4124</v>
      </c>
      <c r="E1715" s="85" t="s">
        <v>100</v>
      </c>
      <c r="F1715" s="85" t="s">
        <v>1266</v>
      </c>
      <c r="G1715" s="85" t="s">
        <v>1267</v>
      </c>
      <c r="H1715" s="86" t="s">
        <v>118</v>
      </c>
      <c r="I1715" s="86">
        <v>44015</v>
      </c>
      <c r="J1715" s="87">
        <v>1441112.97</v>
      </c>
    </row>
    <row r="1716" spans="1:10" x14ac:dyDescent="0.3">
      <c r="A1716" s="84" t="s">
        <v>4125</v>
      </c>
      <c r="B1716" s="85" t="s">
        <v>145</v>
      </c>
      <c r="C1716" s="85" t="s">
        <v>145</v>
      </c>
      <c r="D1716" s="85" t="s">
        <v>4126</v>
      </c>
      <c r="E1716" s="85" t="s">
        <v>100</v>
      </c>
      <c r="F1716" s="85" t="s">
        <v>100</v>
      </c>
      <c r="G1716" s="85" t="s">
        <v>100</v>
      </c>
      <c r="H1716" s="86" t="s">
        <v>118</v>
      </c>
      <c r="I1716" s="86">
        <v>44349</v>
      </c>
      <c r="J1716" s="87">
        <v>129653.56</v>
      </c>
    </row>
    <row r="1717" spans="1:10" ht="24" x14ac:dyDescent="0.3">
      <c r="A1717" s="84" t="s">
        <v>4127</v>
      </c>
      <c r="B1717" s="85" t="s">
        <v>145</v>
      </c>
      <c r="C1717" s="85" t="s">
        <v>145</v>
      </c>
      <c r="D1717" s="85" t="s">
        <v>4128</v>
      </c>
      <c r="E1717" s="85" t="s">
        <v>100</v>
      </c>
      <c r="F1717" s="85" t="s">
        <v>139</v>
      </c>
      <c r="G1717" s="85" t="s">
        <v>1362</v>
      </c>
      <c r="H1717" s="86" t="s">
        <v>118</v>
      </c>
      <c r="I1717" s="86">
        <v>44152</v>
      </c>
      <c r="J1717" s="87">
        <v>909333.2</v>
      </c>
    </row>
    <row r="1718" spans="1:10" ht="36" x14ac:dyDescent="0.3">
      <c r="A1718" s="84" t="s">
        <v>4129</v>
      </c>
      <c r="B1718" s="85" t="s">
        <v>115</v>
      </c>
      <c r="C1718" s="85" t="s">
        <v>115</v>
      </c>
      <c r="D1718" s="85" t="s">
        <v>4130</v>
      </c>
      <c r="E1718" s="85" t="s">
        <v>100</v>
      </c>
      <c r="F1718" s="85" t="s">
        <v>196</v>
      </c>
      <c r="G1718" s="85" t="s">
        <v>3516</v>
      </c>
      <c r="H1718" s="86" t="s">
        <v>118</v>
      </c>
      <c r="I1718" s="86">
        <v>43955</v>
      </c>
      <c r="J1718" s="87">
        <v>27818234.399999999</v>
      </c>
    </row>
    <row r="1719" spans="1:10" ht="48" x14ac:dyDescent="0.3">
      <c r="A1719" s="84" t="s">
        <v>4131</v>
      </c>
      <c r="B1719" s="85" t="s">
        <v>115</v>
      </c>
      <c r="C1719" s="85" t="s">
        <v>115</v>
      </c>
      <c r="D1719" s="85" t="s">
        <v>4132</v>
      </c>
      <c r="E1719" s="85" t="s">
        <v>100</v>
      </c>
      <c r="F1719" s="85" t="s">
        <v>130</v>
      </c>
      <c r="G1719" s="85" t="s">
        <v>3595</v>
      </c>
      <c r="H1719" s="86" t="s">
        <v>118</v>
      </c>
      <c r="I1719" s="86">
        <v>43956</v>
      </c>
      <c r="J1719" s="87">
        <v>12471692.07</v>
      </c>
    </row>
    <row r="1720" spans="1:10" ht="36" x14ac:dyDescent="0.3">
      <c r="A1720" s="84" t="s">
        <v>4133</v>
      </c>
      <c r="B1720" s="85" t="s">
        <v>3937</v>
      </c>
      <c r="C1720" s="85" t="s">
        <v>142</v>
      </c>
      <c r="D1720" s="85" t="s">
        <v>4134</v>
      </c>
      <c r="E1720" s="85" t="s">
        <v>100</v>
      </c>
      <c r="F1720" s="85" t="s">
        <v>162</v>
      </c>
      <c r="G1720" s="85" t="s">
        <v>163</v>
      </c>
      <c r="H1720" s="86" t="s">
        <v>118</v>
      </c>
      <c r="I1720" s="86">
        <v>43943</v>
      </c>
      <c r="J1720" s="87">
        <v>8815962.0299999993</v>
      </c>
    </row>
    <row r="1721" spans="1:10" ht="24" x14ac:dyDescent="0.3">
      <c r="A1721" s="84" t="s">
        <v>4135</v>
      </c>
      <c r="B1721" s="85" t="s">
        <v>145</v>
      </c>
      <c r="C1721" s="85" t="s">
        <v>145</v>
      </c>
      <c r="D1721" s="85" t="s">
        <v>4136</v>
      </c>
      <c r="E1721" s="85" t="s">
        <v>100</v>
      </c>
      <c r="F1721" s="85" t="s">
        <v>100</v>
      </c>
      <c r="G1721" s="85" t="s">
        <v>100</v>
      </c>
      <c r="H1721" s="86" t="s">
        <v>118</v>
      </c>
      <c r="I1721" s="86">
        <v>43956</v>
      </c>
      <c r="J1721" s="87">
        <v>5004828</v>
      </c>
    </row>
    <row r="1722" spans="1:10" ht="24" x14ac:dyDescent="0.3">
      <c r="A1722" s="84" t="s">
        <v>4137</v>
      </c>
      <c r="B1722" s="85" t="s">
        <v>1088</v>
      </c>
      <c r="C1722" s="85" t="s">
        <v>145</v>
      </c>
      <c r="D1722" s="85" t="s">
        <v>4138</v>
      </c>
      <c r="E1722" s="85" t="s">
        <v>100</v>
      </c>
      <c r="F1722" s="85" t="s">
        <v>147</v>
      </c>
      <c r="G1722" s="85" t="s">
        <v>3294</v>
      </c>
      <c r="H1722" s="86" t="s">
        <v>118</v>
      </c>
      <c r="I1722" s="86">
        <v>44021</v>
      </c>
      <c r="J1722" s="87">
        <v>1412545.29</v>
      </c>
    </row>
    <row r="1723" spans="1:10" ht="36" x14ac:dyDescent="0.3">
      <c r="A1723" s="84" t="s">
        <v>4139</v>
      </c>
      <c r="B1723" s="85" t="s">
        <v>1088</v>
      </c>
      <c r="C1723" s="85" t="s">
        <v>145</v>
      </c>
      <c r="D1723" s="85" t="s">
        <v>4140</v>
      </c>
      <c r="E1723" s="85" t="s">
        <v>100</v>
      </c>
      <c r="F1723" s="85" t="s">
        <v>420</v>
      </c>
      <c r="G1723" s="85" t="s">
        <v>3351</v>
      </c>
      <c r="H1723" s="86" t="s">
        <v>118</v>
      </c>
      <c r="I1723" s="86">
        <v>44021</v>
      </c>
      <c r="J1723" s="87">
        <v>863420.42999999993</v>
      </c>
    </row>
    <row r="1724" spans="1:10" ht="24" x14ac:dyDescent="0.3">
      <c r="A1724" s="84" t="s">
        <v>4141</v>
      </c>
      <c r="B1724" s="85" t="s">
        <v>145</v>
      </c>
      <c r="C1724" s="85" t="s">
        <v>145</v>
      </c>
      <c r="D1724" s="85" t="s">
        <v>4142</v>
      </c>
      <c r="E1724" s="85" t="s">
        <v>100</v>
      </c>
      <c r="F1724" s="85" t="s">
        <v>336</v>
      </c>
      <c r="G1724" s="85" t="s">
        <v>337</v>
      </c>
      <c r="H1724" s="86" t="s">
        <v>118</v>
      </c>
      <c r="I1724" s="86">
        <v>44025</v>
      </c>
      <c r="J1724" s="87">
        <v>6476506.8200000003</v>
      </c>
    </row>
    <row r="1725" spans="1:10" x14ac:dyDescent="0.3">
      <c r="A1725" s="84" t="s">
        <v>4143</v>
      </c>
      <c r="B1725" s="85" t="s">
        <v>145</v>
      </c>
      <c r="C1725" s="85" t="s">
        <v>145</v>
      </c>
      <c r="D1725" s="85" t="s">
        <v>4144</v>
      </c>
      <c r="E1725" s="85" t="s">
        <v>100</v>
      </c>
      <c r="F1725" s="85" t="s">
        <v>100</v>
      </c>
      <c r="G1725" s="85" t="s">
        <v>100</v>
      </c>
      <c r="H1725" s="86" t="s">
        <v>118</v>
      </c>
      <c r="I1725" s="86">
        <v>44379</v>
      </c>
      <c r="J1725" s="87">
        <v>936235.24</v>
      </c>
    </row>
    <row r="1726" spans="1:10" ht="24" x14ac:dyDescent="0.3">
      <c r="A1726" s="84" t="s">
        <v>4145</v>
      </c>
      <c r="B1726" s="85" t="s">
        <v>145</v>
      </c>
      <c r="C1726" s="85" t="s">
        <v>145</v>
      </c>
      <c r="D1726" s="85" t="s">
        <v>4146</v>
      </c>
      <c r="E1726" s="85" t="s">
        <v>1184</v>
      </c>
      <c r="F1726" s="85" t="s">
        <v>100</v>
      </c>
      <c r="G1726" s="85" t="s">
        <v>100</v>
      </c>
      <c r="H1726" s="86" t="s">
        <v>118</v>
      </c>
      <c r="I1726" s="86">
        <v>43565</v>
      </c>
      <c r="J1726" s="87">
        <v>2669034.2400000002</v>
      </c>
    </row>
    <row r="1727" spans="1:10" x14ac:dyDescent="0.3">
      <c r="A1727" s="84" t="s">
        <v>4147</v>
      </c>
      <c r="B1727" s="85" t="s">
        <v>145</v>
      </c>
      <c r="C1727" s="85" t="s">
        <v>145</v>
      </c>
      <c r="D1727" s="85" t="s">
        <v>4148</v>
      </c>
      <c r="E1727" s="85" t="s">
        <v>100</v>
      </c>
      <c r="F1727" s="85" t="s">
        <v>158</v>
      </c>
      <c r="G1727" s="85" t="s">
        <v>1537</v>
      </c>
      <c r="H1727" s="86" t="s">
        <v>118</v>
      </c>
      <c r="I1727" s="86">
        <v>44019</v>
      </c>
      <c r="J1727" s="87">
        <v>5117099.49</v>
      </c>
    </row>
    <row r="1728" spans="1:10" ht="24" x14ac:dyDescent="0.3">
      <c r="A1728" s="84" t="s">
        <v>4149</v>
      </c>
      <c r="B1728" s="85" t="s">
        <v>145</v>
      </c>
      <c r="C1728" s="85" t="s">
        <v>145</v>
      </c>
      <c r="D1728" s="85" t="s">
        <v>4150</v>
      </c>
      <c r="E1728" s="85" t="s">
        <v>100</v>
      </c>
      <c r="F1728" s="85" t="s">
        <v>4151</v>
      </c>
      <c r="G1728" s="85" t="s">
        <v>4152</v>
      </c>
      <c r="H1728" s="86" t="s">
        <v>118</v>
      </c>
      <c r="I1728" s="86">
        <v>44020</v>
      </c>
      <c r="J1728" s="87">
        <v>5199888.6599999992</v>
      </c>
    </row>
    <row r="1729" spans="1:10" x14ac:dyDescent="0.3">
      <c r="A1729" s="84" t="s">
        <v>4153</v>
      </c>
      <c r="B1729" s="85" t="s">
        <v>145</v>
      </c>
      <c r="C1729" s="85" t="s">
        <v>145</v>
      </c>
      <c r="D1729" s="85" t="s">
        <v>4154</v>
      </c>
      <c r="E1729" s="85" t="s">
        <v>100</v>
      </c>
      <c r="F1729" s="85" t="s">
        <v>100</v>
      </c>
      <c r="G1729" s="85" t="s">
        <v>100</v>
      </c>
      <c r="H1729" s="86" t="s">
        <v>118</v>
      </c>
      <c r="I1729" s="86">
        <v>43980</v>
      </c>
      <c r="J1729" s="87">
        <v>333594</v>
      </c>
    </row>
    <row r="1730" spans="1:10" ht="24" x14ac:dyDescent="0.3">
      <c r="A1730" s="84" t="s">
        <v>4155</v>
      </c>
      <c r="B1730" s="85" t="s">
        <v>145</v>
      </c>
      <c r="C1730" s="85" t="s">
        <v>145</v>
      </c>
      <c r="D1730" s="85" t="s">
        <v>4156</v>
      </c>
      <c r="E1730" s="85" t="s">
        <v>100</v>
      </c>
      <c r="F1730" s="85" t="s">
        <v>122</v>
      </c>
      <c r="G1730" s="85" t="s">
        <v>583</v>
      </c>
      <c r="H1730" s="86" t="s">
        <v>118</v>
      </c>
      <c r="I1730" s="86">
        <v>44040</v>
      </c>
      <c r="J1730" s="87">
        <v>8223938.0799999982</v>
      </c>
    </row>
    <row r="1731" spans="1:10" x14ac:dyDescent="0.3">
      <c r="A1731" s="84" t="s">
        <v>4157</v>
      </c>
      <c r="B1731" s="85" t="s">
        <v>145</v>
      </c>
      <c r="C1731" s="85" t="s">
        <v>145</v>
      </c>
      <c r="D1731" s="85" t="s">
        <v>4158</v>
      </c>
      <c r="E1731" s="85" t="s">
        <v>100</v>
      </c>
      <c r="F1731" s="85" t="s">
        <v>100</v>
      </c>
      <c r="G1731" s="85" t="s">
        <v>100</v>
      </c>
      <c r="H1731" s="86" t="s">
        <v>118</v>
      </c>
      <c r="I1731" s="86">
        <v>43977</v>
      </c>
      <c r="J1731" s="87">
        <v>3713354.5</v>
      </c>
    </row>
    <row r="1732" spans="1:10" x14ac:dyDescent="0.3">
      <c r="A1732" s="84" t="s">
        <v>4159</v>
      </c>
      <c r="B1732" s="85" t="s">
        <v>145</v>
      </c>
      <c r="C1732" s="85" t="s">
        <v>145</v>
      </c>
      <c r="D1732" s="85" t="s">
        <v>4160</v>
      </c>
      <c r="E1732" s="85" t="s">
        <v>100</v>
      </c>
      <c r="F1732" s="85" t="s">
        <v>100</v>
      </c>
      <c r="G1732" s="85" t="s">
        <v>100</v>
      </c>
      <c r="H1732" s="86" t="s">
        <v>118</v>
      </c>
      <c r="I1732" s="86">
        <v>43977</v>
      </c>
      <c r="J1732" s="87">
        <v>3984689.419999999</v>
      </c>
    </row>
    <row r="1733" spans="1:10" ht="36" x14ac:dyDescent="0.3">
      <c r="A1733" s="84" t="s">
        <v>4161</v>
      </c>
      <c r="B1733" s="85" t="s">
        <v>188</v>
      </c>
      <c r="C1733" s="85" t="s">
        <v>188</v>
      </c>
      <c r="D1733" s="85" t="s">
        <v>4162</v>
      </c>
      <c r="E1733" s="85" t="s">
        <v>100</v>
      </c>
      <c r="F1733" s="85" t="s">
        <v>162</v>
      </c>
      <c r="G1733" s="85" t="s">
        <v>163</v>
      </c>
      <c r="H1733" s="86" t="s">
        <v>118</v>
      </c>
      <c r="I1733" s="86">
        <v>44041</v>
      </c>
      <c r="J1733" s="87">
        <v>9036991.959999999</v>
      </c>
    </row>
    <row r="1734" spans="1:10" ht="36" x14ac:dyDescent="0.3">
      <c r="A1734" s="84" t="s">
        <v>4163</v>
      </c>
      <c r="B1734" s="85" t="s">
        <v>423</v>
      </c>
      <c r="C1734" s="85" t="s">
        <v>423</v>
      </c>
      <c r="D1734" s="85" t="s">
        <v>4164</v>
      </c>
      <c r="E1734" s="85" t="s">
        <v>100</v>
      </c>
      <c r="F1734" s="85" t="s">
        <v>122</v>
      </c>
      <c r="G1734" s="85" t="s">
        <v>583</v>
      </c>
      <c r="H1734" s="86" t="s">
        <v>118</v>
      </c>
      <c r="I1734" s="86">
        <v>44928</v>
      </c>
      <c r="J1734" s="87">
        <v>2611310.7899999996</v>
      </c>
    </row>
    <row r="1735" spans="1:10" ht="24" x14ac:dyDescent="0.3">
      <c r="A1735" s="84" t="s">
        <v>4165</v>
      </c>
      <c r="B1735" s="85" t="s">
        <v>145</v>
      </c>
      <c r="C1735" s="85" t="s">
        <v>145</v>
      </c>
      <c r="D1735" s="85" t="s">
        <v>4166</v>
      </c>
      <c r="E1735" s="85" t="s">
        <v>100</v>
      </c>
      <c r="F1735" s="85" t="s">
        <v>2340</v>
      </c>
      <c r="G1735" s="85" t="s">
        <v>4167</v>
      </c>
      <c r="H1735" s="86" t="s">
        <v>118</v>
      </c>
      <c r="I1735" s="86">
        <v>44043</v>
      </c>
      <c r="J1735" s="87">
        <v>2365600.6399999997</v>
      </c>
    </row>
    <row r="1736" spans="1:10" ht="24" x14ac:dyDescent="0.3">
      <c r="A1736" s="84" t="s">
        <v>4168</v>
      </c>
      <c r="B1736" s="85" t="s">
        <v>145</v>
      </c>
      <c r="C1736" s="85" t="s">
        <v>145</v>
      </c>
      <c r="D1736" s="85" t="s">
        <v>4169</v>
      </c>
      <c r="E1736" s="85" t="s">
        <v>100</v>
      </c>
      <c r="F1736" s="85" t="s">
        <v>122</v>
      </c>
      <c r="G1736" s="85" t="s">
        <v>583</v>
      </c>
      <c r="H1736" s="86" t="s">
        <v>118</v>
      </c>
      <c r="I1736" s="86">
        <v>44049</v>
      </c>
      <c r="J1736" s="87">
        <v>7318429.3199999994</v>
      </c>
    </row>
    <row r="1737" spans="1:10" ht="24" x14ac:dyDescent="0.3">
      <c r="A1737" s="84" t="s">
        <v>4170</v>
      </c>
      <c r="B1737" s="85" t="s">
        <v>423</v>
      </c>
      <c r="C1737" s="85" t="s">
        <v>423</v>
      </c>
      <c r="D1737" s="85" t="s">
        <v>4171</v>
      </c>
      <c r="E1737" s="85" t="s">
        <v>100</v>
      </c>
      <c r="F1737" s="85" t="s">
        <v>122</v>
      </c>
      <c r="G1737" s="85" t="s">
        <v>583</v>
      </c>
      <c r="H1737" s="86" t="s">
        <v>118</v>
      </c>
      <c r="I1737" s="86">
        <v>43642</v>
      </c>
      <c r="J1737" s="87">
        <v>1356305.45</v>
      </c>
    </row>
    <row r="1738" spans="1:10" ht="24" x14ac:dyDescent="0.3">
      <c r="A1738" s="84" t="s">
        <v>4172</v>
      </c>
      <c r="B1738" s="85" t="s">
        <v>423</v>
      </c>
      <c r="C1738" s="85" t="s">
        <v>423</v>
      </c>
      <c r="D1738" s="85" t="s">
        <v>4173</v>
      </c>
      <c r="E1738" s="85" t="s">
        <v>100</v>
      </c>
      <c r="F1738" s="85" t="s">
        <v>158</v>
      </c>
      <c r="G1738" s="85" t="s">
        <v>4174</v>
      </c>
      <c r="H1738" s="86" t="s">
        <v>118</v>
      </c>
      <c r="I1738" s="86">
        <v>43709</v>
      </c>
      <c r="J1738" s="87">
        <v>399726.83</v>
      </c>
    </row>
    <row r="1739" spans="1:10" ht="48" x14ac:dyDescent="0.3">
      <c r="A1739" s="84" t="s">
        <v>4175</v>
      </c>
      <c r="B1739" s="85" t="s">
        <v>145</v>
      </c>
      <c r="C1739" s="85" t="s">
        <v>145</v>
      </c>
      <c r="D1739" s="85" t="s">
        <v>4176</v>
      </c>
      <c r="E1739" s="85" t="s">
        <v>100</v>
      </c>
      <c r="F1739" s="85" t="s">
        <v>130</v>
      </c>
      <c r="G1739" s="85" t="s">
        <v>1334</v>
      </c>
      <c r="H1739" s="86" t="s">
        <v>118</v>
      </c>
      <c r="I1739" s="86">
        <v>44186</v>
      </c>
      <c r="J1739" s="87">
        <v>7945997.3899999987</v>
      </c>
    </row>
    <row r="1740" spans="1:10" x14ac:dyDescent="0.3">
      <c r="A1740" s="84" t="s">
        <v>4177</v>
      </c>
      <c r="B1740" s="85" t="s">
        <v>145</v>
      </c>
      <c r="C1740" s="85" t="s">
        <v>145</v>
      </c>
      <c r="D1740" s="85" t="s">
        <v>4178</v>
      </c>
      <c r="E1740" s="85" t="s">
        <v>100</v>
      </c>
      <c r="F1740" s="85" t="s">
        <v>100</v>
      </c>
      <c r="G1740" s="85" t="s">
        <v>100</v>
      </c>
      <c r="H1740" s="86" t="s">
        <v>118</v>
      </c>
      <c r="I1740" s="86">
        <v>43991</v>
      </c>
      <c r="J1740" s="87">
        <v>7294479.5999999987</v>
      </c>
    </row>
    <row r="1741" spans="1:10" ht="24" x14ac:dyDescent="0.3">
      <c r="A1741" s="84" t="s">
        <v>4179</v>
      </c>
      <c r="B1741" s="85" t="s">
        <v>1088</v>
      </c>
      <c r="C1741" s="85" t="s">
        <v>145</v>
      </c>
      <c r="D1741" s="85" t="s">
        <v>4180</v>
      </c>
      <c r="E1741" s="85" t="s">
        <v>100</v>
      </c>
      <c r="F1741" s="85" t="s">
        <v>853</v>
      </c>
      <c r="G1741" s="85" t="s">
        <v>4181</v>
      </c>
      <c r="H1741" s="86" t="s">
        <v>118</v>
      </c>
      <c r="I1741" s="86">
        <v>44067</v>
      </c>
      <c r="J1741" s="87">
        <v>1544665.1399999997</v>
      </c>
    </row>
    <row r="1742" spans="1:10" ht="24" x14ac:dyDescent="0.3">
      <c r="A1742" s="84" t="s">
        <v>4182</v>
      </c>
      <c r="B1742" s="85" t="s">
        <v>145</v>
      </c>
      <c r="C1742" s="85" t="s">
        <v>145</v>
      </c>
      <c r="D1742" s="85" t="s">
        <v>4183</v>
      </c>
      <c r="E1742" s="85" t="s">
        <v>100</v>
      </c>
      <c r="F1742" s="85" t="s">
        <v>1194</v>
      </c>
      <c r="G1742" s="85" t="s">
        <v>4184</v>
      </c>
      <c r="H1742" s="86" t="s">
        <v>118</v>
      </c>
      <c r="I1742" s="86">
        <v>44069</v>
      </c>
      <c r="J1742" s="87">
        <v>10583861.620000001</v>
      </c>
    </row>
    <row r="1743" spans="1:10" ht="24" x14ac:dyDescent="0.3">
      <c r="A1743" s="84" t="s">
        <v>4185</v>
      </c>
      <c r="B1743" s="85" t="s">
        <v>145</v>
      </c>
      <c r="C1743" s="85" t="s">
        <v>145</v>
      </c>
      <c r="D1743" s="85" t="s">
        <v>4186</v>
      </c>
      <c r="E1743" s="85" t="s">
        <v>100</v>
      </c>
      <c r="F1743" s="85" t="s">
        <v>1266</v>
      </c>
      <c r="G1743" s="85" t="s">
        <v>1267</v>
      </c>
      <c r="H1743" s="86" t="s">
        <v>118</v>
      </c>
      <c r="I1743" s="86">
        <v>44084</v>
      </c>
      <c r="J1743" s="87">
        <v>1496870.5099999998</v>
      </c>
    </row>
    <row r="1744" spans="1:10" ht="24" x14ac:dyDescent="0.3">
      <c r="A1744" s="84" t="s">
        <v>4187</v>
      </c>
      <c r="B1744" s="85" t="s">
        <v>145</v>
      </c>
      <c r="C1744" s="85" t="s">
        <v>145</v>
      </c>
      <c r="D1744" s="85" t="s">
        <v>4188</v>
      </c>
      <c r="E1744" s="85" t="s">
        <v>100</v>
      </c>
      <c r="F1744" s="85" t="s">
        <v>122</v>
      </c>
      <c r="G1744" s="85" t="s">
        <v>583</v>
      </c>
      <c r="H1744" s="86" t="s">
        <v>118</v>
      </c>
      <c r="I1744" s="86">
        <v>44072</v>
      </c>
      <c r="J1744" s="87">
        <v>5404892.1600000001</v>
      </c>
    </row>
    <row r="1745" spans="1:10" ht="24" x14ac:dyDescent="0.3">
      <c r="A1745" s="84" t="s">
        <v>4189</v>
      </c>
      <c r="B1745" s="85" t="s">
        <v>145</v>
      </c>
      <c r="C1745" s="85" t="s">
        <v>145</v>
      </c>
      <c r="D1745" s="85" t="s">
        <v>4190</v>
      </c>
      <c r="E1745" s="85" t="s">
        <v>100</v>
      </c>
      <c r="F1745" s="85" t="s">
        <v>100</v>
      </c>
      <c r="G1745" s="85" t="s">
        <v>100</v>
      </c>
      <c r="H1745" s="86" t="s">
        <v>118</v>
      </c>
      <c r="I1745" s="86">
        <v>44041</v>
      </c>
      <c r="J1745" s="87">
        <v>945086.22</v>
      </c>
    </row>
    <row r="1746" spans="1:10" ht="24" x14ac:dyDescent="0.3">
      <c r="A1746" s="84" t="s">
        <v>4191</v>
      </c>
      <c r="B1746" s="85" t="s">
        <v>145</v>
      </c>
      <c r="C1746" s="85" t="s">
        <v>145</v>
      </c>
      <c r="D1746" s="85" t="s">
        <v>4192</v>
      </c>
      <c r="E1746" s="85" t="s">
        <v>100</v>
      </c>
      <c r="F1746" s="85" t="s">
        <v>100</v>
      </c>
      <c r="G1746" s="85" t="s">
        <v>100</v>
      </c>
      <c r="H1746" s="86" t="s">
        <v>118</v>
      </c>
      <c r="I1746" s="86">
        <v>44056</v>
      </c>
      <c r="J1746" s="87">
        <v>1773616.1500000004</v>
      </c>
    </row>
    <row r="1747" spans="1:10" ht="36" x14ac:dyDescent="0.3">
      <c r="A1747" s="84" t="s">
        <v>4193</v>
      </c>
      <c r="B1747" s="85" t="s">
        <v>188</v>
      </c>
      <c r="C1747" s="85" t="s">
        <v>188</v>
      </c>
      <c r="D1747" s="85" t="s">
        <v>4194</v>
      </c>
      <c r="E1747" s="85" t="s">
        <v>4195</v>
      </c>
      <c r="F1747" s="85" t="s">
        <v>4196</v>
      </c>
      <c r="G1747" s="85" t="s">
        <v>4197</v>
      </c>
      <c r="H1747" s="86" t="s">
        <v>118</v>
      </c>
      <c r="I1747" s="86">
        <v>44092</v>
      </c>
      <c r="J1747" s="87">
        <v>125000</v>
      </c>
    </row>
    <row r="1748" spans="1:10" ht="24" x14ac:dyDescent="0.3">
      <c r="A1748" s="84" t="s">
        <v>4198</v>
      </c>
      <c r="B1748" s="85" t="s">
        <v>3654</v>
      </c>
      <c r="C1748" s="85" t="s">
        <v>3654</v>
      </c>
      <c r="D1748" s="85" t="s">
        <v>4199</v>
      </c>
      <c r="E1748" s="85" t="s">
        <v>100</v>
      </c>
      <c r="F1748" s="85" t="s">
        <v>162</v>
      </c>
      <c r="G1748" s="85" t="s">
        <v>163</v>
      </c>
      <c r="H1748" s="86" t="s">
        <v>118</v>
      </c>
      <c r="I1748" s="86">
        <v>44187</v>
      </c>
      <c r="J1748" s="87">
        <v>4046114.3900000006</v>
      </c>
    </row>
    <row r="1749" spans="1:10" x14ac:dyDescent="0.3">
      <c r="A1749" s="84" t="s">
        <v>4200</v>
      </c>
      <c r="B1749" s="85" t="s">
        <v>145</v>
      </c>
      <c r="C1749" s="85" t="s">
        <v>145</v>
      </c>
      <c r="D1749" s="85" t="s">
        <v>4201</v>
      </c>
      <c r="E1749" s="85" t="s">
        <v>100</v>
      </c>
      <c r="F1749" s="85" t="s">
        <v>100</v>
      </c>
      <c r="G1749" s="85" t="s">
        <v>100</v>
      </c>
      <c r="H1749" s="86" t="s">
        <v>118</v>
      </c>
      <c r="I1749" s="86">
        <v>44928</v>
      </c>
      <c r="J1749" s="87">
        <v>2207040</v>
      </c>
    </row>
    <row r="1750" spans="1:10" ht="48" x14ac:dyDescent="0.3">
      <c r="A1750" s="84" t="s">
        <v>4202</v>
      </c>
      <c r="B1750" s="85" t="s">
        <v>115</v>
      </c>
      <c r="C1750" s="85" t="s">
        <v>115</v>
      </c>
      <c r="D1750" s="85" t="s">
        <v>4203</v>
      </c>
      <c r="E1750" s="85" t="s">
        <v>100</v>
      </c>
      <c r="F1750" s="85" t="s">
        <v>130</v>
      </c>
      <c r="G1750" s="85" t="s">
        <v>4204</v>
      </c>
      <c r="H1750" s="86" t="s">
        <v>118</v>
      </c>
      <c r="I1750" s="86">
        <v>44194</v>
      </c>
      <c r="J1750" s="87">
        <v>1890897</v>
      </c>
    </row>
    <row r="1751" spans="1:10" ht="36" x14ac:dyDescent="0.3">
      <c r="A1751" s="84" t="s">
        <v>4205</v>
      </c>
      <c r="B1751" s="85" t="s">
        <v>145</v>
      </c>
      <c r="C1751" s="85" t="s">
        <v>145</v>
      </c>
      <c r="D1751" s="85" t="s">
        <v>4206</v>
      </c>
      <c r="E1751" s="85" t="s">
        <v>100</v>
      </c>
      <c r="F1751" s="85" t="s">
        <v>122</v>
      </c>
      <c r="G1751" s="85" t="s">
        <v>583</v>
      </c>
      <c r="H1751" s="86" t="s">
        <v>118</v>
      </c>
      <c r="I1751" s="86">
        <v>44074</v>
      </c>
      <c r="J1751" s="87">
        <v>33690048.560000002</v>
      </c>
    </row>
    <row r="1752" spans="1:10" ht="24" x14ac:dyDescent="0.3">
      <c r="A1752" s="84" t="s">
        <v>4207</v>
      </c>
      <c r="B1752" s="85" t="s">
        <v>145</v>
      </c>
      <c r="C1752" s="85" t="s">
        <v>145</v>
      </c>
      <c r="D1752" s="85" t="s">
        <v>4208</v>
      </c>
      <c r="E1752" s="85" t="s">
        <v>100</v>
      </c>
      <c r="F1752" s="85" t="s">
        <v>1155</v>
      </c>
      <c r="G1752" s="85" t="s">
        <v>1156</v>
      </c>
      <c r="H1752" s="86" t="s">
        <v>118</v>
      </c>
      <c r="I1752" s="86">
        <v>44096</v>
      </c>
      <c r="J1752" s="87">
        <v>19008432.620000001</v>
      </c>
    </row>
    <row r="1753" spans="1:10" x14ac:dyDescent="0.3">
      <c r="A1753" s="84" t="s">
        <v>4209</v>
      </c>
      <c r="B1753" s="85" t="s">
        <v>145</v>
      </c>
      <c r="C1753" s="85" t="s">
        <v>145</v>
      </c>
      <c r="D1753" s="85" t="s">
        <v>4210</v>
      </c>
      <c r="E1753" s="85" t="s">
        <v>100</v>
      </c>
      <c r="F1753" s="85" t="s">
        <v>100</v>
      </c>
      <c r="G1753" s="85" t="s">
        <v>100</v>
      </c>
      <c r="H1753" s="86" t="s">
        <v>118</v>
      </c>
      <c r="I1753" s="86">
        <v>44021</v>
      </c>
      <c r="J1753" s="87">
        <v>1166153.74</v>
      </c>
    </row>
    <row r="1754" spans="1:10" ht="24" x14ac:dyDescent="0.3">
      <c r="A1754" s="84" t="s">
        <v>4211</v>
      </c>
      <c r="B1754" s="85" t="s">
        <v>3937</v>
      </c>
      <c r="C1754" s="85" t="s">
        <v>3654</v>
      </c>
      <c r="D1754" s="85" t="s">
        <v>4212</v>
      </c>
      <c r="E1754" s="85" t="s">
        <v>100</v>
      </c>
      <c r="F1754" s="85" t="s">
        <v>416</v>
      </c>
      <c r="G1754" s="85" t="s">
        <v>417</v>
      </c>
      <c r="H1754" s="86" t="s">
        <v>118</v>
      </c>
      <c r="I1754" s="86">
        <v>44036</v>
      </c>
      <c r="J1754" s="87">
        <v>2564514.46</v>
      </c>
    </row>
    <row r="1755" spans="1:10" ht="24" x14ac:dyDescent="0.3">
      <c r="A1755" s="84" t="s">
        <v>4213</v>
      </c>
      <c r="B1755" s="85" t="s">
        <v>145</v>
      </c>
      <c r="C1755" s="85" t="s">
        <v>145</v>
      </c>
      <c r="D1755" s="85" t="s">
        <v>4214</v>
      </c>
      <c r="E1755" s="85" t="s">
        <v>100</v>
      </c>
      <c r="F1755" s="85" t="s">
        <v>3905</v>
      </c>
      <c r="G1755" s="85" t="s">
        <v>3906</v>
      </c>
      <c r="H1755" s="86" t="s">
        <v>118</v>
      </c>
      <c r="I1755" s="86">
        <v>44194</v>
      </c>
      <c r="J1755" s="87">
        <v>380289.11</v>
      </c>
    </row>
    <row r="1756" spans="1:10" ht="24" x14ac:dyDescent="0.3">
      <c r="A1756" s="84" t="s">
        <v>4215</v>
      </c>
      <c r="B1756" s="85" t="s">
        <v>145</v>
      </c>
      <c r="C1756" s="85" t="s">
        <v>145</v>
      </c>
      <c r="D1756" s="85" t="s">
        <v>4216</v>
      </c>
      <c r="E1756" s="85" t="s">
        <v>100</v>
      </c>
      <c r="F1756" s="85" t="s">
        <v>3905</v>
      </c>
      <c r="G1756" s="85" t="s">
        <v>3906</v>
      </c>
      <c r="H1756" s="86" t="s">
        <v>118</v>
      </c>
      <c r="I1756" s="86">
        <v>44193</v>
      </c>
      <c r="J1756" s="87">
        <v>2171240</v>
      </c>
    </row>
    <row r="1757" spans="1:10" ht="24" x14ac:dyDescent="0.3">
      <c r="A1757" s="84" t="s">
        <v>4217</v>
      </c>
      <c r="B1757" s="85" t="s">
        <v>145</v>
      </c>
      <c r="C1757" s="85" t="s">
        <v>145</v>
      </c>
      <c r="D1757" s="85" t="s">
        <v>4218</v>
      </c>
      <c r="E1757" s="85" t="s">
        <v>100</v>
      </c>
      <c r="F1757" s="85" t="s">
        <v>3905</v>
      </c>
      <c r="G1757" s="85" t="s">
        <v>3906</v>
      </c>
      <c r="H1757" s="86" t="s">
        <v>118</v>
      </c>
      <c r="I1757" s="86">
        <v>44193</v>
      </c>
      <c r="J1757" s="87">
        <v>140447.67000000001</v>
      </c>
    </row>
    <row r="1758" spans="1:10" ht="24" x14ac:dyDescent="0.3">
      <c r="A1758" s="84" t="s">
        <v>4219</v>
      </c>
      <c r="B1758" s="85" t="s">
        <v>145</v>
      </c>
      <c r="C1758" s="85" t="s">
        <v>145</v>
      </c>
      <c r="D1758" s="85" t="s">
        <v>4220</v>
      </c>
      <c r="E1758" s="85" t="s">
        <v>100</v>
      </c>
      <c r="F1758" s="85" t="s">
        <v>3905</v>
      </c>
      <c r="G1758" s="85" t="s">
        <v>3906</v>
      </c>
      <c r="H1758" s="86" t="s">
        <v>118</v>
      </c>
      <c r="I1758" s="86">
        <v>44193</v>
      </c>
      <c r="J1758" s="87">
        <v>1545309.94</v>
      </c>
    </row>
    <row r="1759" spans="1:10" ht="36" x14ac:dyDescent="0.3">
      <c r="A1759" s="84" t="s">
        <v>4221</v>
      </c>
      <c r="B1759" s="85" t="s">
        <v>145</v>
      </c>
      <c r="C1759" s="85" t="s">
        <v>145</v>
      </c>
      <c r="D1759" s="85" t="s">
        <v>4222</v>
      </c>
      <c r="E1759" s="85" t="s">
        <v>100</v>
      </c>
      <c r="F1759" s="85" t="s">
        <v>135</v>
      </c>
      <c r="G1759" s="85" t="s">
        <v>136</v>
      </c>
      <c r="H1759" s="86" t="s">
        <v>118</v>
      </c>
      <c r="I1759" s="86">
        <v>43833</v>
      </c>
      <c r="J1759" s="87">
        <v>170866310.98000002</v>
      </c>
    </row>
    <row r="1760" spans="1:10" ht="24" x14ac:dyDescent="0.3">
      <c r="A1760" s="84" t="s">
        <v>4223</v>
      </c>
      <c r="B1760" s="85" t="s">
        <v>3937</v>
      </c>
      <c r="C1760" s="85" t="s">
        <v>3654</v>
      </c>
      <c r="D1760" s="85" t="s">
        <v>4224</v>
      </c>
      <c r="E1760" s="85" t="s">
        <v>100</v>
      </c>
      <c r="F1760" s="85" t="s">
        <v>1351</v>
      </c>
      <c r="G1760" s="85" t="s">
        <v>1386</v>
      </c>
      <c r="H1760" s="86" t="s">
        <v>118</v>
      </c>
      <c r="I1760" s="86">
        <v>44098</v>
      </c>
      <c r="J1760" s="87">
        <v>6604141</v>
      </c>
    </row>
    <row r="1761" spans="1:10" ht="48" x14ac:dyDescent="0.3">
      <c r="A1761" s="84" t="s">
        <v>4225</v>
      </c>
      <c r="B1761" s="85" t="s">
        <v>145</v>
      </c>
      <c r="C1761" s="85" t="s">
        <v>145</v>
      </c>
      <c r="D1761" s="85" t="s">
        <v>4226</v>
      </c>
      <c r="E1761" s="85" t="s">
        <v>100</v>
      </c>
      <c r="F1761" s="85" t="s">
        <v>1822</v>
      </c>
      <c r="G1761" s="85" t="s">
        <v>1823</v>
      </c>
      <c r="H1761" s="86" t="s">
        <v>118</v>
      </c>
      <c r="I1761" s="86">
        <v>44125</v>
      </c>
      <c r="J1761" s="87">
        <v>18698804.740000002</v>
      </c>
    </row>
    <row r="1762" spans="1:10" ht="24" x14ac:dyDescent="0.3">
      <c r="A1762" s="84" t="s">
        <v>4227</v>
      </c>
      <c r="B1762" s="85" t="s">
        <v>145</v>
      </c>
      <c r="C1762" s="85" t="s">
        <v>145</v>
      </c>
      <c r="D1762" s="85" t="s">
        <v>4228</v>
      </c>
      <c r="E1762" s="85" t="s">
        <v>4229</v>
      </c>
      <c r="F1762" s="85" t="s">
        <v>100</v>
      </c>
      <c r="G1762" s="85" t="s">
        <v>100</v>
      </c>
      <c r="H1762" s="86" t="s">
        <v>118</v>
      </c>
      <c r="I1762" s="86">
        <v>44109</v>
      </c>
      <c r="J1762" s="87">
        <v>1454342.4</v>
      </c>
    </row>
    <row r="1763" spans="1:10" ht="24" x14ac:dyDescent="0.3">
      <c r="A1763" s="84" t="s">
        <v>4230</v>
      </c>
      <c r="B1763" s="85" t="s">
        <v>145</v>
      </c>
      <c r="C1763" s="85" t="s">
        <v>145</v>
      </c>
      <c r="D1763" s="85" t="s">
        <v>4231</v>
      </c>
      <c r="E1763" s="85" t="s">
        <v>4232</v>
      </c>
      <c r="F1763" s="85" t="s">
        <v>100</v>
      </c>
      <c r="G1763" s="85" t="s">
        <v>100</v>
      </c>
      <c r="H1763" s="86" t="s">
        <v>118</v>
      </c>
      <c r="I1763" s="86">
        <v>44109</v>
      </c>
      <c r="J1763" s="87">
        <v>1244119.4599999997</v>
      </c>
    </row>
    <row r="1764" spans="1:10" ht="24" x14ac:dyDescent="0.3">
      <c r="A1764" s="84" t="s">
        <v>4233</v>
      </c>
      <c r="B1764" s="85" t="s">
        <v>145</v>
      </c>
      <c r="C1764" s="85" t="s">
        <v>145</v>
      </c>
      <c r="D1764" s="85" t="s">
        <v>4234</v>
      </c>
      <c r="E1764" s="85" t="s">
        <v>100</v>
      </c>
      <c r="F1764" s="85" t="s">
        <v>100</v>
      </c>
      <c r="G1764" s="85" t="s">
        <v>100</v>
      </c>
      <c r="H1764" s="86" t="s">
        <v>118</v>
      </c>
      <c r="I1764" s="86">
        <v>44071</v>
      </c>
      <c r="J1764" s="87">
        <v>7969525.1999999993</v>
      </c>
    </row>
    <row r="1765" spans="1:10" x14ac:dyDescent="0.3">
      <c r="A1765" s="84" t="s">
        <v>4235</v>
      </c>
      <c r="B1765" s="85" t="s">
        <v>145</v>
      </c>
      <c r="C1765" s="85" t="s">
        <v>145</v>
      </c>
      <c r="D1765" s="85" t="s">
        <v>4236</v>
      </c>
      <c r="E1765" s="85" t="s">
        <v>100</v>
      </c>
      <c r="F1765" s="85" t="s">
        <v>100</v>
      </c>
      <c r="G1765" s="85" t="s">
        <v>100</v>
      </c>
      <c r="H1765" s="86" t="s">
        <v>118</v>
      </c>
      <c r="I1765" s="86">
        <v>44055</v>
      </c>
      <c r="J1765" s="87">
        <v>3608841.58</v>
      </c>
    </row>
    <row r="1766" spans="1:10" ht="24" x14ac:dyDescent="0.3">
      <c r="A1766" s="84" t="s">
        <v>4237</v>
      </c>
      <c r="B1766" s="85" t="s">
        <v>145</v>
      </c>
      <c r="C1766" s="85" t="s">
        <v>145</v>
      </c>
      <c r="D1766" s="85" t="s">
        <v>4238</v>
      </c>
      <c r="E1766" s="85" t="s">
        <v>100</v>
      </c>
      <c r="F1766" s="85" t="s">
        <v>100</v>
      </c>
      <c r="G1766" s="85" t="s">
        <v>100</v>
      </c>
      <c r="H1766" s="86" t="s">
        <v>118</v>
      </c>
      <c r="I1766" s="86">
        <v>44837</v>
      </c>
      <c r="J1766" s="87">
        <v>2343080</v>
      </c>
    </row>
    <row r="1767" spans="1:10" x14ac:dyDescent="0.3">
      <c r="A1767" s="84" t="s">
        <v>4239</v>
      </c>
      <c r="B1767" s="85" t="s">
        <v>145</v>
      </c>
      <c r="C1767" s="85" t="s">
        <v>145</v>
      </c>
      <c r="D1767" s="85" t="s">
        <v>4240</v>
      </c>
      <c r="E1767" s="85" t="s">
        <v>100</v>
      </c>
      <c r="F1767" s="85" t="s">
        <v>100</v>
      </c>
      <c r="G1767" s="85" t="s">
        <v>100</v>
      </c>
      <c r="H1767" s="86" t="s">
        <v>118</v>
      </c>
      <c r="I1767" s="86">
        <v>44032</v>
      </c>
      <c r="J1767" s="87">
        <v>13558104.000000006</v>
      </c>
    </row>
    <row r="1768" spans="1:10" ht="24" x14ac:dyDescent="0.3">
      <c r="A1768" s="84" t="s">
        <v>4241</v>
      </c>
      <c r="B1768" s="85" t="s">
        <v>1088</v>
      </c>
      <c r="C1768" s="85" t="s">
        <v>145</v>
      </c>
      <c r="D1768" s="85" t="s">
        <v>4242</v>
      </c>
      <c r="E1768" s="85" t="s">
        <v>100</v>
      </c>
      <c r="F1768" s="85" t="s">
        <v>336</v>
      </c>
      <c r="G1768" s="85" t="s">
        <v>3521</v>
      </c>
      <c r="H1768" s="86" t="s">
        <v>118</v>
      </c>
      <c r="I1768" s="86">
        <v>44127</v>
      </c>
      <c r="J1768" s="87">
        <v>3500000</v>
      </c>
    </row>
    <row r="1769" spans="1:10" ht="24" x14ac:dyDescent="0.3">
      <c r="A1769" s="84" t="s">
        <v>4243</v>
      </c>
      <c r="B1769" s="85" t="s">
        <v>145</v>
      </c>
      <c r="C1769" s="85" t="s">
        <v>145</v>
      </c>
      <c r="D1769" s="85" t="s">
        <v>4244</v>
      </c>
      <c r="E1769" s="85" t="s">
        <v>100</v>
      </c>
      <c r="F1769" s="85" t="s">
        <v>158</v>
      </c>
      <c r="G1769" s="85" t="s">
        <v>2977</v>
      </c>
      <c r="H1769" s="86" t="s">
        <v>118</v>
      </c>
      <c r="I1769" s="86">
        <v>44118</v>
      </c>
      <c r="J1769" s="87">
        <v>2361405.5199999996</v>
      </c>
    </row>
    <row r="1770" spans="1:10" x14ac:dyDescent="0.3">
      <c r="A1770" s="84" t="s">
        <v>4245</v>
      </c>
      <c r="B1770" s="85" t="s">
        <v>3654</v>
      </c>
      <c r="C1770" s="85" t="s">
        <v>3654</v>
      </c>
      <c r="D1770" s="85" t="s">
        <v>4246</v>
      </c>
      <c r="E1770" s="85" t="s">
        <v>100</v>
      </c>
      <c r="F1770" s="85" t="s">
        <v>218</v>
      </c>
      <c r="G1770" s="85" t="s">
        <v>1090</v>
      </c>
      <c r="H1770" s="86" t="s">
        <v>118</v>
      </c>
      <c r="I1770" s="86">
        <v>44076</v>
      </c>
      <c r="J1770" s="87">
        <v>962499.8</v>
      </c>
    </row>
    <row r="1771" spans="1:10" ht="24" x14ac:dyDescent="0.3">
      <c r="A1771" s="84" t="s">
        <v>4247</v>
      </c>
      <c r="B1771" s="85" t="s">
        <v>145</v>
      </c>
      <c r="C1771" s="85" t="s">
        <v>145</v>
      </c>
      <c r="D1771" s="85" t="s">
        <v>4248</v>
      </c>
      <c r="E1771" s="85" t="s">
        <v>100</v>
      </c>
      <c r="F1771" s="85" t="s">
        <v>100</v>
      </c>
      <c r="G1771" s="85" t="s">
        <v>100</v>
      </c>
      <c r="H1771" s="86" t="s">
        <v>118</v>
      </c>
      <c r="I1771" s="86">
        <v>44044</v>
      </c>
      <c r="J1771" s="87">
        <v>1333844</v>
      </c>
    </row>
    <row r="1772" spans="1:10" x14ac:dyDescent="0.3">
      <c r="A1772" s="84" t="s">
        <v>4249</v>
      </c>
      <c r="B1772" s="85" t="s">
        <v>145</v>
      </c>
      <c r="C1772" s="85" t="s">
        <v>145</v>
      </c>
      <c r="D1772" s="85" t="s">
        <v>4250</v>
      </c>
      <c r="E1772" s="85" t="s">
        <v>100</v>
      </c>
      <c r="F1772" s="85" t="s">
        <v>878</v>
      </c>
      <c r="G1772" s="85" t="s">
        <v>4251</v>
      </c>
      <c r="H1772" s="86" t="s">
        <v>118</v>
      </c>
      <c r="I1772" s="86">
        <v>44141</v>
      </c>
      <c r="J1772" s="87">
        <v>10815911.85</v>
      </c>
    </row>
    <row r="1773" spans="1:10" x14ac:dyDescent="0.3">
      <c r="A1773" s="84" t="s">
        <v>4252</v>
      </c>
      <c r="B1773" s="85" t="s">
        <v>145</v>
      </c>
      <c r="C1773" s="85" t="s">
        <v>145</v>
      </c>
      <c r="D1773" s="85" t="s">
        <v>4253</v>
      </c>
      <c r="E1773" s="85" t="s">
        <v>100</v>
      </c>
      <c r="F1773" s="85" t="s">
        <v>100</v>
      </c>
      <c r="G1773" s="85" t="s">
        <v>100</v>
      </c>
      <c r="H1773" s="86" t="s">
        <v>118</v>
      </c>
      <c r="I1773" s="86">
        <v>44624</v>
      </c>
      <c r="J1773" s="87">
        <v>1050720</v>
      </c>
    </row>
    <row r="1774" spans="1:10" ht="24" x14ac:dyDescent="0.3">
      <c r="A1774" s="84" t="s">
        <v>4254</v>
      </c>
      <c r="B1774" s="85" t="s">
        <v>3654</v>
      </c>
      <c r="C1774" s="85" t="s">
        <v>3654</v>
      </c>
      <c r="D1774" s="85" t="s">
        <v>4255</v>
      </c>
      <c r="E1774" s="85" t="s">
        <v>100</v>
      </c>
      <c r="F1774" s="85" t="s">
        <v>342</v>
      </c>
      <c r="G1774" s="85" t="s">
        <v>343</v>
      </c>
      <c r="H1774" s="86" t="s">
        <v>118</v>
      </c>
      <c r="I1774" s="86">
        <v>44097</v>
      </c>
      <c r="J1774" s="87">
        <v>2062715.0000000002</v>
      </c>
    </row>
    <row r="1775" spans="1:10" x14ac:dyDescent="0.3">
      <c r="A1775" s="84" t="s">
        <v>4256</v>
      </c>
      <c r="B1775" s="85" t="s">
        <v>145</v>
      </c>
      <c r="C1775" s="85" t="s">
        <v>145</v>
      </c>
      <c r="D1775" s="85" t="s">
        <v>4257</v>
      </c>
      <c r="E1775" s="85" t="s">
        <v>100</v>
      </c>
      <c r="F1775" s="85" t="s">
        <v>135</v>
      </c>
      <c r="G1775" s="85" t="s">
        <v>136</v>
      </c>
      <c r="H1775" s="86" t="s">
        <v>118</v>
      </c>
      <c r="I1775" s="86">
        <v>44127</v>
      </c>
      <c r="J1775" s="87">
        <v>3371278.0700000008</v>
      </c>
    </row>
    <row r="1776" spans="1:10" ht="60" x14ac:dyDescent="0.3">
      <c r="A1776" s="84" t="s">
        <v>4258</v>
      </c>
      <c r="B1776" s="85" t="s">
        <v>145</v>
      </c>
      <c r="C1776" s="85" t="s">
        <v>145</v>
      </c>
      <c r="D1776" s="85" t="s">
        <v>4259</v>
      </c>
      <c r="E1776" s="85" t="s">
        <v>4260</v>
      </c>
      <c r="F1776" s="85" t="s">
        <v>100</v>
      </c>
      <c r="G1776" s="85" t="s">
        <v>100</v>
      </c>
      <c r="H1776" s="86" t="s">
        <v>118</v>
      </c>
      <c r="I1776" s="86">
        <v>44159</v>
      </c>
      <c r="J1776" s="87">
        <v>781209.92</v>
      </c>
    </row>
    <row r="1777" spans="1:10" ht="24" x14ac:dyDescent="0.3">
      <c r="A1777" s="84" t="s">
        <v>4261</v>
      </c>
      <c r="B1777" s="85" t="s">
        <v>145</v>
      </c>
      <c r="C1777" s="85" t="s">
        <v>145</v>
      </c>
      <c r="D1777" s="85" t="s">
        <v>4262</v>
      </c>
      <c r="E1777" s="85" t="s">
        <v>100</v>
      </c>
      <c r="F1777" s="85" t="s">
        <v>122</v>
      </c>
      <c r="G1777" s="85" t="s">
        <v>821</v>
      </c>
      <c r="H1777" s="86" t="s">
        <v>118</v>
      </c>
      <c r="I1777" s="86">
        <v>44130</v>
      </c>
      <c r="J1777" s="87">
        <v>6135438.9200000009</v>
      </c>
    </row>
    <row r="1778" spans="1:10" ht="24" x14ac:dyDescent="0.3">
      <c r="A1778" s="84" t="s">
        <v>4263</v>
      </c>
      <c r="B1778" s="85" t="s">
        <v>145</v>
      </c>
      <c r="C1778" s="85" t="s">
        <v>145</v>
      </c>
      <c r="D1778" s="85" t="s">
        <v>4264</v>
      </c>
      <c r="E1778" s="85" t="s">
        <v>100</v>
      </c>
      <c r="F1778" s="85" t="s">
        <v>853</v>
      </c>
      <c r="G1778" s="85" t="s">
        <v>4265</v>
      </c>
      <c r="H1778" s="86" t="s">
        <v>118</v>
      </c>
      <c r="I1778" s="86">
        <v>44161</v>
      </c>
      <c r="J1778" s="87">
        <v>2113811.0399999996</v>
      </c>
    </row>
    <row r="1779" spans="1:10" ht="24" x14ac:dyDescent="0.3">
      <c r="A1779" s="84" t="s">
        <v>4266</v>
      </c>
      <c r="B1779" s="85" t="s">
        <v>3937</v>
      </c>
      <c r="C1779" s="85" t="s">
        <v>3654</v>
      </c>
      <c r="D1779" s="85" t="s">
        <v>4267</v>
      </c>
      <c r="E1779" s="85" t="s">
        <v>100</v>
      </c>
      <c r="F1779" s="85" t="s">
        <v>4268</v>
      </c>
      <c r="G1779" s="85" t="s">
        <v>4269</v>
      </c>
      <c r="H1779" s="86" t="s">
        <v>118</v>
      </c>
      <c r="I1779" s="86">
        <v>44097</v>
      </c>
      <c r="J1779" s="87">
        <v>1102234.54</v>
      </c>
    </row>
    <row r="1780" spans="1:10" ht="24" x14ac:dyDescent="0.3">
      <c r="A1780" s="84" t="s">
        <v>4270</v>
      </c>
      <c r="B1780" s="85" t="s">
        <v>145</v>
      </c>
      <c r="C1780" s="85" t="s">
        <v>145</v>
      </c>
      <c r="D1780" s="85" t="s">
        <v>4271</v>
      </c>
      <c r="E1780" s="85" t="s">
        <v>100</v>
      </c>
      <c r="F1780" s="85" t="s">
        <v>100</v>
      </c>
      <c r="G1780" s="85" t="s">
        <v>100</v>
      </c>
      <c r="H1780" s="86" t="s">
        <v>118</v>
      </c>
      <c r="I1780" s="86">
        <v>44078</v>
      </c>
      <c r="J1780" s="87">
        <v>1152276.46</v>
      </c>
    </row>
    <row r="1781" spans="1:10" ht="24" x14ac:dyDescent="0.3">
      <c r="A1781" s="84" t="s">
        <v>4272</v>
      </c>
      <c r="B1781" s="85" t="s">
        <v>145</v>
      </c>
      <c r="C1781" s="85" t="s">
        <v>145</v>
      </c>
      <c r="D1781" s="85" t="s">
        <v>4273</v>
      </c>
      <c r="E1781" s="85" t="s">
        <v>100</v>
      </c>
      <c r="F1781" s="85" t="s">
        <v>100</v>
      </c>
      <c r="G1781" s="85" t="s">
        <v>100</v>
      </c>
      <c r="H1781" s="86" t="s">
        <v>118</v>
      </c>
      <c r="I1781" s="86">
        <v>44095</v>
      </c>
      <c r="J1781" s="87">
        <v>3279925.62</v>
      </c>
    </row>
    <row r="1782" spans="1:10" ht="60" x14ac:dyDescent="0.3">
      <c r="A1782" s="84" t="s">
        <v>4274</v>
      </c>
      <c r="B1782" s="85" t="s">
        <v>4275</v>
      </c>
      <c r="C1782" s="85" t="s">
        <v>3382</v>
      </c>
      <c r="D1782" s="85" t="s">
        <v>4276</v>
      </c>
      <c r="E1782" s="85" t="s">
        <v>100</v>
      </c>
      <c r="F1782" s="85" t="s">
        <v>130</v>
      </c>
      <c r="G1782" s="85" t="s">
        <v>2840</v>
      </c>
      <c r="H1782" s="86" t="s">
        <v>118</v>
      </c>
      <c r="I1782" s="86">
        <v>45113</v>
      </c>
      <c r="J1782" s="87">
        <v>7816546.6499999994</v>
      </c>
    </row>
    <row r="1783" spans="1:10" ht="24" x14ac:dyDescent="0.3">
      <c r="A1783" s="84" t="s">
        <v>4277</v>
      </c>
      <c r="B1783" s="85" t="s">
        <v>145</v>
      </c>
      <c r="C1783" s="85" t="s">
        <v>145</v>
      </c>
      <c r="D1783" s="85" t="s">
        <v>4278</v>
      </c>
      <c r="E1783" s="85" t="s">
        <v>100</v>
      </c>
      <c r="F1783" s="85" t="s">
        <v>100</v>
      </c>
      <c r="G1783" s="85" t="s">
        <v>100</v>
      </c>
      <c r="H1783" s="86" t="s">
        <v>118</v>
      </c>
      <c r="I1783" s="86">
        <v>44032</v>
      </c>
      <c r="J1783" s="87">
        <v>1062668</v>
      </c>
    </row>
    <row r="1784" spans="1:10" ht="24" x14ac:dyDescent="0.3">
      <c r="A1784" s="84" t="s">
        <v>4279</v>
      </c>
      <c r="B1784" s="85" t="s">
        <v>3654</v>
      </c>
      <c r="C1784" s="85" t="s">
        <v>3654</v>
      </c>
      <c r="D1784" s="85" t="s">
        <v>4280</v>
      </c>
      <c r="E1784" s="85" t="s">
        <v>100</v>
      </c>
      <c r="F1784" s="85" t="s">
        <v>336</v>
      </c>
      <c r="G1784" s="85" t="s">
        <v>4281</v>
      </c>
      <c r="H1784" s="86" t="s">
        <v>118</v>
      </c>
      <c r="I1784" s="86">
        <v>44110</v>
      </c>
      <c r="J1784" s="87">
        <v>883261.09999999986</v>
      </c>
    </row>
    <row r="1785" spans="1:10" x14ac:dyDescent="0.3">
      <c r="A1785" s="84" t="s">
        <v>4282</v>
      </c>
      <c r="B1785" s="85" t="s">
        <v>145</v>
      </c>
      <c r="C1785" s="85" t="s">
        <v>145</v>
      </c>
      <c r="D1785" s="85" t="s">
        <v>4283</v>
      </c>
      <c r="E1785" s="85" t="s">
        <v>100</v>
      </c>
      <c r="F1785" s="85" t="s">
        <v>100</v>
      </c>
      <c r="G1785" s="85" t="s">
        <v>100</v>
      </c>
      <c r="H1785" s="86" t="s">
        <v>118</v>
      </c>
      <c r="I1785" s="86">
        <v>44091</v>
      </c>
      <c r="J1785" s="87">
        <v>2189152.8200000003</v>
      </c>
    </row>
    <row r="1786" spans="1:10" ht="36" x14ac:dyDescent="0.3">
      <c r="A1786" s="84" t="s">
        <v>4284</v>
      </c>
      <c r="B1786" s="85" t="s">
        <v>3382</v>
      </c>
      <c r="C1786" s="85" t="s">
        <v>3382</v>
      </c>
      <c r="D1786" s="85" t="s">
        <v>4285</v>
      </c>
      <c r="E1786" s="85" t="s">
        <v>100</v>
      </c>
      <c r="F1786" s="85" t="s">
        <v>162</v>
      </c>
      <c r="G1786" s="85" t="s">
        <v>1906</v>
      </c>
      <c r="H1786" s="86" t="s">
        <v>118</v>
      </c>
      <c r="I1786" s="86">
        <v>44106</v>
      </c>
      <c r="J1786" s="87">
        <v>4921429.8000000007</v>
      </c>
    </row>
    <row r="1787" spans="1:10" ht="48" x14ac:dyDescent="0.3">
      <c r="A1787" s="84" t="s">
        <v>4286</v>
      </c>
      <c r="B1787" s="85" t="s">
        <v>115</v>
      </c>
      <c r="C1787" s="85" t="s">
        <v>115</v>
      </c>
      <c r="D1787" s="85" t="s">
        <v>4287</v>
      </c>
      <c r="E1787" s="85" t="s">
        <v>100</v>
      </c>
      <c r="F1787" s="85" t="s">
        <v>122</v>
      </c>
      <c r="G1787" s="85" t="s">
        <v>1740</v>
      </c>
      <c r="H1787" s="86" t="s">
        <v>118</v>
      </c>
      <c r="I1787" s="86">
        <v>44144</v>
      </c>
      <c r="J1787" s="87">
        <v>6454394.6700000009</v>
      </c>
    </row>
    <row r="1788" spans="1:10" ht="24" x14ac:dyDescent="0.3">
      <c r="A1788" s="84" t="s">
        <v>4288</v>
      </c>
      <c r="B1788" s="85" t="s">
        <v>145</v>
      </c>
      <c r="C1788" s="85" t="s">
        <v>145</v>
      </c>
      <c r="D1788" s="85" t="s">
        <v>4289</v>
      </c>
      <c r="E1788" s="85" t="s">
        <v>100</v>
      </c>
      <c r="F1788" s="85" t="s">
        <v>100</v>
      </c>
      <c r="G1788" s="85" t="s">
        <v>100</v>
      </c>
      <c r="H1788" s="86" t="s">
        <v>118</v>
      </c>
      <c r="I1788" s="86">
        <v>44095</v>
      </c>
      <c r="J1788" s="87">
        <v>1938235.5100000002</v>
      </c>
    </row>
    <row r="1789" spans="1:10" ht="24" x14ac:dyDescent="0.3">
      <c r="A1789" s="84" t="s">
        <v>4290</v>
      </c>
      <c r="B1789" s="85" t="s">
        <v>145</v>
      </c>
      <c r="C1789" s="85" t="s">
        <v>145</v>
      </c>
      <c r="D1789" s="85" t="s">
        <v>4291</v>
      </c>
      <c r="E1789" s="85" t="s">
        <v>100</v>
      </c>
      <c r="F1789" s="85" t="s">
        <v>225</v>
      </c>
      <c r="G1789" s="85" t="s">
        <v>226</v>
      </c>
      <c r="H1789" s="86" t="s">
        <v>118</v>
      </c>
      <c r="I1789" s="86">
        <v>45114</v>
      </c>
      <c r="J1789" s="87">
        <v>2812281.8800000004</v>
      </c>
    </row>
    <row r="1790" spans="1:10" ht="24" x14ac:dyDescent="0.3">
      <c r="A1790" s="84" t="s">
        <v>4292</v>
      </c>
      <c r="B1790" s="85" t="s">
        <v>145</v>
      </c>
      <c r="C1790" s="85" t="s">
        <v>145</v>
      </c>
      <c r="D1790" s="85" t="s">
        <v>4293</v>
      </c>
      <c r="E1790" s="85" t="s">
        <v>100</v>
      </c>
      <c r="F1790" s="85" t="s">
        <v>158</v>
      </c>
      <c r="G1790" s="85" t="s">
        <v>4294</v>
      </c>
      <c r="H1790" s="86" t="s">
        <v>118</v>
      </c>
      <c r="I1790" s="86">
        <v>44166</v>
      </c>
      <c r="J1790" s="87">
        <v>1798567.7900000003</v>
      </c>
    </row>
    <row r="1791" spans="1:10" ht="36" x14ac:dyDescent="0.3">
      <c r="A1791" s="84" t="s">
        <v>4295</v>
      </c>
      <c r="B1791" s="85" t="s">
        <v>145</v>
      </c>
      <c r="C1791" s="85" t="s">
        <v>145</v>
      </c>
      <c r="D1791" s="85" t="s">
        <v>4296</v>
      </c>
      <c r="E1791" s="85" t="s">
        <v>100</v>
      </c>
      <c r="F1791" s="85" t="s">
        <v>139</v>
      </c>
      <c r="G1791" s="85" t="s">
        <v>1362</v>
      </c>
      <c r="H1791" s="86" t="s">
        <v>118</v>
      </c>
      <c r="I1791" s="86">
        <v>44166</v>
      </c>
      <c r="J1791" s="87">
        <v>2777996.15</v>
      </c>
    </row>
    <row r="1792" spans="1:10" ht="24" x14ac:dyDescent="0.3">
      <c r="A1792" s="84" t="s">
        <v>4297</v>
      </c>
      <c r="B1792" s="85" t="s">
        <v>145</v>
      </c>
      <c r="C1792" s="85" t="s">
        <v>145</v>
      </c>
      <c r="D1792" s="85" t="s">
        <v>4298</v>
      </c>
      <c r="E1792" s="85" t="s">
        <v>4299</v>
      </c>
      <c r="F1792" s="85" t="s">
        <v>100</v>
      </c>
      <c r="G1792" s="85" t="s">
        <v>100</v>
      </c>
      <c r="H1792" s="86" t="s">
        <v>118</v>
      </c>
      <c r="I1792" s="86">
        <v>44160</v>
      </c>
      <c r="J1792" s="87">
        <v>1235206.24</v>
      </c>
    </row>
    <row r="1793" spans="1:10" ht="36" x14ac:dyDescent="0.3">
      <c r="A1793" s="84" t="s">
        <v>4300</v>
      </c>
      <c r="B1793" s="85" t="s">
        <v>145</v>
      </c>
      <c r="C1793" s="85" t="s">
        <v>145</v>
      </c>
      <c r="D1793" s="85" t="s">
        <v>4301</v>
      </c>
      <c r="E1793" s="85" t="s">
        <v>4302</v>
      </c>
      <c r="F1793" s="85" t="s">
        <v>830</v>
      </c>
      <c r="G1793" s="85" t="s">
        <v>919</v>
      </c>
      <c r="H1793" s="86" t="s">
        <v>118</v>
      </c>
      <c r="I1793" s="86">
        <v>44152</v>
      </c>
      <c r="J1793" s="87">
        <v>1475844.3299999998</v>
      </c>
    </row>
    <row r="1794" spans="1:10" ht="24" x14ac:dyDescent="0.3">
      <c r="A1794" s="84" t="s">
        <v>4303</v>
      </c>
      <c r="B1794" s="85" t="s">
        <v>1088</v>
      </c>
      <c r="C1794" s="85" t="s">
        <v>145</v>
      </c>
      <c r="D1794" s="85" t="s">
        <v>4304</v>
      </c>
      <c r="E1794" s="85" t="s">
        <v>100</v>
      </c>
      <c r="F1794" s="85" t="s">
        <v>342</v>
      </c>
      <c r="G1794" s="85" t="s">
        <v>343</v>
      </c>
      <c r="H1794" s="86" t="s">
        <v>118</v>
      </c>
      <c r="I1794" s="86">
        <v>44179</v>
      </c>
      <c r="J1794" s="87">
        <v>27798930.469999999</v>
      </c>
    </row>
    <row r="1795" spans="1:10" x14ac:dyDescent="0.3">
      <c r="A1795" s="84" t="s">
        <v>4305</v>
      </c>
      <c r="B1795" s="85" t="s">
        <v>145</v>
      </c>
      <c r="C1795" s="85" t="s">
        <v>145</v>
      </c>
      <c r="D1795" s="85" t="s">
        <v>4306</v>
      </c>
      <c r="E1795" s="85" t="s">
        <v>100</v>
      </c>
      <c r="F1795" s="85" t="s">
        <v>100</v>
      </c>
      <c r="G1795" s="85" t="s">
        <v>100</v>
      </c>
      <c r="H1795" s="86" t="s">
        <v>118</v>
      </c>
      <c r="I1795" s="86">
        <v>44112</v>
      </c>
      <c r="J1795" s="87">
        <v>1779075.9300000002</v>
      </c>
    </row>
    <row r="1796" spans="1:10" ht="24" x14ac:dyDescent="0.3">
      <c r="A1796" s="84" t="s">
        <v>4307</v>
      </c>
      <c r="B1796" s="85" t="s">
        <v>145</v>
      </c>
      <c r="C1796" s="85" t="s">
        <v>145</v>
      </c>
      <c r="D1796" s="85" t="s">
        <v>4308</v>
      </c>
      <c r="E1796" s="85" t="s">
        <v>100</v>
      </c>
      <c r="F1796" s="85" t="s">
        <v>336</v>
      </c>
      <c r="G1796" s="85" t="s">
        <v>337</v>
      </c>
      <c r="H1796" s="86" t="s">
        <v>118</v>
      </c>
      <c r="I1796" s="86">
        <v>44496</v>
      </c>
      <c r="J1796" s="87">
        <v>6418902.8499999987</v>
      </c>
    </row>
    <row r="1797" spans="1:10" ht="36" x14ac:dyDescent="0.3">
      <c r="A1797" s="84" t="s">
        <v>4309</v>
      </c>
      <c r="B1797" s="85" t="s">
        <v>3382</v>
      </c>
      <c r="C1797" s="85" t="s">
        <v>3382</v>
      </c>
      <c r="D1797" s="85" t="s">
        <v>4310</v>
      </c>
      <c r="E1797" s="85" t="s">
        <v>100</v>
      </c>
      <c r="F1797" s="85" t="s">
        <v>162</v>
      </c>
      <c r="G1797" s="85" t="s">
        <v>4311</v>
      </c>
      <c r="H1797" s="86" t="s">
        <v>118</v>
      </c>
      <c r="I1797" s="86">
        <v>45299</v>
      </c>
      <c r="J1797" s="87">
        <v>465740.66000000003</v>
      </c>
    </row>
    <row r="1798" spans="1:10" ht="48" x14ac:dyDescent="0.3">
      <c r="A1798" s="84" t="s">
        <v>4312</v>
      </c>
      <c r="B1798" s="85" t="s">
        <v>3654</v>
      </c>
      <c r="C1798" s="85" t="s">
        <v>3654</v>
      </c>
      <c r="D1798" s="85" t="s">
        <v>4313</v>
      </c>
      <c r="E1798" s="85" t="s">
        <v>4314</v>
      </c>
      <c r="F1798" s="85" t="s">
        <v>100</v>
      </c>
      <c r="G1798" s="85" t="s">
        <v>100</v>
      </c>
      <c r="H1798" s="86" t="s">
        <v>118</v>
      </c>
      <c r="I1798" s="86">
        <v>44160</v>
      </c>
      <c r="J1798" s="87">
        <v>1202172.02</v>
      </c>
    </row>
    <row r="1799" spans="1:10" ht="48" x14ac:dyDescent="0.3">
      <c r="A1799" s="84" t="s">
        <v>4315</v>
      </c>
      <c r="B1799" s="85" t="s">
        <v>145</v>
      </c>
      <c r="C1799" s="85" t="s">
        <v>145</v>
      </c>
      <c r="D1799" s="85" t="s">
        <v>4316</v>
      </c>
      <c r="E1799" s="85" t="s">
        <v>100</v>
      </c>
      <c r="F1799" s="85" t="s">
        <v>4317</v>
      </c>
      <c r="G1799" s="85" t="s">
        <v>4318</v>
      </c>
      <c r="H1799" s="86" t="s">
        <v>118</v>
      </c>
      <c r="I1799" s="86">
        <v>44130</v>
      </c>
      <c r="J1799" s="87">
        <v>5874474.1500000022</v>
      </c>
    </row>
    <row r="1800" spans="1:10" ht="24" x14ac:dyDescent="0.3">
      <c r="A1800" s="84" t="s">
        <v>4319</v>
      </c>
      <c r="B1800" s="85" t="s">
        <v>145</v>
      </c>
      <c r="C1800" s="85" t="s">
        <v>145</v>
      </c>
      <c r="D1800" s="85" t="s">
        <v>4320</v>
      </c>
      <c r="E1800" s="85" t="s">
        <v>100</v>
      </c>
      <c r="F1800" s="85" t="s">
        <v>130</v>
      </c>
      <c r="G1800" s="85" t="s">
        <v>1334</v>
      </c>
      <c r="H1800" s="86" t="s">
        <v>118</v>
      </c>
      <c r="I1800" s="86">
        <v>44186</v>
      </c>
      <c r="J1800" s="87">
        <v>3293054.3400000008</v>
      </c>
    </row>
    <row r="1801" spans="1:10" ht="24" x14ac:dyDescent="0.3">
      <c r="A1801" s="84" t="s">
        <v>4321</v>
      </c>
      <c r="B1801" s="85" t="s">
        <v>145</v>
      </c>
      <c r="C1801" s="85" t="s">
        <v>145</v>
      </c>
      <c r="D1801" s="85" t="s">
        <v>4322</v>
      </c>
      <c r="E1801" s="85" t="s">
        <v>100</v>
      </c>
      <c r="F1801" s="85" t="s">
        <v>420</v>
      </c>
      <c r="G1801" s="85" t="s">
        <v>4323</v>
      </c>
      <c r="H1801" s="86" t="s">
        <v>118</v>
      </c>
      <c r="I1801" s="86">
        <v>44187</v>
      </c>
      <c r="J1801" s="87">
        <v>6132285.8199999984</v>
      </c>
    </row>
    <row r="1802" spans="1:10" ht="36" x14ac:dyDescent="0.3">
      <c r="A1802" s="84" t="s">
        <v>4324</v>
      </c>
      <c r="B1802" s="85" t="s">
        <v>188</v>
      </c>
      <c r="C1802" s="85" t="s">
        <v>188</v>
      </c>
      <c r="D1802" s="85" t="s">
        <v>4325</v>
      </c>
      <c r="E1802" s="85" t="s">
        <v>100</v>
      </c>
      <c r="F1802" s="85" t="s">
        <v>158</v>
      </c>
      <c r="G1802" s="85" t="s">
        <v>385</v>
      </c>
      <c r="H1802" s="86" t="s">
        <v>118</v>
      </c>
      <c r="I1802" s="86">
        <v>44167</v>
      </c>
      <c r="J1802" s="87">
        <v>2127944.9699999997</v>
      </c>
    </row>
    <row r="1803" spans="1:10" ht="24" x14ac:dyDescent="0.3">
      <c r="A1803" s="84" t="s">
        <v>4326</v>
      </c>
      <c r="B1803" s="85" t="s">
        <v>145</v>
      </c>
      <c r="C1803" s="85" t="s">
        <v>145</v>
      </c>
      <c r="D1803" s="85" t="s">
        <v>4327</v>
      </c>
      <c r="E1803" s="85" t="s">
        <v>100</v>
      </c>
      <c r="F1803" s="85" t="s">
        <v>122</v>
      </c>
      <c r="G1803" s="85" t="s">
        <v>3456</v>
      </c>
      <c r="H1803" s="86" t="s">
        <v>118</v>
      </c>
      <c r="I1803" s="86">
        <v>44183</v>
      </c>
      <c r="J1803" s="87">
        <v>4096145.9200000004</v>
      </c>
    </row>
    <row r="1804" spans="1:10" ht="24" x14ac:dyDescent="0.3">
      <c r="A1804" s="84" t="s">
        <v>4328</v>
      </c>
      <c r="B1804" s="85" t="s">
        <v>145</v>
      </c>
      <c r="C1804" s="85" t="s">
        <v>145</v>
      </c>
      <c r="D1804" s="85" t="s">
        <v>4329</v>
      </c>
      <c r="E1804" s="85" t="s">
        <v>100</v>
      </c>
      <c r="F1804" s="85" t="s">
        <v>2177</v>
      </c>
      <c r="G1804" s="85" t="s">
        <v>2178</v>
      </c>
      <c r="H1804" s="86" t="s">
        <v>118</v>
      </c>
      <c r="I1804" s="86">
        <v>44186</v>
      </c>
      <c r="J1804" s="87">
        <v>2150128.5699999998</v>
      </c>
    </row>
    <row r="1805" spans="1:10" ht="36" x14ac:dyDescent="0.3">
      <c r="A1805" s="84" t="s">
        <v>4330</v>
      </c>
      <c r="B1805" s="85" t="s">
        <v>145</v>
      </c>
      <c r="C1805" s="85" t="s">
        <v>145</v>
      </c>
      <c r="D1805" s="85" t="s">
        <v>4331</v>
      </c>
      <c r="E1805" s="85" t="s">
        <v>1372</v>
      </c>
      <c r="F1805" s="85" t="s">
        <v>100</v>
      </c>
      <c r="G1805" s="85" t="s">
        <v>100</v>
      </c>
      <c r="H1805" s="86" t="s">
        <v>118</v>
      </c>
      <c r="I1805" s="86">
        <v>44193</v>
      </c>
      <c r="J1805" s="87">
        <v>7897406.3999999994</v>
      </c>
    </row>
    <row r="1806" spans="1:10" ht="24" x14ac:dyDescent="0.3">
      <c r="A1806" s="84" t="s">
        <v>4332</v>
      </c>
      <c r="B1806" s="85" t="s">
        <v>145</v>
      </c>
      <c r="C1806" s="85" t="s">
        <v>145</v>
      </c>
      <c r="D1806" s="85" t="s">
        <v>4333</v>
      </c>
      <c r="E1806" s="85" t="s">
        <v>100</v>
      </c>
      <c r="F1806" s="85" t="s">
        <v>1822</v>
      </c>
      <c r="G1806" s="85" t="s">
        <v>3055</v>
      </c>
      <c r="H1806" s="86" t="s">
        <v>118</v>
      </c>
      <c r="I1806" s="86">
        <v>44186</v>
      </c>
      <c r="J1806" s="87">
        <v>8328100.4200000009</v>
      </c>
    </row>
    <row r="1807" spans="1:10" ht="48" x14ac:dyDescent="0.3">
      <c r="A1807" s="84" t="s">
        <v>4334</v>
      </c>
      <c r="B1807" s="85" t="s">
        <v>145</v>
      </c>
      <c r="C1807" s="85" t="s">
        <v>145</v>
      </c>
      <c r="D1807" s="85" t="s">
        <v>4335</v>
      </c>
      <c r="E1807" s="85" t="s">
        <v>100</v>
      </c>
      <c r="F1807" s="85" t="s">
        <v>135</v>
      </c>
      <c r="G1807" s="85" t="s">
        <v>136</v>
      </c>
      <c r="H1807" s="86" t="s">
        <v>118</v>
      </c>
      <c r="I1807" s="86">
        <v>44186</v>
      </c>
      <c r="J1807" s="87">
        <v>4996762.05</v>
      </c>
    </row>
    <row r="1808" spans="1:10" ht="24" x14ac:dyDescent="0.3">
      <c r="A1808" s="84" t="s">
        <v>4336</v>
      </c>
      <c r="B1808" s="85" t="s">
        <v>145</v>
      </c>
      <c r="C1808" s="85" t="s">
        <v>145</v>
      </c>
      <c r="D1808" s="85" t="s">
        <v>4337</v>
      </c>
      <c r="E1808" s="85" t="s">
        <v>100</v>
      </c>
      <c r="F1808" s="85" t="s">
        <v>225</v>
      </c>
      <c r="G1808" s="85" t="s">
        <v>226</v>
      </c>
      <c r="H1808" s="86" t="s">
        <v>118</v>
      </c>
      <c r="I1808" s="86">
        <v>44185</v>
      </c>
      <c r="J1808" s="87">
        <v>2595052.2799999998</v>
      </c>
    </row>
    <row r="1809" spans="1:10" ht="24" x14ac:dyDescent="0.3">
      <c r="A1809" s="84" t="s">
        <v>4338</v>
      </c>
      <c r="B1809" s="85" t="s">
        <v>145</v>
      </c>
      <c r="C1809" s="85" t="s">
        <v>145</v>
      </c>
      <c r="D1809" s="85" t="s">
        <v>4339</v>
      </c>
      <c r="E1809" s="85" t="s">
        <v>100</v>
      </c>
      <c r="F1809" s="85" t="s">
        <v>4340</v>
      </c>
      <c r="G1809" s="85" t="s">
        <v>4341</v>
      </c>
      <c r="H1809" s="86" t="s">
        <v>118</v>
      </c>
      <c r="I1809" s="86">
        <v>44195</v>
      </c>
      <c r="J1809" s="87">
        <v>9968440.8000000007</v>
      </c>
    </row>
    <row r="1810" spans="1:10" ht="24" x14ac:dyDescent="0.3">
      <c r="A1810" s="84" t="s">
        <v>4342</v>
      </c>
      <c r="B1810" s="85" t="s">
        <v>145</v>
      </c>
      <c r="C1810" s="85" t="s">
        <v>145</v>
      </c>
      <c r="D1810" s="85" t="s">
        <v>4343</v>
      </c>
      <c r="E1810" s="85" t="s">
        <v>1596</v>
      </c>
      <c r="F1810" s="85" t="s">
        <v>100</v>
      </c>
      <c r="G1810" s="85" t="s">
        <v>100</v>
      </c>
      <c r="H1810" s="86" t="s">
        <v>118</v>
      </c>
      <c r="I1810" s="86">
        <v>44265</v>
      </c>
      <c r="J1810" s="87">
        <v>497485.72</v>
      </c>
    </row>
    <row r="1811" spans="1:10" ht="24" x14ac:dyDescent="0.3">
      <c r="A1811" s="84" t="s">
        <v>4344</v>
      </c>
      <c r="B1811" s="85" t="s">
        <v>145</v>
      </c>
      <c r="C1811" s="85" t="s">
        <v>145</v>
      </c>
      <c r="D1811" s="85" t="s">
        <v>4345</v>
      </c>
      <c r="E1811" s="85" t="s">
        <v>100</v>
      </c>
      <c r="F1811" s="85" t="s">
        <v>130</v>
      </c>
      <c r="G1811" s="85" t="s">
        <v>2200</v>
      </c>
      <c r="H1811" s="86" t="s">
        <v>118</v>
      </c>
      <c r="I1811" s="86">
        <v>44194</v>
      </c>
      <c r="J1811" s="87">
        <v>1499088.49</v>
      </c>
    </row>
    <row r="1812" spans="1:10" ht="24" x14ac:dyDescent="0.3">
      <c r="A1812" s="84" t="s">
        <v>4346</v>
      </c>
      <c r="B1812" s="85" t="s">
        <v>145</v>
      </c>
      <c r="C1812" s="85" t="s">
        <v>145</v>
      </c>
      <c r="D1812" s="85" t="s">
        <v>4347</v>
      </c>
      <c r="E1812" s="85" t="s">
        <v>100</v>
      </c>
      <c r="F1812" s="85" t="s">
        <v>162</v>
      </c>
      <c r="G1812" s="85" t="s">
        <v>163</v>
      </c>
      <c r="H1812" s="86" t="s">
        <v>118</v>
      </c>
      <c r="I1812" s="86">
        <v>44194</v>
      </c>
      <c r="J1812" s="87">
        <v>1827633.0199999993</v>
      </c>
    </row>
    <row r="1813" spans="1:10" ht="24" x14ac:dyDescent="0.3">
      <c r="A1813" s="84" t="s">
        <v>4348</v>
      </c>
      <c r="B1813" s="85" t="s">
        <v>188</v>
      </c>
      <c r="C1813" s="85" t="s">
        <v>188</v>
      </c>
      <c r="D1813" s="85" t="s">
        <v>4349</v>
      </c>
      <c r="E1813" s="85" t="s">
        <v>100</v>
      </c>
      <c r="F1813" s="85" t="s">
        <v>122</v>
      </c>
      <c r="G1813" s="85" t="s">
        <v>583</v>
      </c>
      <c r="H1813" s="86" t="s">
        <v>118</v>
      </c>
      <c r="I1813" s="86">
        <v>44160</v>
      </c>
      <c r="J1813" s="87">
        <v>11554806.58</v>
      </c>
    </row>
    <row r="1814" spans="1:10" ht="60" x14ac:dyDescent="0.3">
      <c r="A1814" s="84" t="s">
        <v>4350</v>
      </c>
      <c r="B1814" s="85" t="s">
        <v>145</v>
      </c>
      <c r="C1814" s="85" t="s">
        <v>145</v>
      </c>
      <c r="D1814" s="85" t="s">
        <v>4351</v>
      </c>
      <c r="E1814" s="85" t="s">
        <v>100</v>
      </c>
      <c r="F1814" s="85" t="s">
        <v>151</v>
      </c>
      <c r="G1814" s="85" t="s">
        <v>4352</v>
      </c>
      <c r="H1814" s="86" t="s">
        <v>118</v>
      </c>
      <c r="I1814" s="86">
        <v>44196</v>
      </c>
      <c r="J1814" s="87">
        <v>1998499.0500000005</v>
      </c>
    </row>
    <row r="1815" spans="1:10" ht="24" x14ac:dyDescent="0.3">
      <c r="A1815" s="84" t="s">
        <v>4353</v>
      </c>
      <c r="B1815" s="85" t="s">
        <v>145</v>
      </c>
      <c r="C1815" s="85" t="s">
        <v>145</v>
      </c>
      <c r="D1815" s="85" t="s">
        <v>4354</v>
      </c>
      <c r="E1815" s="85" t="s">
        <v>100</v>
      </c>
      <c r="F1815" s="85" t="s">
        <v>130</v>
      </c>
      <c r="G1815" s="85" t="s">
        <v>1165</v>
      </c>
      <c r="H1815" s="86" t="s">
        <v>118</v>
      </c>
      <c r="I1815" s="86">
        <v>44936</v>
      </c>
      <c r="J1815" s="87">
        <v>1156856.1599999999</v>
      </c>
    </row>
    <row r="1816" spans="1:10" ht="24" x14ac:dyDescent="0.3">
      <c r="A1816" s="84" t="s">
        <v>4355</v>
      </c>
      <c r="B1816" s="85" t="s">
        <v>188</v>
      </c>
      <c r="C1816" s="85" t="s">
        <v>188</v>
      </c>
      <c r="D1816" s="85" t="s">
        <v>4356</v>
      </c>
      <c r="E1816" s="85" t="s">
        <v>100</v>
      </c>
      <c r="F1816" s="85" t="s">
        <v>158</v>
      </c>
      <c r="G1816" s="85" t="s">
        <v>385</v>
      </c>
      <c r="H1816" s="86" t="s">
        <v>118</v>
      </c>
      <c r="I1816" s="86">
        <v>44167</v>
      </c>
      <c r="J1816" s="87">
        <v>2076847.1</v>
      </c>
    </row>
    <row r="1817" spans="1:10" ht="24" x14ac:dyDescent="0.3">
      <c r="A1817" s="84" t="s">
        <v>4357</v>
      </c>
      <c r="B1817" s="85" t="s">
        <v>188</v>
      </c>
      <c r="C1817" s="85" t="s">
        <v>188</v>
      </c>
      <c r="D1817" s="85" t="s">
        <v>4358</v>
      </c>
      <c r="E1817" s="85" t="s">
        <v>100</v>
      </c>
      <c r="F1817" s="85" t="s">
        <v>336</v>
      </c>
      <c r="G1817" s="85" t="s">
        <v>1760</v>
      </c>
      <c r="H1817" s="86" t="s">
        <v>118</v>
      </c>
      <c r="I1817" s="86">
        <v>44193</v>
      </c>
      <c r="J1817" s="87">
        <v>1266348.24</v>
      </c>
    </row>
    <row r="1818" spans="1:10" x14ac:dyDescent="0.3">
      <c r="A1818" s="84" t="s">
        <v>4359</v>
      </c>
      <c r="B1818" s="85" t="s">
        <v>188</v>
      </c>
      <c r="C1818" s="85" t="s">
        <v>188</v>
      </c>
      <c r="D1818" s="85" t="s">
        <v>4360</v>
      </c>
      <c r="E1818" s="85" t="s">
        <v>100</v>
      </c>
      <c r="F1818" s="85" t="s">
        <v>336</v>
      </c>
      <c r="G1818" s="85" t="s">
        <v>1760</v>
      </c>
      <c r="H1818" s="86" t="s">
        <v>118</v>
      </c>
      <c r="I1818" s="86">
        <v>44193</v>
      </c>
      <c r="J1818" s="87">
        <v>1214544.24</v>
      </c>
    </row>
    <row r="1819" spans="1:10" ht="36" x14ac:dyDescent="0.3">
      <c r="A1819" s="84" t="s">
        <v>4361</v>
      </c>
      <c r="B1819" s="85" t="s">
        <v>3355</v>
      </c>
      <c r="C1819" s="85" t="s">
        <v>3355</v>
      </c>
      <c r="D1819" s="85" t="s">
        <v>4362</v>
      </c>
      <c r="E1819" s="85" t="s">
        <v>2932</v>
      </c>
      <c r="F1819" s="85" t="s">
        <v>100</v>
      </c>
      <c r="G1819" s="85" t="s">
        <v>100</v>
      </c>
      <c r="H1819" s="86" t="s">
        <v>118</v>
      </c>
      <c r="I1819" s="86">
        <v>44218</v>
      </c>
      <c r="J1819" s="87">
        <v>854500</v>
      </c>
    </row>
    <row r="1820" spans="1:10" ht="48" x14ac:dyDescent="0.3">
      <c r="A1820" s="84" t="s">
        <v>4363</v>
      </c>
      <c r="B1820" s="85" t="s">
        <v>4364</v>
      </c>
      <c r="C1820" s="85" t="s">
        <v>3382</v>
      </c>
      <c r="D1820" s="85" t="s">
        <v>4365</v>
      </c>
      <c r="E1820" s="85" t="s">
        <v>1372</v>
      </c>
      <c r="F1820" s="85" t="s">
        <v>100</v>
      </c>
      <c r="G1820" s="85" t="s">
        <v>100</v>
      </c>
      <c r="H1820" s="86" t="s">
        <v>118</v>
      </c>
      <c r="I1820" s="86">
        <v>44137</v>
      </c>
      <c r="J1820" s="87">
        <v>3529073.55</v>
      </c>
    </row>
    <row r="1821" spans="1:10" ht="24" x14ac:dyDescent="0.3">
      <c r="A1821" s="84" t="s">
        <v>4366</v>
      </c>
      <c r="B1821" s="85" t="s">
        <v>3937</v>
      </c>
      <c r="C1821" s="85" t="s">
        <v>3654</v>
      </c>
      <c r="D1821" s="85" t="s">
        <v>4367</v>
      </c>
      <c r="E1821" s="85" t="s">
        <v>100</v>
      </c>
      <c r="F1821" s="85" t="s">
        <v>130</v>
      </c>
      <c r="G1821" s="85" t="s">
        <v>291</v>
      </c>
      <c r="H1821" s="86" t="s">
        <v>118</v>
      </c>
      <c r="I1821" s="86">
        <v>44180</v>
      </c>
      <c r="J1821" s="87">
        <v>6044622.5499999998</v>
      </c>
    </row>
    <row r="1822" spans="1:10" ht="24" x14ac:dyDescent="0.3">
      <c r="A1822" s="84" t="s">
        <v>4368</v>
      </c>
      <c r="B1822" s="85" t="s">
        <v>1088</v>
      </c>
      <c r="C1822" s="85" t="s">
        <v>145</v>
      </c>
      <c r="D1822" s="85" t="s">
        <v>4369</v>
      </c>
      <c r="E1822" s="85" t="s">
        <v>571</v>
      </c>
      <c r="F1822" s="85" t="s">
        <v>100</v>
      </c>
      <c r="G1822" s="85" t="s">
        <v>100</v>
      </c>
      <c r="H1822" s="86" t="s">
        <v>118</v>
      </c>
      <c r="I1822" s="86">
        <v>44151</v>
      </c>
      <c r="J1822" s="87">
        <v>72054901.569999993</v>
      </c>
    </row>
    <row r="1823" spans="1:10" ht="36" x14ac:dyDescent="0.3">
      <c r="A1823" s="84" t="s">
        <v>4370</v>
      </c>
      <c r="B1823" s="85" t="s">
        <v>115</v>
      </c>
      <c r="C1823" s="85" t="s">
        <v>115</v>
      </c>
      <c r="D1823" s="85" t="s">
        <v>4371</v>
      </c>
      <c r="E1823" s="85" t="s">
        <v>155</v>
      </c>
      <c r="F1823" s="85" t="s">
        <v>100</v>
      </c>
      <c r="G1823" s="85" t="s">
        <v>100</v>
      </c>
      <c r="H1823" s="86" t="s">
        <v>118</v>
      </c>
      <c r="I1823" s="86">
        <v>44172</v>
      </c>
      <c r="J1823" s="87">
        <v>7670421.8000000007</v>
      </c>
    </row>
    <row r="1824" spans="1:10" ht="24" x14ac:dyDescent="0.3">
      <c r="A1824" s="84" t="s">
        <v>4372</v>
      </c>
      <c r="B1824" s="85" t="s">
        <v>4373</v>
      </c>
      <c r="C1824" s="85" t="s">
        <v>3382</v>
      </c>
      <c r="D1824" s="85" t="s">
        <v>4374</v>
      </c>
      <c r="E1824" s="85" t="s">
        <v>374</v>
      </c>
      <c r="F1824" s="85" t="s">
        <v>100</v>
      </c>
      <c r="G1824" s="85" t="s">
        <v>100</v>
      </c>
      <c r="H1824" s="86" t="s">
        <v>118</v>
      </c>
      <c r="I1824" s="86">
        <v>44167</v>
      </c>
      <c r="J1824" s="87">
        <v>3917248.23</v>
      </c>
    </row>
    <row r="1825" spans="1:10" x14ac:dyDescent="0.3">
      <c r="A1825" s="84" t="s">
        <v>4375</v>
      </c>
      <c r="B1825" s="85" t="s">
        <v>115</v>
      </c>
      <c r="C1825" s="85" t="s">
        <v>115</v>
      </c>
      <c r="D1825" s="85" t="s">
        <v>4376</v>
      </c>
      <c r="E1825" s="85" t="s">
        <v>100</v>
      </c>
      <c r="F1825" s="85" t="s">
        <v>130</v>
      </c>
      <c r="G1825" s="85" t="s">
        <v>4204</v>
      </c>
      <c r="H1825" s="86" t="s">
        <v>118</v>
      </c>
      <c r="I1825" s="86">
        <v>44188</v>
      </c>
      <c r="J1825" s="87">
        <v>6848648.7999999998</v>
      </c>
    </row>
    <row r="1826" spans="1:10" ht="36" x14ac:dyDescent="0.3">
      <c r="A1826" s="84" t="s">
        <v>4377</v>
      </c>
      <c r="B1826" s="85" t="s">
        <v>115</v>
      </c>
      <c r="C1826" s="85" t="s">
        <v>115</v>
      </c>
      <c r="D1826" s="85" t="s">
        <v>4378</v>
      </c>
      <c r="E1826" s="85" t="s">
        <v>100</v>
      </c>
      <c r="F1826" s="85" t="s">
        <v>151</v>
      </c>
      <c r="G1826" s="85" t="s">
        <v>548</v>
      </c>
      <c r="H1826" s="86" t="s">
        <v>118</v>
      </c>
      <c r="I1826" s="86">
        <v>44187</v>
      </c>
      <c r="J1826" s="87">
        <v>4942985.2</v>
      </c>
    </row>
    <row r="1827" spans="1:10" ht="24" x14ac:dyDescent="0.3">
      <c r="A1827" s="84" t="s">
        <v>4379</v>
      </c>
      <c r="B1827" s="85" t="s">
        <v>3382</v>
      </c>
      <c r="C1827" s="85" t="s">
        <v>3382</v>
      </c>
      <c r="D1827" s="85" t="s">
        <v>4380</v>
      </c>
      <c r="E1827" s="85" t="s">
        <v>100</v>
      </c>
      <c r="F1827" s="85" t="s">
        <v>162</v>
      </c>
      <c r="G1827" s="85" t="s">
        <v>163</v>
      </c>
      <c r="H1827" s="86" t="s">
        <v>118</v>
      </c>
      <c r="I1827" s="86">
        <v>44413</v>
      </c>
      <c r="J1827" s="87">
        <v>2273895.94</v>
      </c>
    </row>
    <row r="1828" spans="1:10" ht="24" x14ac:dyDescent="0.3">
      <c r="A1828" s="84" t="s">
        <v>4381</v>
      </c>
      <c r="B1828" s="85" t="s">
        <v>115</v>
      </c>
      <c r="C1828" s="85" t="s">
        <v>115</v>
      </c>
      <c r="D1828" s="85" t="s">
        <v>4382</v>
      </c>
      <c r="E1828" s="85" t="s">
        <v>100</v>
      </c>
      <c r="F1828" s="85" t="s">
        <v>336</v>
      </c>
      <c r="G1828" s="85" t="s">
        <v>1969</v>
      </c>
      <c r="H1828" s="86" t="s">
        <v>118</v>
      </c>
      <c r="I1828" s="86">
        <v>44211</v>
      </c>
      <c r="J1828" s="87">
        <v>5877349.7999999998</v>
      </c>
    </row>
    <row r="1829" spans="1:10" ht="24" x14ac:dyDescent="0.3">
      <c r="A1829" s="84" t="s">
        <v>4383</v>
      </c>
      <c r="B1829" s="85" t="s">
        <v>188</v>
      </c>
      <c r="C1829" s="85" t="s">
        <v>188</v>
      </c>
      <c r="D1829" s="85" t="s">
        <v>4384</v>
      </c>
      <c r="E1829" s="85" t="s">
        <v>100</v>
      </c>
      <c r="F1829" s="85" t="s">
        <v>336</v>
      </c>
      <c r="G1829" s="85" t="s">
        <v>337</v>
      </c>
      <c r="H1829" s="86" t="s">
        <v>118</v>
      </c>
      <c r="I1829" s="86">
        <v>44225</v>
      </c>
      <c r="J1829" s="87">
        <v>2140615.4900000002</v>
      </c>
    </row>
    <row r="1830" spans="1:10" ht="24" x14ac:dyDescent="0.3">
      <c r="A1830" s="84" t="s">
        <v>4385</v>
      </c>
      <c r="B1830" s="85" t="s">
        <v>115</v>
      </c>
      <c r="C1830" s="85" t="s">
        <v>115</v>
      </c>
      <c r="D1830" s="85" t="s">
        <v>4386</v>
      </c>
      <c r="E1830" s="85" t="s">
        <v>1729</v>
      </c>
      <c r="F1830" s="85" t="s">
        <v>100</v>
      </c>
      <c r="G1830" s="85" t="s">
        <v>100</v>
      </c>
      <c r="H1830" s="86" t="s">
        <v>118</v>
      </c>
      <c r="I1830" s="86">
        <v>44193</v>
      </c>
      <c r="J1830" s="87">
        <v>20665730.700000003</v>
      </c>
    </row>
    <row r="1831" spans="1:10" ht="36" x14ac:dyDescent="0.3">
      <c r="A1831" s="84" t="s">
        <v>4387</v>
      </c>
      <c r="B1831" s="85" t="s">
        <v>145</v>
      </c>
      <c r="C1831" s="85" t="s">
        <v>145</v>
      </c>
      <c r="D1831" s="85" t="s">
        <v>4388</v>
      </c>
      <c r="E1831" s="85" t="s">
        <v>4389</v>
      </c>
      <c r="F1831" s="85" t="s">
        <v>100</v>
      </c>
      <c r="G1831" s="85" t="s">
        <v>100</v>
      </c>
      <c r="H1831" s="86" t="s">
        <v>118</v>
      </c>
      <c r="I1831" s="86">
        <v>44267</v>
      </c>
      <c r="J1831" s="87">
        <v>9185010.1600000001</v>
      </c>
    </row>
    <row r="1832" spans="1:10" ht="24" x14ac:dyDescent="0.3">
      <c r="A1832" s="84" t="s">
        <v>4390</v>
      </c>
      <c r="B1832" s="85" t="s">
        <v>3382</v>
      </c>
      <c r="C1832" s="85" t="s">
        <v>3382</v>
      </c>
      <c r="D1832" s="85" t="s">
        <v>4391</v>
      </c>
      <c r="E1832" s="85" t="s">
        <v>1372</v>
      </c>
      <c r="F1832" s="85" t="s">
        <v>100</v>
      </c>
      <c r="G1832" s="85" t="s">
        <v>100</v>
      </c>
      <c r="H1832" s="86" t="s">
        <v>118</v>
      </c>
      <c r="I1832" s="86">
        <v>44195</v>
      </c>
      <c r="J1832" s="87">
        <v>1857970.8</v>
      </c>
    </row>
    <row r="1833" spans="1:10" ht="24" x14ac:dyDescent="0.3">
      <c r="A1833" s="84" t="s">
        <v>4392</v>
      </c>
      <c r="B1833" s="85" t="s">
        <v>3382</v>
      </c>
      <c r="C1833" s="85" t="s">
        <v>3382</v>
      </c>
      <c r="D1833" s="85" t="s">
        <v>4393</v>
      </c>
      <c r="E1833" s="85" t="s">
        <v>100</v>
      </c>
      <c r="F1833" s="85" t="s">
        <v>139</v>
      </c>
      <c r="G1833" s="85" t="s">
        <v>1362</v>
      </c>
      <c r="H1833" s="86" t="s">
        <v>118</v>
      </c>
      <c r="I1833" s="86">
        <v>44193</v>
      </c>
      <c r="J1833" s="87">
        <v>8601132.4900000002</v>
      </c>
    </row>
    <row r="1834" spans="1:10" ht="24" x14ac:dyDescent="0.3">
      <c r="A1834" s="84" t="s">
        <v>4394</v>
      </c>
      <c r="B1834" s="85" t="s">
        <v>145</v>
      </c>
      <c r="C1834" s="85" t="s">
        <v>145</v>
      </c>
      <c r="D1834" s="85" t="s">
        <v>4395</v>
      </c>
      <c r="E1834" s="85" t="s">
        <v>100</v>
      </c>
      <c r="F1834" s="85" t="s">
        <v>853</v>
      </c>
      <c r="G1834" s="85" t="s">
        <v>1854</v>
      </c>
      <c r="H1834" s="86" t="s">
        <v>118</v>
      </c>
      <c r="I1834" s="86">
        <v>44450</v>
      </c>
      <c r="J1834" s="87">
        <v>2449682.7400000002</v>
      </c>
    </row>
    <row r="1835" spans="1:10" ht="24" x14ac:dyDescent="0.3">
      <c r="A1835" s="84" t="s">
        <v>4396</v>
      </c>
      <c r="B1835" s="85" t="s">
        <v>145</v>
      </c>
      <c r="C1835" s="85" t="s">
        <v>145</v>
      </c>
      <c r="D1835" s="85" t="s">
        <v>4397</v>
      </c>
      <c r="E1835" s="85" t="s">
        <v>100</v>
      </c>
      <c r="F1835" s="85" t="s">
        <v>1266</v>
      </c>
      <c r="G1835" s="85" t="s">
        <v>1267</v>
      </c>
      <c r="H1835" s="86" t="s">
        <v>118</v>
      </c>
      <c r="I1835" s="86">
        <v>44266</v>
      </c>
      <c r="J1835" s="87">
        <v>2395335.0499999998</v>
      </c>
    </row>
    <row r="1836" spans="1:10" ht="36" x14ac:dyDescent="0.3">
      <c r="A1836" s="84" t="s">
        <v>4398</v>
      </c>
      <c r="B1836" s="85" t="s">
        <v>145</v>
      </c>
      <c r="C1836" s="85" t="s">
        <v>145</v>
      </c>
      <c r="D1836" s="85" t="s">
        <v>4399</v>
      </c>
      <c r="E1836" s="85" t="s">
        <v>100</v>
      </c>
      <c r="F1836" s="85" t="s">
        <v>147</v>
      </c>
      <c r="G1836" s="85" t="s">
        <v>1178</v>
      </c>
      <c r="H1836" s="86" t="s">
        <v>118</v>
      </c>
      <c r="I1836" s="86">
        <v>44273</v>
      </c>
      <c r="J1836" s="87">
        <v>946749.94999999972</v>
      </c>
    </row>
    <row r="1837" spans="1:10" ht="24" x14ac:dyDescent="0.3">
      <c r="A1837" s="84" t="s">
        <v>4400</v>
      </c>
      <c r="B1837" s="85" t="s">
        <v>3382</v>
      </c>
      <c r="C1837" s="85" t="s">
        <v>3382</v>
      </c>
      <c r="D1837" s="85" t="s">
        <v>4401</v>
      </c>
      <c r="E1837" s="85" t="s">
        <v>100</v>
      </c>
      <c r="F1837" s="85" t="s">
        <v>162</v>
      </c>
      <c r="G1837" s="85" t="s">
        <v>163</v>
      </c>
      <c r="H1837" s="86" t="s">
        <v>118</v>
      </c>
      <c r="I1837" s="86">
        <v>44284</v>
      </c>
      <c r="J1837" s="87">
        <v>593996.54</v>
      </c>
    </row>
    <row r="1838" spans="1:10" x14ac:dyDescent="0.3">
      <c r="A1838" s="84" t="s">
        <v>4402</v>
      </c>
      <c r="B1838" s="85" t="s">
        <v>145</v>
      </c>
      <c r="C1838" s="85" t="s">
        <v>145</v>
      </c>
      <c r="D1838" s="85" t="s">
        <v>4403</v>
      </c>
      <c r="E1838" s="85" t="s">
        <v>100</v>
      </c>
      <c r="F1838" s="85" t="s">
        <v>130</v>
      </c>
      <c r="G1838" s="85" t="s">
        <v>298</v>
      </c>
      <c r="H1838" s="86" t="s">
        <v>118</v>
      </c>
      <c r="I1838" s="86">
        <v>44474</v>
      </c>
      <c r="J1838" s="87">
        <v>7902414.6900000004</v>
      </c>
    </row>
    <row r="1839" spans="1:10" ht="24" x14ac:dyDescent="0.3">
      <c r="A1839" s="84" t="s">
        <v>4404</v>
      </c>
      <c r="B1839" s="85" t="s">
        <v>145</v>
      </c>
      <c r="C1839" s="85" t="s">
        <v>145</v>
      </c>
      <c r="D1839" s="85" t="s">
        <v>4405</v>
      </c>
      <c r="E1839" s="85" t="s">
        <v>4406</v>
      </c>
      <c r="F1839" s="85" t="s">
        <v>2268</v>
      </c>
      <c r="G1839" s="85" t="s">
        <v>4407</v>
      </c>
      <c r="H1839" s="86" t="s">
        <v>118</v>
      </c>
      <c r="I1839" s="86">
        <v>44273</v>
      </c>
      <c r="J1839" s="87">
        <v>498882.00000000006</v>
      </c>
    </row>
    <row r="1840" spans="1:10" ht="36" x14ac:dyDescent="0.3">
      <c r="A1840" s="84" t="s">
        <v>4408</v>
      </c>
      <c r="B1840" s="85" t="s">
        <v>145</v>
      </c>
      <c r="C1840" s="85" t="s">
        <v>145</v>
      </c>
      <c r="D1840" s="85" t="s">
        <v>4409</v>
      </c>
      <c r="E1840" s="85" t="s">
        <v>4410</v>
      </c>
      <c r="F1840" s="85" t="s">
        <v>100</v>
      </c>
      <c r="G1840" s="85" t="s">
        <v>100</v>
      </c>
      <c r="H1840" s="86" t="s">
        <v>118</v>
      </c>
      <c r="I1840" s="86">
        <v>44277</v>
      </c>
      <c r="J1840" s="87">
        <v>496929.77000000008</v>
      </c>
    </row>
    <row r="1841" spans="1:10" ht="24" x14ac:dyDescent="0.3">
      <c r="A1841" s="84" t="s">
        <v>4411</v>
      </c>
      <c r="B1841" s="85" t="s">
        <v>145</v>
      </c>
      <c r="C1841" s="85" t="s">
        <v>145</v>
      </c>
      <c r="D1841" s="85" t="s">
        <v>4412</v>
      </c>
      <c r="E1841" s="85" t="s">
        <v>3097</v>
      </c>
      <c r="F1841" s="85" t="s">
        <v>100</v>
      </c>
      <c r="G1841" s="85" t="s">
        <v>100</v>
      </c>
      <c r="H1841" s="86" t="s">
        <v>118</v>
      </c>
      <c r="I1841" s="86">
        <v>44245</v>
      </c>
      <c r="J1841" s="87">
        <v>822207.39</v>
      </c>
    </row>
    <row r="1842" spans="1:10" ht="48" x14ac:dyDescent="0.3">
      <c r="A1842" s="84" t="s">
        <v>4413</v>
      </c>
      <c r="B1842" s="85" t="s">
        <v>145</v>
      </c>
      <c r="C1842" s="85" t="s">
        <v>145</v>
      </c>
      <c r="D1842" s="85" t="s">
        <v>4414</v>
      </c>
      <c r="E1842" s="85" t="s">
        <v>4415</v>
      </c>
      <c r="F1842" s="85" t="s">
        <v>100</v>
      </c>
      <c r="G1842" s="85" t="s">
        <v>100</v>
      </c>
      <c r="H1842" s="86" t="s">
        <v>118</v>
      </c>
      <c r="I1842" s="86">
        <v>44278</v>
      </c>
      <c r="J1842" s="87">
        <v>421000</v>
      </c>
    </row>
    <row r="1843" spans="1:10" ht="24" x14ac:dyDescent="0.3">
      <c r="A1843" s="84" t="s">
        <v>4416</v>
      </c>
      <c r="B1843" s="85" t="s">
        <v>145</v>
      </c>
      <c r="C1843" s="85" t="s">
        <v>145</v>
      </c>
      <c r="D1843" s="85" t="s">
        <v>4417</v>
      </c>
      <c r="E1843" s="85" t="s">
        <v>4299</v>
      </c>
      <c r="F1843" s="85" t="s">
        <v>100</v>
      </c>
      <c r="G1843" s="85" t="s">
        <v>100</v>
      </c>
      <c r="H1843" s="86" t="s">
        <v>118</v>
      </c>
      <c r="I1843" s="86">
        <v>44258</v>
      </c>
      <c r="J1843" s="87">
        <v>443638.48</v>
      </c>
    </row>
    <row r="1844" spans="1:10" ht="36" x14ac:dyDescent="0.3">
      <c r="A1844" s="84" t="s">
        <v>4418</v>
      </c>
      <c r="B1844" s="85" t="s">
        <v>145</v>
      </c>
      <c r="C1844" s="85" t="s">
        <v>145</v>
      </c>
      <c r="D1844" s="85" t="s">
        <v>4419</v>
      </c>
      <c r="E1844" s="85" t="s">
        <v>4420</v>
      </c>
      <c r="F1844" s="85" t="s">
        <v>2268</v>
      </c>
      <c r="G1844" s="85" t="s">
        <v>4407</v>
      </c>
      <c r="H1844" s="86" t="s">
        <v>118</v>
      </c>
      <c r="I1844" s="86">
        <v>44256</v>
      </c>
      <c r="J1844" s="87">
        <v>499917.67</v>
      </c>
    </row>
    <row r="1845" spans="1:10" ht="72" x14ac:dyDescent="0.3">
      <c r="A1845" s="84" t="s">
        <v>4421</v>
      </c>
      <c r="B1845" s="85" t="s">
        <v>145</v>
      </c>
      <c r="C1845" s="85" t="s">
        <v>145</v>
      </c>
      <c r="D1845" s="85" t="s">
        <v>4422</v>
      </c>
      <c r="E1845" s="85" t="s">
        <v>4423</v>
      </c>
      <c r="F1845" s="85" t="s">
        <v>100</v>
      </c>
      <c r="G1845" s="85" t="s">
        <v>100</v>
      </c>
      <c r="H1845" s="86" t="s">
        <v>118</v>
      </c>
      <c r="I1845" s="86">
        <v>44245</v>
      </c>
      <c r="J1845" s="87">
        <v>471951.72</v>
      </c>
    </row>
    <row r="1846" spans="1:10" ht="36" x14ac:dyDescent="0.3">
      <c r="A1846" s="84" t="s">
        <v>4424</v>
      </c>
      <c r="B1846" s="85" t="s">
        <v>145</v>
      </c>
      <c r="C1846" s="85" t="s">
        <v>145</v>
      </c>
      <c r="D1846" s="85" t="s">
        <v>4425</v>
      </c>
      <c r="E1846" s="85" t="s">
        <v>4426</v>
      </c>
      <c r="F1846" s="85" t="s">
        <v>100</v>
      </c>
      <c r="G1846" s="85" t="s">
        <v>100</v>
      </c>
      <c r="H1846" s="86" t="s">
        <v>118</v>
      </c>
      <c r="I1846" s="86">
        <v>44274</v>
      </c>
      <c r="J1846" s="87">
        <v>999950.1100000001</v>
      </c>
    </row>
    <row r="1847" spans="1:10" ht="60" x14ac:dyDescent="0.3">
      <c r="A1847" s="84" t="s">
        <v>4427</v>
      </c>
      <c r="B1847" s="85" t="s">
        <v>145</v>
      </c>
      <c r="C1847" s="85" t="s">
        <v>145</v>
      </c>
      <c r="D1847" s="85" t="s">
        <v>4428</v>
      </c>
      <c r="E1847" s="85" t="s">
        <v>4429</v>
      </c>
      <c r="F1847" s="85" t="s">
        <v>100</v>
      </c>
      <c r="G1847" s="85" t="s">
        <v>100</v>
      </c>
      <c r="H1847" s="86" t="s">
        <v>118</v>
      </c>
      <c r="I1847" s="86">
        <v>44250</v>
      </c>
      <c r="J1847" s="87">
        <v>490600.76</v>
      </c>
    </row>
    <row r="1848" spans="1:10" ht="36" x14ac:dyDescent="0.3">
      <c r="A1848" s="84" t="s">
        <v>4430</v>
      </c>
      <c r="B1848" s="85" t="s">
        <v>145</v>
      </c>
      <c r="C1848" s="85" t="s">
        <v>145</v>
      </c>
      <c r="D1848" s="85" t="s">
        <v>4431</v>
      </c>
      <c r="E1848" s="85" t="s">
        <v>4432</v>
      </c>
      <c r="F1848" s="85" t="s">
        <v>100</v>
      </c>
      <c r="G1848" s="85" t="s">
        <v>100</v>
      </c>
      <c r="H1848" s="86" t="s">
        <v>118</v>
      </c>
      <c r="I1848" s="86">
        <v>44274</v>
      </c>
      <c r="J1848" s="87">
        <v>796216.27999999991</v>
      </c>
    </row>
    <row r="1849" spans="1:10" ht="24" x14ac:dyDescent="0.3">
      <c r="A1849" s="84" t="s">
        <v>4433</v>
      </c>
      <c r="B1849" s="85" t="s">
        <v>3654</v>
      </c>
      <c r="C1849" s="85" t="s">
        <v>3654</v>
      </c>
      <c r="D1849" s="85" t="s">
        <v>4434</v>
      </c>
      <c r="E1849" s="85" t="s">
        <v>4435</v>
      </c>
      <c r="F1849" s="85" t="s">
        <v>130</v>
      </c>
      <c r="G1849" s="85" t="s">
        <v>4204</v>
      </c>
      <c r="H1849" s="86" t="s">
        <v>118</v>
      </c>
      <c r="I1849" s="86">
        <v>44257</v>
      </c>
      <c r="J1849" s="87">
        <v>1839094.06</v>
      </c>
    </row>
    <row r="1850" spans="1:10" ht="24" x14ac:dyDescent="0.3">
      <c r="A1850" s="84" t="s">
        <v>4436</v>
      </c>
      <c r="B1850" s="85" t="s">
        <v>3654</v>
      </c>
      <c r="C1850" s="85" t="s">
        <v>3654</v>
      </c>
      <c r="D1850" s="85" t="s">
        <v>4437</v>
      </c>
      <c r="E1850" s="85" t="s">
        <v>3312</v>
      </c>
      <c r="F1850" s="85" t="s">
        <v>100</v>
      </c>
      <c r="G1850" s="85" t="s">
        <v>100</v>
      </c>
      <c r="H1850" s="86" t="s">
        <v>118</v>
      </c>
      <c r="I1850" s="86">
        <v>44263</v>
      </c>
      <c r="J1850" s="87">
        <v>421206.82</v>
      </c>
    </row>
    <row r="1851" spans="1:10" x14ac:dyDescent="0.3">
      <c r="A1851" s="84" t="s">
        <v>4438</v>
      </c>
      <c r="B1851" s="85" t="s">
        <v>145</v>
      </c>
      <c r="C1851" s="85" t="s">
        <v>145</v>
      </c>
      <c r="D1851" s="85" t="s">
        <v>4439</v>
      </c>
      <c r="E1851" s="85" t="s">
        <v>100</v>
      </c>
      <c r="F1851" s="85" t="s">
        <v>100</v>
      </c>
      <c r="G1851" s="85" t="s">
        <v>100</v>
      </c>
      <c r="H1851" s="86" t="s">
        <v>118</v>
      </c>
      <c r="I1851" s="86">
        <v>44228</v>
      </c>
      <c r="J1851" s="87">
        <v>276150.60000000003</v>
      </c>
    </row>
    <row r="1852" spans="1:10" x14ac:dyDescent="0.3">
      <c r="A1852" s="84" t="s">
        <v>4440</v>
      </c>
      <c r="B1852" s="85" t="s">
        <v>145</v>
      </c>
      <c r="C1852" s="85" t="s">
        <v>145</v>
      </c>
      <c r="D1852" s="85" t="s">
        <v>4441</v>
      </c>
      <c r="E1852" s="85" t="s">
        <v>100</v>
      </c>
      <c r="F1852" s="85" t="s">
        <v>100</v>
      </c>
      <c r="G1852" s="85" t="s">
        <v>100</v>
      </c>
      <c r="H1852" s="86" t="s">
        <v>118</v>
      </c>
      <c r="I1852" s="86">
        <v>44228</v>
      </c>
      <c r="J1852" s="87">
        <v>244144.8</v>
      </c>
    </row>
    <row r="1853" spans="1:10" x14ac:dyDescent="0.3">
      <c r="A1853" s="84" t="s">
        <v>4442</v>
      </c>
      <c r="B1853" s="85" t="s">
        <v>145</v>
      </c>
      <c r="C1853" s="85" t="s">
        <v>145</v>
      </c>
      <c r="D1853" s="85" t="s">
        <v>4443</v>
      </c>
      <c r="E1853" s="85" t="s">
        <v>100</v>
      </c>
      <c r="F1853" s="85" t="s">
        <v>100</v>
      </c>
      <c r="G1853" s="85" t="s">
        <v>100</v>
      </c>
      <c r="H1853" s="86" t="s">
        <v>118</v>
      </c>
      <c r="I1853" s="86">
        <v>44228</v>
      </c>
      <c r="J1853" s="87">
        <v>383103.81</v>
      </c>
    </row>
    <row r="1854" spans="1:10" x14ac:dyDescent="0.3">
      <c r="A1854" s="84" t="s">
        <v>4444</v>
      </c>
      <c r="B1854" s="85" t="s">
        <v>145</v>
      </c>
      <c r="C1854" s="85" t="s">
        <v>145</v>
      </c>
      <c r="D1854" s="85" t="s">
        <v>4445</v>
      </c>
      <c r="E1854" s="85" t="s">
        <v>100</v>
      </c>
      <c r="F1854" s="85" t="s">
        <v>100</v>
      </c>
      <c r="G1854" s="85" t="s">
        <v>100</v>
      </c>
      <c r="H1854" s="86" t="s">
        <v>118</v>
      </c>
      <c r="I1854" s="86">
        <v>44390</v>
      </c>
      <c r="J1854" s="87">
        <v>2866026.24</v>
      </c>
    </row>
    <row r="1855" spans="1:10" ht="24" x14ac:dyDescent="0.3">
      <c r="A1855" s="84" t="s">
        <v>4446</v>
      </c>
      <c r="B1855" s="85" t="s">
        <v>145</v>
      </c>
      <c r="C1855" s="85" t="s">
        <v>145</v>
      </c>
      <c r="D1855" s="85" t="s">
        <v>4447</v>
      </c>
      <c r="E1855" s="85" t="s">
        <v>100</v>
      </c>
      <c r="F1855" s="85" t="s">
        <v>147</v>
      </c>
      <c r="G1855" s="85" t="s">
        <v>3623</v>
      </c>
      <c r="H1855" s="86" t="s">
        <v>118</v>
      </c>
      <c r="I1855" s="86">
        <v>45120</v>
      </c>
      <c r="J1855" s="87">
        <v>861039.94000000018</v>
      </c>
    </row>
    <row r="1856" spans="1:10" x14ac:dyDescent="0.3">
      <c r="A1856" s="84" t="s">
        <v>4448</v>
      </c>
      <c r="B1856" s="85" t="s">
        <v>145</v>
      </c>
      <c r="C1856" s="85" t="s">
        <v>145</v>
      </c>
      <c r="D1856" s="85" t="s">
        <v>4449</v>
      </c>
      <c r="E1856" s="85" t="s">
        <v>100</v>
      </c>
      <c r="F1856" s="85" t="s">
        <v>100</v>
      </c>
      <c r="G1856" s="85" t="s">
        <v>100</v>
      </c>
      <c r="H1856" s="86" t="s">
        <v>118</v>
      </c>
      <c r="I1856" s="86">
        <v>44228</v>
      </c>
      <c r="J1856" s="87">
        <v>461823.26</v>
      </c>
    </row>
    <row r="1857" spans="1:10" ht="24" x14ac:dyDescent="0.3">
      <c r="A1857" s="84" t="s">
        <v>4450</v>
      </c>
      <c r="B1857" s="85" t="s">
        <v>188</v>
      </c>
      <c r="C1857" s="85" t="s">
        <v>188</v>
      </c>
      <c r="D1857" s="85" t="s">
        <v>4451</v>
      </c>
      <c r="E1857" s="85" t="s">
        <v>100</v>
      </c>
      <c r="F1857" s="85" t="s">
        <v>139</v>
      </c>
      <c r="G1857" s="85" t="s">
        <v>1362</v>
      </c>
      <c r="H1857" s="86" t="s">
        <v>118</v>
      </c>
      <c r="I1857" s="86">
        <v>44322</v>
      </c>
      <c r="J1857" s="87">
        <v>1789502.24</v>
      </c>
    </row>
    <row r="1858" spans="1:10" ht="24" x14ac:dyDescent="0.3">
      <c r="A1858" s="84" t="s">
        <v>4452</v>
      </c>
      <c r="B1858" s="85" t="s">
        <v>4453</v>
      </c>
      <c r="C1858" s="85" t="s">
        <v>4453</v>
      </c>
      <c r="D1858" s="85" t="s">
        <v>4454</v>
      </c>
      <c r="E1858" s="85" t="s">
        <v>100</v>
      </c>
      <c r="F1858" s="85" t="s">
        <v>416</v>
      </c>
      <c r="G1858" s="85" t="s">
        <v>3210</v>
      </c>
      <c r="H1858" s="86" t="s">
        <v>118</v>
      </c>
      <c r="I1858" s="86">
        <v>44449</v>
      </c>
      <c r="J1858" s="87">
        <v>4445537.1099999994</v>
      </c>
    </row>
    <row r="1859" spans="1:10" x14ac:dyDescent="0.3">
      <c r="A1859" s="84" t="s">
        <v>4455</v>
      </c>
      <c r="B1859" s="85" t="s">
        <v>145</v>
      </c>
      <c r="C1859" s="85" t="s">
        <v>145</v>
      </c>
      <c r="D1859" s="85" t="s">
        <v>4456</v>
      </c>
      <c r="E1859" s="85" t="s">
        <v>100</v>
      </c>
      <c r="F1859" s="85" t="s">
        <v>100</v>
      </c>
      <c r="G1859" s="85" t="s">
        <v>100</v>
      </c>
      <c r="H1859" s="86" t="s">
        <v>118</v>
      </c>
      <c r="I1859" s="86">
        <v>45639</v>
      </c>
      <c r="J1859" s="87">
        <v>28900</v>
      </c>
    </row>
    <row r="1860" spans="1:10" ht="48" x14ac:dyDescent="0.3">
      <c r="A1860" s="84" t="s">
        <v>4457</v>
      </c>
      <c r="B1860" s="85" t="s">
        <v>4458</v>
      </c>
      <c r="C1860" s="85" t="s">
        <v>120</v>
      </c>
      <c r="D1860" s="85" t="s">
        <v>4459</v>
      </c>
      <c r="E1860" s="85" t="s">
        <v>4460</v>
      </c>
      <c r="F1860" s="85" t="s">
        <v>100</v>
      </c>
      <c r="G1860" s="85" t="s">
        <v>100</v>
      </c>
      <c r="H1860" s="86" t="s">
        <v>118</v>
      </c>
      <c r="I1860" s="86">
        <v>44266</v>
      </c>
      <c r="J1860" s="87">
        <v>4767857.78</v>
      </c>
    </row>
    <row r="1861" spans="1:10" ht="48" x14ac:dyDescent="0.3">
      <c r="A1861" s="84" t="s">
        <v>4461</v>
      </c>
      <c r="B1861" s="85" t="s">
        <v>120</v>
      </c>
      <c r="C1861" s="85" t="s">
        <v>120</v>
      </c>
      <c r="D1861" s="85" t="s">
        <v>4462</v>
      </c>
      <c r="E1861" s="85" t="s">
        <v>4463</v>
      </c>
      <c r="F1861" s="85" t="s">
        <v>4464</v>
      </c>
      <c r="G1861" s="85" t="s">
        <v>4465</v>
      </c>
      <c r="H1861" s="86" t="s">
        <v>118</v>
      </c>
      <c r="I1861" s="86">
        <v>44293</v>
      </c>
      <c r="J1861" s="87">
        <v>11755353.410000002</v>
      </c>
    </row>
    <row r="1862" spans="1:10" ht="36" x14ac:dyDescent="0.3">
      <c r="A1862" s="84" t="s">
        <v>4466</v>
      </c>
      <c r="B1862" s="85" t="s">
        <v>4364</v>
      </c>
      <c r="C1862" s="85" t="s">
        <v>3382</v>
      </c>
      <c r="D1862" s="85" t="s">
        <v>4467</v>
      </c>
      <c r="E1862" s="85" t="s">
        <v>1372</v>
      </c>
      <c r="F1862" s="85" t="s">
        <v>100</v>
      </c>
      <c r="G1862" s="85" t="s">
        <v>100</v>
      </c>
      <c r="H1862" s="86" t="s">
        <v>118</v>
      </c>
      <c r="I1862" s="86">
        <v>44273</v>
      </c>
      <c r="J1862" s="87">
        <v>35386837.75</v>
      </c>
    </row>
    <row r="1863" spans="1:10" ht="24" x14ac:dyDescent="0.3">
      <c r="A1863" s="84" t="s">
        <v>4468</v>
      </c>
      <c r="B1863" s="85" t="s">
        <v>120</v>
      </c>
      <c r="C1863" s="85" t="s">
        <v>120</v>
      </c>
      <c r="D1863" s="85" t="s">
        <v>4469</v>
      </c>
      <c r="E1863" s="85" t="s">
        <v>100</v>
      </c>
      <c r="F1863" s="85" t="s">
        <v>4470</v>
      </c>
      <c r="G1863" s="85" t="s">
        <v>4471</v>
      </c>
      <c r="H1863" s="86" t="s">
        <v>118</v>
      </c>
      <c r="I1863" s="86">
        <v>45121</v>
      </c>
      <c r="J1863" s="87">
        <v>4227970.55</v>
      </c>
    </row>
    <row r="1864" spans="1:10" ht="36" x14ac:dyDescent="0.3">
      <c r="A1864" s="84" t="s">
        <v>4472</v>
      </c>
      <c r="B1864" s="85" t="s">
        <v>145</v>
      </c>
      <c r="C1864" s="85" t="s">
        <v>145</v>
      </c>
      <c r="D1864" s="85" t="s">
        <v>4473</v>
      </c>
      <c r="E1864" s="85" t="s">
        <v>100</v>
      </c>
      <c r="F1864" s="85" t="s">
        <v>196</v>
      </c>
      <c r="G1864" s="85" t="s">
        <v>4474</v>
      </c>
      <c r="H1864" s="86" t="s">
        <v>118</v>
      </c>
      <c r="I1864" s="86">
        <v>44321</v>
      </c>
      <c r="J1864" s="87">
        <v>1195578.29</v>
      </c>
    </row>
    <row r="1865" spans="1:10" ht="24" x14ac:dyDescent="0.3">
      <c r="A1865" s="84" t="s">
        <v>4475</v>
      </c>
      <c r="B1865" s="85" t="s">
        <v>1088</v>
      </c>
      <c r="C1865" s="85" t="s">
        <v>145</v>
      </c>
      <c r="D1865" s="85" t="s">
        <v>4476</v>
      </c>
      <c r="E1865" s="85" t="s">
        <v>100</v>
      </c>
      <c r="F1865" s="85" t="s">
        <v>122</v>
      </c>
      <c r="G1865" s="85" t="s">
        <v>583</v>
      </c>
      <c r="H1865" s="86" t="s">
        <v>118</v>
      </c>
      <c r="I1865" s="86">
        <v>44301</v>
      </c>
      <c r="J1865" s="87">
        <v>14955650.280000001</v>
      </c>
    </row>
    <row r="1866" spans="1:10" ht="36" x14ac:dyDescent="0.3">
      <c r="A1866" s="84" t="s">
        <v>4477</v>
      </c>
      <c r="B1866" s="85" t="s">
        <v>1088</v>
      </c>
      <c r="C1866" s="85" t="s">
        <v>145</v>
      </c>
      <c r="D1866" s="85" t="s">
        <v>4478</v>
      </c>
      <c r="E1866" s="85" t="s">
        <v>100</v>
      </c>
      <c r="F1866" s="85" t="s">
        <v>130</v>
      </c>
      <c r="G1866" s="85" t="s">
        <v>806</v>
      </c>
      <c r="H1866" s="86" t="s">
        <v>118</v>
      </c>
      <c r="I1866" s="86">
        <v>44347</v>
      </c>
      <c r="J1866" s="87">
        <v>5733675.2700000005</v>
      </c>
    </row>
    <row r="1867" spans="1:10" ht="24" x14ac:dyDescent="0.3">
      <c r="A1867" s="84" t="s">
        <v>4479</v>
      </c>
      <c r="B1867" s="85" t="s">
        <v>145</v>
      </c>
      <c r="C1867" s="85" t="s">
        <v>145</v>
      </c>
      <c r="D1867" s="85" t="s">
        <v>4480</v>
      </c>
      <c r="E1867" s="85" t="s">
        <v>100</v>
      </c>
      <c r="F1867" s="85" t="s">
        <v>100</v>
      </c>
      <c r="G1867" s="85" t="s">
        <v>100</v>
      </c>
      <c r="H1867" s="86" t="s">
        <v>118</v>
      </c>
      <c r="I1867" s="86">
        <v>45610</v>
      </c>
      <c r="J1867" s="87">
        <v>37500</v>
      </c>
    </row>
    <row r="1868" spans="1:10" ht="24" x14ac:dyDescent="0.3">
      <c r="A1868" s="84" t="s">
        <v>4481</v>
      </c>
      <c r="B1868" s="85" t="s">
        <v>145</v>
      </c>
      <c r="C1868" s="85" t="s">
        <v>145</v>
      </c>
      <c r="D1868" s="85" t="s">
        <v>4482</v>
      </c>
      <c r="E1868" s="85" t="s">
        <v>100</v>
      </c>
      <c r="F1868" s="85" t="s">
        <v>130</v>
      </c>
      <c r="G1868" s="85" t="s">
        <v>298</v>
      </c>
      <c r="H1868" s="86" t="s">
        <v>118</v>
      </c>
      <c r="I1868" s="86">
        <v>44577</v>
      </c>
      <c r="J1868" s="87">
        <v>3614885.5400000005</v>
      </c>
    </row>
    <row r="1869" spans="1:10" ht="24" x14ac:dyDescent="0.3">
      <c r="A1869" s="84" t="s">
        <v>4483</v>
      </c>
      <c r="B1869" s="85" t="s">
        <v>145</v>
      </c>
      <c r="C1869" s="85" t="s">
        <v>145</v>
      </c>
      <c r="D1869" s="85" t="s">
        <v>4484</v>
      </c>
      <c r="E1869" s="85" t="s">
        <v>100</v>
      </c>
      <c r="F1869" s="85" t="s">
        <v>122</v>
      </c>
      <c r="G1869" s="85" t="s">
        <v>583</v>
      </c>
      <c r="H1869" s="86" t="s">
        <v>118</v>
      </c>
      <c r="I1869" s="86">
        <v>44313</v>
      </c>
      <c r="J1869" s="87">
        <v>8627978.7600000016</v>
      </c>
    </row>
    <row r="1870" spans="1:10" ht="36" x14ac:dyDescent="0.3">
      <c r="A1870" s="84" t="s">
        <v>4485</v>
      </c>
      <c r="B1870" s="85" t="s">
        <v>145</v>
      </c>
      <c r="C1870" s="85" t="s">
        <v>145</v>
      </c>
      <c r="D1870" s="85" t="s">
        <v>4486</v>
      </c>
      <c r="E1870" s="85" t="s">
        <v>1318</v>
      </c>
      <c r="F1870" s="85" t="s">
        <v>100</v>
      </c>
      <c r="G1870" s="85" t="s">
        <v>100</v>
      </c>
      <c r="H1870" s="86" t="s">
        <v>118</v>
      </c>
      <c r="I1870" s="86">
        <v>44314</v>
      </c>
      <c r="J1870" s="87">
        <v>1012604.0400000002</v>
      </c>
    </row>
    <row r="1871" spans="1:10" ht="36" x14ac:dyDescent="0.3">
      <c r="A1871" s="84" t="s">
        <v>4487</v>
      </c>
      <c r="B1871" s="85" t="s">
        <v>145</v>
      </c>
      <c r="C1871" s="85" t="s">
        <v>145</v>
      </c>
      <c r="D1871" s="85" t="s">
        <v>4488</v>
      </c>
      <c r="E1871" s="85" t="s">
        <v>4489</v>
      </c>
      <c r="F1871" s="85" t="s">
        <v>853</v>
      </c>
      <c r="G1871" s="85" t="s">
        <v>1020</v>
      </c>
      <c r="H1871" s="86" t="s">
        <v>118</v>
      </c>
      <c r="I1871" s="86">
        <v>44298</v>
      </c>
      <c r="J1871" s="87">
        <v>489370.70000000054</v>
      </c>
    </row>
    <row r="1872" spans="1:10" ht="24" x14ac:dyDescent="0.3">
      <c r="A1872" s="84" t="s">
        <v>4490</v>
      </c>
      <c r="B1872" s="85" t="s">
        <v>145</v>
      </c>
      <c r="C1872" s="85" t="s">
        <v>145</v>
      </c>
      <c r="D1872" s="85" t="s">
        <v>4491</v>
      </c>
      <c r="E1872" s="85" t="s">
        <v>4492</v>
      </c>
      <c r="F1872" s="85" t="s">
        <v>100</v>
      </c>
      <c r="G1872" s="85" t="s">
        <v>100</v>
      </c>
      <c r="H1872" s="86" t="s">
        <v>118</v>
      </c>
      <c r="I1872" s="86">
        <v>44298</v>
      </c>
      <c r="J1872" s="87">
        <v>660709.68999999994</v>
      </c>
    </row>
    <row r="1873" spans="1:10" ht="48" x14ac:dyDescent="0.3">
      <c r="A1873" s="84" t="s">
        <v>4493</v>
      </c>
      <c r="B1873" s="85" t="s">
        <v>145</v>
      </c>
      <c r="C1873" s="85" t="s">
        <v>145</v>
      </c>
      <c r="D1873" s="85" t="s">
        <v>4494</v>
      </c>
      <c r="E1873" s="85" t="s">
        <v>4495</v>
      </c>
      <c r="F1873" s="85" t="s">
        <v>3297</v>
      </c>
      <c r="G1873" s="85" t="s">
        <v>4496</v>
      </c>
      <c r="H1873" s="86" t="s">
        <v>118</v>
      </c>
      <c r="I1873" s="86">
        <v>44298</v>
      </c>
      <c r="J1873" s="87">
        <v>496700</v>
      </c>
    </row>
    <row r="1874" spans="1:10" ht="36" x14ac:dyDescent="0.3">
      <c r="A1874" s="84" t="s">
        <v>4497</v>
      </c>
      <c r="B1874" s="85" t="s">
        <v>145</v>
      </c>
      <c r="C1874" s="85" t="s">
        <v>145</v>
      </c>
      <c r="D1874" s="85" t="s">
        <v>4498</v>
      </c>
      <c r="E1874" s="85" t="s">
        <v>100</v>
      </c>
      <c r="F1874" s="85" t="s">
        <v>2177</v>
      </c>
      <c r="G1874" s="85" t="s">
        <v>2178</v>
      </c>
      <c r="H1874" s="86" t="s">
        <v>118</v>
      </c>
      <c r="I1874" s="86">
        <v>44336</v>
      </c>
      <c r="J1874" s="87">
        <v>999311.42999999993</v>
      </c>
    </row>
    <row r="1875" spans="1:10" ht="24" x14ac:dyDescent="0.3">
      <c r="A1875" s="84" t="s">
        <v>4499</v>
      </c>
      <c r="B1875" s="85" t="s">
        <v>145</v>
      </c>
      <c r="C1875" s="85" t="s">
        <v>145</v>
      </c>
      <c r="D1875" s="85" t="s">
        <v>4500</v>
      </c>
      <c r="E1875" s="85" t="s">
        <v>100</v>
      </c>
      <c r="F1875" s="85" t="s">
        <v>130</v>
      </c>
      <c r="G1875" s="85" t="s">
        <v>537</v>
      </c>
      <c r="H1875" s="86" t="s">
        <v>118</v>
      </c>
      <c r="I1875" s="86">
        <v>44348</v>
      </c>
      <c r="J1875" s="87">
        <v>3290848.3300000005</v>
      </c>
    </row>
    <row r="1876" spans="1:10" ht="24" x14ac:dyDescent="0.3">
      <c r="A1876" s="84" t="s">
        <v>4501</v>
      </c>
      <c r="B1876" s="85" t="s">
        <v>145</v>
      </c>
      <c r="C1876" s="85" t="s">
        <v>145</v>
      </c>
      <c r="D1876" s="85" t="s">
        <v>4502</v>
      </c>
      <c r="E1876" s="85" t="s">
        <v>100</v>
      </c>
      <c r="F1876" s="85" t="s">
        <v>130</v>
      </c>
      <c r="G1876" s="85" t="s">
        <v>741</v>
      </c>
      <c r="H1876" s="86" t="s">
        <v>118</v>
      </c>
      <c r="I1876" s="86">
        <v>44354</v>
      </c>
      <c r="J1876" s="87">
        <v>657661.63</v>
      </c>
    </row>
    <row r="1877" spans="1:10" ht="48" x14ac:dyDescent="0.3">
      <c r="A1877" s="84" t="s">
        <v>4503</v>
      </c>
      <c r="B1877" s="85" t="s">
        <v>145</v>
      </c>
      <c r="C1877" s="85" t="s">
        <v>145</v>
      </c>
      <c r="D1877" s="85" t="s">
        <v>4504</v>
      </c>
      <c r="E1877" s="85" t="s">
        <v>100</v>
      </c>
      <c r="F1877" s="85" t="s">
        <v>130</v>
      </c>
      <c r="G1877" s="85" t="s">
        <v>4505</v>
      </c>
      <c r="H1877" s="86" t="s">
        <v>118</v>
      </c>
      <c r="I1877" s="86">
        <v>44356</v>
      </c>
      <c r="J1877" s="87">
        <v>3640961.6800000011</v>
      </c>
    </row>
    <row r="1878" spans="1:10" ht="24" x14ac:dyDescent="0.3">
      <c r="A1878" s="84" t="s">
        <v>4506</v>
      </c>
      <c r="B1878" s="85" t="s">
        <v>145</v>
      </c>
      <c r="C1878" s="85" t="s">
        <v>145</v>
      </c>
      <c r="D1878" s="85" t="s">
        <v>4507</v>
      </c>
      <c r="E1878" s="85" t="s">
        <v>4508</v>
      </c>
      <c r="F1878" s="85" t="s">
        <v>336</v>
      </c>
      <c r="G1878" s="85" t="s">
        <v>3521</v>
      </c>
      <c r="H1878" s="86" t="s">
        <v>118</v>
      </c>
      <c r="I1878" s="86">
        <v>44371</v>
      </c>
      <c r="J1878" s="87">
        <v>499528.08</v>
      </c>
    </row>
    <row r="1879" spans="1:10" ht="24" x14ac:dyDescent="0.3">
      <c r="A1879" s="84" t="s">
        <v>4509</v>
      </c>
      <c r="B1879" s="85" t="s">
        <v>145</v>
      </c>
      <c r="C1879" s="85" t="s">
        <v>145</v>
      </c>
      <c r="D1879" s="85" t="s">
        <v>4510</v>
      </c>
      <c r="E1879" s="85" t="s">
        <v>4511</v>
      </c>
      <c r="F1879" s="85" t="s">
        <v>139</v>
      </c>
      <c r="G1879" s="85" t="s">
        <v>894</v>
      </c>
      <c r="H1879" s="86" t="s">
        <v>118</v>
      </c>
      <c r="I1879" s="86">
        <v>44362</v>
      </c>
      <c r="J1879" s="87">
        <v>526777.92999999993</v>
      </c>
    </row>
    <row r="1880" spans="1:10" ht="24" x14ac:dyDescent="0.3">
      <c r="A1880" s="84" t="s">
        <v>4512</v>
      </c>
      <c r="B1880" s="85" t="s">
        <v>145</v>
      </c>
      <c r="C1880" s="85" t="s">
        <v>145</v>
      </c>
      <c r="D1880" s="85" t="s">
        <v>4513</v>
      </c>
      <c r="E1880" s="85" t="s">
        <v>100</v>
      </c>
      <c r="F1880" s="85" t="s">
        <v>122</v>
      </c>
      <c r="G1880" s="85" t="s">
        <v>1290</v>
      </c>
      <c r="H1880" s="86" t="s">
        <v>118</v>
      </c>
      <c r="I1880" s="86">
        <v>44762</v>
      </c>
      <c r="J1880" s="87">
        <v>1059939.96</v>
      </c>
    </row>
    <row r="1881" spans="1:10" ht="24" x14ac:dyDescent="0.3">
      <c r="A1881" s="84" t="s">
        <v>4514</v>
      </c>
      <c r="B1881" s="85" t="s">
        <v>145</v>
      </c>
      <c r="C1881" s="85" t="s">
        <v>145</v>
      </c>
      <c r="D1881" s="85" t="s">
        <v>4515</v>
      </c>
      <c r="E1881" s="85" t="s">
        <v>100</v>
      </c>
      <c r="F1881" s="85" t="s">
        <v>841</v>
      </c>
      <c r="G1881" s="85" t="s">
        <v>4516</v>
      </c>
      <c r="H1881" s="86" t="s">
        <v>118</v>
      </c>
      <c r="I1881" s="86">
        <v>44448</v>
      </c>
      <c r="J1881" s="87">
        <v>10519819.380000001</v>
      </c>
    </row>
    <row r="1882" spans="1:10" ht="24" x14ac:dyDescent="0.3">
      <c r="A1882" s="84" t="s">
        <v>4517</v>
      </c>
      <c r="B1882" s="85" t="s">
        <v>145</v>
      </c>
      <c r="C1882" s="85" t="s">
        <v>145</v>
      </c>
      <c r="D1882" s="85" t="s">
        <v>4518</v>
      </c>
      <c r="E1882" s="85" t="s">
        <v>100</v>
      </c>
      <c r="F1882" s="85" t="s">
        <v>577</v>
      </c>
      <c r="G1882" s="85" t="s">
        <v>578</v>
      </c>
      <c r="H1882" s="86" t="s">
        <v>118</v>
      </c>
      <c r="I1882" s="86">
        <v>44946</v>
      </c>
      <c r="J1882" s="87">
        <v>1882487.4599999997</v>
      </c>
    </row>
    <row r="1883" spans="1:10" ht="36" x14ac:dyDescent="0.3">
      <c r="A1883" s="84" t="s">
        <v>4519</v>
      </c>
      <c r="B1883" s="85" t="s">
        <v>145</v>
      </c>
      <c r="C1883" s="85" t="s">
        <v>145</v>
      </c>
      <c r="D1883" s="85" t="s">
        <v>4520</v>
      </c>
      <c r="E1883" s="85" t="s">
        <v>100</v>
      </c>
      <c r="F1883" s="85" t="s">
        <v>135</v>
      </c>
      <c r="G1883" s="85" t="s">
        <v>136</v>
      </c>
      <c r="H1883" s="86" t="s">
        <v>118</v>
      </c>
      <c r="I1883" s="86">
        <v>44349</v>
      </c>
      <c r="J1883" s="87">
        <v>4639809.91</v>
      </c>
    </row>
    <row r="1884" spans="1:10" ht="24" x14ac:dyDescent="0.3">
      <c r="A1884" s="84" t="s">
        <v>4521</v>
      </c>
      <c r="B1884" s="85" t="s">
        <v>145</v>
      </c>
      <c r="C1884" s="85" t="s">
        <v>145</v>
      </c>
      <c r="D1884" s="85" t="s">
        <v>4522</v>
      </c>
      <c r="E1884" s="85" t="s">
        <v>100</v>
      </c>
      <c r="F1884" s="85" t="s">
        <v>100</v>
      </c>
      <c r="G1884" s="85" t="s">
        <v>100</v>
      </c>
      <c r="H1884" s="86" t="s">
        <v>118</v>
      </c>
      <c r="I1884" s="86">
        <v>43914</v>
      </c>
      <c r="J1884" s="87">
        <v>3995640</v>
      </c>
    </row>
    <row r="1885" spans="1:10" ht="24" x14ac:dyDescent="0.3">
      <c r="A1885" s="84" t="s">
        <v>4523</v>
      </c>
      <c r="B1885" s="85" t="s">
        <v>145</v>
      </c>
      <c r="C1885" s="85" t="s">
        <v>145</v>
      </c>
      <c r="D1885" s="85" t="s">
        <v>4524</v>
      </c>
      <c r="E1885" s="85" t="s">
        <v>100</v>
      </c>
      <c r="F1885" s="85" t="s">
        <v>225</v>
      </c>
      <c r="G1885" s="85" t="s">
        <v>226</v>
      </c>
      <c r="H1885" s="86" t="s">
        <v>118</v>
      </c>
      <c r="I1885" s="86">
        <v>44378</v>
      </c>
      <c r="J1885" s="87">
        <v>3092220.6600000006</v>
      </c>
    </row>
    <row r="1886" spans="1:10" ht="24" x14ac:dyDescent="0.3">
      <c r="A1886" s="84" t="s">
        <v>4525</v>
      </c>
      <c r="B1886" s="85" t="s">
        <v>145</v>
      </c>
      <c r="C1886" s="85" t="s">
        <v>145</v>
      </c>
      <c r="D1886" s="85" t="s">
        <v>4526</v>
      </c>
      <c r="E1886" s="85" t="s">
        <v>100</v>
      </c>
      <c r="F1886" s="85" t="s">
        <v>100</v>
      </c>
      <c r="G1886" s="85" t="s">
        <v>100</v>
      </c>
      <c r="H1886" s="86" t="s">
        <v>118</v>
      </c>
      <c r="I1886" s="86">
        <v>43914</v>
      </c>
      <c r="J1886" s="87">
        <v>14695028.639999995</v>
      </c>
    </row>
    <row r="1887" spans="1:10" ht="72" x14ac:dyDescent="0.3">
      <c r="A1887" s="84" t="s">
        <v>4527</v>
      </c>
      <c r="B1887" s="85" t="s">
        <v>145</v>
      </c>
      <c r="C1887" s="85" t="s">
        <v>145</v>
      </c>
      <c r="D1887" s="85" t="s">
        <v>4528</v>
      </c>
      <c r="E1887" s="85" t="s">
        <v>4406</v>
      </c>
      <c r="F1887" s="85" t="s">
        <v>4529</v>
      </c>
      <c r="G1887" s="85" t="s">
        <v>4530</v>
      </c>
      <c r="H1887" s="86" t="s">
        <v>118</v>
      </c>
      <c r="I1887" s="86">
        <v>44349</v>
      </c>
      <c r="J1887" s="87">
        <v>47866846.029999994</v>
      </c>
    </row>
    <row r="1888" spans="1:10" ht="48" x14ac:dyDescent="0.3">
      <c r="A1888" s="84" t="s">
        <v>4531</v>
      </c>
      <c r="B1888" s="85" t="s">
        <v>145</v>
      </c>
      <c r="C1888" s="85" t="s">
        <v>145</v>
      </c>
      <c r="D1888" s="85" t="s">
        <v>4532</v>
      </c>
      <c r="E1888" s="85" t="s">
        <v>4533</v>
      </c>
      <c r="F1888" s="85" t="s">
        <v>130</v>
      </c>
      <c r="G1888" s="85" t="s">
        <v>4534</v>
      </c>
      <c r="H1888" s="86" t="s">
        <v>118</v>
      </c>
      <c r="I1888" s="86">
        <v>44313</v>
      </c>
      <c r="J1888" s="87">
        <v>499921.50999999995</v>
      </c>
    </row>
    <row r="1889" spans="1:10" x14ac:dyDescent="0.3">
      <c r="A1889" s="84" t="s">
        <v>4535</v>
      </c>
      <c r="B1889" s="85" t="s">
        <v>145</v>
      </c>
      <c r="C1889" s="85" t="s">
        <v>145</v>
      </c>
      <c r="D1889" s="85" t="s">
        <v>4536</v>
      </c>
      <c r="E1889" s="85" t="s">
        <v>100</v>
      </c>
      <c r="F1889" s="85" t="s">
        <v>100</v>
      </c>
      <c r="G1889" s="85" t="s">
        <v>100</v>
      </c>
      <c r="H1889" s="86" t="s">
        <v>118</v>
      </c>
      <c r="I1889" s="86">
        <v>44228</v>
      </c>
      <c r="J1889" s="87">
        <v>2083513.5</v>
      </c>
    </row>
    <row r="1890" spans="1:10" x14ac:dyDescent="0.3">
      <c r="A1890" s="84" t="s">
        <v>4537</v>
      </c>
      <c r="B1890" s="85" t="s">
        <v>145</v>
      </c>
      <c r="C1890" s="85" t="s">
        <v>145</v>
      </c>
      <c r="D1890" s="85" t="s">
        <v>4538</v>
      </c>
      <c r="E1890" s="85" t="s">
        <v>100</v>
      </c>
      <c r="F1890" s="85" t="s">
        <v>135</v>
      </c>
      <c r="G1890" s="85" t="s">
        <v>136</v>
      </c>
      <c r="H1890" s="86" t="s">
        <v>118</v>
      </c>
      <c r="I1890" s="86">
        <v>44386</v>
      </c>
      <c r="J1890" s="87">
        <v>570704.92000000004</v>
      </c>
    </row>
    <row r="1891" spans="1:10" ht="24" x14ac:dyDescent="0.3">
      <c r="A1891" s="84" t="s">
        <v>4539</v>
      </c>
      <c r="B1891" s="85" t="s">
        <v>145</v>
      </c>
      <c r="C1891" s="85" t="s">
        <v>145</v>
      </c>
      <c r="D1891" s="85" t="s">
        <v>4540</v>
      </c>
      <c r="E1891" s="85" t="s">
        <v>100</v>
      </c>
      <c r="F1891" s="85" t="s">
        <v>100</v>
      </c>
      <c r="G1891" s="85" t="s">
        <v>100</v>
      </c>
      <c r="H1891" s="86" t="s">
        <v>118</v>
      </c>
      <c r="I1891" s="86">
        <v>44585</v>
      </c>
      <c r="J1891" s="87">
        <v>1112760</v>
      </c>
    </row>
    <row r="1892" spans="1:10" ht="36" x14ac:dyDescent="0.3">
      <c r="A1892" s="84" t="s">
        <v>4541</v>
      </c>
      <c r="B1892" s="85" t="s">
        <v>145</v>
      </c>
      <c r="C1892" s="85" t="s">
        <v>145</v>
      </c>
      <c r="D1892" s="85" t="s">
        <v>4542</v>
      </c>
      <c r="E1892" s="85" t="s">
        <v>100</v>
      </c>
      <c r="F1892" s="85" t="s">
        <v>416</v>
      </c>
      <c r="G1892" s="85" t="s">
        <v>417</v>
      </c>
      <c r="H1892" s="86" t="s">
        <v>118</v>
      </c>
      <c r="I1892" s="86">
        <v>44390</v>
      </c>
      <c r="J1892" s="87">
        <v>2363760.6800000002</v>
      </c>
    </row>
    <row r="1893" spans="1:10" ht="36" x14ac:dyDescent="0.3">
      <c r="A1893" s="84" t="s">
        <v>4543</v>
      </c>
      <c r="B1893" s="85" t="s">
        <v>145</v>
      </c>
      <c r="C1893" s="85" t="s">
        <v>145</v>
      </c>
      <c r="D1893" s="85" t="s">
        <v>4544</v>
      </c>
      <c r="E1893" s="85" t="s">
        <v>100</v>
      </c>
      <c r="F1893" s="85" t="s">
        <v>4545</v>
      </c>
      <c r="G1893" s="85" t="s">
        <v>4546</v>
      </c>
      <c r="H1893" s="86" t="s">
        <v>118</v>
      </c>
      <c r="I1893" s="86">
        <v>44404</v>
      </c>
      <c r="J1893" s="87">
        <v>2333748.73</v>
      </c>
    </row>
    <row r="1894" spans="1:10" x14ac:dyDescent="0.3">
      <c r="A1894" s="84" t="s">
        <v>4547</v>
      </c>
      <c r="B1894" s="85" t="s">
        <v>145</v>
      </c>
      <c r="C1894" s="85" t="s">
        <v>145</v>
      </c>
      <c r="D1894" s="85" t="s">
        <v>4548</v>
      </c>
      <c r="E1894" s="85" t="s">
        <v>100</v>
      </c>
      <c r="F1894" s="85" t="s">
        <v>100</v>
      </c>
      <c r="G1894" s="85" t="s">
        <v>100</v>
      </c>
      <c r="H1894" s="86" t="s">
        <v>118</v>
      </c>
      <c r="I1894" s="86">
        <v>44586</v>
      </c>
      <c r="J1894" s="87">
        <v>8042664.959999999</v>
      </c>
    </row>
    <row r="1895" spans="1:10" ht="36" x14ac:dyDescent="0.3">
      <c r="A1895" s="84" t="s">
        <v>4549</v>
      </c>
      <c r="B1895" s="85" t="s">
        <v>145</v>
      </c>
      <c r="C1895" s="85" t="s">
        <v>145</v>
      </c>
      <c r="D1895" s="85" t="s">
        <v>4550</v>
      </c>
      <c r="E1895" s="85" t="s">
        <v>100</v>
      </c>
      <c r="F1895" s="85" t="s">
        <v>2177</v>
      </c>
      <c r="G1895" s="85" t="s">
        <v>2178</v>
      </c>
      <c r="H1895" s="86" t="s">
        <v>118</v>
      </c>
      <c r="I1895" s="86">
        <v>44404</v>
      </c>
      <c r="J1895" s="87">
        <v>2783971.2800000003</v>
      </c>
    </row>
    <row r="1896" spans="1:10" x14ac:dyDescent="0.3">
      <c r="A1896" s="84" t="s">
        <v>4551</v>
      </c>
      <c r="B1896" s="85" t="s">
        <v>145</v>
      </c>
      <c r="C1896" s="85" t="s">
        <v>145</v>
      </c>
      <c r="D1896" s="85" t="s">
        <v>4552</v>
      </c>
      <c r="E1896" s="85" t="s">
        <v>100</v>
      </c>
      <c r="F1896" s="85" t="s">
        <v>130</v>
      </c>
      <c r="G1896" s="85" t="s">
        <v>298</v>
      </c>
      <c r="H1896" s="86" t="s">
        <v>118</v>
      </c>
      <c r="I1896" s="86">
        <v>44407</v>
      </c>
      <c r="J1896" s="87">
        <v>7049842.6700000009</v>
      </c>
    </row>
    <row r="1897" spans="1:10" ht="24" x14ac:dyDescent="0.3">
      <c r="A1897" s="84" t="s">
        <v>4553</v>
      </c>
      <c r="B1897" s="85" t="s">
        <v>145</v>
      </c>
      <c r="C1897" s="85" t="s">
        <v>145</v>
      </c>
      <c r="D1897" s="85" t="s">
        <v>4554</v>
      </c>
      <c r="E1897" s="85" t="s">
        <v>100</v>
      </c>
      <c r="F1897" s="85" t="s">
        <v>100</v>
      </c>
      <c r="G1897" s="85" t="s">
        <v>100</v>
      </c>
      <c r="H1897" s="86" t="s">
        <v>118</v>
      </c>
      <c r="I1897" s="86">
        <v>44372</v>
      </c>
      <c r="J1897" s="87">
        <v>3093530</v>
      </c>
    </row>
    <row r="1898" spans="1:10" x14ac:dyDescent="0.3">
      <c r="A1898" s="84" t="s">
        <v>4555</v>
      </c>
      <c r="B1898" s="85" t="s">
        <v>145</v>
      </c>
      <c r="C1898" s="85" t="s">
        <v>145</v>
      </c>
      <c r="D1898" s="85" t="s">
        <v>4556</v>
      </c>
      <c r="E1898" s="85" t="s">
        <v>100</v>
      </c>
      <c r="F1898" s="85" t="s">
        <v>100</v>
      </c>
      <c r="G1898" s="85" t="s">
        <v>100</v>
      </c>
      <c r="H1898" s="86" t="s">
        <v>118</v>
      </c>
      <c r="I1898" s="86">
        <v>44228</v>
      </c>
      <c r="J1898" s="87">
        <v>1377435.57</v>
      </c>
    </row>
    <row r="1899" spans="1:10" x14ac:dyDescent="0.3">
      <c r="A1899" s="84" t="s">
        <v>4557</v>
      </c>
      <c r="B1899" s="85" t="s">
        <v>145</v>
      </c>
      <c r="C1899" s="85" t="s">
        <v>145</v>
      </c>
      <c r="D1899" s="85" t="s">
        <v>4558</v>
      </c>
      <c r="E1899" s="85" t="s">
        <v>100</v>
      </c>
      <c r="F1899" s="85" t="s">
        <v>100</v>
      </c>
      <c r="G1899" s="85" t="s">
        <v>100</v>
      </c>
      <c r="H1899" s="86" t="s">
        <v>118</v>
      </c>
      <c r="I1899" s="86">
        <v>44228</v>
      </c>
      <c r="J1899" s="87">
        <v>143762.35999999999</v>
      </c>
    </row>
    <row r="1900" spans="1:10" ht="36" x14ac:dyDescent="0.3">
      <c r="A1900" s="84" t="s">
        <v>4559</v>
      </c>
      <c r="B1900" s="85" t="s">
        <v>188</v>
      </c>
      <c r="C1900" s="85" t="s">
        <v>188</v>
      </c>
      <c r="D1900" s="85" t="s">
        <v>4560</v>
      </c>
      <c r="E1900" s="85" t="s">
        <v>100</v>
      </c>
      <c r="F1900" s="85" t="s">
        <v>158</v>
      </c>
      <c r="G1900" s="85" t="s">
        <v>385</v>
      </c>
      <c r="H1900" s="86" t="s">
        <v>118</v>
      </c>
      <c r="I1900" s="86">
        <v>44427</v>
      </c>
      <c r="J1900" s="87">
        <v>1677935.36</v>
      </c>
    </row>
    <row r="1901" spans="1:10" ht="24" x14ac:dyDescent="0.3">
      <c r="A1901" s="84" t="s">
        <v>4561</v>
      </c>
      <c r="B1901" s="85" t="s">
        <v>188</v>
      </c>
      <c r="C1901" s="85" t="s">
        <v>188</v>
      </c>
      <c r="D1901" s="85" t="s">
        <v>4562</v>
      </c>
      <c r="E1901" s="85" t="s">
        <v>100</v>
      </c>
      <c r="F1901" s="85" t="s">
        <v>158</v>
      </c>
      <c r="G1901" s="85" t="s">
        <v>385</v>
      </c>
      <c r="H1901" s="86" t="s">
        <v>118</v>
      </c>
      <c r="I1901" s="86">
        <v>44427</v>
      </c>
      <c r="J1901" s="87">
        <v>1480496.0999999999</v>
      </c>
    </row>
    <row r="1902" spans="1:10" x14ac:dyDescent="0.3">
      <c r="A1902" s="84" t="s">
        <v>4563</v>
      </c>
      <c r="B1902" s="85" t="s">
        <v>145</v>
      </c>
      <c r="C1902" s="85" t="s">
        <v>145</v>
      </c>
      <c r="D1902" s="85" t="s">
        <v>4564</v>
      </c>
      <c r="E1902" s="85" t="s">
        <v>100</v>
      </c>
      <c r="F1902" s="85" t="s">
        <v>100</v>
      </c>
      <c r="G1902" s="85" t="s">
        <v>100</v>
      </c>
      <c r="H1902" s="86" t="s">
        <v>118</v>
      </c>
      <c r="I1902" s="86">
        <v>44767</v>
      </c>
      <c r="J1902" s="87">
        <v>787600</v>
      </c>
    </row>
    <row r="1903" spans="1:10" x14ac:dyDescent="0.3">
      <c r="A1903" s="84" t="s">
        <v>4565</v>
      </c>
      <c r="B1903" s="85" t="s">
        <v>188</v>
      </c>
      <c r="C1903" s="85" t="s">
        <v>188</v>
      </c>
      <c r="D1903" s="85" t="s">
        <v>4566</v>
      </c>
      <c r="E1903" s="85" t="s">
        <v>100</v>
      </c>
      <c r="F1903" s="85" t="s">
        <v>158</v>
      </c>
      <c r="G1903" s="85" t="s">
        <v>385</v>
      </c>
      <c r="H1903" s="86" t="s">
        <v>118</v>
      </c>
      <c r="I1903" s="86">
        <v>44427</v>
      </c>
      <c r="J1903" s="87">
        <v>2040126.97</v>
      </c>
    </row>
    <row r="1904" spans="1:10" x14ac:dyDescent="0.3">
      <c r="A1904" s="84" t="s">
        <v>4567</v>
      </c>
      <c r="B1904" s="85" t="s">
        <v>188</v>
      </c>
      <c r="C1904" s="85" t="s">
        <v>188</v>
      </c>
      <c r="D1904" s="85" t="s">
        <v>4568</v>
      </c>
      <c r="E1904" s="85" t="s">
        <v>100</v>
      </c>
      <c r="F1904" s="85" t="s">
        <v>158</v>
      </c>
      <c r="G1904" s="85" t="s">
        <v>385</v>
      </c>
      <c r="H1904" s="86" t="s">
        <v>118</v>
      </c>
      <c r="I1904" s="86">
        <v>44427</v>
      </c>
      <c r="J1904" s="87">
        <v>2513365.1700000004</v>
      </c>
    </row>
    <row r="1905" spans="1:10" ht="24" x14ac:dyDescent="0.3">
      <c r="A1905" s="84" t="s">
        <v>4569</v>
      </c>
      <c r="B1905" s="85" t="s">
        <v>145</v>
      </c>
      <c r="C1905" s="85" t="s">
        <v>145</v>
      </c>
      <c r="D1905" s="85" t="s">
        <v>4570</v>
      </c>
      <c r="E1905" s="85" t="s">
        <v>100</v>
      </c>
      <c r="F1905" s="85" t="s">
        <v>122</v>
      </c>
      <c r="G1905" s="85" t="s">
        <v>914</v>
      </c>
      <c r="H1905" s="86" t="s">
        <v>118</v>
      </c>
      <c r="I1905" s="86">
        <v>45133</v>
      </c>
      <c r="J1905" s="87">
        <v>3523435.7099999995</v>
      </c>
    </row>
    <row r="1906" spans="1:10" ht="36" x14ac:dyDescent="0.3">
      <c r="A1906" s="84" t="s">
        <v>4571</v>
      </c>
      <c r="B1906" s="85" t="s">
        <v>145</v>
      </c>
      <c r="C1906" s="85" t="s">
        <v>145</v>
      </c>
      <c r="D1906" s="85" t="s">
        <v>4222</v>
      </c>
      <c r="E1906" s="85" t="s">
        <v>100</v>
      </c>
      <c r="F1906" s="85" t="s">
        <v>135</v>
      </c>
      <c r="G1906" s="85" t="s">
        <v>136</v>
      </c>
      <c r="H1906" s="86" t="s">
        <v>118</v>
      </c>
      <c r="I1906" s="86">
        <v>43857</v>
      </c>
      <c r="J1906" s="87">
        <v>194584369.39999998</v>
      </c>
    </row>
    <row r="1907" spans="1:10" x14ac:dyDescent="0.3">
      <c r="A1907" s="84" t="s">
        <v>4572</v>
      </c>
      <c r="B1907" s="85" t="s">
        <v>145</v>
      </c>
      <c r="C1907" s="85" t="s">
        <v>145</v>
      </c>
      <c r="D1907" s="85" t="s">
        <v>4573</v>
      </c>
      <c r="E1907" s="85" t="s">
        <v>100</v>
      </c>
      <c r="F1907" s="85" t="s">
        <v>100</v>
      </c>
      <c r="G1907" s="85" t="s">
        <v>100</v>
      </c>
      <c r="H1907" s="86" t="s">
        <v>118</v>
      </c>
      <c r="I1907" s="86">
        <v>44375</v>
      </c>
      <c r="J1907" s="87">
        <v>1035751.3200000001</v>
      </c>
    </row>
    <row r="1908" spans="1:10" ht="36" x14ac:dyDescent="0.3">
      <c r="A1908" s="84" t="s">
        <v>4574</v>
      </c>
      <c r="B1908" s="85" t="s">
        <v>145</v>
      </c>
      <c r="C1908" s="85" t="s">
        <v>145</v>
      </c>
      <c r="D1908" s="85" t="s">
        <v>4575</v>
      </c>
      <c r="E1908" s="85" t="s">
        <v>100</v>
      </c>
      <c r="F1908" s="85" t="s">
        <v>130</v>
      </c>
      <c r="G1908" s="85" t="s">
        <v>177</v>
      </c>
      <c r="H1908" s="86" t="s">
        <v>118</v>
      </c>
      <c r="I1908" s="86">
        <v>44770</v>
      </c>
      <c r="J1908" s="87">
        <v>3549135.9700000007</v>
      </c>
    </row>
    <row r="1909" spans="1:10" ht="36" x14ac:dyDescent="0.3">
      <c r="A1909" s="84" t="s">
        <v>4576</v>
      </c>
      <c r="B1909" s="85" t="s">
        <v>188</v>
      </c>
      <c r="C1909" s="85" t="s">
        <v>188</v>
      </c>
      <c r="D1909" s="85" t="s">
        <v>4577</v>
      </c>
      <c r="E1909" s="85" t="s">
        <v>100</v>
      </c>
      <c r="F1909" s="85" t="s">
        <v>158</v>
      </c>
      <c r="G1909" s="85" t="s">
        <v>385</v>
      </c>
      <c r="H1909" s="86" t="s">
        <v>118</v>
      </c>
      <c r="I1909" s="86">
        <v>44427</v>
      </c>
      <c r="J1909" s="87">
        <v>2385897.36</v>
      </c>
    </row>
    <row r="1910" spans="1:10" ht="24" x14ac:dyDescent="0.3">
      <c r="A1910" s="84" t="s">
        <v>4578</v>
      </c>
      <c r="B1910" s="85" t="s">
        <v>145</v>
      </c>
      <c r="C1910" s="85" t="s">
        <v>145</v>
      </c>
      <c r="D1910" s="85" t="s">
        <v>4579</v>
      </c>
      <c r="E1910" s="85" t="s">
        <v>100</v>
      </c>
      <c r="F1910" s="85" t="s">
        <v>122</v>
      </c>
      <c r="G1910" s="85" t="s">
        <v>914</v>
      </c>
      <c r="H1910" s="86" t="s">
        <v>118</v>
      </c>
      <c r="I1910" s="86">
        <v>44770</v>
      </c>
      <c r="J1910" s="87">
        <v>9350962.8599999994</v>
      </c>
    </row>
    <row r="1911" spans="1:10" x14ac:dyDescent="0.3">
      <c r="A1911" s="84" t="s">
        <v>4580</v>
      </c>
      <c r="B1911" s="85" t="s">
        <v>145</v>
      </c>
      <c r="C1911" s="85" t="s">
        <v>145</v>
      </c>
      <c r="D1911" s="85" t="s">
        <v>4581</v>
      </c>
      <c r="E1911" s="85" t="s">
        <v>100</v>
      </c>
      <c r="F1911" s="85" t="s">
        <v>100</v>
      </c>
      <c r="G1911" s="85" t="s">
        <v>100</v>
      </c>
      <c r="H1911" s="86" t="s">
        <v>118</v>
      </c>
      <c r="I1911" s="86">
        <v>44228</v>
      </c>
      <c r="J1911" s="87">
        <v>604717.19999999995</v>
      </c>
    </row>
    <row r="1912" spans="1:10" ht="24" x14ac:dyDescent="0.3">
      <c r="A1912" s="84" t="s">
        <v>4582</v>
      </c>
      <c r="B1912" s="85" t="s">
        <v>188</v>
      </c>
      <c r="C1912" s="85" t="s">
        <v>188</v>
      </c>
      <c r="D1912" s="85" t="s">
        <v>4583</v>
      </c>
      <c r="E1912" s="85" t="s">
        <v>100</v>
      </c>
      <c r="F1912" s="85" t="s">
        <v>158</v>
      </c>
      <c r="G1912" s="85" t="s">
        <v>385</v>
      </c>
      <c r="H1912" s="86" t="s">
        <v>118</v>
      </c>
      <c r="I1912" s="86">
        <v>44427</v>
      </c>
      <c r="J1912" s="87">
        <v>771690.37000000011</v>
      </c>
    </row>
    <row r="1913" spans="1:10" ht="24" x14ac:dyDescent="0.3">
      <c r="A1913" s="84" t="s">
        <v>4584</v>
      </c>
      <c r="B1913" s="85" t="s">
        <v>188</v>
      </c>
      <c r="C1913" s="85" t="s">
        <v>188</v>
      </c>
      <c r="D1913" s="85" t="s">
        <v>4585</v>
      </c>
      <c r="E1913" s="85" t="s">
        <v>100</v>
      </c>
      <c r="F1913" s="85" t="s">
        <v>158</v>
      </c>
      <c r="G1913" s="85" t="s">
        <v>385</v>
      </c>
      <c r="H1913" s="86" t="s">
        <v>118</v>
      </c>
      <c r="I1913" s="86">
        <v>44427</v>
      </c>
      <c r="J1913" s="87">
        <v>5292875.8499999996</v>
      </c>
    </row>
    <row r="1914" spans="1:10" ht="24" x14ac:dyDescent="0.3">
      <c r="A1914" s="84" t="s">
        <v>4586</v>
      </c>
      <c r="B1914" s="85" t="s">
        <v>188</v>
      </c>
      <c r="C1914" s="85" t="s">
        <v>188</v>
      </c>
      <c r="D1914" s="85" t="s">
        <v>4587</v>
      </c>
      <c r="E1914" s="85" t="s">
        <v>100</v>
      </c>
      <c r="F1914" s="85" t="s">
        <v>158</v>
      </c>
      <c r="G1914" s="85" t="s">
        <v>385</v>
      </c>
      <c r="H1914" s="86" t="s">
        <v>118</v>
      </c>
      <c r="I1914" s="86">
        <v>44427</v>
      </c>
      <c r="J1914" s="87">
        <v>6245991.5599999996</v>
      </c>
    </row>
    <row r="1915" spans="1:10" x14ac:dyDescent="0.3">
      <c r="A1915" s="84" t="s">
        <v>4588</v>
      </c>
      <c r="B1915" s="85" t="s">
        <v>145</v>
      </c>
      <c r="C1915" s="85" t="s">
        <v>145</v>
      </c>
      <c r="D1915" s="85" t="s">
        <v>4589</v>
      </c>
      <c r="E1915" s="85" t="s">
        <v>100</v>
      </c>
      <c r="F1915" s="85" t="s">
        <v>100</v>
      </c>
      <c r="G1915" s="85" t="s">
        <v>100</v>
      </c>
      <c r="H1915" s="86" t="s">
        <v>118</v>
      </c>
      <c r="I1915" s="86">
        <v>45138</v>
      </c>
      <c r="J1915" s="87">
        <v>1128840</v>
      </c>
    </row>
    <row r="1916" spans="1:10" ht="36" x14ac:dyDescent="0.3">
      <c r="A1916" s="84" t="s">
        <v>4590</v>
      </c>
      <c r="B1916" s="85" t="s">
        <v>188</v>
      </c>
      <c r="C1916" s="85" t="s">
        <v>188</v>
      </c>
      <c r="D1916" s="85" t="s">
        <v>4591</v>
      </c>
      <c r="E1916" s="85" t="s">
        <v>100</v>
      </c>
      <c r="F1916" s="85" t="s">
        <v>158</v>
      </c>
      <c r="G1916" s="85" t="s">
        <v>385</v>
      </c>
      <c r="H1916" s="86" t="s">
        <v>118</v>
      </c>
      <c r="I1916" s="86">
        <v>44427</v>
      </c>
      <c r="J1916" s="87">
        <v>1512726.2799999998</v>
      </c>
    </row>
    <row r="1917" spans="1:10" x14ac:dyDescent="0.3">
      <c r="A1917" s="84" t="s">
        <v>4592</v>
      </c>
      <c r="B1917" s="85" t="s">
        <v>145</v>
      </c>
      <c r="C1917" s="85" t="s">
        <v>145</v>
      </c>
      <c r="D1917" s="85" t="s">
        <v>4593</v>
      </c>
      <c r="E1917" s="85" t="s">
        <v>100</v>
      </c>
      <c r="F1917" s="85" t="s">
        <v>100</v>
      </c>
      <c r="G1917" s="85" t="s">
        <v>100</v>
      </c>
      <c r="H1917" s="86" t="s">
        <v>118</v>
      </c>
      <c r="I1917" s="86">
        <v>43983</v>
      </c>
      <c r="J1917" s="87">
        <v>11587063.060000001</v>
      </c>
    </row>
    <row r="1918" spans="1:10" x14ac:dyDescent="0.3">
      <c r="A1918" s="84" t="s">
        <v>4594</v>
      </c>
      <c r="B1918" s="85" t="s">
        <v>145</v>
      </c>
      <c r="C1918" s="85" t="s">
        <v>145</v>
      </c>
      <c r="D1918" s="85" t="s">
        <v>4595</v>
      </c>
      <c r="E1918" s="85" t="s">
        <v>100</v>
      </c>
      <c r="F1918" s="85" t="s">
        <v>100</v>
      </c>
      <c r="G1918" s="85" t="s">
        <v>100</v>
      </c>
      <c r="H1918" s="86" t="s">
        <v>118</v>
      </c>
      <c r="I1918" s="86">
        <v>44228</v>
      </c>
      <c r="J1918" s="87">
        <v>1986017.8</v>
      </c>
    </row>
    <row r="1919" spans="1:10" x14ac:dyDescent="0.3">
      <c r="A1919" s="84" t="s">
        <v>4596</v>
      </c>
      <c r="B1919" s="85" t="s">
        <v>188</v>
      </c>
      <c r="C1919" s="85" t="s">
        <v>188</v>
      </c>
      <c r="D1919" s="85" t="s">
        <v>4597</v>
      </c>
      <c r="E1919" s="85" t="s">
        <v>100</v>
      </c>
      <c r="F1919" s="85" t="s">
        <v>158</v>
      </c>
      <c r="G1919" s="85" t="s">
        <v>385</v>
      </c>
      <c r="H1919" s="86" t="s">
        <v>118</v>
      </c>
      <c r="I1919" s="86">
        <v>44427</v>
      </c>
      <c r="J1919" s="87">
        <v>2447738.1799999997</v>
      </c>
    </row>
    <row r="1920" spans="1:10" x14ac:dyDescent="0.3">
      <c r="A1920" s="84" t="s">
        <v>4598</v>
      </c>
      <c r="B1920" s="85" t="s">
        <v>145</v>
      </c>
      <c r="C1920" s="85" t="s">
        <v>145</v>
      </c>
      <c r="D1920" s="85" t="s">
        <v>4599</v>
      </c>
      <c r="E1920" s="85" t="s">
        <v>100</v>
      </c>
      <c r="F1920" s="85" t="s">
        <v>100</v>
      </c>
      <c r="G1920" s="85" t="s">
        <v>100</v>
      </c>
      <c r="H1920" s="86" t="s">
        <v>118</v>
      </c>
      <c r="I1920" s="86">
        <v>44228</v>
      </c>
      <c r="J1920" s="87">
        <v>2258050.62</v>
      </c>
    </row>
    <row r="1921" spans="1:10" ht="36" x14ac:dyDescent="0.3">
      <c r="A1921" s="84" t="s">
        <v>4600</v>
      </c>
      <c r="B1921" s="85" t="s">
        <v>145</v>
      </c>
      <c r="C1921" s="85" t="s">
        <v>145</v>
      </c>
      <c r="D1921" s="85" t="s">
        <v>4601</v>
      </c>
      <c r="E1921" s="85" t="s">
        <v>100</v>
      </c>
      <c r="F1921" s="85" t="s">
        <v>130</v>
      </c>
      <c r="G1921" s="85" t="s">
        <v>537</v>
      </c>
      <c r="H1921" s="86" t="s">
        <v>118</v>
      </c>
      <c r="I1921" s="86">
        <v>44424</v>
      </c>
      <c r="J1921" s="87">
        <v>4474403.4700000007</v>
      </c>
    </row>
    <row r="1922" spans="1:10" ht="24" x14ac:dyDescent="0.3">
      <c r="A1922" s="84" t="s">
        <v>4602</v>
      </c>
      <c r="B1922" s="85" t="s">
        <v>145</v>
      </c>
      <c r="C1922" s="85" t="s">
        <v>145</v>
      </c>
      <c r="D1922" s="85" t="s">
        <v>4603</v>
      </c>
      <c r="E1922" s="85" t="s">
        <v>100</v>
      </c>
      <c r="F1922" s="85" t="s">
        <v>3014</v>
      </c>
      <c r="G1922" s="85" t="s">
        <v>4604</v>
      </c>
      <c r="H1922" s="86" t="s">
        <v>118</v>
      </c>
      <c r="I1922" s="86">
        <v>44411</v>
      </c>
      <c r="J1922" s="87">
        <v>3167398.9200000004</v>
      </c>
    </row>
    <row r="1923" spans="1:10" ht="24" x14ac:dyDescent="0.3">
      <c r="A1923" s="84" t="s">
        <v>4605</v>
      </c>
      <c r="B1923" s="85" t="s">
        <v>145</v>
      </c>
      <c r="C1923" s="85" t="s">
        <v>145</v>
      </c>
      <c r="D1923" s="85" t="s">
        <v>4606</v>
      </c>
      <c r="E1923" s="85" t="s">
        <v>100</v>
      </c>
      <c r="F1923" s="85" t="s">
        <v>853</v>
      </c>
      <c r="G1923" s="85" t="s">
        <v>1854</v>
      </c>
      <c r="H1923" s="86" t="s">
        <v>118</v>
      </c>
      <c r="I1923" s="86">
        <v>44412</v>
      </c>
      <c r="J1923" s="87">
        <v>3082793.1800000006</v>
      </c>
    </row>
    <row r="1924" spans="1:10" ht="48" x14ac:dyDescent="0.3">
      <c r="A1924" s="84" t="s">
        <v>4607</v>
      </c>
      <c r="B1924" s="85" t="s">
        <v>145</v>
      </c>
      <c r="C1924" s="85" t="s">
        <v>145</v>
      </c>
      <c r="D1924" s="85" t="s">
        <v>4608</v>
      </c>
      <c r="E1924" s="85" t="s">
        <v>100</v>
      </c>
      <c r="F1924" s="85" t="s">
        <v>4609</v>
      </c>
      <c r="G1924" s="85" t="s">
        <v>4610</v>
      </c>
      <c r="H1924" s="86" t="s">
        <v>118</v>
      </c>
      <c r="I1924" s="86">
        <v>44414</v>
      </c>
      <c r="J1924" s="87">
        <v>1925682.4</v>
      </c>
    </row>
    <row r="1925" spans="1:10" ht="24" x14ac:dyDescent="0.3">
      <c r="A1925" s="84" t="s">
        <v>4611</v>
      </c>
      <c r="B1925" s="85" t="s">
        <v>145</v>
      </c>
      <c r="C1925" s="85" t="s">
        <v>145</v>
      </c>
      <c r="D1925" s="85" t="s">
        <v>4612</v>
      </c>
      <c r="E1925" s="85" t="s">
        <v>100</v>
      </c>
      <c r="F1925" s="85" t="s">
        <v>853</v>
      </c>
      <c r="G1925" s="85" t="s">
        <v>1052</v>
      </c>
      <c r="H1925" s="86" t="s">
        <v>118</v>
      </c>
      <c r="I1925" s="86">
        <v>44419</v>
      </c>
      <c r="J1925" s="87">
        <v>3436997.1899999995</v>
      </c>
    </row>
    <row r="1926" spans="1:10" ht="48" x14ac:dyDescent="0.3">
      <c r="A1926" s="84" t="s">
        <v>4613</v>
      </c>
      <c r="B1926" s="85" t="s">
        <v>115</v>
      </c>
      <c r="C1926" s="85" t="s">
        <v>115</v>
      </c>
      <c r="D1926" s="85" t="s">
        <v>4614</v>
      </c>
      <c r="E1926" s="85" t="s">
        <v>100</v>
      </c>
      <c r="F1926" s="85" t="s">
        <v>130</v>
      </c>
      <c r="G1926" s="85" t="s">
        <v>2641</v>
      </c>
      <c r="H1926" s="86" t="s">
        <v>118</v>
      </c>
      <c r="I1926" s="86">
        <v>44525</v>
      </c>
      <c r="J1926" s="87">
        <v>10352607</v>
      </c>
    </row>
    <row r="1927" spans="1:10" ht="24" x14ac:dyDescent="0.3">
      <c r="A1927" s="84" t="s">
        <v>4615</v>
      </c>
      <c r="B1927" s="85" t="s">
        <v>115</v>
      </c>
      <c r="C1927" s="85" t="s">
        <v>115</v>
      </c>
      <c r="D1927" s="85" t="s">
        <v>4616</v>
      </c>
      <c r="E1927" s="85" t="s">
        <v>100</v>
      </c>
      <c r="F1927" s="85" t="s">
        <v>203</v>
      </c>
      <c r="G1927" s="85" t="s">
        <v>963</v>
      </c>
      <c r="H1927" s="86" t="s">
        <v>118</v>
      </c>
      <c r="I1927" s="86">
        <v>44531</v>
      </c>
      <c r="J1927" s="87">
        <v>7511111</v>
      </c>
    </row>
    <row r="1928" spans="1:10" ht="36" x14ac:dyDescent="0.3">
      <c r="A1928" s="84" t="s">
        <v>4617</v>
      </c>
      <c r="B1928" s="85" t="s">
        <v>145</v>
      </c>
      <c r="C1928" s="85" t="s">
        <v>145</v>
      </c>
      <c r="D1928" s="85" t="s">
        <v>4618</v>
      </c>
      <c r="E1928" s="85" t="s">
        <v>100</v>
      </c>
      <c r="F1928" s="85" t="s">
        <v>130</v>
      </c>
      <c r="G1928" s="85" t="s">
        <v>3332</v>
      </c>
      <c r="H1928" s="86" t="s">
        <v>118</v>
      </c>
      <c r="I1928" s="86">
        <v>44425</v>
      </c>
      <c r="J1928" s="87">
        <v>1740000</v>
      </c>
    </row>
    <row r="1929" spans="1:10" x14ac:dyDescent="0.3">
      <c r="A1929" s="84" t="s">
        <v>4619</v>
      </c>
      <c r="B1929" s="85" t="s">
        <v>145</v>
      </c>
      <c r="C1929" s="85" t="s">
        <v>145</v>
      </c>
      <c r="D1929" s="85" t="s">
        <v>4620</v>
      </c>
      <c r="E1929" s="85" t="s">
        <v>100</v>
      </c>
      <c r="F1929" s="85" t="s">
        <v>100</v>
      </c>
      <c r="G1929" s="85" t="s">
        <v>100</v>
      </c>
      <c r="H1929" s="86" t="s">
        <v>118</v>
      </c>
      <c r="I1929" s="86">
        <v>44228</v>
      </c>
      <c r="J1929" s="87">
        <v>1266626.6299999999</v>
      </c>
    </row>
    <row r="1930" spans="1:10" ht="24" x14ac:dyDescent="0.3">
      <c r="A1930" s="84" t="s">
        <v>4621</v>
      </c>
      <c r="B1930" s="85" t="s">
        <v>188</v>
      </c>
      <c r="C1930" s="85" t="s">
        <v>188</v>
      </c>
      <c r="D1930" s="85" t="s">
        <v>4622</v>
      </c>
      <c r="E1930" s="85" t="s">
        <v>4623</v>
      </c>
      <c r="F1930" s="85" t="s">
        <v>135</v>
      </c>
      <c r="G1930" s="85" t="s">
        <v>136</v>
      </c>
      <c r="H1930" s="86" t="s">
        <v>118</v>
      </c>
      <c r="I1930" s="86">
        <v>44439</v>
      </c>
      <c r="J1930" s="87">
        <v>19681513.280000001</v>
      </c>
    </row>
    <row r="1931" spans="1:10" ht="24" x14ac:dyDescent="0.3">
      <c r="A1931" s="84" t="s">
        <v>4624</v>
      </c>
      <c r="B1931" s="85" t="s">
        <v>145</v>
      </c>
      <c r="C1931" s="85" t="s">
        <v>145</v>
      </c>
      <c r="D1931" s="85" t="s">
        <v>4625</v>
      </c>
      <c r="E1931" s="85" t="s">
        <v>100</v>
      </c>
      <c r="F1931" s="85" t="s">
        <v>100</v>
      </c>
      <c r="G1931" s="85" t="s">
        <v>100</v>
      </c>
      <c r="H1931" s="86" t="s">
        <v>118</v>
      </c>
      <c r="I1931" s="86">
        <v>44228</v>
      </c>
      <c r="J1931" s="87">
        <v>673288.7</v>
      </c>
    </row>
    <row r="1932" spans="1:10" x14ac:dyDescent="0.3">
      <c r="A1932" s="84" t="s">
        <v>4626</v>
      </c>
      <c r="B1932" s="85" t="s">
        <v>145</v>
      </c>
      <c r="C1932" s="85" t="s">
        <v>145</v>
      </c>
      <c r="D1932" s="85" t="s">
        <v>4627</v>
      </c>
      <c r="E1932" s="85" t="s">
        <v>100</v>
      </c>
      <c r="F1932" s="85" t="s">
        <v>100</v>
      </c>
      <c r="G1932" s="85" t="s">
        <v>100</v>
      </c>
      <c r="H1932" s="86" t="s">
        <v>118</v>
      </c>
      <c r="I1932" s="86">
        <v>44228</v>
      </c>
      <c r="J1932" s="87">
        <v>3452144.0400000005</v>
      </c>
    </row>
    <row r="1933" spans="1:10" x14ac:dyDescent="0.3">
      <c r="A1933" s="84" t="s">
        <v>4628</v>
      </c>
      <c r="B1933" s="85" t="s">
        <v>145</v>
      </c>
      <c r="C1933" s="85" t="s">
        <v>145</v>
      </c>
      <c r="D1933" s="85" t="s">
        <v>4629</v>
      </c>
      <c r="E1933" s="85" t="s">
        <v>100</v>
      </c>
      <c r="F1933" s="85" t="s">
        <v>100</v>
      </c>
      <c r="G1933" s="85" t="s">
        <v>100</v>
      </c>
      <c r="H1933" s="86" t="s">
        <v>118</v>
      </c>
      <c r="I1933" s="86">
        <v>44228</v>
      </c>
      <c r="J1933" s="87">
        <v>198275.52</v>
      </c>
    </row>
    <row r="1934" spans="1:10" ht="24" x14ac:dyDescent="0.3">
      <c r="A1934" s="84" t="s">
        <v>4630</v>
      </c>
      <c r="B1934" s="85" t="s">
        <v>145</v>
      </c>
      <c r="C1934" s="85" t="s">
        <v>145</v>
      </c>
      <c r="D1934" s="85" t="s">
        <v>4631</v>
      </c>
      <c r="E1934" s="85" t="s">
        <v>100</v>
      </c>
      <c r="F1934" s="85" t="s">
        <v>100</v>
      </c>
      <c r="G1934" s="85" t="s">
        <v>100</v>
      </c>
      <c r="H1934" s="86" t="s">
        <v>118</v>
      </c>
      <c r="I1934" s="86">
        <v>44228</v>
      </c>
      <c r="J1934" s="87">
        <v>28475.17</v>
      </c>
    </row>
    <row r="1935" spans="1:10" x14ac:dyDescent="0.3">
      <c r="A1935" s="84" t="s">
        <v>4632</v>
      </c>
      <c r="B1935" s="85" t="s">
        <v>145</v>
      </c>
      <c r="C1935" s="85" t="s">
        <v>145</v>
      </c>
      <c r="D1935" s="85" t="s">
        <v>4633</v>
      </c>
      <c r="E1935" s="85" t="s">
        <v>100</v>
      </c>
      <c r="F1935" s="85" t="s">
        <v>100</v>
      </c>
      <c r="G1935" s="85" t="s">
        <v>100</v>
      </c>
      <c r="H1935" s="86" t="s">
        <v>118</v>
      </c>
      <c r="I1935" s="86">
        <v>44228</v>
      </c>
      <c r="J1935" s="87">
        <v>1014616.38</v>
      </c>
    </row>
    <row r="1936" spans="1:10" x14ac:dyDescent="0.3">
      <c r="A1936" s="84" t="s">
        <v>4634</v>
      </c>
      <c r="B1936" s="85" t="s">
        <v>145</v>
      </c>
      <c r="C1936" s="85" t="s">
        <v>145</v>
      </c>
      <c r="D1936" s="85" t="s">
        <v>4635</v>
      </c>
      <c r="E1936" s="85" t="s">
        <v>100</v>
      </c>
      <c r="F1936" s="85" t="s">
        <v>100</v>
      </c>
      <c r="G1936" s="85" t="s">
        <v>100</v>
      </c>
      <c r="H1936" s="86" t="s">
        <v>118</v>
      </c>
      <c r="I1936" s="86">
        <v>44228</v>
      </c>
      <c r="J1936" s="87">
        <v>4154702.7199999997</v>
      </c>
    </row>
    <row r="1937" spans="1:10" x14ac:dyDescent="0.3">
      <c r="A1937" s="84" t="s">
        <v>4636</v>
      </c>
      <c r="B1937" s="85" t="s">
        <v>145</v>
      </c>
      <c r="C1937" s="85" t="s">
        <v>145</v>
      </c>
      <c r="D1937" s="85" t="s">
        <v>4637</v>
      </c>
      <c r="E1937" s="85" t="s">
        <v>100</v>
      </c>
      <c r="F1937" s="85" t="s">
        <v>100</v>
      </c>
      <c r="G1937" s="85" t="s">
        <v>100</v>
      </c>
      <c r="H1937" s="86" t="s">
        <v>118</v>
      </c>
      <c r="I1937" s="86">
        <v>44228</v>
      </c>
      <c r="J1937" s="87">
        <v>518714.4800000001</v>
      </c>
    </row>
    <row r="1938" spans="1:10" x14ac:dyDescent="0.3">
      <c r="A1938" s="84" t="s">
        <v>4638</v>
      </c>
      <c r="B1938" s="85" t="s">
        <v>145</v>
      </c>
      <c r="C1938" s="85" t="s">
        <v>145</v>
      </c>
      <c r="D1938" s="85" t="s">
        <v>4639</v>
      </c>
      <c r="E1938" s="85" t="s">
        <v>100</v>
      </c>
      <c r="F1938" s="85" t="s">
        <v>100</v>
      </c>
      <c r="G1938" s="85" t="s">
        <v>100</v>
      </c>
      <c r="H1938" s="86" t="s">
        <v>118</v>
      </c>
      <c r="I1938" s="86">
        <v>44228</v>
      </c>
      <c r="J1938" s="87">
        <v>1651445.64</v>
      </c>
    </row>
    <row r="1939" spans="1:10" x14ac:dyDescent="0.3">
      <c r="A1939" s="84" t="s">
        <v>4640</v>
      </c>
      <c r="B1939" s="85" t="s">
        <v>145</v>
      </c>
      <c r="C1939" s="85" t="s">
        <v>145</v>
      </c>
      <c r="D1939" s="85" t="s">
        <v>4641</v>
      </c>
      <c r="E1939" s="85" t="s">
        <v>100</v>
      </c>
      <c r="F1939" s="85" t="s">
        <v>100</v>
      </c>
      <c r="G1939" s="85" t="s">
        <v>100</v>
      </c>
      <c r="H1939" s="86" t="s">
        <v>118</v>
      </c>
      <c r="I1939" s="86">
        <v>44228</v>
      </c>
      <c r="J1939" s="87">
        <v>845781.48000000021</v>
      </c>
    </row>
    <row r="1940" spans="1:10" ht="24" x14ac:dyDescent="0.3">
      <c r="A1940" s="84" t="s">
        <v>4642</v>
      </c>
      <c r="B1940" s="85" t="s">
        <v>145</v>
      </c>
      <c r="C1940" s="85" t="s">
        <v>145</v>
      </c>
      <c r="D1940" s="85" t="s">
        <v>4643</v>
      </c>
      <c r="E1940" s="85" t="s">
        <v>100</v>
      </c>
      <c r="F1940" s="85" t="s">
        <v>100</v>
      </c>
      <c r="G1940" s="85" t="s">
        <v>100</v>
      </c>
      <c r="H1940" s="86" t="s">
        <v>118</v>
      </c>
      <c r="I1940" s="86">
        <v>44228</v>
      </c>
      <c r="J1940" s="87">
        <v>545909.76000000001</v>
      </c>
    </row>
    <row r="1941" spans="1:10" x14ac:dyDescent="0.3">
      <c r="A1941" s="84" t="s">
        <v>4644</v>
      </c>
      <c r="B1941" s="85" t="s">
        <v>145</v>
      </c>
      <c r="C1941" s="85" t="s">
        <v>145</v>
      </c>
      <c r="D1941" s="85" t="s">
        <v>4645</v>
      </c>
      <c r="E1941" s="85" t="s">
        <v>100</v>
      </c>
      <c r="F1941" s="85" t="s">
        <v>100</v>
      </c>
      <c r="G1941" s="85" t="s">
        <v>100</v>
      </c>
      <c r="H1941" s="86" t="s">
        <v>118</v>
      </c>
      <c r="I1941" s="86">
        <v>44228</v>
      </c>
      <c r="J1941" s="87">
        <v>1347239.52</v>
      </c>
    </row>
    <row r="1942" spans="1:10" x14ac:dyDescent="0.3">
      <c r="A1942" s="84" t="s">
        <v>4646</v>
      </c>
      <c r="B1942" s="85" t="s">
        <v>145</v>
      </c>
      <c r="C1942" s="85" t="s">
        <v>145</v>
      </c>
      <c r="D1942" s="85" t="s">
        <v>4647</v>
      </c>
      <c r="E1942" s="85" t="s">
        <v>100</v>
      </c>
      <c r="F1942" s="85" t="s">
        <v>100</v>
      </c>
      <c r="G1942" s="85" t="s">
        <v>100</v>
      </c>
      <c r="H1942" s="86" t="s">
        <v>118</v>
      </c>
      <c r="I1942" s="86">
        <v>44228</v>
      </c>
      <c r="J1942" s="87">
        <v>330094.5799999999</v>
      </c>
    </row>
    <row r="1943" spans="1:10" x14ac:dyDescent="0.3">
      <c r="A1943" s="84" t="s">
        <v>4648</v>
      </c>
      <c r="B1943" s="85" t="s">
        <v>145</v>
      </c>
      <c r="C1943" s="85" t="s">
        <v>145</v>
      </c>
      <c r="D1943" s="85" t="s">
        <v>4649</v>
      </c>
      <c r="E1943" s="85" t="s">
        <v>100</v>
      </c>
      <c r="F1943" s="85" t="s">
        <v>100</v>
      </c>
      <c r="G1943" s="85" t="s">
        <v>100</v>
      </c>
      <c r="H1943" s="86" t="s">
        <v>118</v>
      </c>
      <c r="I1943" s="86">
        <v>44228</v>
      </c>
      <c r="J1943" s="87">
        <v>469800</v>
      </c>
    </row>
    <row r="1944" spans="1:10" x14ac:dyDescent="0.3">
      <c r="A1944" s="84" t="s">
        <v>4650</v>
      </c>
      <c r="B1944" s="85" t="s">
        <v>145</v>
      </c>
      <c r="C1944" s="85" t="s">
        <v>145</v>
      </c>
      <c r="D1944" s="85" t="s">
        <v>4651</v>
      </c>
      <c r="E1944" s="85" t="s">
        <v>100</v>
      </c>
      <c r="F1944" s="85" t="s">
        <v>100</v>
      </c>
      <c r="G1944" s="85" t="s">
        <v>100</v>
      </c>
      <c r="H1944" s="86" t="s">
        <v>118</v>
      </c>
      <c r="I1944" s="86">
        <v>44228</v>
      </c>
      <c r="J1944" s="87">
        <v>92775.039999999979</v>
      </c>
    </row>
    <row r="1945" spans="1:10" x14ac:dyDescent="0.3">
      <c r="A1945" s="84" t="s">
        <v>4652</v>
      </c>
      <c r="B1945" s="85" t="s">
        <v>145</v>
      </c>
      <c r="C1945" s="85" t="s">
        <v>145</v>
      </c>
      <c r="D1945" s="85" t="s">
        <v>4653</v>
      </c>
      <c r="E1945" s="85" t="s">
        <v>100</v>
      </c>
      <c r="F1945" s="85" t="s">
        <v>100</v>
      </c>
      <c r="G1945" s="85" t="s">
        <v>100</v>
      </c>
      <c r="H1945" s="86" t="s">
        <v>118</v>
      </c>
      <c r="I1945" s="86">
        <v>44228</v>
      </c>
      <c r="J1945" s="87">
        <v>329819.8</v>
      </c>
    </row>
    <row r="1946" spans="1:10" x14ac:dyDescent="0.3">
      <c r="A1946" s="84" t="s">
        <v>4654</v>
      </c>
      <c r="B1946" s="85" t="s">
        <v>145</v>
      </c>
      <c r="C1946" s="85" t="s">
        <v>145</v>
      </c>
      <c r="D1946" s="85" t="s">
        <v>4655</v>
      </c>
      <c r="E1946" s="85" t="s">
        <v>100</v>
      </c>
      <c r="F1946" s="85" t="s">
        <v>100</v>
      </c>
      <c r="G1946" s="85" t="s">
        <v>100</v>
      </c>
      <c r="H1946" s="86" t="s">
        <v>118</v>
      </c>
      <c r="I1946" s="86">
        <v>44228</v>
      </c>
      <c r="J1946" s="87">
        <v>499611.6</v>
      </c>
    </row>
    <row r="1947" spans="1:10" x14ac:dyDescent="0.3">
      <c r="A1947" s="84" t="s">
        <v>4656</v>
      </c>
      <c r="B1947" s="85" t="s">
        <v>145</v>
      </c>
      <c r="C1947" s="85" t="s">
        <v>145</v>
      </c>
      <c r="D1947" s="85" t="s">
        <v>4657</v>
      </c>
      <c r="E1947" s="85" t="s">
        <v>100</v>
      </c>
      <c r="F1947" s="85" t="s">
        <v>100</v>
      </c>
      <c r="G1947" s="85" t="s">
        <v>100</v>
      </c>
      <c r="H1947" s="86" t="s">
        <v>118</v>
      </c>
      <c r="I1947" s="86">
        <v>44228</v>
      </c>
      <c r="J1947" s="87">
        <v>973065.20000000007</v>
      </c>
    </row>
    <row r="1948" spans="1:10" x14ac:dyDescent="0.3">
      <c r="A1948" s="84" t="s">
        <v>4658</v>
      </c>
      <c r="B1948" s="85" t="s">
        <v>145</v>
      </c>
      <c r="C1948" s="85" t="s">
        <v>145</v>
      </c>
      <c r="D1948" s="85" t="s">
        <v>4659</v>
      </c>
      <c r="E1948" s="85" t="s">
        <v>100</v>
      </c>
      <c r="F1948" s="85" t="s">
        <v>100</v>
      </c>
      <c r="G1948" s="85" t="s">
        <v>100</v>
      </c>
      <c r="H1948" s="86" t="s">
        <v>118</v>
      </c>
      <c r="I1948" s="86">
        <v>44228</v>
      </c>
      <c r="J1948" s="87">
        <v>904608</v>
      </c>
    </row>
    <row r="1949" spans="1:10" x14ac:dyDescent="0.3">
      <c r="A1949" s="84" t="s">
        <v>4660</v>
      </c>
      <c r="B1949" s="85" t="s">
        <v>145</v>
      </c>
      <c r="C1949" s="85" t="s">
        <v>145</v>
      </c>
      <c r="D1949" s="85" t="s">
        <v>4661</v>
      </c>
      <c r="E1949" s="85" t="s">
        <v>100</v>
      </c>
      <c r="F1949" s="85" t="s">
        <v>100</v>
      </c>
      <c r="G1949" s="85" t="s">
        <v>100</v>
      </c>
      <c r="H1949" s="86" t="s">
        <v>118</v>
      </c>
      <c r="I1949" s="86">
        <v>44228</v>
      </c>
      <c r="J1949" s="87">
        <v>1126283.8599999999</v>
      </c>
    </row>
    <row r="1950" spans="1:10" x14ac:dyDescent="0.3">
      <c r="A1950" s="84" t="s">
        <v>4662</v>
      </c>
      <c r="B1950" s="85" t="s">
        <v>145</v>
      </c>
      <c r="C1950" s="85" t="s">
        <v>145</v>
      </c>
      <c r="D1950" s="85" t="s">
        <v>4663</v>
      </c>
      <c r="E1950" s="85" t="s">
        <v>100</v>
      </c>
      <c r="F1950" s="85" t="s">
        <v>100</v>
      </c>
      <c r="G1950" s="85" t="s">
        <v>100</v>
      </c>
      <c r="H1950" s="86" t="s">
        <v>118</v>
      </c>
      <c r="I1950" s="86">
        <v>44228</v>
      </c>
      <c r="J1950" s="87">
        <v>432842.42</v>
      </c>
    </row>
    <row r="1951" spans="1:10" x14ac:dyDescent="0.3">
      <c r="A1951" s="84" t="s">
        <v>4664</v>
      </c>
      <c r="B1951" s="85" t="s">
        <v>145</v>
      </c>
      <c r="C1951" s="85" t="s">
        <v>145</v>
      </c>
      <c r="D1951" s="85" t="s">
        <v>4665</v>
      </c>
      <c r="E1951" s="85" t="s">
        <v>100</v>
      </c>
      <c r="F1951" s="85" t="s">
        <v>100</v>
      </c>
      <c r="G1951" s="85" t="s">
        <v>100</v>
      </c>
      <c r="H1951" s="86" t="s">
        <v>118</v>
      </c>
      <c r="I1951" s="86">
        <v>44228</v>
      </c>
      <c r="J1951" s="87">
        <v>4591226.3400000008</v>
      </c>
    </row>
    <row r="1952" spans="1:10" x14ac:dyDescent="0.3">
      <c r="A1952" s="84" t="s">
        <v>4666</v>
      </c>
      <c r="B1952" s="85" t="s">
        <v>145</v>
      </c>
      <c r="C1952" s="85" t="s">
        <v>145</v>
      </c>
      <c r="D1952" s="85" t="s">
        <v>4667</v>
      </c>
      <c r="E1952" s="85" t="s">
        <v>100</v>
      </c>
      <c r="F1952" s="85" t="s">
        <v>100</v>
      </c>
      <c r="G1952" s="85" t="s">
        <v>100</v>
      </c>
      <c r="H1952" s="86" t="s">
        <v>118</v>
      </c>
      <c r="I1952" s="86">
        <v>44228</v>
      </c>
      <c r="J1952" s="87">
        <v>2377785.6</v>
      </c>
    </row>
    <row r="1953" spans="1:10" x14ac:dyDescent="0.3">
      <c r="A1953" s="84" t="s">
        <v>4668</v>
      </c>
      <c r="B1953" s="85" t="s">
        <v>145</v>
      </c>
      <c r="C1953" s="85" t="s">
        <v>145</v>
      </c>
      <c r="D1953" s="85" t="s">
        <v>4669</v>
      </c>
      <c r="E1953" s="85" t="s">
        <v>100</v>
      </c>
      <c r="F1953" s="85" t="s">
        <v>100</v>
      </c>
      <c r="G1953" s="85" t="s">
        <v>100</v>
      </c>
      <c r="H1953" s="86" t="s">
        <v>118</v>
      </c>
      <c r="I1953" s="86">
        <v>44228</v>
      </c>
      <c r="J1953" s="87">
        <v>375840</v>
      </c>
    </row>
    <row r="1954" spans="1:10" x14ac:dyDescent="0.3">
      <c r="A1954" s="84" t="s">
        <v>4670</v>
      </c>
      <c r="B1954" s="85" t="s">
        <v>145</v>
      </c>
      <c r="C1954" s="85" t="s">
        <v>145</v>
      </c>
      <c r="D1954" s="85" t="s">
        <v>4671</v>
      </c>
      <c r="E1954" s="85" t="s">
        <v>100</v>
      </c>
      <c r="F1954" s="85" t="s">
        <v>100</v>
      </c>
      <c r="G1954" s="85" t="s">
        <v>100</v>
      </c>
      <c r="H1954" s="86" t="s">
        <v>118</v>
      </c>
      <c r="I1954" s="86">
        <v>44228</v>
      </c>
      <c r="J1954" s="87">
        <v>960521.6</v>
      </c>
    </row>
    <row r="1955" spans="1:10" x14ac:dyDescent="0.3">
      <c r="A1955" s="84" t="s">
        <v>4672</v>
      </c>
      <c r="B1955" s="85" t="s">
        <v>145</v>
      </c>
      <c r="C1955" s="85" t="s">
        <v>145</v>
      </c>
      <c r="D1955" s="85" t="s">
        <v>4673</v>
      </c>
      <c r="E1955" s="85" t="s">
        <v>100</v>
      </c>
      <c r="F1955" s="85" t="s">
        <v>100</v>
      </c>
      <c r="G1955" s="85" t="s">
        <v>100</v>
      </c>
      <c r="H1955" s="86" t="s">
        <v>118</v>
      </c>
      <c r="I1955" s="86">
        <v>44228</v>
      </c>
      <c r="J1955" s="87">
        <v>5926590.3200000003</v>
      </c>
    </row>
    <row r="1956" spans="1:10" ht="24" x14ac:dyDescent="0.3">
      <c r="A1956" s="84" t="s">
        <v>4674</v>
      </c>
      <c r="B1956" s="85" t="s">
        <v>145</v>
      </c>
      <c r="C1956" s="85" t="s">
        <v>145</v>
      </c>
      <c r="D1956" s="85" t="s">
        <v>4675</v>
      </c>
      <c r="E1956" s="85" t="s">
        <v>100</v>
      </c>
      <c r="F1956" s="85" t="s">
        <v>100</v>
      </c>
      <c r="G1956" s="85" t="s">
        <v>100</v>
      </c>
      <c r="H1956" s="86" t="s">
        <v>118</v>
      </c>
      <c r="I1956" s="86">
        <v>44228</v>
      </c>
      <c r="J1956" s="87">
        <v>272954.88</v>
      </c>
    </row>
    <row r="1957" spans="1:10" x14ac:dyDescent="0.3">
      <c r="A1957" s="84" t="s">
        <v>4676</v>
      </c>
      <c r="B1957" s="85" t="s">
        <v>145</v>
      </c>
      <c r="C1957" s="85" t="s">
        <v>145</v>
      </c>
      <c r="D1957" s="85" t="s">
        <v>4677</v>
      </c>
      <c r="E1957" s="85" t="s">
        <v>100</v>
      </c>
      <c r="F1957" s="85" t="s">
        <v>100</v>
      </c>
      <c r="G1957" s="85" t="s">
        <v>100</v>
      </c>
      <c r="H1957" s="86" t="s">
        <v>118</v>
      </c>
      <c r="I1957" s="86">
        <v>44228</v>
      </c>
      <c r="J1957" s="87">
        <v>2632491.2599999998</v>
      </c>
    </row>
    <row r="1958" spans="1:10" x14ac:dyDescent="0.3">
      <c r="A1958" s="84" t="s">
        <v>4678</v>
      </c>
      <c r="B1958" s="85" t="s">
        <v>145</v>
      </c>
      <c r="C1958" s="85" t="s">
        <v>145</v>
      </c>
      <c r="D1958" s="85" t="s">
        <v>4679</v>
      </c>
      <c r="E1958" s="85" t="s">
        <v>100</v>
      </c>
      <c r="F1958" s="85" t="s">
        <v>100</v>
      </c>
      <c r="G1958" s="85" t="s">
        <v>100</v>
      </c>
      <c r="H1958" s="86" t="s">
        <v>118</v>
      </c>
      <c r="I1958" s="86">
        <v>44228</v>
      </c>
      <c r="J1958" s="87">
        <v>2165129.2800000003</v>
      </c>
    </row>
    <row r="1959" spans="1:10" ht="24" x14ac:dyDescent="0.3">
      <c r="A1959" s="84" t="s">
        <v>4680</v>
      </c>
      <c r="B1959" s="85" t="s">
        <v>145</v>
      </c>
      <c r="C1959" s="85" t="s">
        <v>145</v>
      </c>
      <c r="D1959" s="85" t="s">
        <v>4005</v>
      </c>
      <c r="E1959" s="85" t="s">
        <v>100</v>
      </c>
      <c r="F1959" s="85" t="s">
        <v>100</v>
      </c>
      <c r="G1959" s="85" t="s">
        <v>100</v>
      </c>
      <c r="H1959" s="86" t="s">
        <v>118</v>
      </c>
      <c r="I1959" s="86">
        <v>44228</v>
      </c>
      <c r="J1959" s="87">
        <v>5871639.8899999987</v>
      </c>
    </row>
    <row r="1960" spans="1:10" x14ac:dyDescent="0.3">
      <c r="A1960" s="84" t="s">
        <v>4681</v>
      </c>
      <c r="B1960" s="85" t="s">
        <v>145</v>
      </c>
      <c r="C1960" s="85" t="s">
        <v>145</v>
      </c>
      <c r="D1960" s="85" t="s">
        <v>4682</v>
      </c>
      <c r="E1960" s="85" t="s">
        <v>100</v>
      </c>
      <c r="F1960" s="85" t="s">
        <v>100</v>
      </c>
      <c r="G1960" s="85" t="s">
        <v>100</v>
      </c>
      <c r="H1960" s="86" t="s">
        <v>118</v>
      </c>
      <c r="I1960" s="86">
        <v>44228</v>
      </c>
      <c r="J1960" s="87">
        <v>1494581.76</v>
      </c>
    </row>
    <row r="1961" spans="1:10" ht="24" x14ac:dyDescent="0.3">
      <c r="A1961" s="84" t="s">
        <v>4683</v>
      </c>
      <c r="B1961" s="85" t="s">
        <v>145</v>
      </c>
      <c r="C1961" s="85" t="s">
        <v>145</v>
      </c>
      <c r="D1961" s="85" t="s">
        <v>4684</v>
      </c>
      <c r="E1961" s="85" t="s">
        <v>100</v>
      </c>
      <c r="F1961" s="85" t="s">
        <v>100</v>
      </c>
      <c r="G1961" s="85" t="s">
        <v>100</v>
      </c>
      <c r="H1961" s="86" t="s">
        <v>118</v>
      </c>
      <c r="I1961" s="86">
        <v>44228</v>
      </c>
      <c r="J1961" s="87">
        <v>4068497.4000000004</v>
      </c>
    </row>
    <row r="1962" spans="1:10" ht="24" x14ac:dyDescent="0.3">
      <c r="A1962" s="84" t="s">
        <v>4685</v>
      </c>
      <c r="B1962" s="85" t="s">
        <v>145</v>
      </c>
      <c r="C1962" s="85" t="s">
        <v>145</v>
      </c>
      <c r="D1962" s="85" t="s">
        <v>4686</v>
      </c>
      <c r="E1962" s="85" t="s">
        <v>100</v>
      </c>
      <c r="F1962" s="85" t="s">
        <v>100</v>
      </c>
      <c r="G1962" s="85" t="s">
        <v>100</v>
      </c>
      <c r="H1962" s="86" t="s">
        <v>118</v>
      </c>
      <c r="I1962" s="86">
        <v>44228</v>
      </c>
      <c r="J1962" s="87">
        <v>3410989.1999999974</v>
      </c>
    </row>
    <row r="1963" spans="1:10" ht="48" x14ac:dyDescent="0.3">
      <c r="A1963" s="84" t="s">
        <v>4687</v>
      </c>
      <c r="B1963" s="85" t="s">
        <v>120</v>
      </c>
      <c r="C1963" s="85" t="s">
        <v>120</v>
      </c>
      <c r="D1963" s="85" t="s">
        <v>4688</v>
      </c>
      <c r="E1963" s="85" t="s">
        <v>4689</v>
      </c>
      <c r="F1963" s="85" t="s">
        <v>100</v>
      </c>
      <c r="G1963" s="85" t="s">
        <v>100</v>
      </c>
      <c r="H1963" s="86" t="s">
        <v>118</v>
      </c>
      <c r="I1963" s="86">
        <v>44447</v>
      </c>
      <c r="J1963" s="87">
        <v>4083885.6099999994</v>
      </c>
    </row>
    <row r="1964" spans="1:10" ht="36" x14ac:dyDescent="0.3">
      <c r="A1964" s="84" t="s">
        <v>4690</v>
      </c>
      <c r="B1964" s="85" t="s">
        <v>120</v>
      </c>
      <c r="C1964" s="85" t="s">
        <v>120</v>
      </c>
      <c r="D1964" s="85" t="s">
        <v>4691</v>
      </c>
      <c r="E1964" s="85" t="s">
        <v>3257</v>
      </c>
      <c r="F1964" s="85" t="s">
        <v>162</v>
      </c>
      <c r="G1964" s="85" t="s">
        <v>163</v>
      </c>
      <c r="H1964" s="86" t="s">
        <v>118</v>
      </c>
      <c r="I1964" s="86">
        <v>44442</v>
      </c>
      <c r="J1964" s="87">
        <v>5205462.919999999</v>
      </c>
    </row>
    <row r="1965" spans="1:10" ht="24" x14ac:dyDescent="0.3">
      <c r="A1965" s="84" t="s">
        <v>4692</v>
      </c>
      <c r="B1965" s="85" t="s">
        <v>120</v>
      </c>
      <c r="C1965" s="85" t="s">
        <v>120</v>
      </c>
      <c r="D1965" s="85" t="s">
        <v>4693</v>
      </c>
      <c r="E1965" s="85" t="s">
        <v>4694</v>
      </c>
      <c r="F1965" s="85" t="s">
        <v>100</v>
      </c>
      <c r="G1965" s="85" t="s">
        <v>100</v>
      </c>
      <c r="H1965" s="86" t="s">
        <v>118</v>
      </c>
      <c r="I1965" s="86">
        <v>44452</v>
      </c>
      <c r="J1965" s="87">
        <v>7457301.6400000006</v>
      </c>
    </row>
    <row r="1966" spans="1:10" ht="48" x14ac:dyDescent="0.3">
      <c r="A1966" s="84" t="s">
        <v>4695</v>
      </c>
      <c r="B1966" s="85" t="s">
        <v>4364</v>
      </c>
      <c r="C1966" s="85" t="s">
        <v>3382</v>
      </c>
      <c r="D1966" s="85" t="s">
        <v>4696</v>
      </c>
      <c r="E1966" s="85" t="s">
        <v>1372</v>
      </c>
      <c r="F1966" s="85" t="s">
        <v>100</v>
      </c>
      <c r="G1966" s="85" t="s">
        <v>100</v>
      </c>
      <c r="H1966" s="86" t="s">
        <v>118</v>
      </c>
      <c r="I1966" s="86">
        <v>44378</v>
      </c>
      <c r="J1966" s="87">
        <v>16745301.57</v>
      </c>
    </row>
    <row r="1967" spans="1:10" ht="36" x14ac:dyDescent="0.3">
      <c r="A1967" s="84" t="s">
        <v>4697</v>
      </c>
      <c r="B1967" s="85" t="s">
        <v>120</v>
      </c>
      <c r="C1967" s="85" t="s">
        <v>120</v>
      </c>
      <c r="D1967" s="85" t="s">
        <v>4698</v>
      </c>
      <c r="E1967" s="85" t="s">
        <v>2926</v>
      </c>
      <c r="F1967" s="85" t="s">
        <v>100</v>
      </c>
      <c r="G1967" s="85" t="s">
        <v>100</v>
      </c>
      <c r="H1967" s="86" t="s">
        <v>118</v>
      </c>
      <c r="I1967" s="86">
        <v>44377</v>
      </c>
      <c r="J1967" s="87">
        <v>4488310.5</v>
      </c>
    </row>
    <row r="1968" spans="1:10" ht="48" x14ac:dyDescent="0.3">
      <c r="A1968" s="84" t="s">
        <v>4699</v>
      </c>
      <c r="B1968" s="85" t="s">
        <v>188</v>
      </c>
      <c r="C1968" s="85" t="s">
        <v>188</v>
      </c>
      <c r="D1968" s="85" t="s">
        <v>4700</v>
      </c>
      <c r="E1968" s="85" t="s">
        <v>649</v>
      </c>
      <c r="F1968" s="85" t="s">
        <v>100</v>
      </c>
      <c r="G1968" s="85" t="s">
        <v>100</v>
      </c>
      <c r="H1968" s="86" t="s">
        <v>118</v>
      </c>
      <c r="I1968" s="86">
        <v>44463</v>
      </c>
      <c r="J1968" s="87">
        <v>7943142.5899999999</v>
      </c>
    </row>
    <row r="1969" spans="1:10" ht="24" x14ac:dyDescent="0.3">
      <c r="A1969" s="84" t="s">
        <v>4701</v>
      </c>
      <c r="B1969" s="85" t="s">
        <v>145</v>
      </c>
      <c r="C1969" s="85" t="s">
        <v>145</v>
      </c>
      <c r="D1969" s="85" t="s">
        <v>4702</v>
      </c>
      <c r="E1969" s="85" t="s">
        <v>4703</v>
      </c>
      <c r="F1969" s="85" t="s">
        <v>100</v>
      </c>
      <c r="G1969" s="85" t="s">
        <v>100</v>
      </c>
      <c r="H1969" s="86" t="s">
        <v>118</v>
      </c>
      <c r="I1969" s="86">
        <v>44435</v>
      </c>
      <c r="J1969" s="87">
        <v>554604.5</v>
      </c>
    </row>
    <row r="1970" spans="1:10" x14ac:dyDescent="0.3">
      <c r="A1970" s="84" t="s">
        <v>4704</v>
      </c>
      <c r="B1970" s="85" t="s">
        <v>145</v>
      </c>
      <c r="C1970" s="85" t="s">
        <v>145</v>
      </c>
      <c r="D1970" s="85" t="s">
        <v>4705</v>
      </c>
      <c r="E1970" s="85" t="s">
        <v>100</v>
      </c>
      <c r="F1970" s="85" t="s">
        <v>100</v>
      </c>
      <c r="G1970" s="85" t="s">
        <v>100</v>
      </c>
      <c r="H1970" s="86" t="s">
        <v>118</v>
      </c>
      <c r="I1970" s="86">
        <v>44228</v>
      </c>
      <c r="J1970" s="87">
        <v>1089456</v>
      </c>
    </row>
    <row r="1971" spans="1:10" ht="36" x14ac:dyDescent="0.3">
      <c r="A1971" s="84" t="s">
        <v>4706</v>
      </c>
      <c r="B1971" s="85" t="s">
        <v>145</v>
      </c>
      <c r="C1971" s="85" t="s">
        <v>145</v>
      </c>
      <c r="D1971" s="85" t="s">
        <v>4707</v>
      </c>
      <c r="E1971" s="85" t="s">
        <v>100</v>
      </c>
      <c r="F1971" s="85" t="s">
        <v>203</v>
      </c>
      <c r="G1971" s="85" t="s">
        <v>1170</v>
      </c>
      <c r="H1971" s="86" t="s">
        <v>118</v>
      </c>
      <c r="I1971" s="86">
        <v>44466</v>
      </c>
      <c r="J1971" s="87">
        <v>2644551.3800000004</v>
      </c>
    </row>
    <row r="1972" spans="1:10" ht="24" x14ac:dyDescent="0.3">
      <c r="A1972" s="84" t="s">
        <v>4708</v>
      </c>
      <c r="B1972" s="85" t="s">
        <v>145</v>
      </c>
      <c r="C1972" s="85" t="s">
        <v>145</v>
      </c>
      <c r="D1972" s="85" t="s">
        <v>4709</v>
      </c>
      <c r="E1972" s="85" t="s">
        <v>100</v>
      </c>
      <c r="F1972" s="85" t="s">
        <v>100</v>
      </c>
      <c r="G1972" s="85" t="s">
        <v>100</v>
      </c>
      <c r="H1972" s="86" t="s">
        <v>118</v>
      </c>
      <c r="I1972" s="86">
        <v>44228</v>
      </c>
      <c r="J1972" s="87">
        <v>1392166</v>
      </c>
    </row>
    <row r="1973" spans="1:10" ht="24" x14ac:dyDescent="0.3">
      <c r="A1973" s="84" t="s">
        <v>4710</v>
      </c>
      <c r="B1973" s="85" t="s">
        <v>145</v>
      </c>
      <c r="C1973" s="85" t="s">
        <v>145</v>
      </c>
      <c r="D1973" s="85" t="s">
        <v>4711</v>
      </c>
      <c r="E1973" s="85" t="s">
        <v>100</v>
      </c>
      <c r="F1973" s="85" t="s">
        <v>420</v>
      </c>
      <c r="G1973" s="85" t="s">
        <v>4712</v>
      </c>
      <c r="H1973" s="86" t="s">
        <v>118</v>
      </c>
      <c r="I1973" s="86">
        <v>44452</v>
      </c>
      <c r="J1973" s="87">
        <v>2544652.939999999</v>
      </c>
    </row>
    <row r="1974" spans="1:10" ht="24" x14ac:dyDescent="0.3">
      <c r="A1974" s="84" t="s">
        <v>4713</v>
      </c>
      <c r="B1974" s="85" t="s">
        <v>145</v>
      </c>
      <c r="C1974" s="85" t="s">
        <v>145</v>
      </c>
      <c r="D1974" s="85" t="s">
        <v>4714</v>
      </c>
      <c r="E1974" s="85" t="s">
        <v>100</v>
      </c>
      <c r="F1974" s="85" t="s">
        <v>135</v>
      </c>
      <c r="G1974" s="85" t="s">
        <v>136</v>
      </c>
      <c r="H1974" s="86" t="s">
        <v>118</v>
      </c>
      <c r="I1974" s="86">
        <v>44425</v>
      </c>
      <c r="J1974" s="87">
        <v>909033.60999999987</v>
      </c>
    </row>
    <row r="1975" spans="1:10" ht="24" x14ac:dyDescent="0.3">
      <c r="A1975" s="84" t="s">
        <v>4715</v>
      </c>
      <c r="B1975" s="85" t="s">
        <v>145</v>
      </c>
      <c r="C1975" s="85" t="s">
        <v>145</v>
      </c>
      <c r="D1975" s="85" t="s">
        <v>4716</v>
      </c>
      <c r="E1975" s="85" t="s">
        <v>100</v>
      </c>
      <c r="F1975" s="85" t="s">
        <v>817</v>
      </c>
      <c r="G1975" s="85" t="s">
        <v>2472</v>
      </c>
      <c r="H1975" s="86" t="s">
        <v>118</v>
      </c>
      <c r="I1975" s="86">
        <v>44428</v>
      </c>
      <c r="J1975" s="87">
        <v>944502.49999999988</v>
      </c>
    </row>
    <row r="1976" spans="1:10" ht="24" x14ac:dyDescent="0.3">
      <c r="A1976" s="84" t="s">
        <v>4717</v>
      </c>
      <c r="B1976" s="85" t="s">
        <v>145</v>
      </c>
      <c r="C1976" s="85" t="s">
        <v>145</v>
      </c>
      <c r="D1976" s="85" t="s">
        <v>4718</v>
      </c>
      <c r="E1976" s="85" t="s">
        <v>3097</v>
      </c>
      <c r="F1976" s="85" t="s">
        <v>100</v>
      </c>
      <c r="G1976" s="85" t="s">
        <v>100</v>
      </c>
      <c r="H1976" s="86" t="s">
        <v>118</v>
      </c>
      <c r="I1976" s="86">
        <v>44461</v>
      </c>
      <c r="J1976" s="87">
        <v>2152913.7599999998</v>
      </c>
    </row>
    <row r="1977" spans="1:10" ht="24" x14ac:dyDescent="0.3">
      <c r="A1977" s="84" t="s">
        <v>4719</v>
      </c>
      <c r="B1977" s="85" t="s">
        <v>145</v>
      </c>
      <c r="C1977" s="85" t="s">
        <v>145</v>
      </c>
      <c r="D1977" s="85" t="s">
        <v>4720</v>
      </c>
      <c r="E1977" s="85" t="s">
        <v>100</v>
      </c>
      <c r="F1977" s="85" t="s">
        <v>130</v>
      </c>
      <c r="G1977" s="85" t="s">
        <v>926</v>
      </c>
      <c r="H1977" s="86" t="s">
        <v>118</v>
      </c>
      <c r="I1977" s="86">
        <v>44463</v>
      </c>
      <c r="J1977" s="87">
        <v>15640199.999999996</v>
      </c>
    </row>
    <row r="1978" spans="1:10" x14ac:dyDescent="0.3">
      <c r="A1978" s="84" t="s">
        <v>4721</v>
      </c>
      <c r="B1978" s="85" t="s">
        <v>145</v>
      </c>
      <c r="C1978" s="85" t="s">
        <v>145</v>
      </c>
      <c r="D1978" s="85" t="s">
        <v>4722</v>
      </c>
      <c r="E1978" s="85" t="s">
        <v>100</v>
      </c>
      <c r="F1978" s="85" t="s">
        <v>100</v>
      </c>
      <c r="G1978" s="85" t="s">
        <v>100</v>
      </c>
      <c r="H1978" s="86" t="s">
        <v>118</v>
      </c>
      <c r="I1978" s="86">
        <v>44228</v>
      </c>
      <c r="J1978" s="87">
        <v>430521.84</v>
      </c>
    </row>
    <row r="1979" spans="1:10" x14ac:dyDescent="0.3">
      <c r="A1979" s="84" t="s">
        <v>4723</v>
      </c>
      <c r="B1979" s="85" t="s">
        <v>145</v>
      </c>
      <c r="C1979" s="85" t="s">
        <v>145</v>
      </c>
      <c r="D1979" s="85" t="s">
        <v>4724</v>
      </c>
      <c r="E1979" s="85" t="s">
        <v>100</v>
      </c>
      <c r="F1979" s="85" t="s">
        <v>162</v>
      </c>
      <c r="G1979" s="85" t="s">
        <v>163</v>
      </c>
      <c r="H1979" s="86" t="s">
        <v>118</v>
      </c>
      <c r="I1979" s="86">
        <v>44469</v>
      </c>
      <c r="J1979" s="87">
        <v>1763069.4699999997</v>
      </c>
    </row>
    <row r="1980" spans="1:10" ht="24" x14ac:dyDescent="0.3">
      <c r="A1980" s="84" t="s">
        <v>4725</v>
      </c>
      <c r="B1980" s="85" t="s">
        <v>145</v>
      </c>
      <c r="C1980" s="85" t="s">
        <v>145</v>
      </c>
      <c r="D1980" s="85" t="s">
        <v>4726</v>
      </c>
      <c r="E1980" s="85" t="s">
        <v>100</v>
      </c>
      <c r="F1980" s="85" t="s">
        <v>100</v>
      </c>
      <c r="G1980" s="85" t="s">
        <v>100</v>
      </c>
      <c r="H1980" s="86" t="s">
        <v>118</v>
      </c>
      <c r="I1980" s="86">
        <v>44228</v>
      </c>
      <c r="J1980" s="87">
        <v>388107.72</v>
      </c>
    </row>
    <row r="1981" spans="1:10" ht="24" x14ac:dyDescent="0.3">
      <c r="A1981" s="84" t="s">
        <v>4727</v>
      </c>
      <c r="B1981" s="85" t="s">
        <v>145</v>
      </c>
      <c r="C1981" s="85" t="s">
        <v>145</v>
      </c>
      <c r="D1981" s="85" t="s">
        <v>4728</v>
      </c>
      <c r="E1981" s="85" t="s">
        <v>100</v>
      </c>
      <c r="F1981" s="85" t="s">
        <v>130</v>
      </c>
      <c r="G1981" s="85" t="s">
        <v>4729</v>
      </c>
      <c r="H1981" s="86" t="s">
        <v>118</v>
      </c>
      <c r="I1981" s="86">
        <v>44452</v>
      </c>
      <c r="J1981" s="87">
        <v>882207.76</v>
      </c>
    </row>
    <row r="1982" spans="1:10" x14ac:dyDescent="0.3">
      <c r="A1982" s="84" t="s">
        <v>4730</v>
      </c>
      <c r="B1982" s="85" t="s">
        <v>145</v>
      </c>
      <c r="C1982" s="85" t="s">
        <v>145</v>
      </c>
      <c r="D1982" s="85" t="s">
        <v>4731</v>
      </c>
      <c r="E1982" s="85" t="s">
        <v>100</v>
      </c>
      <c r="F1982" s="85" t="s">
        <v>100</v>
      </c>
      <c r="G1982" s="85" t="s">
        <v>100</v>
      </c>
      <c r="H1982" s="86" t="s">
        <v>118</v>
      </c>
      <c r="I1982" s="86">
        <v>44228</v>
      </c>
      <c r="J1982" s="87">
        <v>3866338.439999999</v>
      </c>
    </row>
    <row r="1983" spans="1:10" ht="24" x14ac:dyDescent="0.3">
      <c r="A1983" s="84" t="s">
        <v>4732</v>
      </c>
      <c r="B1983" s="85" t="s">
        <v>145</v>
      </c>
      <c r="C1983" s="85" t="s">
        <v>145</v>
      </c>
      <c r="D1983" s="85" t="s">
        <v>4733</v>
      </c>
      <c r="E1983" s="85" t="s">
        <v>100</v>
      </c>
      <c r="F1983" s="85" t="s">
        <v>100</v>
      </c>
      <c r="G1983" s="85" t="s">
        <v>100</v>
      </c>
      <c r="H1983" s="86" t="s">
        <v>118</v>
      </c>
      <c r="I1983" s="86">
        <v>44228</v>
      </c>
      <c r="J1983" s="87">
        <v>265204.8</v>
      </c>
    </row>
    <row r="1984" spans="1:10" ht="24" x14ac:dyDescent="0.3">
      <c r="A1984" s="84" t="s">
        <v>4734</v>
      </c>
      <c r="B1984" s="85" t="s">
        <v>145</v>
      </c>
      <c r="C1984" s="85" t="s">
        <v>145</v>
      </c>
      <c r="D1984" s="85" t="s">
        <v>4735</v>
      </c>
      <c r="E1984" s="85" t="s">
        <v>100</v>
      </c>
      <c r="F1984" s="85" t="s">
        <v>100</v>
      </c>
      <c r="G1984" s="85" t="s">
        <v>100</v>
      </c>
      <c r="H1984" s="86" t="s">
        <v>118</v>
      </c>
      <c r="I1984" s="86">
        <v>44228</v>
      </c>
      <c r="J1984" s="87">
        <v>2550748.6</v>
      </c>
    </row>
    <row r="1985" spans="1:10" ht="24" x14ac:dyDescent="0.3">
      <c r="A1985" s="84" t="s">
        <v>4736</v>
      </c>
      <c r="B1985" s="85" t="s">
        <v>145</v>
      </c>
      <c r="C1985" s="85" t="s">
        <v>145</v>
      </c>
      <c r="D1985" s="85" t="s">
        <v>4737</v>
      </c>
      <c r="E1985" s="85" t="s">
        <v>100</v>
      </c>
      <c r="F1985" s="85" t="s">
        <v>100</v>
      </c>
      <c r="G1985" s="85" t="s">
        <v>100</v>
      </c>
      <c r="H1985" s="86" t="s">
        <v>118</v>
      </c>
      <c r="I1985" s="86">
        <v>44228</v>
      </c>
      <c r="J1985" s="87">
        <v>3017156.18</v>
      </c>
    </row>
    <row r="1986" spans="1:10" x14ac:dyDescent="0.3">
      <c r="A1986" s="84" t="s">
        <v>4738</v>
      </c>
      <c r="B1986" s="85" t="s">
        <v>145</v>
      </c>
      <c r="C1986" s="85" t="s">
        <v>145</v>
      </c>
      <c r="D1986" s="85" t="s">
        <v>4739</v>
      </c>
      <c r="E1986" s="85" t="s">
        <v>100</v>
      </c>
      <c r="F1986" s="85" t="s">
        <v>100</v>
      </c>
      <c r="G1986" s="85" t="s">
        <v>100</v>
      </c>
      <c r="H1986" s="86" t="s">
        <v>118</v>
      </c>
      <c r="I1986" s="86">
        <v>44228</v>
      </c>
      <c r="J1986" s="87">
        <v>5561677.5600000005</v>
      </c>
    </row>
    <row r="1987" spans="1:10" x14ac:dyDescent="0.3">
      <c r="A1987" s="84" t="s">
        <v>4740</v>
      </c>
      <c r="B1987" s="85" t="s">
        <v>4741</v>
      </c>
      <c r="C1987" s="85" t="s">
        <v>4741</v>
      </c>
      <c r="D1987" s="85" t="s">
        <v>4742</v>
      </c>
      <c r="E1987" s="85" t="s">
        <v>100</v>
      </c>
      <c r="F1987" s="85" t="s">
        <v>162</v>
      </c>
      <c r="G1987" s="85" t="s">
        <v>1173</v>
      </c>
      <c r="H1987" s="86" t="s">
        <v>118</v>
      </c>
      <c r="I1987" s="86">
        <v>44399</v>
      </c>
      <c r="J1987" s="87">
        <v>1561802.8799999997</v>
      </c>
    </row>
    <row r="1988" spans="1:10" ht="24" x14ac:dyDescent="0.3">
      <c r="A1988" s="84" t="s">
        <v>4743</v>
      </c>
      <c r="B1988" s="85" t="s">
        <v>145</v>
      </c>
      <c r="C1988" s="85" t="s">
        <v>145</v>
      </c>
      <c r="D1988" s="85" t="s">
        <v>4744</v>
      </c>
      <c r="E1988" s="85" t="s">
        <v>100</v>
      </c>
      <c r="F1988" s="85" t="s">
        <v>100</v>
      </c>
      <c r="G1988" s="85" t="s">
        <v>100</v>
      </c>
      <c r="H1988" s="86" t="s">
        <v>118</v>
      </c>
      <c r="I1988" s="86">
        <v>44228</v>
      </c>
      <c r="J1988" s="87">
        <v>265204.8</v>
      </c>
    </row>
    <row r="1989" spans="1:10" ht="36" x14ac:dyDescent="0.3">
      <c r="A1989" s="84" t="s">
        <v>4745</v>
      </c>
      <c r="B1989" s="85" t="s">
        <v>145</v>
      </c>
      <c r="C1989" s="85" t="s">
        <v>145</v>
      </c>
      <c r="D1989" s="85" t="s">
        <v>4746</v>
      </c>
      <c r="E1989" s="85" t="s">
        <v>100</v>
      </c>
      <c r="F1989" s="85" t="s">
        <v>130</v>
      </c>
      <c r="G1989" s="85" t="s">
        <v>440</v>
      </c>
      <c r="H1989" s="86" t="s">
        <v>118</v>
      </c>
      <c r="I1989" s="86">
        <v>44634</v>
      </c>
      <c r="J1989" s="87">
        <v>3600408.5999999996</v>
      </c>
    </row>
    <row r="1990" spans="1:10" ht="24" x14ac:dyDescent="0.3">
      <c r="A1990" s="84" t="s">
        <v>4747</v>
      </c>
      <c r="B1990" s="85" t="s">
        <v>145</v>
      </c>
      <c r="C1990" s="85" t="s">
        <v>145</v>
      </c>
      <c r="D1990" s="85" t="s">
        <v>4748</v>
      </c>
      <c r="E1990" s="85" t="s">
        <v>100</v>
      </c>
      <c r="F1990" s="85" t="s">
        <v>130</v>
      </c>
      <c r="G1990" s="85" t="s">
        <v>4749</v>
      </c>
      <c r="H1990" s="86" t="s">
        <v>118</v>
      </c>
      <c r="I1990" s="86">
        <v>44482</v>
      </c>
      <c r="J1990" s="87">
        <v>1848080.01</v>
      </c>
    </row>
    <row r="1991" spans="1:10" ht="24" x14ac:dyDescent="0.3">
      <c r="A1991" s="84" t="s">
        <v>4750</v>
      </c>
      <c r="B1991" s="85" t="s">
        <v>145</v>
      </c>
      <c r="C1991" s="85" t="s">
        <v>145</v>
      </c>
      <c r="D1991" s="85" t="s">
        <v>4751</v>
      </c>
      <c r="E1991" s="85" t="s">
        <v>1318</v>
      </c>
      <c r="F1991" s="85" t="s">
        <v>100</v>
      </c>
      <c r="G1991" s="85" t="s">
        <v>100</v>
      </c>
      <c r="H1991" s="86" t="s">
        <v>118</v>
      </c>
      <c r="I1991" s="86">
        <v>44468</v>
      </c>
      <c r="J1991" s="87">
        <v>1089398.22</v>
      </c>
    </row>
    <row r="1992" spans="1:10" x14ac:dyDescent="0.3">
      <c r="A1992" s="84" t="s">
        <v>4752</v>
      </c>
      <c r="B1992" s="85" t="s">
        <v>145</v>
      </c>
      <c r="C1992" s="85" t="s">
        <v>145</v>
      </c>
      <c r="D1992" s="85" t="s">
        <v>4753</v>
      </c>
      <c r="E1992" s="85" t="s">
        <v>100</v>
      </c>
      <c r="F1992" s="85" t="s">
        <v>100</v>
      </c>
      <c r="G1992" s="85" t="s">
        <v>100</v>
      </c>
      <c r="H1992" s="86" t="s">
        <v>118</v>
      </c>
      <c r="I1992" s="86">
        <v>44228</v>
      </c>
      <c r="J1992" s="87">
        <v>4108395.3600000003</v>
      </c>
    </row>
    <row r="1993" spans="1:10" ht="36" x14ac:dyDescent="0.3">
      <c r="A1993" s="84" t="s">
        <v>4754</v>
      </c>
      <c r="B1993" s="85" t="s">
        <v>4453</v>
      </c>
      <c r="C1993" s="85" t="s">
        <v>4453</v>
      </c>
      <c r="D1993" s="85" t="s">
        <v>4755</v>
      </c>
      <c r="E1993" s="85" t="s">
        <v>100</v>
      </c>
      <c r="F1993" s="85" t="s">
        <v>162</v>
      </c>
      <c r="G1993" s="85" t="s">
        <v>163</v>
      </c>
      <c r="H1993" s="86" t="s">
        <v>118</v>
      </c>
      <c r="I1993" s="86">
        <v>44781</v>
      </c>
      <c r="J1993" s="87">
        <v>1989356.59</v>
      </c>
    </row>
    <row r="1994" spans="1:10" ht="48" x14ac:dyDescent="0.3">
      <c r="A1994" s="84" t="s">
        <v>4756</v>
      </c>
      <c r="B1994" s="85" t="s">
        <v>188</v>
      </c>
      <c r="C1994" s="85" t="s">
        <v>188</v>
      </c>
      <c r="D1994" s="85" t="s">
        <v>4757</v>
      </c>
      <c r="E1994" s="85" t="s">
        <v>2502</v>
      </c>
      <c r="F1994" s="85" t="s">
        <v>100</v>
      </c>
      <c r="G1994" s="85" t="s">
        <v>100</v>
      </c>
      <c r="H1994" s="86" t="s">
        <v>118</v>
      </c>
      <c r="I1994" s="86">
        <v>44491</v>
      </c>
      <c r="J1994" s="87">
        <v>12177286.869999999</v>
      </c>
    </row>
    <row r="1995" spans="1:10" ht="36" x14ac:dyDescent="0.3">
      <c r="A1995" s="84" t="s">
        <v>4758</v>
      </c>
      <c r="B1995" s="85" t="s">
        <v>4453</v>
      </c>
      <c r="C1995" s="85" t="s">
        <v>4453</v>
      </c>
      <c r="D1995" s="85" t="s">
        <v>4759</v>
      </c>
      <c r="E1995" s="85" t="s">
        <v>100</v>
      </c>
      <c r="F1995" s="85" t="s">
        <v>122</v>
      </c>
      <c r="G1995" s="85" t="s">
        <v>611</v>
      </c>
      <c r="H1995" s="86" t="s">
        <v>118</v>
      </c>
      <c r="I1995" s="86">
        <v>44453</v>
      </c>
      <c r="J1995" s="87">
        <v>14697082.510000002</v>
      </c>
    </row>
    <row r="1996" spans="1:10" x14ac:dyDescent="0.3">
      <c r="A1996" s="84" t="s">
        <v>4760</v>
      </c>
      <c r="B1996" s="85" t="s">
        <v>145</v>
      </c>
      <c r="C1996" s="85" t="s">
        <v>145</v>
      </c>
      <c r="D1996" s="85" t="s">
        <v>4761</v>
      </c>
      <c r="E1996" s="85" t="s">
        <v>100</v>
      </c>
      <c r="F1996" s="85" t="s">
        <v>100</v>
      </c>
      <c r="G1996" s="85" t="s">
        <v>100</v>
      </c>
      <c r="H1996" s="86" t="s">
        <v>118</v>
      </c>
      <c r="I1996" s="86">
        <v>44228</v>
      </c>
      <c r="J1996" s="87">
        <v>5627336</v>
      </c>
    </row>
    <row r="1997" spans="1:10" x14ac:dyDescent="0.3">
      <c r="A1997" s="84" t="s">
        <v>4762</v>
      </c>
      <c r="B1997" s="85" t="s">
        <v>145</v>
      </c>
      <c r="C1997" s="85" t="s">
        <v>145</v>
      </c>
      <c r="D1997" s="85" t="s">
        <v>4763</v>
      </c>
      <c r="E1997" s="85" t="s">
        <v>100</v>
      </c>
      <c r="F1997" s="85" t="s">
        <v>100</v>
      </c>
      <c r="G1997" s="85" t="s">
        <v>100</v>
      </c>
      <c r="H1997" s="86" t="s">
        <v>118</v>
      </c>
      <c r="I1997" s="86">
        <v>44228</v>
      </c>
      <c r="J1997" s="87">
        <v>956651.33000000007</v>
      </c>
    </row>
    <row r="1998" spans="1:10" x14ac:dyDescent="0.3">
      <c r="A1998" s="84" t="s">
        <v>4764</v>
      </c>
      <c r="B1998" s="85" t="s">
        <v>145</v>
      </c>
      <c r="C1998" s="85" t="s">
        <v>145</v>
      </c>
      <c r="D1998" s="85" t="s">
        <v>4765</v>
      </c>
      <c r="E1998" s="85" t="s">
        <v>100</v>
      </c>
      <c r="F1998" s="85" t="s">
        <v>100</v>
      </c>
      <c r="G1998" s="85" t="s">
        <v>100</v>
      </c>
      <c r="H1998" s="86" t="s">
        <v>118</v>
      </c>
      <c r="I1998" s="86">
        <v>44228</v>
      </c>
      <c r="J1998" s="87">
        <v>13594957.439999999</v>
      </c>
    </row>
    <row r="1999" spans="1:10" x14ac:dyDescent="0.3">
      <c r="A1999" s="84" t="s">
        <v>4766</v>
      </c>
      <c r="B1999" s="85" t="s">
        <v>145</v>
      </c>
      <c r="C1999" s="85" t="s">
        <v>145</v>
      </c>
      <c r="D1999" s="85" t="s">
        <v>4767</v>
      </c>
      <c r="E1999" s="85" t="s">
        <v>100</v>
      </c>
      <c r="F1999" s="85" t="s">
        <v>100</v>
      </c>
      <c r="G1999" s="85" t="s">
        <v>100</v>
      </c>
      <c r="H1999" s="86" t="s">
        <v>118</v>
      </c>
      <c r="I1999" s="86">
        <v>44228</v>
      </c>
      <c r="J1999" s="87">
        <v>430535.72000000003</v>
      </c>
    </row>
    <row r="2000" spans="1:10" ht="24" x14ac:dyDescent="0.3">
      <c r="A2000" s="84" t="s">
        <v>4768</v>
      </c>
      <c r="B2000" s="85" t="s">
        <v>145</v>
      </c>
      <c r="C2000" s="85" t="s">
        <v>145</v>
      </c>
      <c r="D2000" s="85" t="s">
        <v>4769</v>
      </c>
      <c r="E2000" s="85" t="s">
        <v>100</v>
      </c>
      <c r="F2000" s="85" t="s">
        <v>122</v>
      </c>
      <c r="G2000" s="85" t="s">
        <v>4770</v>
      </c>
      <c r="H2000" s="86" t="s">
        <v>118</v>
      </c>
      <c r="I2000" s="86">
        <v>44517</v>
      </c>
      <c r="J2000" s="87">
        <v>1948706.53</v>
      </c>
    </row>
    <row r="2001" spans="1:10" ht="24" x14ac:dyDescent="0.3">
      <c r="A2001" s="84" t="s">
        <v>4771</v>
      </c>
      <c r="B2001" s="85" t="s">
        <v>145</v>
      </c>
      <c r="C2001" s="85" t="s">
        <v>145</v>
      </c>
      <c r="D2001" s="85" t="s">
        <v>4772</v>
      </c>
      <c r="E2001" s="85" t="s">
        <v>100</v>
      </c>
      <c r="F2001" s="85" t="s">
        <v>100</v>
      </c>
      <c r="G2001" s="85" t="s">
        <v>100</v>
      </c>
      <c r="H2001" s="86" t="s">
        <v>118</v>
      </c>
      <c r="I2001" s="86">
        <v>44228</v>
      </c>
      <c r="J2001" s="87">
        <v>3487463.0400000005</v>
      </c>
    </row>
    <row r="2002" spans="1:10" ht="36" x14ac:dyDescent="0.3">
      <c r="A2002" s="84" t="s">
        <v>4773</v>
      </c>
      <c r="B2002" s="85" t="s">
        <v>1088</v>
      </c>
      <c r="C2002" s="85" t="s">
        <v>145</v>
      </c>
      <c r="D2002" s="85" t="s">
        <v>4774</v>
      </c>
      <c r="E2002" s="85" t="s">
        <v>100</v>
      </c>
      <c r="F2002" s="85" t="s">
        <v>130</v>
      </c>
      <c r="G2002" s="85" t="s">
        <v>537</v>
      </c>
      <c r="H2002" s="86" t="s">
        <v>118</v>
      </c>
      <c r="I2002" s="86">
        <v>44508</v>
      </c>
      <c r="J2002" s="87">
        <v>4105625.1299999985</v>
      </c>
    </row>
    <row r="2003" spans="1:10" ht="36" x14ac:dyDescent="0.3">
      <c r="A2003" s="84" t="s">
        <v>4775</v>
      </c>
      <c r="B2003" s="85" t="s">
        <v>145</v>
      </c>
      <c r="C2003" s="85" t="s">
        <v>145</v>
      </c>
      <c r="D2003" s="85" t="s">
        <v>4776</v>
      </c>
      <c r="E2003" s="85" t="s">
        <v>100</v>
      </c>
      <c r="F2003" s="85" t="s">
        <v>841</v>
      </c>
      <c r="G2003" s="85" t="s">
        <v>1526</v>
      </c>
      <c r="H2003" s="86" t="s">
        <v>118</v>
      </c>
      <c r="I2003" s="86">
        <v>44518</v>
      </c>
      <c r="J2003" s="87">
        <v>775236.63</v>
      </c>
    </row>
    <row r="2004" spans="1:10" ht="24" x14ac:dyDescent="0.3">
      <c r="A2004" s="84" t="s">
        <v>4777</v>
      </c>
      <c r="B2004" s="85" t="s">
        <v>145</v>
      </c>
      <c r="C2004" s="85" t="s">
        <v>145</v>
      </c>
      <c r="D2004" s="85" t="s">
        <v>4778</v>
      </c>
      <c r="E2004" s="85" t="s">
        <v>100</v>
      </c>
      <c r="F2004" s="85" t="s">
        <v>841</v>
      </c>
      <c r="G2004" s="85" t="s">
        <v>4516</v>
      </c>
      <c r="H2004" s="86" t="s">
        <v>118</v>
      </c>
      <c r="I2004" s="86">
        <v>44488</v>
      </c>
      <c r="J2004" s="87">
        <v>1719881.4700000002</v>
      </c>
    </row>
    <row r="2005" spans="1:10" x14ac:dyDescent="0.3">
      <c r="A2005" s="84" t="s">
        <v>4779</v>
      </c>
      <c r="B2005" s="85" t="s">
        <v>145</v>
      </c>
      <c r="C2005" s="85" t="s">
        <v>145</v>
      </c>
      <c r="D2005" s="85" t="s">
        <v>4780</v>
      </c>
      <c r="E2005" s="85" t="s">
        <v>100</v>
      </c>
      <c r="F2005" s="85" t="s">
        <v>130</v>
      </c>
      <c r="G2005" s="85" t="s">
        <v>1334</v>
      </c>
      <c r="H2005" s="86" t="s">
        <v>118</v>
      </c>
      <c r="I2005" s="86">
        <v>44516</v>
      </c>
      <c r="J2005" s="87">
        <v>6492229.5999999996</v>
      </c>
    </row>
    <row r="2006" spans="1:10" ht="36" x14ac:dyDescent="0.3">
      <c r="A2006" s="84" t="s">
        <v>4781</v>
      </c>
      <c r="B2006" s="85" t="s">
        <v>423</v>
      </c>
      <c r="C2006" s="85" t="s">
        <v>423</v>
      </c>
      <c r="D2006" s="85" t="s">
        <v>4782</v>
      </c>
      <c r="E2006" s="85" t="s">
        <v>100</v>
      </c>
      <c r="F2006" s="85" t="s">
        <v>122</v>
      </c>
      <c r="G2006" s="85" t="s">
        <v>583</v>
      </c>
      <c r="H2006" s="86" t="s">
        <v>118</v>
      </c>
      <c r="I2006" s="86">
        <v>44378</v>
      </c>
      <c r="J2006" s="87">
        <v>1630742.74</v>
      </c>
    </row>
    <row r="2007" spans="1:10" ht="36" x14ac:dyDescent="0.3">
      <c r="A2007" s="84" t="s">
        <v>4783</v>
      </c>
      <c r="B2007" s="85" t="s">
        <v>115</v>
      </c>
      <c r="C2007" s="85" t="s">
        <v>115</v>
      </c>
      <c r="D2007" s="85" t="s">
        <v>4784</v>
      </c>
      <c r="E2007" s="85" t="s">
        <v>2929</v>
      </c>
      <c r="F2007" s="85" t="s">
        <v>100</v>
      </c>
      <c r="G2007" s="85" t="s">
        <v>100</v>
      </c>
      <c r="H2007" s="86" t="s">
        <v>118</v>
      </c>
      <c r="I2007" s="86">
        <v>44469</v>
      </c>
      <c r="J2007" s="87">
        <v>6223752</v>
      </c>
    </row>
    <row r="2008" spans="1:10" ht="36" x14ac:dyDescent="0.3">
      <c r="A2008" s="84" t="s">
        <v>4785</v>
      </c>
      <c r="B2008" s="85" t="s">
        <v>115</v>
      </c>
      <c r="C2008" s="85" t="s">
        <v>115</v>
      </c>
      <c r="D2008" s="85" t="s">
        <v>4786</v>
      </c>
      <c r="E2008" s="85" t="s">
        <v>126</v>
      </c>
      <c r="F2008" s="85" t="s">
        <v>100</v>
      </c>
      <c r="G2008" s="85" t="s">
        <v>100</v>
      </c>
      <c r="H2008" s="86" t="s">
        <v>118</v>
      </c>
      <c r="I2008" s="86">
        <v>44468</v>
      </c>
      <c r="J2008" s="87">
        <v>5936015</v>
      </c>
    </row>
    <row r="2009" spans="1:10" x14ac:dyDescent="0.3">
      <c r="A2009" s="84" t="s">
        <v>4787</v>
      </c>
      <c r="B2009" s="85" t="s">
        <v>145</v>
      </c>
      <c r="C2009" s="85" t="s">
        <v>145</v>
      </c>
      <c r="D2009" s="85" t="s">
        <v>4788</v>
      </c>
      <c r="E2009" s="85" t="s">
        <v>100</v>
      </c>
      <c r="F2009" s="85" t="s">
        <v>100</v>
      </c>
      <c r="G2009" s="85" t="s">
        <v>100</v>
      </c>
      <c r="H2009" s="86" t="s">
        <v>118</v>
      </c>
      <c r="I2009" s="86">
        <v>44228</v>
      </c>
      <c r="J2009" s="87">
        <v>894097.44</v>
      </c>
    </row>
    <row r="2010" spans="1:10" ht="24" x14ac:dyDescent="0.3">
      <c r="A2010" s="84" t="s">
        <v>4789</v>
      </c>
      <c r="B2010" s="85" t="s">
        <v>145</v>
      </c>
      <c r="C2010" s="85" t="s">
        <v>145</v>
      </c>
      <c r="D2010" s="85" t="s">
        <v>2894</v>
      </c>
      <c r="E2010" s="85" t="s">
        <v>100</v>
      </c>
      <c r="F2010" s="85" t="s">
        <v>130</v>
      </c>
      <c r="G2010" s="85" t="s">
        <v>2616</v>
      </c>
      <c r="H2010" s="86" t="s">
        <v>118</v>
      </c>
      <c r="I2010" s="86">
        <v>44522</v>
      </c>
      <c r="J2010" s="87">
        <v>1648835.43</v>
      </c>
    </row>
    <row r="2011" spans="1:10" x14ac:dyDescent="0.3">
      <c r="A2011" s="84" t="s">
        <v>4790</v>
      </c>
      <c r="B2011" s="85" t="s">
        <v>145</v>
      </c>
      <c r="C2011" s="85" t="s">
        <v>145</v>
      </c>
      <c r="D2011" s="85" t="s">
        <v>4791</v>
      </c>
      <c r="E2011" s="85" t="s">
        <v>100</v>
      </c>
      <c r="F2011" s="85" t="s">
        <v>100</v>
      </c>
      <c r="G2011" s="85" t="s">
        <v>100</v>
      </c>
      <c r="H2011" s="86" t="s">
        <v>118</v>
      </c>
      <c r="I2011" s="86">
        <v>44228</v>
      </c>
      <c r="J2011" s="87">
        <v>73275.839999999997</v>
      </c>
    </row>
    <row r="2012" spans="1:10" ht="24" x14ac:dyDescent="0.3">
      <c r="A2012" s="84" t="s">
        <v>4792</v>
      </c>
      <c r="B2012" s="85" t="s">
        <v>1088</v>
      </c>
      <c r="C2012" s="85" t="s">
        <v>145</v>
      </c>
      <c r="D2012" s="85" t="s">
        <v>4793</v>
      </c>
      <c r="E2012" s="85" t="s">
        <v>100</v>
      </c>
      <c r="F2012" s="85" t="s">
        <v>173</v>
      </c>
      <c r="G2012" s="85" t="s">
        <v>3285</v>
      </c>
      <c r="H2012" s="86" t="s">
        <v>118</v>
      </c>
      <c r="I2012" s="86">
        <v>44539</v>
      </c>
      <c r="J2012" s="87">
        <v>4996573.8599999994</v>
      </c>
    </row>
    <row r="2013" spans="1:10" ht="24" x14ac:dyDescent="0.3">
      <c r="A2013" s="84" t="s">
        <v>4794</v>
      </c>
      <c r="B2013" s="85" t="s">
        <v>145</v>
      </c>
      <c r="C2013" s="85" t="s">
        <v>145</v>
      </c>
      <c r="D2013" s="85" t="s">
        <v>4795</v>
      </c>
      <c r="E2013" s="85" t="s">
        <v>2669</v>
      </c>
      <c r="F2013" s="85" t="s">
        <v>100</v>
      </c>
      <c r="G2013" s="85" t="s">
        <v>100</v>
      </c>
      <c r="H2013" s="86" t="s">
        <v>118</v>
      </c>
      <c r="I2013" s="86">
        <v>44523</v>
      </c>
      <c r="J2013" s="87">
        <v>11742704.439999999</v>
      </c>
    </row>
    <row r="2014" spans="1:10" ht="24" x14ac:dyDescent="0.3">
      <c r="A2014" s="84" t="s">
        <v>4796</v>
      </c>
      <c r="B2014" s="85" t="s">
        <v>145</v>
      </c>
      <c r="C2014" s="85" t="s">
        <v>145</v>
      </c>
      <c r="D2014" s="85" t="s">
        <v>4797</v>
      </c>
      <c r="E2014" s="85" t="s">
        <v>100</v>
      </c>
      <c r="F2014" s="85" t="s">
        <v>196</v>
      </c>
      <c r="G2014" s="85" t="s">
        <v>3196</v>
      </c>
      <c r="H2014" s="86" t="s">
        <v>118</v>
      </c>
      <c r="I2014" s="86">
        <v>44546</v>
      </c>
      <c r="J2014" s="87">
        <v>3984333.9899999993</v>
      </c>
    </row>
    <row r="2015" spans="1:10" x14ac:dyDescent="0.3">
      <c r="A2015" s="84" t="s">
        <v>4798</v>
      </c>
      <c r="B2015" s="85" t="s">
        <v>145</v>
      </c>
      <c r="C2015" s="85" t="s">
        <v>145</v>
      </c>
      <c r="D2015" s="85" t="s">
        <v>4799</v>
      </c>
      <c r="E2015" s="85" t="s">
        <v>100</v>
      </c>
      <c r="F2015" s="85" t="s">
        <v>709</v>
      </c>
      <c r="G2015" s="85" t="s">
        <v>4800</v>
      </c>
      <c r="H2015" s="86" t="s">
        <v>118</v>
      </c>
      <c r="I2015" s="86">
        <v>44524</v>
      </c>
      <c r="J2015" s="87">
        <v>84591.51</v>
      </c>
    </row>
    <row r="2016" spans="1:10" x14ac:dyDescent="0.3">
      <c r="A2016" s="84" t="s">
        <v>4801</v>
      </c>
      <c r="B2016" s="85" t="s">
        <v>145</v>
      </c>
      <c r="C2016" s="85" t="s">
        <v>145</v>
      </c>
      <c r="D2016" s="85" t="s">
        <v>4802</v>
      </c>
      <c r="E2016" s="85" t="s">
        <v>100</v>
      </c>
      <c r="F2016" s="85" t="s">
        <v>130</v>
      </c>
      <c r="G2016" s="85" t="s">
        <v>1334</v>
      </c>
      <c r="H2016" s="86" t="s">
        <v>118</v>
      </c>
      <c r="I2016" s="86">
        <v>44525</v>
      </c>
      <c r="J2016" s="87">
        <v>2205848.2599999998</v>
      </c>
    </row>
    <row r="2017" spans="1:10" ht="24" x14ac:dyDescent="0.3">
      <c r="A2017" s="84" t="s">
        <v>4803</v>
      </c>
      <c r="B2017" s="85" t="s">
        <v>145</v>
      </c>
      <c r="C2017" s="85" t="s">
        <v>145</v>
      </c>
      <c r="D2017" s="85" t="s">
        <v>4804</v>
      </c>
      <c r="E2017" s="85" t="s">
        <v>100</v>
      </c>
      <c r="F2017" s="85" t="s">
        <v>162</v>
      </c>
      <c r="G2017" s="85" t="s">
        <v>163</v>
      </c>
      <c r="H2017" s="86" t="s">
        <v>118</v>
      </c>
      <c r="I2017" s="86">
        <v>44522</v>
      </c>
      <c r="J2017" s="87">
        <v>3860887.8199999994</v>
      </c>
    </row>
    <row r="2018" spans="1:10" ht="24" x14ac:dyDescent="0.3">
      <c r="A2018" s="84" t="s">
        <v>4805</v>
      </c>
      <c r="B2018" s="85" t="s">
        <v>145</v>
      </c>
      <c r="C2018" s="85" t="s">
        <v>145</v>
      </c>
      <c r="D2018" s="85" t="s">
        <v>4806</v>
      </c>
      <c r="E2018" s="85" t="s">
        <v>100</v>
      </c>
      <c r="F2018" s="85" t="s">
        <v>196</v>
      </c>
      <c r="G2018" s="85" t="s">
        <v>2296</v>
      </c>
      <c r="H2018" s="86" t="s">
        <v>118</v>
      </c>
      <c r="I2018" s="86">
        <v>44536</v>
      </c>
      <c r="J2018" s="87">
        <v>3705400.4900000007</v>
      </c>
    </row>
    <row r="2019" spans="1:10" ht="24" x14ac:dyDescent="0.3">
      <c r="A2019" s="84" t="s">
        <v>4807</v>
      </c>
      <c r="B2019" s="85" t="s">
        <v>145</v>
      </c>
      <c r="C2019" s="85" t="s">
        <v>145</v>
      </c>
      <c r="D2019" s="85" t="s">
        <v>4808</v>
      </c>
      <c r="E2019" s="85" t="s">
        <v>100</v>
      </c>
      <c r="F2019" s="85" t="s">
        <v>196</v>
      </c>
      <c r="G2019" s="85" t="s">
        <v>4809</v>
      </c>
      <c r="H2019" s="86" t="s">
        <v>118</v>
      </c>
      <c r="I2019" s="86">
        <v>44536</v>
      </c>
      <c r="J2019" s="87">
        <v>1561571.3800000001</v>
      </c>
    </row>
    <row r="2020" spans="1:10" ht="24" x14ac:dyDescent="0.3">
      <c r="A2020" s="84" t="s">
        <v>4810</v>
      </c>
      <c r="B2020" s="85" t="s">
        <v>145</v>
      </c>
      <c r="C2020" s="85" t="s">
        <v>145</v>
      </c>
      <c r="D2020" s="85" t="s">
        <v>4811</v>
      </c>
      <c r="E2020" s="85" t="s">
        <v>100</v>
      </c>
      <c r="F2020" s="85" t="s">
        <v>428</v>
      </c>
      <c r="G2020" s="85" t="s">
        <v>429</v>
      </c>
      <c r="H2020" s="86" t="s">
        <v>118</v>
      </c>
      <c r="I2020" s="86">
        <v>44532</v>
      </c>
      <c r="J2020" s="87">
        <v>912829.92999999993</v>
      </c>
    </row>
    <row r="2021" spans="1:10" ht="48" x14ac:dyDescent="0.3">
      <c r="A2021" s="84" t="s">
        <v>4812</v>
      </c>
      <c r="B2021" s="85" t="s">
        <v>145</v>
      </c>
      <c r="C2021" s="85" t="s">
        <v>145</v>
      </c>
      <c r="D2021" s="85" t="s">
        <v>4813</v>
      </c>
      <c r="E2021" s="85" t="s">
        <v>100</v>
      </c>
      <c r="F2021" s="85" t="s">
        <v>162</v>
      </c>
      <c r="G2021" s="85" t="s">
        <v>163</v>
      </c>
      <c r="H2021" s="86" t="s">
        <v>118</v>
      </c>
      <c r="I2021" s="86">
        <v>44545</v>
      </c>
      <c r="J2021" s="87">
        <v>818149.33000000007</v>
      </c>
    </row>
    <row r="2022" spans="1:10" ht="36" x14ac:dyDescent="0.3">
      <c r="A2022" s="84" t="s">
        <v>4814</v>
      </c>
      <c r="B2022" s="85" t="s">
        <v>115</v>
      </c>
      <c r="C2022" s="85" t="s">
        <v>115</v>
      </c>
      <c r="D2022" s="85" t="s">
        <v>4815</v>
      </c>
      <c r="E2022" s="85" t="s">
        <v>126</v>
      </c>
      <c r="F2022" s="85" t="s">
        <v>342</v>
      </c>
      <c r="G2022" s="85" t="s">
        <v>343</v>
      </c>
      <c r="H2022" s="86" t="s">
        <v>118</v>
      </c>
      <c r="I2022" s="86">
        <v>44475</v>
      </c>
      <c r="J2022" s="87">
        <v>5344362.3599999994</v>
      </c>
    </row>
    <row r="2023" spans="1:10" ht="24" x14ac:dyDescent="0.3">
      <c r="A2023" s="84" t="s">
        <v>4816</v>
      </c>
      <c r="B2023" s="85" t="s">
        <v>115</v>
      </c>
      <c r="C2023" s="85" t="s">
        <v>115</v>
      </c>
      <c r="D2023" s="85" t="s">
        <v>4817</v>
      </c>
      <c r="E2023" s="85" t="s">
        <v>4818</v>
      </c>
      <c r="F2023" s="85" t="s">
        <v>364</v>
      </c>
      <c r="G2023" s="85" t="s">
        <v>4819</v>
      </c>
      <c r="H2023" s="86" t="s">
        <v>118</v>
      </c>
      <c r="I2023" s="86">
        <v>44498</v>
      </c>
      <c r="J2023" s="87">
        <v>4252565.51</v>
      </c>
    </row>
    <row r="2024" spans="1:10" ht="24" x14ac:dyDescent="0.3">
      <c r="A2024" s="84" t="s">
        <v>4820</v>
      </c>
      <c r="B2024" s="85" t="s">
        <v>3454</v>
      </c>
      <c r="C2024" s="85" t="s">
        <v>3454</v>
      </c>
      <c r="D2024" s="85" t="s">
        <v>4821</v>
      </c>
      <c r="E2024" s="85" t="s">
        <v>100</v>
      </c>
      <c r="F2024" s="85" t="s">
        <v>130</v>
      </c>
      <c r="G2024" s="85" t="s">
        <v>1614</v>
      </c>
      <c r="H2024" s="86" t="s">
        <v>118</v>
      </c>
      <c r="I2024" s="86">
        <v>44501</v>
      </c>
      <c r="J2024" s="87">
        <v>4505495.78</v>
      </c>
    </row>
    <row r="2025" spans="1:10" ht="24" x14ac:dyDescent="0.3">
      <c r="A2025" s="84" t="s">
        <v>4822</v>
      </c>
      <c r="B2025" s="85" t="s">
        <v>3454</v>
      </c>
      <c r="C2025" s="85" t="s">
        <v>3454</v>
      </c>
      <c r="D2025" s="85" t="s">
        <v>4823</v>
      </c>
      <c r="E2025" s="85" t="s">
        <v>100</v>
      </c>
      <c r="F2025" s="85" t="s">
        <v>130</v>
      </c>
      <c r="G2025" s="85" t="s">
        <v>211</v>
      </c>
      <c r="H2025" s="86" t="s">
        <v>118</v>
      </c>
      <c r="I2025" s="86">
        <v>44501</v>
      </c>
      <c r="J2025" s="87">
        <v>2110676.46</v>
      </c>
    </row>
    <row r="2026" spans="1:10" ht="36" x14ac:dyDescent="0.3">
      <c r="A2026" s="84" t="s">
        <v>4824</v>
      </c>
      <c r="B2026" s="85" t="s">
        <v>3454</v>
      </c>
      <c r="C2026" s="85" t="s">
        <v>3454</v>
      </c>
      <c r="D2026" s="85" t="s">
        <v>4825</v>
      </c>
      <c r="E2026" s="85" t="s">
        <v>100</v>
      </c>
      <c r="F2026" s="85" t="s">
        <v>130</v>
      </c>
      <c r="G2026" s="85" t="s">
        <v>588</v>
      </c>
      <c r="H2026" s="86" t="s">
        <v>118</v>
      </c>
      <c r="I2026" s="86">
        <v>44501</v>
      </c>
      <c r="J2026" s="87">
        <v>2858791.08</v>
      </c>
    </row>
    <row r="2027" spans="1:10" ht="24" x14ac:dyDescent="0.3">
      <c r="A2027" s="84" t="s">
        <v>4826</v>
      </c>
      <c r="B2027" s="85" t="s">
        <v>145</v>
      </c>
      <c r="C2027" s="85" t="s">
        <v>145</v>
      </c>
      <c r="D2027" s="85" t="s">
        <v>4827</v>
      </c>
      <c r="E2027" s="85" t="s">
        <v>100</v>
      </c>
      <c r="F2027" s="85" t="s">
        <v>830</v>
      </c>
      <c r="G2027" s="85" t="s">
        <v>4828</v>
      </c>
      <c r="H2027" s="86" t="s">
        <v>118</v>
      </c>
      <c r="I2027" s="86">
        <v>44543</v>
      </c>
      <c r="J2027" s="87">
        <v>3972967.6500000004</v>
      </c>
    </row>
    <row r="2028" spans="1:10" ht="36" x14ac:dyDescent="0.3">
      <c r="A2028" s="84" t="s">
        <v>4829</v>
      </c>
      <c r="B2028" s="85" t="s">
        <v>3454</v>
      </c>
      <c r="C2028" s="85" t="s">
        <v>3454</v>
      </c>
      <c r="D2028" s="85" t="s">
        <v>4830</v>
      </c>
      <c r="E2028" s="85" t="s">
        <v>100</v>
      </c>
      <c r="F2028" s="85" t="s">
        <v>130</v>
      </c>
      <c r="G2028" s="85" t="s">
        <v>588</v>
      </c>
      <c r="H2028" s="86" t="s">
        <v>118</v>
      </c>
      <c r="I2028" s="86">
        <v>44467</v>
      </c>
      <c r="J2028" s="87">
        <v>1996386.1</v>
      </c>
    </row>
    <row r="2029" spans="1:10" ht="48" x14ac:dyDescent="0.3">
      <c r="A2029" s="84" t="s">
        <v>4831</v>
      </c>
      <c r="B2029" s="85" t="s">
        <v>3454</v>
      </c>
      <c r="C2029" s="85" t="s">
        <v>3454</v>
      </c>
      <c r="D2029" s="85" t="s">
        <v>4832</v>
      </c>
      <c r="E2029" s="85" t="s">
        <v>100</v>
      </c>
      <c r="F2029" s="85" t="s">
        <v>130</v>
      </c>
      <c r="G2029" s="85" t="s">
        <v>3472</v>
      </c>
      <c r="H2029" s="86" t="s">
        <v>118</v>
      </c>
      <c r="I2029" s="86">
        <v>44531</v>
      </c>
      <c r="J2029" s="87">
        <v>2528695.56</v>
      </c>
    </row>
    <row r="2030" spans="1:10" x14ac:dyDescent="0.3">
      <c r="A2030" s="84" t="s">
        <v>4833</v>
      </c>
      <c r="B2030" s="85" t="s">
        <v>3454</v>
      </c>
      <c r="C2030" s="85" t="s">
        <v>3454</v>
      </c>
      <c r="D2030" s="85" t="s">
        <v>4834</v>
      </c>
      <c r="E2030" s="85" t="s">
        <v>100</v>
      </c>
      <c r="F2030" s="85" t="s">
        <v>173</v>
      </c>
      <c r="G2030" s="85" t="s">
        <v>1661</v>
      </c>
      <c r="H2030" s="86" t="s">
        <v>118</v>
      </c>
      <c r="I2030" s="86">
        <v>44501</v>
      </c>
      <c r="J2030" s="87">
        <v>3187627.08</v>
      </c>
    </row>
    <row r="2031" spans="1:10" ht="24" x14ac:dyDescent="0.3">
      <c r="A2031" s="84" t="s">
        <v>4835</v>
      </c>
      <c r="B2031" s="85" t="s">
        <v>3454</v>
      </c>
      <c r="C2031" s="85" t="s">
        <v>3454</v>
      </c>
      <c r="D2031" s="85" t="s">
        <v>4836</v>
      </c>
      <c r="E2031" s="85" t="s">
        <v>100</v>
      </c>
      <c r="F2031" s="85" t="s">
        <v>203</v>
      </c>
      <c r="G2031" s="85" t="s">
        <v>4837</v>
      </c>
      <c r="H2031" s="86" t="s">
        <v>118</v>
      </c>
      <c r="I2031" s="86">
        <v>44501</v>
      </c>
      <c r="J2031" s="87">
        <v>2345692.48</v>
      </c>
    </row>
    <row r="2032" spans="1:10" ht="24" x14ac:dyDescent="0.3">
      <c r="A2032" s="84" t="s">
        <v>4838</v>
      </c>
      <c r="B2032" s="85" t="s">
        <v>145</v>
      </c>
      <c r="C2032" s="85" t="s">
        <v>145</v>
      </c>
      <c r="D2032" s="85" t="s">
        <v>4839</v>
      </c>
      <c r="E2032" s="85" t="s">
        <v>100</v>
      </c>
      <c r="F2032" s="85" t="s">
        <v>130</v>
      </c>
      <c r="G2032" s="85" t="s">
        <v>291</v>
      </c>
      <c r="H2032" s="86" t="s">
        <v>118</v>
      </c>
      <c r="I2032" s="86">
        <v>44548</v>
      </c>
      <c r="J2032" s="87">
        <v>2313672.7199999997</v>
      </c>
    </row>
    <row r="2033" spans="1:10" x14ac:dyDescent="0.3">
      <c r="A2033" s="84" t="s">
        <v>4840</v>
      </c>
      <c r="B2033" s="85" t="s">
        <v>145</v>
      </c>
      <c r="C2033" s="85" t="s">
        <v>145</v>
      </c>
      <c r="D2033" s="85" t="s">
        <v>4841</v>
      </c>
      <c r="E2033" s="85" t="s">
        <v>100</v>
      </c>
      <c r="F2033" s="85" t="s">
        <v>100</v>
      </c>
      <c r="G2033" s="85" t="s">
        <v>100</v>
      </c>
      <c r="H2033" s="86" t="s">
        <v>118</v>
      </c>
      <c r="I2033" s="86">
        <v>44470</v>
      </c>
      <c r="J2033" s="87">
        <v>627200</v>
      </c>
    </row>
    <row r="2034" spans="1:10" ht="24" x14ac:dyDescent="0.3">
      <c r="A2034" s="84" t="s">
        <v>4842</v>
      </c>
      <c r="B2034" s="85" t="s">
        <v>145</v>
      </c>
      <c r="C2034" s="85" t="s">
        <v>145</v>
      </c>
      <c r="D2034" s="85" t="s">
        <v>4843</v>
      </c>
      <c r="E2034" s="85" t="s">
        <v>100</v>
      </c>
      <c r="F2034" s="85" t="s">
        <v>100</v>
      </c>
      <c r="G2034" s="85" t="s">
        <v>100</v>
      </c>
      <c r="H2034" s="86" t="s">
        <v>118</v>
      </c>
      <c r="I2034" s="86">
        <v>44228</v>
      </c>
      <c r="J2034" s="87">
        <v>1478426.2899999998</v>
      </c>
    </row>
    <row r="2035" spans="1:10" ht="36" x14ac:dyDescent="0.3">
      <c r="A2035" s="84" t="s">
        <v>4844</v>
      </c>
      <c r="B2035" s="85" t="s">
        <v>145</v>
      </c>
      <c r="C2035" s="85" t="s">
        <v>145</v>
      </c>
      <c r="D2035" s="85" t="s">
        <v>4845</v>
      </c>
      <c r="E2035" s="85" t="s">
        <v>100</v>
      </c>
      <c r="F2035" s="85" t="s">
        <v>314</v>
      </c>
      <c r="G2035" s="85" t="s">
        <v>315</v>
      </c>
      <c r="H2035" s="86" t="s">
        <v>118</v>
      </c>
      <c r="I2035" s="86">
        <v>44552</v>
      </c>
      <c r="J2035" s="87">
        <v>695747.09</v>
      </c>
    </row>
    <row r="2036" spans="1:10" ht="24" x14ac:dyDescent="0.3">
      <c r="A2036" s="84" t="s">
        <v>4846</v>
      </c>
      <c r="B2036" s="85" t="s">
        <v>145</v>
      </c>
      <c r="C2036" s="85" t="s">
        <v>145</v>
      </c>
      <c r="D2036" s="85" t="s">
        <v>4847</v>
      </c>
      <c r="E2036" s="85" t="s">
        <v>100</v>
      </c>
      <c r="F2036" s="85" t="s">
        <v>147</v>
      </c>
      <c r="G2036" s="85" t="s">
        <v>148</v>
      </c>
      <c r="H2036" s="86" t="s">
        <v>118</v>
      </c>
      <c r="I2036" s="86">
        <v>44551</v>
      </c>
      <c r="J2036" s="87">
        <v>1947393.3399999999</v>
      </c>
    </row>
    <row r="2037" spans="1:10" ht="24" x14ac:dyDescent="0.3">
      <c r="A2037" s="84" t="s">
        <v>4848</v>
      </c>
      <c r="B2037" s="85" t="s">
        <v>145</v>
      </c>
      <c r="C2037" s="85" t="s">
        <v>145</v>
      </c>
      <c r="D2037" s="85" t="s">
        <v>4849</v>
      </c>
      <c r="E2037" s="85" t="s">
        <v>100</v>
      </c>
      <c r="F2037" s="85" t="s">
        <v>100</v>
      </c>
      <c r="G2037" s="85" t="s">
        <v>100</v>
      </c>
      <c r="H2037" s="86" t="s">
        <v>118</v>
      </c>
      <c r="I2037" s="86">
        <v>44228</v>
      </c>
      <c r="J2037" s="87">
        <v>311612.03999999998</v>
      </c>
    </row>
    <row r="2038" spans="1:10" ht="36" x14ac:dyDescent="0.3">
      <c r="A2038" s="84" t="s">
        <v>4850</v>
      </c>
      <c r="B2038" s="85" t="s">
        <v>145</v>
      </c>
      <c r="C2038" s="85" t="s">
        <v>145</v>
      </c>
      <c r="D2038" s="85" t="s">
        <v>4851</v>
      </c>
      <c r="E2038" s="85" t="s">
        <v>100</v>
      </c>
      <c r="F2038" s="85" t="s">
        <v>130</v>
      </c>
      <c r="G2038" s="85" t="s">
        <v>806</v>
      </c>
      <c r="H2038" s="86" t="s">
        <v>118</v>
      </c>
      <c r="I2038" s="86">
        <v>44553</v>
      </c>
      <c r="J2038" s="87">
        <v>1238444.29</v>
      </c>
    </row>
    <row r="2039" spans="1:10" ht="24" x14ac:dyDescent="0.3">
      <c r="A2039" s="84" t="s">
        <v>4852</v>
      </c>
      <c r="B2039" s="85" t="s">
        <v>145</v>
      </c>
      <c r="C2039" s="85" t="s">
        <v>145</v>
      </c>
      <c r="D2039" s="85" t="s">
        <v>4853</v>
      </c>
      <c r="E2039" s="85" t="s">
        <v>100</v>
      </c>
      <c r="F2039" s="85" t="s">
        <v>853</v>
      </c>
      <c r="G2039" s="85" t="s">
        <v>3579</v>
      </c>
      <c r="H2039" s="86" t="s">
        <v>118</v>
      </c>
      <c r="I2039" s="86">
        <v>44551</v>
      </c>
      <c r="J2039" s="87">
        <v>3729006.34</v>
      </c>
    </row>
    <row r="2040" spans="1:10" ht="24" x14ac:dyDescent="0.3">
      <c r="A2040" s="84" t="s">
        <v>4854</v>
      </c>
      <c r="B2040" s="85" t="s">
        <v>145</v>
      </c>
      <c r="C2040" s="85" t="s">
        <v>145</v>
      </c>
      <c r="D2040" s="85" t="s">
        <v>4855</v>
      </c>
      <c r="E2040" s="85" t="s">
        <v>100</v>
      </c>
      <c r="F2040" s="85" t="s">
        <v>853</v>
      </c>
      <c r="G2040" s="85" t="s">
        <v>854</v>
      </c>
      <c r="H2040" s="86" t="s">
        <v>118</v>
      </c>
      <c r="I2040" s="86">
        <v>44551</v>
      </c>
      <c r="J2040" s="87">
        <v>901267.66</v>
      </c>
    </row>
    <row r="2041" spans="1:10" ht="36" x14ac:dyDescent="0.3">
      <c r="A2041" s="84" t="s">
        <v>4856</v>
      </c>
      <c r="B2041" s="85" t="s">
        <v>145</v>
      </c>
      <c r="C2041" s="85" t="s">
        <v>145</v>
      </c>
      <c r="D2041" s="85" t="s">
        <v>4857</v>
      </c>
      <c r="E2041" s="85" t="s">
        <v>100</v>
      </c>
      <c r="F2041" s="85" t="s">
        <v>162</v>
      </c>
      <c r="G2041" s="85" t="s">
        <v>1906</v>
      </c>
      <c r="H2041" s="86" t="s">
        <v>118</v>
      </c>
      <c r="I2041" s="86">
        <v>44553</v>
      </c>
      <c r="J2041" s="87">
        <v>2444985.15</v>
      </c>
    </row>
    <row r="2042" spans="1:10" ht="24" x14ac:dyDescent="0.3">
      <c r="A2042" s="84" t="s">
        <v>4858</v>
      </c>
      <c r="B2042" s="85" t="s">
        <v>145</v>
      </c>
      <c r="C2042" s="85" t="s">
        <v>145</v>
      </c>
      <c r="D2042" s="85" t="s">
        <v>4859</v>
      </c>
      <c r="E2042" s="85" t="s">
        <v>100</v>
      </c>
      <c r="F2042" s="85" t="s">
        <v>158</v>
      </c>
      <c r="G2042" s="85" t="s">
        <v>2222</v>
      </c>
      <c r="H2042" s="86" t="s">
        <v>118</v>
      </c>
      <c r="I2042" s="86">
        <v>44552</v>
      </c>
      <c r="J2042" s="87">
        <v>2747116.8899999997</v>
      </c>
    </row>
    <row r="2043" spans="1:10" ht="24" x14ac:dyDescent="0.3">
      <c r="A2043" s="84" t="s">
        <v>4860</v>
      </c>
      <c r="B2043" s="85" t="s">
        <v>145</v>
      </c>
      <c r="C2043" s="85" t="s">
        <v>145</v>
      </c>
      <c r="D2043" s="85" t="s">
        <v>4861</v>
      </c>
      <c r="E2043" s="85" t="s">
        <v>100</v>
      </c>
      <c r="F2043" s="85" t="s">
        <v>196</v>
      </c>
      <c r="G2043" s="85" t="s">
        <v>4862</v>
      </c>
      <c r="H2043" s="86" t="s">
        <v>118</v>
      </c>
      <c r="I2043" s="86">
        <v>44551</v>
      </c>
      <c r="J2043" s="87">
        <v>2008676</v>
      </c>
    </row>
    <row r="2044" spans="1:10" ht="24" x14ac:dyDescent="0.3">
      <c r="A2044" s="84" t="s">
        <v>4863</v>
      </c>
      <c r="B2044" s="85" t="s">
        <v>145</v>
      </c>
      <c r="C2044" s="85" t="s">
        <v>145</v>
      </c>
      <c r="D2044" s="85" t="s">
        <v>4864</v>
      </c>
      <c r="E2044" s="85" t="s">
        <v>100</v>
      </c>
      <c r="F2044" s="85" t="s">
        <v>122</v>
      </c>
      <c r="G2044" s="85" t="s">
        <v>821</v>
      </c>
      <c r="H2044" s="86" t="s">
        <v>118</v>
      </c>
      <c r="I2044" s="86">
        <v>44551</v>
      </c>
      <c r="J2044" s="87">
        <v>2682298.65</v>
      </c>
    </row>
    <row r="2045" spans="1:10" ht="36" x14ac:dyDescent="0.3">
      <c r="A2045" s="84" t="s">
        <v>4865</v>
      </c>
      <c r="B2045" s="85" t="s">
        <v>145</v>
      </c>
      <c r="C2045" s="85" t="s">
        <v>145</v>
      </c>
      <c r="D2045" s="85" t="s">
        <v>4866</v>
      </c>
      <c r="E2045" s="85" t="s">
        <v>100</v>
      </c>
      <c r="F2045" s="85" t="s">
        <v>853</v>
      </c>
      <c r="G2045" s="85" t="s">
        <v>4867</v>
      </c>
      <c r="H2045" s="86" t="s">
        <v>118</v>
      </c>
      <c r="I2045" s="86">
        <v>44551</v>
      </c>
      <c r="J2045" s="87">
        <v>2554568.9499999997</v>
      </c>
    </row>
    <row r="2046" spans="1:10" ht="24" x14ac:dyDescent="0.3">
      <c r="A2046" s="84" t="s">
        <v>4868</v>
      </c>
      <c r="B2046" s="85" t="s">
        <v>145</v>
      </c>
      <c r="C2046" s="85" t="s">
        <v>145</v>
      </c>
      <c r="D2046" s="85" t="s">
        <v>4869</v>
      </c>
      <c r="E2046" s="85" t="s">
        <v>100</v>
      </c>
      <c r="F2046" s="85" t="s">
        <v>100</v>
      </c>
      <c r="G2046" s="85" t="s">
        <v>100</v>
      </c>
      <c r="H2046" s="86" t="s">
        <v>118</v>
      </c>
      <c r="I2046" s="86">
        <v>44228</v>
      </c>
      <c r="J2046" s="87">
        <v>965134.55999999994</v>
      </c>
    </row>
    <row r="2047" spans="1:10" x14ac:dyDescent="0.3">
      <c r="A2047" s="84" t="s">
        <v>4870</v>
      </c>
      <c r="B2047" s="85" t="s">
        <v>145</v>
      </c>
      <c r="C2047" s="85" t="s">
        <v>145</v>
      </c>
      <c r="D2047" s="85" t="s">
        <v>4871</v>
      </c>
      <c r="E2047" s="85" t="s">
        <v>100</v>
      </c>
      <c r="F2047" s="85" t="s">
        <v>100</v>
      </c>
      <c r="G2047" s="85" t="s">
        <v>100</v>
      </c>
      <c r="H2047" s="86" t="s">
        <v>118</v>
      </c>
      <c r="I2047" s="86">
        <v>44228</v>
      </c>
      <c r="J2047" s="87">
        <v>2965964.16</v>
      </c>
    </row>
    <row r="2048" spans="1:10" x14ac:dyDescent="0.3">
      <c r="A2048" s="84" t="s">
        <v>4872</v>
      </c>
      <c r="B2048" s="85" t="s">
        <v>145</v>
      </c>
      <c r="C2048" s="85" t="s">
        <v>145</v>
      </c>
      <c r="D2048" s="85" t="s">
        <v>4873</v>
      </c>
      <c r="E2048" s="85" t="s">
        <v>4874</v>
      </c>
      <c r="F2048" s="85" t="s">
        <v>100</v>
      </c>
      <c r="G2048" s="85" t="s">
        <v>100</v>
      </c>
      <c r="H2048" s="86" t="s">
        <v>118</v>
      </c>
      <c r="I2048" s="86">
        <v>44228</v>
      </c>
      <c r="J2048" s="87">
        <v>2198275.1999999997</v>
      </c>
    </row>
    <row r="2049" spans="1:10" ht="24" x14ac:dyDescent="0.3">
      <c r="A2049" s="84" t="s">
        <v>4875</v>
      </c>
      <c r="B2049" s="85" t="s">
        <v>142</v>
      </c>
      <c r="C2049" s="85" t="s">
        <v>142</v>
      </c>
      <c r="D2049" s="85" t="s">
        <v>4876</v>
      </c>
      <c r="E2049" s="85" t="s">
        <v>100</v>
      </c>
      <c r="F2049" s="85" t="s">
        <v>122</v>
      </c>
      <c r="G2049" s="85" t="s">
        <v>914</v>
      </c>
      <c r="H2049" s="86" t="s">
        <v>118</v>
      </c>
      <c r="I2049" s="86">
        <v>43416</v>
      </c>
      <c r="J2049" s="87">
        <v>2011795.4399999997</v>
      </c>
    </row>
    <row r="2050" spans="1:10" x14ac:dyDescent="0.3">
      <c r="A2050" s="84" t="s">
        <v>4877</v>
      </c>
      <c r="B2050" s="85" t="s">
        <v>145</v>
      </c>
      <c r="C2050" s="85" t="s">
        <v>145</v>
      </c>
      <c r="D2050" s="85" t="s">
        <v>4878</v>
      </c>
      <c r="E2050" s="85" t="s">
        <v>100</v>
      </c>
      <c r="F2050" s="85" t="s">
        <v>100</v>
      </c>
      <c r="G2050" s="85" t="s">
        <v>100</v>
      </c>
      <c r="H2050" s="86" t="s">
        <v>118</v>
      </c>
      <c r="I2050" s="86">
        <v>44228</v>
      </c>
      <c r="J2050" s="87">
        <v>195258.59999999998</v>
      </c>
    </row>
    <row r="2051" spans="1:10" x14ac:dyDescent="0.3">
      <c r="A2051" s="84" t="s">
        <v>4879</v>
      </c>
      <c r="B2051" s="85" t="s">
        <v>145</v>
      </c>
      <c r="C2051" s="85" t="s">
        <v>145</v>
      </c>
      <c r="D2051" s="85" t="s">
        <v>4880</v>
      </c>
      <c r="E2051" s="85" t="s">
        <v>100</v>
      </c>
      <c r="F2051" s="85" t="s">
        <v>100</v>
      </c>
      <c r="G2051" s="85" t="s">
        <v>100</v>
      </c>
      <c r="H2051" s="86" t="s">
        <v>118</v>
      </c>
      <c r="I2051" s="86">
        <v>44228</v>
      </c>
      <c r="J2051" s="87">
        <v>21100001.530000001</v>
      </c>
    </row>
    <row r="2052" spans="1:10" x14ac:dyDescent="0.3">
      <c r="A2052" s="84" t="s">
        <v>4881</v>
      </c>
      <c r="B2052" s="85" t="s">
        <v>145</v>
      </c>
      <c r="C2052" s="85" t="s">
        <v>145</v>
      </c>
      <c r="D2052" s="85" t="s">
        <v>4882</v>
      </c>
      <c r="E2052" s="85" t="s">
        <v>100</v>
      </c>
      <c r="F2052" s="85" t="s">
        <v>100</v>
      </c>
      <c r="G2052" s="85" t="s">
        <v>100</v>
      </c>
      <c r="H2052" s="86" t="s">
        <v>118</v>
      </c>
      <c r="I2052" s="86">
        <v>44349</v>
      </c>
      <c r="J2052" s="87">
        <v>808628.84</v>
      </c>
    </row>
    <row r="2053" spans="1:10" x14ac:dyDescent="0.3">
      <c r="A2053" s="84" t="s">
        <v>4883</v>
      </c>
      <c r="B2053" s="85" t="s">
        <v>145</v>
      </c>
      <c r="C2053" s="85" t="s">
        <v>145</v>
      </c>
      <c r="D2053" s="85" t="s">
        <v>4884</v>
      </c>
      <c r="E2053" s="85" t="s">
        <v>100</v>
      </c>
      <c r="F2053" s="85" t="s">
        <v>100</v>
      </c>
      <c r="G2053" s="85" t="s">
        <v>100</v>
      </c>
      <c r="H2053" s="86" t="s">
        <v>118</v>
      </c>
      <c r="I2053" s="86">
        <v>44228</v>
      </c>
      <c r="J2053" s="87">
        <v>388107.72</v>
      </c>
    </row>
    <row r="2054" spans="1:10" ht="24" x14ac:dyDescent="0.3">
      <c r="A2054" s="84" t="s">
        <v>4885</v>
      </c>
      <c r="B2054" s="85" t="s">
        <v>145</v>
      </c>
      <c r="C2054" s="85" t="s">
        <v>145</v>
      </c>
      <c r="D2054" s="85" t="s">
        <v>4886</v>
      </c>
      <c r="E2054" s="85" t="s">
        <v>100</v>
      </c>
      <c r="F2054" s="85" t="s">
        <v>100</v>
      </c>
      <c r="G2054" s="85" t="s">
        <v>100</v>
      </c>
      <c r="H2054" s="86" t="s">
        <v>118</v>
      </c>
      <c r="I2054" s="86">
        <v>44228</v>
      </c>
      <c r="J2054" s="87">
        <v>180110.99000000002</v>
      </c>
    </row>
    <row r="2055" spans="1:10" x14ac:dyDescent="0.3">
      <c r="A2055" s="84" t="s">
        <v>4887</v>
      </c>
      <c r="B2055" s="85" t="s">
        <v>145</v>
      </c>
      <c r="C2055" s="85" t="s">
        <v>145</v>
      </c>
      <c r="D2055" s="85" t="s">
        <v>4888</v>
      </c>
      <c r="E2055" s="85" t="s">
        <v>100</v>
      </c>
      <c r="F2055" s="85" t="s">
        <v>100</v>
      </c>
      <c r="G2055" s="85" t="s">
        <v>100</v>
      </c>
      <c r="H2055" s="86" t="s">
        <v>118</v>
      </c>
      <c r="I2055" s="86">
        <v>44228</v>
      </c>
      <c r="J2055" s="87">
        <v>630576.48</v>
      </c>
    </row>
    <row r="2056" spans="1:10" ht="36" x14ac:dyDescent="0.3">
      <c r="A2056" s="84" t="s">
        <v>4889</v>
      </c>
      <c r="B2056" s="85" t="s">
        <v>3382</v>
      </c>
      <c r="C2056" s="85" t="s">
        <v>3382</v>
      </c>
      <c r="D2056" s="85" t="s">
        <v>4890</v>
      </c>
      <c r="E2056" s="85" t="s">
        <v>100</v>
      </c>
      <c r="F2056" s="85" t="s">
        <v>130</v>
      </c>
      <c r="G2056" s="85" t="s">
        <v>4891</v>
      </c>
      <c r="H2056" s="86" t="s">
        <v>118</v>
      </c>
      <c r="I2056" s="86">
        <v>44483</v>
      </c>
      <c r="J2056" s="87">
        <v>3909442.02</v>
      </c>
    </row>
    <row r="2057" spans="1:10" x14ac:dyDescent="0.3">
      <c r="A2057" s="84" t="s">
        <v>4892</v>
      </c>
      <c r="B2057" s="85" t="s">
        <v>145</v>
      </c>
      <c r="C2057" s="85" t="s">
        <v>145</v>
      </c>
      <c r="D2057" s="85" t="s">
        <v>4893</v>
      </c>
      <c r="E2057" s="85" t="s">
        <v>100</v>
      </c>
      <c r="F2057" s="85" t="s">
        <v>100</v>
      </c>
      <c r="G2057" s="85" t="s">
        <v>100</v>
      </c>
      <c r="H2057" s="86" t="s">
        <v>118</v>
      </c>
      <c r="I2057" s="86">
        <v>44228</v>
      </c>
      <c r="J2057" s="87">
        <v>1764788.26</v>
      </c>
    </row>
    <row r="2058" spans="1:10" ht="24" x14ac:dyDescent="0.3">
      <c r="A2058" s="84" t="s">
        <v>4894</v>
      </c>
      <c r="B2058" s="85" t="s">
        <v>145</v>
      </c>
      <c r="C2058" s="85" t="s">
        <v>145</v>
      </c>
      <c r="D2058" s="85" t="s">
        <v>4895</v>
      </c>
      <c r="E2058" s="85" t="s">
        <v>100</v>
      </c>
      <c r="F2058" s="85" t="s">
        <v>100</v>
      </c>
      <c r="G2058" s="85" t="s">
        <v>100</v>
      </c>
      <c r="H2058" s="86" t="s">
        <v>118</v>
      </c>
      <c r="I2058" s="86">
        <v>44228</v>
      </c>
      <c r="J2058" s="87">
        <v>1000790.6199999999</v>
      </c>
    </row>
    <row r="2059" spans="1:10" x14ac:dyDescent="0.3">
      <c r="A2059" s="84" t="s">
        <v>4896</v>
      </c>
      <c r="B2059" s="85" t="s">
        <v>145</v>
      </c>
      <c r="C2059" s="85" t="s">
        <v>145</v>
      </c>
      <c r="D2059" s="85" t="s">
        <v>4897</v>
      </c>
      <c r="E2059" s="85" t="s">
        <v>100</v>
      </c>
      <c r="F2059" s="85" t="s">
        <v>100</v>
      </c>
      <c r="G2059" s="85" t="s">
        <v>100</v>
      </c>
      <c r="H2059" s="86" t="s">
        <v>118</v>
      </c>
      <c r="I2059" s="86">
        <v>44228</v>
      </c>
      <c r="J2059" s="87">
        <v>889828.7</v>
      </c>
    </row>
    <row r="2060" spans="1:10" x14ac:dyDescent="0.3">
      <c r="A2060" s="84" t="s">
        <v>4898</v>
      </c>
      <c r="B2060" s="85" t="s">
        <v>145</v>
      </c>
      <c r="C2060" s="85" t="s">
        <v>145</v>
      </c>
      <c r="D2060" s="85" t="s">
        <v>4899</v>
      </c>
      <c r="E2060" s="85" t="s">
        <v>100</v>
      </c>
      <c r="F2060" s="85" t="s">
        <v>100</v>
      </c>
      <c r="G2060" s="85" t="s">
        <v>100</v>
      </c>
      <c r="H2060" s="86" t="s">
        <v>118</v>
      </c>
      <c r="I2060" s="86">
        <v>44228</v>
      </c>
      <c r="J2060" s="87">
        <v>1345180.5</v>
      </c>
    </row>
    <row r="2061" spans="1:10" ht="24" x14ac:dyDescent="0.3">
      <c r="A2061" s="84" t="s">
        <v>4900</v>
      </c>
      <c r="B2061" s="85" t="s">
        <v>145</v>
      </c>
      <c r="C2061" s="85" t="s">
        <v>145</v>
      </c>
      <c r="D2061" s="85" t="s">
        <v>4901</v>
      </c>
      <c r="E2061" s="85" t="s">
        <v>100</v>
      </c>
      <c r="F2061" s="85" t="s">
        <v>100</v>
      </c>
      <c r="G2061" s="85" t="s">
        <v>100</v>
      </c>
      <c r="H2061" s="86" t="s">
        <v>118</v>
      </c>
      <c r="I2061" s="86">
        <v>44228</v>
      </c>
      <c r="J2061" s="87">
        <v>1080525.6000000001</v>
      </c>
    </row>
    <row r="2062" spans="1:10" ht="24" x14ac:dyDescent="0.3">
      <c r="A2062" s="84" t="s">
        <v>4902</v>
      </c>
      <c r="B2062" s="85" t="s">
        <v>145</v>
      </c>
      <c r="C2062" s="85" t="s">
        <v>145</v>
      </c>
      <c r="D2062" s="85" t="s">
        <v>4903</v>
      </c>
      <c r="E2062" s="85" t="s">
        <v>100</v>
      </c>
      <c r="F2062" s="85" t="s">
        <v>100</v>
      </c>
      <c r="G2062" s="85" t="s">
        <v>100</v>
      </c>
      <c r="H2062" s="86" t="s">
        <v>118</v>
      </c>
      <c r="I2062" s="86">
        <v>44228</v>
      </c>
      <c r="J2062" s="87">
        <v>575385.09</v>
      </c>
    </row>
    <row r="2063" spans="1:10" ht="24" x14ac:dyDescent="0.3">
      <c r="A2063" s="84" t="s">
        <v>4904</v>
      </c>
      <c r="B2063" s="85" t="s">
        <v>145</v>
      </c>
      <c r="C2063" s="85" t="s">
        <v>145</v>
      </c>
      <c r="D2063" s="85" t="s">
        <v>4905</v>
      </c>
      <c r="E2063" s="85" t="s">
        <v>100</v>
      </c>
      <c r="F2063" s="85" t="s">
        <v>100</v>
      </c>
      <c r="G2063" s="85" t="s">
        <v>100</v>
      </c>
      <c r="H2063" s="86" t="s">
        <v>118</v>
      </c>
      <c r="I2063" s="86">
        <v>44228</v>
      </c>
      <c r="J2063" s="87">
        <v>310213.96000000002</v>
      </c>
    </row>
    <row r="2064" spans="1:10" ht="24" x14ac:dyDescent="0.3">
      <c r="A2064" s="84" t="s">
        <v>4906</v>
      </c>
      <c r="B2064" s="85" t="s">
        <v>145</v>
      </c>
      <c r="C2064" s="85" t="s">
        <v>145</v>
      </c>
      <c r="D2064" s="85" t="s">
        <v>4907</v>
      </c>
      <c r="E2064" s="85" t="s">
        <v>100</v>
      </c>
      <c r="F2064" s="85" t="s">
        <v>100</v>
      </c>
      <c r="G2064" s="85" t="s">
        <v>100</v>
      </c>
      <c r="H2064" s="86" t="s">
        <v>118</v>
      </c>
      <c r="I2064" s="86">
        <v>44228</v>
      </c>
      <c r="J2064" s="87">
        <v>854402.00000000012</v>
      </c>
    </row>
    <row r="2065" spans="1:10" ht="24" x14ac:dyDescent="0.3">
      <c r="A2065" s="84" t="s">
        <v>4908</v>
      </c>
      <c r="B2065" s="85" t="s">
        <v>145</v>
      </c>
      <c r="C2065" s="85" t="s">
        <v>145</v>
      </c>
      <c r="D2065" s="85" t="s">
        <v>4909</v>
      </c>
      <c r="E2065" s="85" t="s">
        <v>100</v>
      </c>
      <c r="F2065" s="85" t="s">
        <v>100</v>
      </c>
      <c r="G2065" s="85" t="s">
        <v>100</v>
      </c>
      <c r="H2065" s="86" t="s">
        <v>118</v>
      </c>
      <c r="I2065" s="86">
        <v>44228</v>
      </c>
      <c r="J2065" s="87">
        <v>418809.89</v>
      </c>
    </row>
    <row r="2066" spans="1:10" ht="24" x14ac:dyDescent="0.3">
      <c r="A2066" s="84" t="s">
        <v>4910</v>
      </c>
      <c r="B2066" s="85" t="s">
        <v>145</v>
      </c>
      <c r="C2066" s="85" t="s">
        <v>145</v>
      </c>
      <c r="D2066" s="85" t="s">
        <v>4911</v>
      </c>
      <c r="E2066" s="85" t="s">
        <v>100</v>
      </c>
      <c r="F2066" s="85" t="s">
        <v>100</v>
      </c>
      <c r="G2066" s="85" t="s">
        <v>100</v>
      </c>
      <c r="H2066" s="86" t="s">
        <v>118</v>
      </c>
      <c r="I2066" s="86">
        <v>44228</v>
      </c>
      <c r="J2066" s="87">
        <v>365400</v>
      </c>
    </row>
    <row r="2067" spans="1:10" x14ac:dyDescent="0.3">
      <c r="A2067" s="84" t="s">
        <v>4912</v>
      </c>
      <c r="B2067" s="85" t="s">
        <v>145</v>
      </c>
      <c r="C2067" s="85" t="s">
        <v>145</v>
      </c>
      <c r="D2067" s="85" t="s">
        <v>4913</v>
      </c>
      <c r="E2067" s="85" t="s">
        <v>100</v>
      </c>
      <c r="F2067" s="85" t="s">
        <v>100</v>
      </c>
      <c r="G2067" s="85" t="s">
        <v>100</v>
      </c>
      <c r="H2067" s="86" t="s">
        <v>118</v>
      </c>
      <c r="I2067" s="86">
        <v>44228</v>
      </c>
      <c r="J2067" s="87">
        <v>1252405.44</v>
      </c>
    </row>
    <row r="2068" spans="1:10" x14ac:dyDescent="0.3">
      <c r="A2068" s="84" t="s">
        <v>4914</v>
      </c>
      <c r="B2068" s="85" t="s">
        <v>145</v>
      </c>
      <c r="C2068" s="85" t="s">
        <v>145</v>
      </c>
      <c r="D2068" s="85" t="s">
        <v>4915</v>
      </c>
      <c r="E2068" s="85" t="s">
        <v>100</v>
      </c>
      <c r="F2068" s="85" t="s">
        <v>100</v>
      </c>
      <c r="G2068" s="85" t="s">
        <v>100</v>
      </c>
      <c r="H2068" s="86" t="s">
        <v>118</v>
      </c>
      <c r="I2068" s="86">
        <v>44228</v>
      </c>
      <c r="J2068" s="87">
        <v>425116.94000000006</v>
      </c>
    </row>
    <row r="2069" spans="1:10" x14ac:dyDescent="0.3">
      <c r="A2069" s="84" t="s">
        <v>4916</v>
      </c>
      <c r="B2069" s="85" t="s">
        <v>145</v>
      </c>
      <c r="C2069" s="85" t="s">
        <v>145</v>
      </c>
      <c r="D2069" s="85" t="s">
        <v>4917</v>
      </c>
      <c r="E2069" s="85" t="s">
        <v>100</v>
      </c>
      <c r="F2069" s="85" t="s">
        <v>100</v>
      </c>
      <c r="G2069" s="85" t="s">
        <v>100</v>
      </c>
      <c r="H2069" s="86" t="s">
        <v>118</v>
      </c>
      <c r="I2069" s="86">
        <v>44228</v>
      </c>
      <c r="J2069" s="87">
        <v>11171140.200000001</v>
      </c>
    </row>
    <row r="2070" spans="1:10" ht="24" x14ac:dyDescent="0.3">
      <c r="A2070" s="84" t="s">
        <v>4918</v>
      </c>
      <c r="B2070" s="85" t="s">
        <v>145</v>
      </c>
      <c r="C2070" s="85" t="s">
        <v>145</v>
      </c>
      <c r="D2070" s="85" t="s">
        <v>4919</v>
      </c>
      <c r="E2070" s="85" t="s">
        <v>100</v>
      </c>
      <c r="F2070" s="85" t="s">
        <v>100</v>
      </c>
      <c r="G2070" s="85" t="s">
        <v>100</v>
      </c>
      <c r="H2070" s="86" t="s">
        <v>118</v>
      </c>
      <c r="I2070" s="86">
        <v>44309</v>
      </c>
      <c r="J2070" s="87">
        <v>25731.739999999998</v>
      </c>
    </row>
    <row r="2071" spans="1:10" ht="24" x14ac:dyDescent="0.3">
      <c r="A2071" s="84" t="s">
        <v>4920</v>
      </c>
      <c r="B2071" s="85" t="s">
        <v>145</v>
      </c>
      <c r="C2071" s="85" t="s">
        <v>145</v>
      </c>
      <c r="D2071" s="85" t="s">
        <v>4921</v>
      </c>
      <c r="E2071" s="85" t="s">
        <v>100</v>
      </c>
      <c r="F2071" s="85" t="s">
        <v>100</v>
      </c>
      <c r="G2071" s="85" t="s">
        <v>100</v>
      </c>
      <c r="H2071" s="86" t="s">
        <v>118</v>
      </c>
      <c r="I2071" s="86">
        <v>44228</v>
      </c>
      <c r="J2071" s="87">
        <v>660708.76</v>
      </c>
    </row>
    <row r="2072" spans="1:10" x14ac:dyDescent="0.3">
      <c r="A2072" s="84" t="s">
        <v>4922</v>
      </c>
      <c r="B2072" s="85" t="s">
        <v>145</v>
      </c>
      <c r="C2072" s="85" t="s">
        <v>145</v>
      </c>
      <c r="D2072" s="85" t="s">
        <v>4923</v>
      </c>
      <c r="E2072" s="85" t="s">
        <v>100</v>
      </c>
      <c r="F2072" s="85" t="s">
        <v>100</v>
      </c>
      <c r="G2072" s="85" t="s">
        <v>100</v>
      </c>
      <c r="H2072" s="86" t="s">
        <v>118</v>
      </c>
      <c r="I2072" s="86">
        <v>44228</v>
      </c>
      <c r="J2072" s="87">
        <v>291151.87</v>
      </c>
    </row>
    <row r="2073" spans="1:10" ht="24" x14ac:dyDescent="0.3">
      <c r="A2073" s="84" t="s">
        <v>4924</v>
      </c>
      <c r="B2073" s="85" t="s">
        <v>145</v>
      </c>
      <c r="C2073" s="85" t="s">
        <v>145</v>
      </c>
      <c r="D2073" s="85" t="s">
        <v>4925</v>
      </c>
      <c r="E2073" s="85" t="s">
        <v>100</v>
      </c>
      <c r="F2073" s="85" t="s">
        <v>100</v>
      </c>
      <c r="G2073" s="85" t="s">
        <v>100</v>
      </c>
      <c r="H2073" s="86" t="s">
        <v>118</v>
      </c>
      <c r="I2073" s="86">
        <v>44228</v>
      </c>
      <c r="J2073" s="87">
        <v>52823.159999999996</v>
      </c>
    </row>
    <row r="2074" spans="1:10" x14ac:dyDescent="0.3">
      <c r="A2074" s="84" t="s">
        <v>4926</v>
      </c>
      <c r="B2074" s="85" t="s">
        <v>145</v>
      </c>
      <c r="C2074" s="85" t="s">
        <v>145</v>
      </c>
      <c r="D2074" s="85" t="s">
        <v>4927</v>
      </c>
      <c r="E2074" s="85" t="s">
        <v>100</v>
      </c>
      <c r="F2074" s="85" t="s">
        <v>100</v>
      </c>
      <c r="G2074" s="85" t="s">
        <v>100</v>
      </c>
      <c r="H2074" s="86" t="s">
        <v>118</v>
      </c>
      <c r="I2074" s="86">
        <v>44228</v>
      </c>
      <c r="J2074" s="87">
        <v>141896700</v>
      </c>
    </row>
    <row r="2075" spans="1:10" x14ac:dyDescent="0.3">
      <c r="A2075" s="84" t="s">
        <v>4928</v>
      </c>
      <c r="B2075" s="85" t="s">
        <v>145</v>
      </c>
      <c r="C2075" s="85" t="s">
        <v>145</v>
      </c>
      <c r="D2075" s="85" t="s">
        <v>4929</v>
      </c>
      <c r="E2075" s="85" t="s">
        <v>100</v>
      </c>
      <c r="F2075" s="85" t="s">
        <v>100</v>
      </c>
      <c r="G2075" s="85" t="s">
        <v>100</v>
      </c>
      <c r="H2075" s="86" t="s">
        <v>118</v>
      </c>
      <c r="I2075" s="86">
        <v>44228</v>
      </c>
      <c r="J2075" s="87">
        <v>107189.20000000001</v>
      </c>
    </row>
    <row r="2076" spans="1:10" x14ac:dyDescent="0.3">
      <c r="A2076" s="84" t="s">
        <v>4930</v>
      </c>
      <c r="B2076" s="85" t="s">
        <v>145</v>
      </c>
      <c r="C2076" s="85" t="s">
        <v>145</v>
      </c>
      <c r="D2076" s="85" t="s">
        <v>4931</v>
      </c>
      <c r="E2076" s="85" t="s">
        <v>100</v>
      </c>
      <c r="F2076" s="85" t="s">
        <v>100</v>
      </c>
      <c r="G2076" s="85" t="s">
        <v>100</v>
      </c>
      <c r="H2076" s="86" t="s">
        <v>118</v>
      </c>
      <c r="I2076" s="86">
        <v>44403</v>
      </c>
      <c r="J2076" s="87">
        <v>469566.71999999997</v>
      </c>
    </row>
    <row r="2077" spans="1:10" ht="24" x14ac:dyDescent="0.3">
      <c r="A2077" s="84" t="s">
        <v>4932</v>
      </c>
      <c r="B2077" s="85" t="s">
        <v>145</v>
      </c>
      <c r="C2077" s="85" t="s">
        <v>145</v>
      </c>
      <c r="D2077" s="85" t="s">
        <v>4933</v>
      </c>
      <c r="E2077" s="85" t="s">
        <v>100</v>
      </c>
      <c r="F2077" s="85" t="s">
        <v>100</v>
      </c>
      <c r="G2077" s="85" t="s">
        <v>100</v>
      </c>
      <c r="H2077" s="86" t="s">
        <v>118</v>
      </c>
      <c r="I2077" s="86">
        <v>44228</v>
      </c>
      <c r="J2077" s="87">
        <v>967685.17999999993</v>
      </c>
    </row>
    <row r="2078" spans="1:10" ht="24" x14ac:dyDescent="0.3">
      <c r="A2078" s="84" t="s">
        <v>4934</v>
      </c>
      <c r="B2078" s="85" t="s">
        <v>145</v>
      </c>
      <c r="C2078" s="85" t="s">
        <v>145</v>
      </c>
      <c r="D2078" s="85" t="s">
        <v>4935</v>
      </c>
      <c r="E2078" s="85" t="s">
        <v>100</v>
      </c>
      <c r="F2078" s="85" t="s">
        <v>100</v>
      </c>
      <c r="G2078" s="85" t="s">
        <v>100</v>
      </c>
      <c r="H2078" s="86" t="s">
        <v>118</v>
      </c>
      <c r="I2078" s="86">
        <v>44336</v>
      </c>
      <c r="J2078" s="87">
        <v>988673.5</v>
      </c>
    </row>
    <row r="2079" spans="1:10" x14ac:dyDescent="0.3">
      <c r="A2079" s="84" t="s">
        <v>4936</v>
      </c>
      <c r="B2079" s="85" t="s">
        <v>145</v>
      </c>
      <c r="C2079" s="85" t="s">
        <v>145</v>
      </c>
      <c r="D2079" s="85" t="s">
        <v>4937</v>
      </c>
      <c r="E2079" s="85" t="s">
        <v>100</v>
      </c>
      <c r="F2079" s="85" t="s">
        <v>100</v>
      </c>
      <c r="G2079" s="85" t="s">
        <v>100</v>
      </c>
      <c r="H2079" s="86" t="s">
        <v>118</v>
      </c>
      <c r="I2079" s="86">
        <v>44228</v>
      </c>
      <c r="J2079" s="87">
        <v>1576704.74</v>
      </c>
    </row>
    <row r="2080" spans="1:10" x14ac:dyDescent="0.3">
      <c r="A2080" s="84" t="s">
        <v>4938</v>
      </c>
      <c r="B2080" s="85" t="s">
        <v>145</v>
      </c>
      <c r="C2080" s="85" t="s">
        <v>145</v>
      </c>
      <c r="D2080" s="85" t="s">
        <v>4939</v>
      </c>
      <c r="E2080" s="85" t="s">
        <v>100</v>
      </c>
      <c r="F2080" s="85" t="s">
        <v>100</v>
      </c>
      <c r="G2080" s="85" t="s">
        <v>100</v>
      </c>
      <c r="H2080" s="86" t="s">
        <v>118</v>
      </c>
      <c r="I2080" s="86">
        <v>44228</v>
      </c>
      <c r="J2080" s="87">
        <v>3574484.7199999993</v>
      </c>
    </row>
    <row r="2081" spans="1:10" x14ac:dyDescent="0.3">
      <c r="A2081" s="84" t="s">
        <v>4940</v>
      </c>
      <c r="B2081" s="85" t="s">
        <v>145</v>
      </c>
      <c r="C2081" s="85" t="s">
        <v>145</v>
      </c>
      <c r="D2081" s="85" t="s">
        <v>4941</v>
      </c>
      <c r="E2081" s="85" t="s">
        <v>100</v>
      </c>
      <c r="F2081" s="85" t="s">
        <v>100</v>
      </c>
      <c r="G2081" s="85" t="s">
        <v>100</v>
      </c>
      <c r="H2081" s="86" t="s">
        <v>118</v>
      </c>
      <c r="I2081" s="86">
        <v>44228</v>
      </c>
      <c r="J2081" s="87">
        <v>1555423.4</v>
      </c>
    </row>
    <row r="2082" spans="1:10" ht="48" x14ac:dyDescent="0.3">
      <c r="A2082" s="84" t="s">
        <v>4942</v>
      </c>
      <c r="B2082" s="85" t="s">
        <v>115</v>
      </c>
      <c r="C2082" s="85" t="s">
        <v>115</v>
      </c>
      <c r="D2082" s="85" t="s">
        <v>4943</v>
      </c>
      <c r="E2082" s="85" t="s">
        <v>4944</v>
      </c>
      <c r="F2082" s="85" t="s">
        <v>342</v>
      </c>
      <c r="G2082" s="85" t="s">
        <v>343</v>
      </c>
      <c r="H2082" s="86" t="s">
        <v>118</v>
      </c>
      <c r="I2082" s="86">
        <v>44525</v>
      </c>
      <c r="J2082" s="87">
        <v>8652840.4800000004</v>
      </c>
    </row>
    <row r="2083" spans="1:10" x14ac:dyDescent="0.3">
      <c r="A2083" s="84" t="s">
        <v>4945</v>
      </c>
      <c r="B2083" s="85" t="s">
        <v>145</v>
      </c>
      <c r="C2083" s="85" t="s">
        <v>145</v>
      </c>
      <c r="D2083" s="85" t="s">
        <v>4946</v>
      </c>
      <c r="E2083" s="85" t="s">
        <v>100</v>
      </c>
      <c r="F2083" s="85" t="s">
        <v>100</v>
      </c>
      <c r="G2083" s="85" t="s">
        <v>100</v>
      </c>
      <c r="H2083" s="86" t="s">
        <v>118</v>
      </c>
      <c r="I2083" s="86">
        <v>44228</v>
      </c>
      <c r="J2083" s="87">
        <v>1970015.9000000001</v>
      </c>
    </row>
    <row r="2084" spans="1:10" ht="24" x14ac:dyDescent="0.3">
      <c r="A2084" s="84" t="s">
        <v>4947</v>
      </c>
      <c r="B2084" s="85" t="s">
        <v>145</v>
      </c>
      <c r="C2084" s="85" t="s">
        <v>145</v>
      </c>
      <c r="D2084" s="85" t="s">
        <v>4948</v>
      </c>
      <c r="E2084" s="85" t="s">
        <v>100</v>
      </c>
      <c r="F2084" s="85" t="s">
        <v>100</v>
      </c>
      <c r="G2084" s="85" t="s">
        <v>100</v>
      </c>
      <c r="H2084" s="86" t="s">
        <v>118</v>
      </c>
      <c r="I2084" s="86">
        <v>44228</v>
      </c>
      <c r="J2084" s="87">
        <v>975810.01</v>
      </c>
    </row>
    <row r="2085" spans="1:10" x14ac:dyDescent="0.3">
      <c r="A2085" s="84" t="s">
        <v>4949</v>
      </c>
      <c r="B2085" s="85" t="s">
        <v>145</v>
      </c>
      <c r="C2085" s="85" t="s">
        <v>145</v>
      </c>
      <c r="D2085" s="85" t="s">
        <v>4950</v>
      </c>
      <c r="E2085" s="85" t="s">
        <v>100</v>
      </c>
      <c r="F2085" s="85" t="s">
        <v>100</v>
      </c>
      <c r="G2085" s="85" t="s">
        <v>100</v>
      </c>
      <c r="H2085" s="86" t="s">
        <v>118</v>
      </c>
      <c r="I2085" s="86">
        <v>44228</v>
      </c>
      <c r="J2085" s="87">
        <v>5269359.7299999995</v>
      </c>
    </row>
    <row r="2086" spans="1:10" x14ac:dyDescent="0.3">
      <c r="A2086" s="84" t="s">
        <v>4951</v>
      </c>
      <c r="B2086" s="85" t="s">
        <v>145</v>
      </c>
      <c r="C2086" s="85" t="s">
        <v>145</v>
      </c>
      <c r="D2086" s="85" t="s">
        <v>4952</v>
      </c>
      <c r="E2086" s="85" t="s">
        <v>100</v>
      </c>
      <c r="F2086" s="85" t="s">
        <v>100</v>
      </c>
      <c r="G2086" s="85" t="s">
        <v>100</v>
      </c>
      <c r="H2086" s="86" t="s">
        <v>118</v>
      </c>
      <c r="I2086" s="86">
        <v>44228</v>
      </c>
      <c r="J2086" s="87">
        <v>67885.289999999994</v>
      </c>
    </row>
    <row r="2087" spans="1:10" ht="24" x14ac:dyDescent="0.3">
      <c r="A2087" s="84" t="s">
        <v>4953</v>
      </c>
      <c r="B2087" s="85" t="s">
        <v>145</v>
      </c>
      <c r="C2087" s="85" t="s">
        <v>145</v>
      </c>
      <c r="D2087" s="85" t="s">
        <v>4954</v>
      </c>
      <c r="E2087" s="85" t="s">
        <v>100</v>
      </c>
      <c r="F2087" s="85" t="s">
        <v>100</v>
      </c>
      <c r="G2087" s="85" t="s">
        <v>100</v>
      </c>
      <c r="H2087" s="86" t="s">
        <v>118</v>
      </c>
      <c r="I2087" s="86">
        <v>44228</v>
      </c>
      <c r="J2087" s="87">
        <v>143955.36000000002</v>
      </c>
    </row>
    <row r="2088" spans="1:10" x14ac:dyDescent="0.3">
      <c r="A2088" s="84" t="s">
        <v>4955</v>
      </c>
      <c r="B2088" s="85" t="s">
        <v>145</v>
      </c>
      <c r="C2088" s="85" t="s">
        <v>145</v>
      </c>
      <c r="D2088" s="85" t="s">
        <v>4956</v>
      </c>
      <c r="E2088" s="85" t="s">
        <v>100</v>
      </c>
      <c r="F2088" s="85" t="s">
        <v>100</v>
      </c>
      <c r="G2088" s="85" t="s">
        <v>100</v>
      </c>
      <c r="H2088" s="86" t="s">
        <v>118</v>
      </c>
      <c r="I2088" s="86">
        <v>44228</v>
      </c>
      <c r="J2088" s="87">
        <v>816858</v>
      </c>
    </row>
    <row r="2089" spans="1:10" x14ac:dyDescent="0.3">
      <c r="A2089" s="84" t="s">
        <v>4957</v>
      </c>
      <c r="B2089" s="85" t="s">
        <v>145</v>
      </c>
      <c r="C2089" s="85" t="s">
        <v>145</v>
      </c>
      <c r="D2089" s="85" t="s">
        <v>4958</v>
      </c>
      <c r="E2089" s="85" t="s">
        <v>100</v>
      </c>
      <c r="F2089" s="85" t="s">
        <v>100</v>
      </c>
      <c r="G2089" s="85" t="s">
        <v>100</v>
      </c>
      <c r="H2089" s="86" t="s">
        <v>118</v>
      </c>
      <c r="I2089" s="86">
        <v>44228</v>
      </c>
      <c r="J2089" s="87">
        <v>1059768.8999999999</v>
      </c>
    </row>
    <row r="2090" spans="1:10" x14ac:dyDescent="0.3">
      <c r="A2090" s="84" t="s">
        <v>4959</v>
      </c>
      <c r="B2090" s="85" t="s">
        <v>145</v>
      </c>
      <c r="C2090" s="85" t="s">
        <v>145</v>
      </c>
      <c r="D2090" s="85" t="s">
        <v>4960</v>
      </c>
      <c r="E2090" s="85" t="s">
        <v>100</v>
      </c>
      <c r="F2090" s="85" t="s">
        <v>100</v>
      </c>
      <c r="G2090" s="85" t="s">
        <v>100</v>
      </c>
      <c r="H2090" s="86" t="s">
        <v>118</v>
      </c>
      <c r="I2090" s="86">
        <v>44228</v>
      </c>
      <c r="J2090" s="87">
        <v>766098</v>
      </c>
    </row>
    <row r="2091" spans="1:10" x14ac:dyDescent="0.3">
      <c r="A2091" s="84" t="s">
        <v>4961</v>
      </c>
      <c r="B2091" s="85" t="s">
        <v>145</v>
      </c>
      <c r="C2091" s="85" t="s">
        <v>145</v>
      </c>
      <c r="D2091" s="85" t="s">
        <v>4962</v>
      </c>
      <c r="E2091" s="85" t="s">
        <v>100</v>
      </c>
      <c r="F2091" s="85" t="s">
        <v>100</v>
      </c>
      <c r="G2091" s="85" t="s">
        <v>100</v>
      </c>
      <c r="H2091" s="86" t="s">
        <v>118</v>
      </c>
      <c r="I2091" s="86">
        <v>44228</v>
      </c>
      <c r="J2091" s="87">
        <v>1059768.8999999999</v>
      </c>
    </row>
    <row r="2092" spans="1:10" x14ac:dyDescent="0.3">
      <c r="A2092" s="84" t="s">
        <v>4963</v>
      </c>
      <c r="B2092" s="85" t="s">
        <v>145</v>
      </c>
      <c r="C2092" s="85" t="s">
        <v>145</v>
      </c>
      <c r="D2092" s="85" t="s">
        <v>4964</v>
      </c>
      <c r="E2092" s="85" t="s">
        <v>100</v>
      </c>
      <c r="F2092" s="85" t="s">
        <v>100</v>
      </c>
      <c r="G2092" s="85" t="s">
        <v>100</v>
      </c>
      <c r="H2092" s="86" t="s">
        <v>118</v>
      </c>
      <c r="I2092" s="86">
        <v>44228</v>
      </c>
      <c r="J2092" s="87">
        <v>2047061.76</v>
      </c>
    </row>
    <row r="2093" spans="1:10" x14ac:dyDescent="0.3">
      <c r="A2093" s="84" t="s">
        <v>4965</v>
      </c>
      <c r="B2093" s="85" t="s">
        <v>145</v>
      </c>
      <c r="C2093" s="85" t="s">
        <v>145</v>
      </c>
      <c r="D2093" s="85" t="s">
        <v>4966</v>
      </c>
      <c r="E2093" s="85" t="s">
        <v>100</v>
      </c>
      <c r="F2093" s="85" t="s">
        <v>100</v>
      </c>
      <c r="G2093" s="85" t="s">
        <v>100</v>
      </c>
      <c r="H2093" s="86" t="s">
        <v>118</v>
      </c>
      <c r="I2093" s="86">
        <v>44228</v>
      </c>
      <c r="J2093" s="87">
        <v>147090.81</v>
      </c>
    </row>
    <row r="2094" spans="1:10" x14ac:dyDescent="0.3">
      <c r="A2094" s="84" t="s">
        <v>4967</v>
      </c>
      <c r="B2094" s="85" t="s">
        <v>145</v>
      </c>
      <c r="C2094" s="85" t="s">
        <v>145</v>
      </c>
      <c r="D2094" s="85" t="s">
        <v>4968</v>
      </c>
      <c r="E2094" s="85" t="s">
        <v>100</v>
      </c>
      <c r="F2094" s="85" t="s">
        <v>100</v>
      </c>
      <c r="G2094" s="85" t="s">
        <v>100</v>
      </c>
      <c r="H2094" s="86" t="s">
        <v>118</v>
      </c>
      <c r="I2094" s="86">
        <v>44228</v>
      </c>
      <c r="J2094" s="87">
        <v>147090.81</v>
      </c>
    </row>
    <row r="2095" spans="1:10" ht="24" x14ac:dyDescent="0.3">
      <c r="A2095" s="84" t="s">
        <v>4969</v>
      </c>
      <c r="B2095" s="85" t="s">
        <v>145</v>
      </c>
      <c r="C2095" s="85" t="s">
        <v>145</v>
      </c>
      <c r="D2095" s="85" t="s">
        <v>4970</v>
      </c>
      <c r="E2095" s="85" t="s">
        <v>100</v>
      </c>
      <c r="F2095" s="85" t="s">
        <v>100</v>
      </c>
      <c r="G2095" s="85" t="s">
        <v>100</v>
      </c>
      <c r="H2095" s="86" t="s">
        <v>118</v>
      </c>
      <c r="I2095" s="86">
        <v>44333</v>
      </c>
      <c r="J2095" s="87">
        <v>1147256</v>
      </c>
    </row>
    <row r="2096" spans="1:10" ht="24" x14ac:dyDescent="0.3">
      <c r="A2096" s="84" t="s">
        <v>4971</v>
      </c>
      <c r="B2096" s="85" t="s">
        <v>145</v>
      </c>
      <c r="C2096" s="85" t="s">
        <v>145</v>
      </c>
      <c r="D2096" s="85" t="s">
        <v>4972</v>
      </c>
      <c r="E2096" s="85" t="s">
        <v>100</v>
      </c>
      <c r="F2096" s="85" t="s">
        <v>130</v>
      </c>
      <c r="G2096" s="85" t="s">
        <v>1165</v>
      </c>
      <c r="H2096" s="86" t="s">
        <v>118</v>
      </c>
      <c r="I2096" s="86">
        <v>45323</v>
      </c>
      <c r="J2096" s="87">
        <v>1246392</v>
      </c>
    </row>
    <row r="2097" spans="1:10" x14ac:dyDescent="0.3">
      <c r="A2097" s="84" t="s">
        <v>4973</v>
      </c>
      <c r="B2097" s="85" t="s">
        <v>145</v>
      </c>
      <c r="C2097" s="85" t="s">
        <v>145</v>
      </c>
      <c r="D2097" s="85" t="s">
        <v>4974</v>
      </c>
      <c r="E2097" s="85" t="s">
        <v>100</v>
      </c>
      <c r="F2097" s="85" t="s">
        <v>100</v>
      </c>
      <c r="G2097" s="85" t="s">
        <v>100</v>
      </c>
      <c r="H2097" s="86" t="s">
        <v>118</v>
      </c>
      <c r="I2097" s="86">
        <v>44228</v>
      </c>
      <c r="J2097" s="87">
        <v>455193.03</v>
      </c>
    </row>
    <row r="2098" spans="1:10" x14ac:dyDescent="0.3">
      <c r="A2098" s="84" t="s">
        <v>4975</v>
      </c>
      <c r="B2098" s="85" t="s">
        <v>145</v>
      </c>
      <c r="C2098" s="85" t="s">
        <v>145</v>
      </c>
      <c r="D2098" s="85" t="s">
        <v>4976</v>
      </c>
      <c r="E2098" s="85" t="s">
        <v>100</v>
      </c>
      <c r="F2098" s="85" t="s">
        <v>100</v>
      </c>
      <c r="G2098" s="85" t="s">
        <v>100</v>
      </c>
      <c r="H2098" s="86" t="s">
        <v>118</v>
      </c>
      <c r="I2098" s="86">
        <v>45323</v>
      </c>
      <c r="J2098" s="87">
        <v>7235363.2000000002</v>
      </c>
    </row>
    <row r="2099" spans="1:10" x14ac:dyDescent="0.3">
      <c r="A2099" s="84" t="s">
        <v>4977</v>
      </c>
      <c r="B2099" s="85" t="s">
        <v>145</v>
      </c>
      <c r="C2099" s="85" t="s">
        <v>145</v>
      </c>
      <c r="D2099" s="85" t="s">
        <v>4978</v>
      </c>
      <c r="E2099" s="85" t="s">
        <v>100</v>
      </c>
      <c r="F2099" s="85" t="s">
        <v>100</v>
      </c>
      <c r="G2099" s="85" t="s">
        <v>100</v>
      </c>
      <c r="H2099" s="86" t="s">
        <v>118</v>
      </c>
      <c r="I2099" s="86">
        <v>44228</v>
      </c>
      <c r="J2099" s="87">
        <v>1358865.3599999999</v>
      </c>
    </row>
    <row r="2100" spans="1:10" x14ac:dyDescent="0.3">
      <c r="A2100" s="84" t="s">
        <v>4979</v>
      </c>
      <c r="B2100" s="85" t="s">
        <v>145</v>
      </c>
      <c r="C2100" s="85" t="s">
        <v>145</v>
      </c>
      <c r="D2100" s="85" t="s">
        <v>4980</v>
      </c>
      <c r="E2100" s="85" t="s">
        <v>100</v>
      </c>
      <c r="F2100" s="85" t="s">
        <v>100</v>
      </c>
      <c r="G2100" s="85" t="s">
        <v>100</v>
      </c>
      <c r="H2100" s="86" t="s">
        <v>118</v>
      </c>
      <c r="I2100" s="86">
        <v>44425</v>
      </c>
      <c r="J2100" s="87">
        <v>3519968.4</v>
      </c>
    </row>
    <row r="2101" spans="1:10" x14ac:dyDescent="0.3">
      <c r="A2101" s="84" t="s">
        <v>4981</v>
      </c>
      <c r="B2101" s="85" t="s">
        <v>145</v>
      </c>
      <c r="C2101" s="85" t="s">
        <v>145</v>
      </c>
      <c r="D2101" s="85" t="s">
        <v>4982</v>
      </c>
      <c r="E2101" s="85" t="s">
        <v>100</v>
      </c>
      <c r="F2101" s="85" t="s">
        <v>100</v>
      </c>
      <c r="G2101" s="85" t="s">
        <v>100</v>
      </c>
      <c r="H2101" s="86" t="s">
        <v>118</v>
      </c>
      <c r="I2101" s="86">
        <v>44228</v>
      </c>
      <c r="J2101" s="87">
        <v>811710</v>
      </c>
    </row>
    <row r="2102" spans="1:10" x14ac:dyDescent="0.3">
      <c r="A2102" s="84" t="s">
        <v>4983</v>
      </c>
      <c r="B2102" s="85" t="s">
        <v>145</v>
      </c>
      <c r="C2102" s="85" t="s">
        <v>145</v>
      </c>
      <c r="D2102" s="85" t="s">
        <v>4984</v>
      </c>
      <c r="E2102" s="85" t="s">
        <v>100</v>
      </c>
      <c r="F2102" s="85" t="s">
        <v>100</v>
      </c>
      <c r="G2102" s="85" t="s">
        <v>100</v>
      </c>
      <c r="H2102" s="86" t="s">
        <v>118</v>
      </c>
      <c r="I2102" s="86">
        <v>44228</v>
      </c>
      <c r="J2102" s="87">
        <v>978750</v>
      </c>
    </row>
    <row r="2103" spans="1:10" x14ac:dyDescent="0.3">
      <c r="A2103" s="84" t="s">
        <v>4985</v>
      </c>
      <c r="B2103" s="85" t="s">
        <v>145</v>
      </c>
      <c r="C2103" s="85" t="s">
        <v>145</v>
      </c>
      <c r="D2103" s="85" t="s">
        <v>4986</v>
      </c>
      <c r="E2103" s="85" t="s">
        <v>100</v>
      </c>
      <c r="F2103" s="85" t="s">
        <v>100</v>
      </c>
      <c r="G2103" s="85" t="s">
        <v>100</v>
      </c>
      <c r="H2103" s="86" t="s">
        <v>118</v>
      </c>
      <c r="I2103" s="86">
        <v>44228</v>
      </c>
      <c r="J2103" s="87">
        <v>774259.95000000007</v>
      </c>
    </row>
    <row r="2104" spans="1:10" x14ac:dyDescent="0.3">
      <c r="A2104" s="84" t="s">
        <v>4987</v>
      </c>
      <c r="B2104" s="85" t="s">
        <v>145</v>
      </c>
      <c r="C2104" s="85" t="s">
        <v>145</v>
      </c>
      <c r="D2104" s="85" t="s">
        <v>4988</v>
      </c>
      <c r="E2104" s="85" t="s">
        <v>100</v>
      </c>
      <c r="F2104" s="85" t="s">
        <v>100</v>
      </c>
      <c r="G2104" s="85" t="s">
        <v>100</v>
      </c>
      <c r="H2104" s="86" t="s">
        <v>118</v>
      </c>
      <c r="I2104" s="86">
        <v>44228</v>
      </c>
      <c r="J2104" s="87">
        <v>3418049.4400000004</v>
      </c>
    </row>
    <row r="2105" spans="1:10" x14ac:dyDescent="0.3">
      <c r="A2105" s="84" t="s">
        <v>4989</v>
      </c>
      <c r="B2105" s="85" t="s">
        <v>145</v>
      </c>
      <c r="C2105" s="85" t="s">
        <v>145</v>
      </c>
      <c r="D2105" s="85" t="s">
        <v>4990</v>
      </c>
      <c r="E2105" s="85" t="s">
        <v>100</v>
      </c>
      <c r="F2105" s="85" t="s">
        <v>100</v>
      </c>
      <c r="G2105" s="85" t="s">
        <v>100</v>
      </c>
      <c r="H2105" s="86" t="s">
        <v>118</v>
      </c>
      <c r="I2105" s="86">
        <v>44228</v>
      </c>
      <c r="J2105" s="87">
        <v>641630.79999999993</v>
      </c>
    </row>
    <row r="2106" spans="1:10" x14ac:dyDescent="0.3">
      <c r="A2106" s="84" t="s">
        <v>4991</v>
      </c>
      <c r="B2106" s="85" t="s">
        <v>145</v>
      </c>
      <c r="C2106" s="85" t="s">
        <v>145</v>
      </c>
      <c r="D2106" s="85" t="s">
        <v>4992</v>
      </c>
      <c r="E2106" s="85" t="s">
        <v>100</v>
      </c>
      <c r="F2106" s="85" t="s">
        <v>100</v>
      </c>
      <c r="G2106" s="85" t="s">
        <v>100</v>
      </c>
      <c r="H2106" s="86" t="s">
        <v>118</v>
      </c>
      <c r="I2106" s="86">
        <v>44228</v>
      </c>
      <c r="J2106" s="87">
        <v>771503.09999999963</v>
      </c>
    </row>
    <row r="2107" spans="1:10" x14ac:dyDescent="0.3">
      <c r="A2107" s="84" t="s">
        <v>4993</v>
      </c>
      <c r="B2107" s="85" t="s">
        <v>145</v>
      </c>
      <c r="C2107" s="85" t="s">
        <v>145</v>
      </c>
      <c r="D2107" s="85" t="s">
        <v>4994</v>
      </c>
      <c r="E2107" s="85" t="s">
        <v>100</v>
      </c>
      <c r="F2107" s="85" t="s">
        <v>100</v>
      </c>
      <c r="G2107" s="85" t="s">
        <v>100</v>
      </c>
      <c r="H2107" s="86" t="s">
        <v>118</v>
      </c>
      <c r="I2107" s="86">
        <v>44228</v>
      </c>
      <c r="J2107" s="87">
        <v>923562</v>
      </c>
    </row>
    <row r="2108" spans="1:10" x14ac:dyDescent="0.3">
      <c r="A2108" s="84" t="s">
        <v>4995</v>
      </c>
      <c r="B2108" s="85" t="s">
        <v>145</v>
      </c>
      <c r="C2108" s="85" t="s">
        <v>145</v>
      </c>
      <c r="D2108" s="85" t="s">
        <v>4996</v>
      </c>
      <c r="E2108" s="85" t="s">
        <v>100</v>
      </c>
      <c r="F2108" s="85" t="s">
        <v>100</v>
      </c>
      <c r="G2108" s="85" t="s">
        <v>100</v>
      </c>
      <c r="H2108" s="86" t="s">
        <v>118</v>
      </c>
      <c r="I2108" s="86">
        <v>44228</v>
      </c>
      <c r="J2108" s="87">
        <v>46216.17</v>
      </c>
    </row>
    <row r="2109" spans="1:10" x14ac:dyDescent="0.3">
      <c r="A2109" s="84" t="s">
        <v>4997</v>
      </c>
      <c r="B2109" s="85" t="s">
        <v>145</v>
      </c>
      <c r="C2109" s="85" t="s">
        <v>145</v>
      </c>
      <c r="D2109" s="85" t="s">
        <v>4998</v>
      </c>
      <c r="E2109" s="85" t="s">
        <v>100</v>
      </c>
      <c r="F2109" s="85" t="s">
        <v>100</v>
      </c>
      <c r="G2109" s="85" t="s">
        <v>100</v>
      </c>
      <c r="H2109" s="86" t="s">
        <v>118</v>
      </c>
      <c r="I2109" s="86">
        <v>44228</v>
      </c>
      <c r="J2109" s="87">
        <v>71783.010000000009</v>
      </c>
    </row>
    <row r="2110" spans="1:10" x14ac:dyDescent="0.3">
      <c r="A2110" s="84" t="s">
        <v>4999</v>
      </c>
      <c r="B2110" s="85" t="s">
        <v>145</v>
      </c>
      <c r="C2110" s="85" t="s">
        <v>145</v>
      </c>
      <c r="D2110" s="85" t="s">
        <v>5000</v>
      </c>
      <c r="E2110" s="85" t="s">
        <v>100</v>
      </c>
      <c r="F2110" s="85" t="s">
        <v>100</v>
      </c>
      <c r="G2110" s="85" t="s">
        <v>100</v>
      </c>
      <c r="H2110" s="86" t="s">
        <v>118</v>
      </c>
      <c r="I2110" s="86">
        <v>44228</v>
      </c>
      <c r="J2110" s="87">
        <v>4341107.5199999996</v>
      </c>
    </row>
    <row r="2111" spans="1:10" x14ac:dyDescent="0.3">
      <c r="A2111" s="84" t="s">
        <v>5001</v>
      </c>
      <c r="B2111" s="85" t="s">
        <v>145</v>
      </c>
      <c r="C2111" s="85" t="s">
        <v>145</v>
      </c>
      <c r="D2111" s="85" t="s">
        <v>5002</v>
      </c>
      <c r="E2111" s="85" t="s">
        <v>100</v>
      </c>
      <c r="F2111" s="85" t="s">
        <v>100</v>
      </c>
      <c r="G2111" s="85" t="s">
        <v>100</v>
      </c>
      <c r="H2111" s="86" t="s">
        <v>118</v>
      </c>
      <c r="I2111" s="86">
        <v>44228</v>
      </c>
      <c r="J2111" s="87">
        <v>413424</v>
      </c>
    </row>
    <row r="2112" spans="1:10" x14ac:dyDescent="0.3">
      <c r="A2112" s="84" t="s">
        <v>5003</v>
      </c>
      <c r="B2112" s="85" t="s">
        <v>145</v>
      </c>
      <c r="C2112" s="85" t="s">
        <v>145</v>
      </c>
      <c r="D2112" s="85" t="s">
        <v>5004</v>
      </c>
      <c r="E2112" s="85" t="s">
        <v>100</v>
      </c>
      <c r="F2112" s="85" t="s">
        <v>100</v>
      </c>
      <c r="G2112" s="85" t="s">
        <v>100</v>
      </c>
      <c r="H2112" s="86" t="s">
        <v>118</v>
      </c>
      <c r="I2112" s="86">
        <v>45048</v>
      </c>
      <c r="J2112" s="87">
        <v>1103200</v>
      </c>
    </row>
    <row r="2113" spans="1:10" ht="24" x14ac:dyDescent="0.3">
      <c r="A2113" s="84" t="s">
        <v>5005</v>
      </c>
      <c r="B2113" s="85" t="s">
        <v>145</v>
      </c>
      <c r="C2113" s="85" t="s">
        <v>145</v>
      </c>
      <c r="D2113" s="85" t="s">
        <v>5006</v>
      </c>
      <c r="E2113" s="85" t="s">
        <v>100</v>
      </c>
      <c r="F2113" s="85" t="s">
        <v>100</v>
      </c>
      <c r="G2113" s="85" t="s">
        <v>100</v>
      </c>
      <c r="H2113" s="86" t="s">
        <v>118</v>
      </c>
      <c r="I2113" s="86">
        <v>44228</v>
      </c>
      <c r="J2113" s="87">
        <v>923562</v>
      </c>
    </row>
    <row r="2114" spans="1:10" x14ac:dyDescent="0.3">
      <c r="A2114" s="84" t="s">
        <v>5007</v>
      </c>
      <c r="B2114" s="85" t="s">
        <v>145</v>
      </c>
      <c r="C2114" s="85" t="s">
        <v>145</v>
      </c>
      <c r="D2114" s="85" t="s">
        <v>5008</v>
      </c>
      <c r="E2114" s="85" t="s">
        <v>100</v>
      </c>
      <c r="F2114" s="85" t="s">
        <v>100</v>
      </c>
      <c r="G2114" s="85" t="s">
        <v>100</v>
      </c>
      <c r="H2114" s="86" t="s">
        <v>118</v>
      </c>
      <c r="I2114" s="86">
        <v>44228</v>
      </c>
      <c r="J2114" s="87">
        <v>925437.74</v>
      </c>
    </row>
    <row r="2115" spans="1:10" ht="24" x14ac:dyDescent="0.3">
      <c r="A2115" s="84" t="s">
        <v>5009</v>
      </c>
      <c r="B2115" s="85" t="s">
        <v>145</v>
      </c>
      <c r="C2115" s="85" t="s">
        <v>145</v>
      </c>
      <c r="D2115" s="85" t="s">
        <v>5010</v>
      </c>
      <c r="E2115" s="85" t="s">
        <v>100</v>
      </c>
      <c r="F2115" s="85" t="s">
        <v>100</v>
      </c>
      <c r="G2115" s="85" t="s">
        <v>100</v>
      </c>
      <c r="H2115" s="86" t="s">
        <v>118</v>
      </c>
      <c r="I2115" s="86">
        <v>44228</v>
      </c>
      <c r="J2115" s="87">
        <v>1590657.26</v>
      </c>
    </row>
    <row r="2116" spans="1:10" ht="24" x14ac:dyDescent="0.3">
      <c r="A2116" s="84" t="s">
        <v>5011</v>
      </c>
      <c r="B2116" s="85" t="s">
        <v>145</v>
      </c>
      <c r="C2116" s="85" t="s">
        <v>145</v>
      </c>
      <c r="D2116" s="85" t="s">
        <v>5012</v>
      </c>
      <c r="E2116" s="85" t="s">
        <v>100</v>
      </c>
      <c r="F2116" s="85" t="s">
        <v>100</v>
      </c>
      <c r="G2116" s="85" t="s">
        <v>100</v>
      </c>
      <c r="H2116" s="86" t="s">
        <v>118</v>
      </c>
      <c r="I2116" s="86">
        <v>44228</v>
      </c>
      <c r="J2116" s="87">
        <v>488289.6</v>
      </c>
    </row>
    <row r="2117" spans="1:10" x14ac:dyDescent="0.3">
      <c r="A2117" s="84" t="s">
        <v>5013</v>
      </c>
      <c r="B2117" s="85" t="s">
        <v>145</v>
      </c>
      <c r="C2117" s="85" t="s">
        <v>145</v>
      </c>
      <c r="D2117" s="85" t="s">
        <v>5014</v>
      </c>
      <c r="E2117" s="85" t="s">
        <v>100</v>
      </c>
      <c r="F2117" s="85" t="s">
        <v>100</v>
      </c>
      <c r="G2117" s="85" t="s">
        <v>100</v>
      </c>
      <c r="H2117" s="86" t="s">
        <v>118</v>
      </c>
      <c r="I2117" s="86">
        <v>44228</v>
      </c>
      <c r="J2117" s="87">
        <v>234900</v>
      </c>
    </row>
    <row r="2118" spans="1:10" ht="48" x14ac:dyDescent="0.3">
      <c r="A2118" s="84" t="s">
        <v>5015</v>
      </c>
      <c r="B2118" s="85" t="s">
        <v>145</v>
      </c>
      <c r="C2118" s="85" t="s">
        <v>145</v>
      </c>
      <c r="D2118" s="85" t="s">
        <v>5016</v>
      </c>
      <c r="E2118" s="85" t="s">
        <v>100</v>
      </c>
      <c r="F2118" s="85" t="s">
        <v>130</v>
      </c>
      <c r="G2118" s="85" t="s">
        <v>2971</v>
      </c>
      <c r="H2118" s="86" t="s">
        <v>118</v>
      </c>
      <c r="I2118" s="86">
        <v>44776</v>
      </c>
      <c r="J2118" s="87">
        <v>3045538.12</v>
      </c>
    </row>
    <row r="2119" spans="1:10" x14ac:dyDescent="0.3">
      <c r="A2119" s="84" t="s">
        <v>5017</v>
      </c>
      <c r="B2119" s="85" t="s">
        <v>145</v>
      </c>
      <c r="C2119" s="85" t="s">
        <v>145</v>
      </c>
      <c r="D2119" s="85" t="s">
        <v>5018</v>
      </c>
      <c r="E2119" s="85" t="s">
        <v>100</v>
      </c>
      <c r="F2119" s="85" t="s">
        <v>100</v>
      </c>
      <c r="G2119" s="85" t="s">
        <v>100</v>
      </c>
      <c r="H2119" s="86" t="s">
        <v>118</v>
      </c>
      <c r="I2119" s="86">
        <v>44228</v>
      </c>
      <c r="J2119" s="87">
        <v>897051.62</v>
      </c>
    </row>
    <row r="2120" spans="1:10" ht="24" x14ac:dyDescent="0.3">
      <c r="A2120" s="84" t="s">
        <v>5019</v>
      </c>
      <c r="B2120" s="85" t="s">
        <v>145</v>
      </c>
      <c r="C2120" s="85" t="s">
        <v>145</v>
      </c>
      <c r="D2120" s="85" t="s">
        <v>5020</v>
      </c>
      <c r="E2120" s="85" t="s">
        <v>100</v>
      </c>
      <c r="F2120" s="85" t="s">
        <v>100</v>
      </c>
      <c r="G2120" s="85" t="s">
        <v>100</v>
      </c>
      <c r="H2120" s="86" t="s">
        <v>118</v>
      </c>
      <c r="I2120" s="86">
        <v>44228</v>
      </c>
      <c r="J2120" s="87">
        <v>357657.12</v>
      </c>
    </row>
    <row r="2121" spans="1:10" ht="24" x14ac:dyDescent="0.3">
      <c r="A2121" s="84" t="s">
        <v>5021</v>
      </c>
      <c r="B2121" s="85" t="s">
        <v>145</v>
      </c>
      <c r="C2121" s="85" t="s">
        <v>145</v>
      </c>
      <c r="D2121" s="85" t="s">
        <v>5022</v>
      </c>
      <c r="E2121" s="85" t="s">
        <v>100</v>
      </c>
      <c r="F2121" s="85" t="s">
        <v>100</v>
      </c>
      <c r="G2121" s="85" t="s">
        <v>100</v>
      </c>
      <c r="H2121" s="86" t="s">
        <v>118</v>
      </c>
      <c r="I2121" s="86">
        <v>44228</v>
      </c>
      <c r="J2121" s="87">
        <v>298047.59999999998</v>
      </c>
    </row>
    <row r="2122" spans="1:10" x14ac:dyDescent="0.3">
      <c r="A2122" s="84" t="s">
        <v>5023</v>
      </c>
      <c r="B2122" s="85" t="s">
        <v>145</v>
      </c>
      <c r="C2122" s="85" t="s">
        <v>145</v>
      </c>
      <c r="D2122" s="85" t="s">
        <v>5024</v>
      </c>
      <c r="E2122" s="85" t="s">
        <v>100</v>
      </c>
      <c r="F2122" s="85" t="s">
        <v>100</v>
      </c>
      <c r="G2122" s="85" t="s">
        <v>100</v>
      </c>
      <c r="H2122" s="86" t="s">
        <v>118</v>
      </c>
      <c r="I2122" s="86">
        <v>44228</v>
      </c>
      <c r="J2122" s="87">
        <v>202672.36</v>
      </c>
    </row>
    <row r="2123" spans="1:10" ht="24" x14ac:dyDescent="0.3">
      <c r="A2123" s="84" t="s">
        <v>5025</v>
      </c>
      <c r="B2123" s="85" t="s">
        <v>145</v>
      </c>
      <c r="C2123" s="85" t="s">
        <v>145</v>
      </c>
      <c r="D2123" s="85" t="s">
        <v>5026</v>
      </c>
      <c r="E2123" s="85" t="s">
        <v>100</v>
      </c>
      <c r="F2123" s="85" t="s">
        <v>100</v>
      </c>
      <c r="G2123" s="85" t="s">
        <v>100</v>
      </c>
      <c r="H2123" s="86" t="s">
        <v>118</v>
      </c>
      <c r="I2123" s="86">
        <v>44228</v>
      </c>
      <c r="J2123" s="87">
        <v>517298.68</v>
      </c>
    </row>
    <row r="2124" spans="1:10" x14ac:dyDescent="0.3">
      <c r="A2124" s="84" t="s">
        <v>5027</v>
      </c>
      <c r="B2124" s="85" t="s">
        <v>145</v>
      </c>
      <c r="C2124" s="85" t="s">
        <v>145</v>
      </c>
      <c r="D2124" s="85" t="s">
        <v>5028</v>
      </c>
      <c r="E2124" s="85" t="s">
        <v>100</v>
      </c>
      <c r="F2124" s="85" t="s">
        <v>100</v>
      </c>
      <c r="G2124" s="85" t="s">
        <v>100</v>
      </c>
      <c r="H2124" s="86" t="s">
        <v>118</v>
      </c>
      <c r="I2124" s="86">
        <v>44228</v>
      </c>
      <c r="J2124" s="87">
        <v>1098190.8799999999</v>
      </c>
    </row>
    <row r="2125" spans="1:10" x14ac:dyDescent="0.3">
      <c r="A2125" s="84" t="s">
        <v>5029</v>
      </c>
      <c r="B2125" s="85" t="s">
        <v>145</v>
      </c>
      <c r="C2125" s="85" t="s">
        <v>145</v>
      </c>
      <c r="D2125" s="85" t="s">
        <v>5030</v>
      </c>
      <c r="E2125" s="85" t="s">
        <v>100</v>
      </c>
      <c r="F2125" s="85" t="s">
        <v>100</v>
      </c>
      <c r="G2125" s="85" t="s">
        <v>100</v>
      </c>
      <c r="H2125" s="86" t="s">
        <v>118</v>
      </c>
      <c r="I2125" s="86">
        <v>44228</v>
      </c>
      <c r="J2125" s="87">
        <v>3721118.4</v>
      </c>
    </row>
    <row r="2126" spans="1:10" x14ac:dyDescent="0.3">
      <c r="A2126" s="84" t="s">
        <v>5031</v>
      </c>
      <c r="B2126" s="85" t="s">
        <v>145</v>
      </c>
      <c r="C2126" s="85" t="s">
        <v>145</v>
      </c>
      <c r="D2126" s="85" t="s">
        <v>5032</v>
      </c>
      <c r="E2126" s="85" t="s">
        <v>100</v>
      </c>
      <c r="F2126" s="85" t="s">
        <v>100</v>
      </c>
      <c r="G2126" s="85" t="s">
        <v>100</v>
      </c>
      <c r="H2126" s="86" t="s">
        <v>118</v>
      </c>
      <c r="I2126" s="86">
        <v>44228</v>
      </c>
      <c r="J2126" s="87">
        <v>1760947.2</v>
      </c>
    </row>
    <row r="2127" spans="1:10" x14ac:dyDescent="0.3">
      <c r="A2127" s="84" t="s">
        <v>5033</v>
      </c>
      <c r="B2127" s="85" t="s">
        <v>145</v>
      </c>
      <c r="C2127" s="85" t="s">
        <v>145</v>
      </c>
      <c r="D2127" s="85" t="s">
        <v>5034</v>
      </c>
      <c r="E2127" s="85" t="s">
        <v>100</v>
      </c>
      <c r="F2127" s="85" t="s">
        <v>100</v>
      </c>
      <c r="G2127" s="85" t="s">
        <v>100</v>
      </c>
      <c r="H2127" s="86" t="s">
        <v>118</v>
      </c>
      <c r="I2127" s="86">
        <v>44228</v>
      </c>
      <c r="J2127" s="87">
        <v>2348655.9500000002</v>
      </c>
    </row>
    <row r="2128" spans="1:10" ht="24" x14ac:dyDescent="0.3">
      <c r="A2128" s="84" t="s">
        <v>5035</v>
      </c>
      <c r="B2128" s="85" t="s">
        <v>145</v>
      </c>
      <c r="C2128" s="85" t="s">
        <v>145</v>
      </c>
      <c r="D2128" s="85" t="s">
        <v>5036</v>
      </c>
      <c r="E2128" s="85" t="s">
        <v>100</v>
      </c>
      <c r="F2128" s="85" t="s">
        <v>100</v>
      </c>
      <c r="G2128" s="85" t="s">
        <v>100</v>
      </c>
      <c r="H2128" s="86" t="s">
        <v>118</v>
      </c>
      <c r="I2128" s="86">
        <v>44228</v>
      </c>
      <c r="J2128" s="87">
        <v>343625.39999999997</v>
      </c>
    </row>
    <row r="2129" spans="1:10" ht="24" x14ac:dyDescent="0.3">
      <c r="A2129" s="84" t="s">
        <v>5037</v>
      </c>
      <c r="B2129" s="85" t="s">
        <v>145</v>
      </c>
      <c r="C2129" s="85" t="s">
        <v>145</v>
      </c>
      <c r="D2129" s="85" t="s">
        <v>5038</v>
      </c>
      <c r="E2129" s="85" t="s">
        <v>100</v>
      </c>
      <c r="F2129" s="85" t="s">
        <v>100</v>
      </c>
      <c r="G2129" s="85" t="s">
        <v>100</v>
      </c>
      <c r="H2129" s="86" t="s">
        <v>118</v>
      </c>
      <c r="I2129" s="86">
        <v>44228</v>
      </c>
      <c r="J2129" s="87">
        <v>1062917.8399999999</v>
      </c>
    </row>
    <row r="2130" spans="1:10" x14ac:dyDescent="0.3">
      <c r="A2130" s="84" t="s">
        <v>5039</v>
      </c>
      <c r="B2130" s="85" t="s">
        <v>145</v>
      </c>
      <c r="C2130" s="85" t="s">
        <v>145</v>
      </c>
      <c r="D2130" s="85" t="s">
        <v>5040</v>
      </c>
      <c r="E2130" s="85" t="s">
        <v>100</v>
      </c>
      <c r="F2130" s="85" t="s">
        <v>100</v>
      </c>
      <c r="G2130" s="85" t="s">
        <v>100</v>
      </c>
      <c r="H2130" s="86" t="s">
        <v>118</v>
      </c>
      <c r="I2130" s="86">
        <v>44228</v>
      </c>
      <c r="J2130" s="87">
        <v>2834516.52</v>
      </c>
    </row>
    <row r="2131" spans="1:10" x14ac:dyDescent="0.3">
      <c r="A2131" s="84" t="s">
        <v>5041</v>
      </c>
      <c r="B2131" s="85" t="s">
        <v>145</v>
      </c>
      <c r="C2131" s="85" t="s">
        <v>145</v>
      </c>
      <c r="D2131" s="85" t="s">
        <v>5042</v>
      </c>
      <c r="E2131" s="85" t="s">
        <v>100</v>
      </c>
      <c r="F2131" s="85" t="s">
        <v>100</v>
      </c>
      <c r="G2131" s="85" t="s">
        <v>100</v>
      </c>
      <c r="H2131" s="86" t="s">
        <v>118</v>
      </c>
      <c r="I2131" s="86">
        <v>44228</v>
      </c>
      <c r="J2131" s="87">
        <v>2834516.52</v>
      </c>
    </row>
    <row r="2132" spans="1:10" x14ac:dyDescent="0.3">
      <c r="A2132" s="84" t="s">
        <v>5043</v>
      </c>
      <c r="B2132" s="85" t="s">
        <v>145</v>
      </c>
      <c r="C2132" s="85" t="s">
        <v>145</v>
      </c>
      <c r="D2132" s="85" t="s">
        <v>5044</v>
      </c>
      <c r="E2132" s="85" t="s">
        <v>100</v>
      </c>
      <c r="F2132" s="85" t="s">
        <v>100</v>
      </c>
      <c r="G2132" s="85" t="s">
        <v>100</v>
      </c>
      <c r="H2132" s="86" t="s">
        <v>118</v>
      </c>
      <c r="I2132" s="86">
        <v>44228</v>
      </c>
      <c r="J2132" s="87">
        <v>3721118.4</v>
      </c>
    </row>
    <row r="2133" spans="1:10" x14ac:dyDescent="0.3">
      <c r="A2133" s="84" t="s">
        <v>5045</v>
      </c>
      <c r="B2133" s="85" t="s">
        <v>145</v>
      </c>
      <c r="C2133" s="85" t="s">
        <v>145</v>
      </c>
      <c r="D2133" s="85" t="s">
        <v>5046</v>
      </c>
      <c r="E2133" s="85" t="s">
        <v>100</v>
      </c>
      <c r="F2133" s="85" t="s">
        <v>100</v>
      </c>
      <c r="G2133" s="85" t="s">
        <v>100</v>
      </c>
      <c r="H2133" s="86" t="s">
        <v>118</v>
      </c>
      <c r="I2133" s="86">
        <v>44228</v>
      </c>
      <c r="J2133" s="87">
        <v>848070</v>
      </c>
    </row>
    <row r="2134" spans="1:10" x14ac:dyDescent="0.3">
      <c r="A2134" s="84" t="s">
        <v>5047</v>
      </c>
      <c r="B2134" s="85" t="s">
        <v>145</v>
      </c>
      <c r="C2134" s="85" t="s">
        <v>145</v>
      </c>
      <c r="D2134" s="85" t="s">
        <v>5048</v>
      </c>
      <c r="E2134" s="85" t="s">
        <v>100</v>
      </c>
      <c r="F2134" s="85" t="s">
        <v>130</v>
      </c>
      <c r="G2134" s="85" t="s">
        <v>5049</v>
      </c>
      <c r="H2134" s="86" t="s">
        <v>118</v>
      </c>
      <c r="I2134" s="86">
        <v>44776</v>
      </c>
      <c r="J2134" s="87">
        <v>2488189.7200000002</v>
      </c>
    </row>
    <row r="2135" spans="1:10" ht="24" x14ac:dyDescent="0.3">
      <c r="A2135" s="84" t="s">
        <v>5050</v>
      </c>
      <c r="B2135" s="85" t="s">
        <v>3937</v>
      </c>
      <c r="C2135" s="85" t="s">
        <v>142</v>
      </c>
      <c r="D2135" s="85" t="s">
        <v>5051</v>
      </c>
      <c r="E2135" s="85" t="s">
        <v>100</v>
      </c>
      <c r="F2135" s="85" t="s">
        <v>130</v>
      </c>
      <c r="G2135" s="85" t="s">
        <v>245</v>
      </c>
      <c r="H2135" s="86" t="s">
        <v>118</v>
      </c>
      <c r="I2135" s="86">
        <v>43865</v>
      </c>
      <c r="J2135" s="87">
        <v>11757796.400000004</v>
      </c>
    </row>
    <row r="2136" spans="1:10" x14ac:dyDescent="0.3">
      <c r="A2136" s="84" t="s">
        <v>5052</v>
      </c>
      <c r="B2136" s="85" t="s">
        <v>145</v>
      </c>
      <c r="C2136" s="85" t="s">
        <v>145</v>
      </c>
      <c r="D2136" s="85" t="s">
        <v>5053</v>
      </c>
      <c r="E2136" s="85" t="s">
        <v>100</v>
      </c>
      <c r="F2136" s="85" t="s">
        <v>100</v>
      </c>
      <c r="G2136" s="85" t="s">
        <v>100</v>
      </c>
      <c r="H2136" s="86" t="s">
        <v>118</v>
      </c>
      <c r="I2136" s="86">
        <v>44228</v>
      </c>
      <c r="J2136" s="87">
        <v>15830.64</v>
      </c>
    </row>
    <row r="2137" spans="1:10" ht="24" x14ac:dyDescent="0.3">
      <c r="A2137" s="84" t="s">
        <v>5054</v>
      </c>
      <c r="B2137" s="85" t="s">
        <v>145</v>
      </c>
      <c r="C2137" s="85" t="s">
        <v>145</v>
      </c>
      <c r="D2137" s="85" t="s">
        <v>5055</v>
      </c>
      <c r="E2137" s="85" t="s">
        <v>100</v>
      </c>
      <c r="F2137" s="85" t="s">
        <v>100</v>
      </c>
      <c r="G2137" s="85" t="s">
        <v>100</v>
      </c>
      <c r="H2137" s="86" t="s">
        <v>118</v>
      </c>
      <c r="I2137" s="86">
        <v>44228</v>
      </c>
      <c r="J2137" s="87">
        <v>544572</v>
      </c>
    </row>
    <row r="2138" spans="1:10" x14ac:dyDescent="0.3">
      <c r="A2138" s="84" t="s">
        <v>5056</v>
      </c>
      <c r="B2138" s="85" t="s">
        <v>145</v>
      </c>
      <c r="C2138" s="85" t="s">
        <v>145</v>
      </c>
      <c r="D2138" s="85" t="s">
        <v>5057</v>
      </c>
      <c r="E2138" s="85" t="s">
        <v>100</v>
      </c>
      <c r="F2138" s="85" t="s">
        <v>100</v>
      </c>
      <c r="G2138" s="85" t="s">
        <v>100</v>
      </c>
      <c r="H2138" s="86" t="s">
        <v>118</v>
      </c>
      <c r="I2138" s="86">
        <v>44228</v>
      </c>
      <c r="J2138" s="87">
        <v>288254.58</v>
      </c>
    </row>
    <row r="2139" spans="1:10" x14ac:dyDescent="0.3">
      <c r="A2139" s="84" t="s">
        <v>5058</v>
      </c>
      <c r="B2139" s="85" t="s">
        <v>145</v>
      </c>
      <c r="C2139" s="85" t="s">
        <v>145</v>
      </c>
      <c r="D2139" s="85" t="s">
        <v>5059</v>
      </c>
      <c r="E2139" s="85" t="s">
        <v>100</v>
      </c>
      <c r="F2139" s="85" t="s">
        <v>100</v>
      </c>
      <c r="G2139" s="85" t="s">
        <v>100</v>
      </c>
      <c r="H2139" s="86" t="s">
        <v>118</v>
      </c>
      <c r="I2139" s="86">
        <v>44228</v>
      </c>
      <c r="J2139" s="87">
        <v>163371.6</v>
      </c>
    </row>
    <row r="2140" spans="1:10" ht="36" x14ac:dyDescent="0.3">
      <c r="A2140" s="84" t="s">
        <v>5060</v>
      </c>
      <c r="B2140" s="85" t="s">
        <v>145</v>
      </c>
      <c r="C2140" s="85" t="s">
        <v>145</v>
      </c>
      <c r="D2140" s="85" t="s">
        <v>5061</v>
      </c>
      <c r="E2140" s="85" t="s">
        <v>1318</v>
      </c>
      <c r="F2140" s="85" t="s">
        <v>100</v>
      </c>
      <c r="G2140" s="85" t="s">
        <v>100</v>
      </c>
      <c r="H2140" s="86" t="s">
        <v>118</v>
      </c>
      <c r="I2140" s="86">
        <v>45142</v>
      </c>
      <c r="J2140" s="87">
        <v>1194814.98</v>
      </c>
    </row>
    <row r="2141" spans="1:10" x14ac:dyDescent="0.3">
      <c r="A2141" s="84" t="s">
        <v>5062</v>
      </c>
      <c r="B2141" s="85" t="s">
        <v>145</v>
      </c>
      <c r="C2141" s="85" t="s">
        <v>145</v>
      </c>
      <c r="D2141" s="85" t="s">
        <v>5063</v>
      </c>
      <c r="E2141" s="85" t="s">
        <v>100</v>
      </c>
      <c r="F2141" s="85" t="s">
        <v>100</v>
      </c>
      <c r="G2141" s="85" t="s">
        <v>100</v>
      </c>
      <c r="H2141" s="86" t="s">
        <v>118</v>
      </c>
      <c r="I2141" s="86">
        <v>44228</v>
      </c>
      <c r="J2141" s="87">
        <v>1460154.77</v>
      </c>
    </row>
    <row r="2142" spans="1:10" x14ac:dyDescent="0.3">
      <c r="A2142" s="84" t="s">
        <v>5064</v>
      </c>
      <c r="B2142" s="85" t="s">
        <v>145</v>
      </c>
      <c r="C2142" s="85" t="s">
        <v>145</v>
      </c>
      <c r="D2142" s="85" t="s">
        <v>5065</v>
      </c>
      <c r="E2142" s="85" t="s">
        <v>100</v>
      </c>
      <c r="F2142" s="85" t="s">
        <v>100</v>
      </c>
      <c r="G2142" s="85" t="s">
        <v>100</v>
      </c>
      <c r="H2142" s="86" t="s">
        <v>118</v>
      </c>
      <c r="I2142" s="86">
        <v>44228</v>
      </c>
      <c r="J2142" s="87">
        <v>202725.22999999998</v>
      </c>
    </row>
    <row r="2143" spans="1:10" x14ac:dyDescent="0.3">
      <c r="A2143" s="84" t="s">
        <v>5066</v>
      </c>
      <c r="B2143" s="85" t="s">
        <v>145</v>
      </c>
      <c r="C2143" s="85" t="s">
        <v>145</v>
      </c>
      <c r="D2143" s="85" t="s">
        <v>5067</v>
      </c>
      <c r="E2143" s="85" t="s">
        <v>100</v>
      </c>
      <c r="F2143" s="85" t="s">
        <v>100</v>
      </c>
      <c r="G2143" s="85" t="s">
        <v>100</v>
      </c>
      <c r="H2143" s="86" t="s">
        <v>118</v>
      </c>
      <c r="I2143" s="86">
        <v>45142</v>
      </c>
      <c r="J2143" s="87">
        <v>507930</v>
      </c>
    </row>
    <row r="2144" spans="1:10" x14ac:dyDescent="0.3">
      <c r="A2144" s="84" t="s">
        <v>5068</v>
      </c>
      <c r="B2144" s="85" t="s">
        <v>145</v>
      </c>
      <c r="C2144" s="85" t="s">
        <v>145</v>
      </c>
      <c r="D2144" s="85" t="s">
        <v>5069</v>
      </c>
      <c r="E2144" s="85" t="s">
        <v>100</v>
      </c>
      <c r="F2144" s="85" t="s">
        <v>100</v>
      </c>
      <c r="G2144" s="85" t="s">
        <v>100</v>
      </c>
      <c r="H2144" s="86" t="s">
        <v>118</v>
      </c>
      <c r="I2144" s="86">
        <v>44228</v>
      </c>
      <c r="J2144" s="87">
        <v>278687.43</v>
      </c>
    </row>
    <row r="2145" spans="1:10" ht="24" x14ac:dyDescent="0.3">
      <c r="A2145" s="84" t="s">
        <v>5070</v>
      </c>
      <c r="B2145" s="85" t="s">
        <v>3382</v>
      </c>
      <c r="C2145" s="85" t="s">
        <v>3382</v>
      </c>
      <c r="D2145" s="85" t="s">
        <v>5071</v>
      </c>
      <c r="E2145" s="85" t="s">
        <v>100</v>
      </c>
      <c r="F2145" s="85" t="s">
        <v>162</v>
      </c>
      <c r="G2145" s="85" t="s">
        <v>163</v>
      </c>
      <c r="H2145" s="86" t="s">
        <v>118</v>
      </c>
      <c r="I2145" s="86">
        <v>44413</v>
      </c>
      <c r="J2145" s="87">
        <v>4058145.7399999998</v>
      </c>
    </row>
    <row r="2146" spans="1:10" ht="24" x14ac:dyDescent="0.3">
      <c r="A2146" s="84" t="s">
        <v>5072</v>
      </c>
      <c r="B2146" s="85" t="s">
        <v>145</v>
      </c>
      <c r="C2146" s="85" t="s">
        <v>145</v>
      </c>
      <c r="D2146" s="85" t="s">
        <v>5073</v>
      </c>
      <c r="E2146" s="85" t="s">
        <v>100</v>
      </c>
      <c r="F2146" s="85" t="s">
        <v>100</v>
      </c>
      <c r="G2146" s="85" t="s">
        <v>100</v>
      </c>
      <c r="H2146" s="86" t="s">
        <v>118</v>
      </c>
      <c r="I2146" s="86">
        <v>44228</v>
      </c>
      <c r="J2146" s="87">
        <v>422524.8</v>
      </c>
    </row>
    <row r="2147" spans="1:10" x14ac:dyDescent="0.3">
      <c r="A2147" s="84" t="s">
        <v>5074</v>
      </c>
      <c r="B2147" s="85" t="s">
        <v>145</v>
      </c>
      <c r="C2147" s="85" t="s">
        <v>145</v>
      </c>
      <c r="D2147" s="85" t="s">
        <v>5075</v>
      </c>
      <c r="E2147" s="85" t="s">
        <v>100</v>
      </c>
      <c r="F2147" s="85" t="s">
        <v>100</v>
      </c>
      <c r="G2147" s="85" t="s">
        <v>100</v>
      </c>
      <c r="H2147" s="86" t="s">
        <v>118</v>
      </c>
      <c r="I2147" s="86">
        <v>44228</v>
      </c>
      <c r="J2147" s="87">
        <v>679429.44000000006</v>
      </c>
    </row>
    <row r="2148" spans="1:10" x14ac:dyDescent="0.3">
      <c r="A2148" s="84" t="s">
        <v>5076</v>
      </c>
      <c r="B2148" s="85" t="s">
        <v>145</v>
      </c>
      <c r="C2148" s="85" t="s">
        <v>145</v>
      </c>
      <c r="D2148" s="85" t="s">
        <v>5077</v>
      </c>
      <c r="E2148" s="85" t="s">
        <v>100</v>
      </c>
      <c r="F2148" s="85" t="s">
        <v>100</v>
      </c>
      <c r="G2148" s="85" t="s">
        <v>100</v>
      </c>
      <c r="H2148" s="86" t="s">
        <v>118</v>
      </c>
      <c r="I2148" s="86">
        <v>44228</v>
      </c>
      <c r="J2148" s="87">
        <v>266859.36</v>
      </c>
    </row>
    <row r="2149" spans="1:10" x14ac:dyDescent="0.3">
      <c r="A2149" s="84" t="s">
        <v>5078</v>
      </c>
      <c r="B2149" s="85" t="s">
        <v>145</v>
      </c>
      <c r="C2149" s="85" t="s">
        <v>145</v>
      </c>
      <c r="D2149" s="85" t="s">
        <v>5079</v>
      </c>
      <c r="E2149" s="85" t="s">
        <v>100</v>
      </c>
      <c r="F2149" s="85" t="s">
        <v>100</v>
      </c>
      <c r="G2149" s="85" t="s">
        <v>100</v>
      </c>
      <c r="H2149" s="86" t="s">
        <v>118</v>
      </c>
      <c r="I2149" s="86">
        <v>44748</v>
      </c>
      <c r="J2149" s="87">
        <v>1418040</v>
      </c>
    </row>
    <row r="2150" spans="1:10" x14ac:dyDescent="0.3">
      <c r="A2150" s="84" t="s">
        <v>5080</v>
      </c>
      <c r="B2150" s="85" t="s">
        <v>145</v>
      </c>
      <c r="C2150" s="85" t="s">
        <v>145</v>
      </c>
      <c r="D2150" s="85" t="s">
        <v>5081</v>
      </c>
      <c r="E2150" s="85" t="s">
        <v>100</v>
      </c>
      <c r="F2150" s="85" t="s">
        <v>100</v>
      </c>
      <c r="G2150" s="85" t="s">
        <v>100</v>
      </c>
      <c r="H2150" s="86" t="s">
        <v>118</v>
      </c>
      <c r="I2150" s="86">
        <v>44228</v>
      </c>
      <c r="J2150" s="87">
        <v>433826.2</v>
      </c>
    </row>
    <row r="2151" spans="1:10" ht="36" x14ac:dyDescent="0.3">
      <c r="A2151" s="84" t="s">
        <v>5082</v>
      </c>
      <c r="B2151" s="85" t="s">
        <v>4741</v>
      </c>
      <c r="C2151" s="85" t="s">
        <v>4741</v>
      </c>
      <c r="D2151" s="85" t="s">
        <v>5083</v>
      </c>
      <c r="E2151" s="85" t="s">
        <v>100</v>
      </c>
      <c r="F2151" s="85" t="s">
        <v>5084</v>
      </c>
      <c r="G2151" s="85" t="s">
        <v>5085</v>
      </c>
      <c r="H2151" s="86" t="s">
        <v>118</v>
      </c>
      <c r="I2151" s="86">
        <v>45328</v>
      </c>
      <c r="J2151" s="87">
        <v>1522953.5999999999</v>
      </c>
    </row>
    <row r="2152" spans="1:10" x14ac:dyDescent="0.3">
      <c r="A2152" s="84" t="s">
        <v>5086</v>
      </c>
      <c r="B2152" s="85" t="s">
        <v>145</v>
      </c>
      <c r="C2152" s="85" t="s">
        <v>145</v>
      </c>
      <c r="D2152" s="85" t="s">
        <v>5087</v>
      </c>
      <c r="E2152" s="85" t="s">
        <v>100</v>
      </c>
      <c r="F2152" s="85" t="s">
        <v>100</v>
      </c>
      <c r="G2152" s="85" t="s">
        <v>100</v>
      </c>
      <c r="H2152" s="86" t="s">
        <v>118</v>
      </c>
      <c r="I2152" s="86">
        <v>44228</v>
      </c>
      <c r="J2152" s="87">
        <v>623319.54000000027</v>
      </c>
    </row>
    <row r="2153" spans="1:10" ht="24" x14ac:dyDescent="0.3">
      <c r="A2153" s="84" t="s">
        <v>5088</v>
      </c>
      <c r="B2153" s="85" t="s">
        <v>145</v>
      </c>
      <c r="C2153" s="85" t="s">
        <v>145</v>
      </c>
      <c r="D2153" s="85" t="s">
        <v>5089</v>
      </c>
      <c r="E2153" s="85" t="s">
        <v>100</v>
      </c>
      <c r="F2153" s="85" t="s">
        <v>100</v>
      </c>
      <c r="G2153" s="85" t="s">
        <v>100</v>
      </c>
      <c r="H2153" s="86" t="s">
        <v>118</v>
      </c>
      <c r="I2153" s="86">
        <v>44228</v>
      </c>
      <c r="J2153" s="87">
        <v>880964.64</v>
      </c>
    </row>
    <row r="2154" spans="1:10" x14ac:dyDescent="0.3">
      <c r="A2154" s="84" t="s">
        <v>5090</v>
      </c>
      <c r="B2154" s="85" t="s">
        <v>145</v>
      </c>
      <c r="C2154" s="85" t="s">
        <v>145</v>
      </c>
      <c r="D2154" s="85" t="s">
        <v>5091</v>
      </c>
      <c r="E2154" s="85" t="s">
        <v>100</v>
      </c>
      <c r="F2154" s="85" t="s">
        <v>100</v>
      </c>
      <c r="G2154" s="85" t="s">
        <v>100</v>
      </c>
      <c r="H2154" s="86" t="s">
        <v>118</v>
      </c>
      <c r="I2154" s="86">
        <v>44228</v>
      </c>
      <c r="J2154" s="87">
        <v>2584509.66</v>
      </c>
    </row>
    <row r="2155" spans="1:10" x14ac:dyDescent="0.3">
      <c r="A2155" s="84" t="s">
        <v>5092</v>
      </c>
      <c r="B2155" s="85" t="s">
        <v>145</v>
      </c>
      <c r="C2155" s="85" t="s">
        <v>145</v>
      </c>
      <c r="D2155" s="85" t="s">
        <v>5093</v>
      </c>
      <c r="E2155" s="85" t="s">
        <v>100</v>
      </c>
      <c r="F2155" s="85" t="s">
        <v>100</v>
      </c>
      <c r="G2155" s="85" t="s">
        <v>100</v>
      </c>
      <c r="H2155" s="86" t="s">
        <v>118</v>
      </c>
      <c r="I2155" s="86">
        <v>44228</v>
      </c>
      <c r="J2155" s="87">
        <v>987779.84</v>
      </c>
    </row>
    <row r="2156" spans="1:10" ht="24" x14ac:dyDescent="0.3">
      <c r="A2156" s="84" t="s">
        <v>5094</v>
      </c>
      <c r="B2156" s="85" t="s">
        <v>145</v>
      </c>
      <c r="C2156" s="85" t="s">
        <v>145</v>
      </c>
      <c r="D2156" s="85" t="s">
        <v>5095</v>
      </c>
      <c r="E2156" s="85" t="s">
        <v>100</v>
      </c>
      <c r="F2156" s="85" t="s">
        <v>130</v>
      </c>
      <c r="G2156" s="85" t="s">
        <v>1381</v>
      </c>
      <c r="H2156" s="86" t="s">
        <v>118</v>
      </c>
      <c r="I2156" s="86">
        <v>44783</v>
      </c>
      <c r="J2156" s="87">
        <v>2017241.61</v>
      </c>
    </row>
    <row r="2157" spans="1:10" ht="36" x14ac:dyDescent="0.3">
      <c r="A2157" s="84" t="s">
        <v>5096</v>
      </c>
      <c r="B2157" s="85" t="s">
        <v>188</v>
      </c>
      <c r="C2157" s="85" t="s">
        <v>188</v>
      </c>
      <c r="D2157" s="85" t="s">
        <v>5097</v>
      </c>
      <c r="E2157" s="85" t="s">
        <v>5098</v>
      </c>
      <c r="F2157" s="85" t="s">
        <v>100</v>
      </c>
      <c r="G2157" s="85" t="s">
        <v>100</v>
      </c>
      <c r="H2157" s="86" t="s">
        <v>118</v>
      </c>
      <c r="I2157" s="86">
        <v>45118</v>
      </c>
      <c r="J2157" s="87">
        <v>79181483.409999996</v>
      </c>
    </row>
    <row r="2158" spans="1:10" x14ac:dyDescent="0.3">
      <c r="A2158" s="84" t="s">
        <v>5099</v>
      </c>
      <c r="B2158" s="85" t="s">
        <v>145</v>
      </c>
      <c r="C2158" s="85" t="s">
        <v>145</v>
      </c>
      <c r="D2158" s="85" t="s">
        <v>5100</v>
      </c>
      <c r="E2158" s="85" t="s">
        <v>100</v>
      </c>
      <c r="F2158" s="85" t="s">
        <v>100</v>
      </c>
      <c r="G2158" s="85" t="s">
        <v>100</v>
      </c>
      <c r="H2158" s="86" t="s">
        <v>118</v>
      </c>
      <c r="I2158" s="86">
        <v>44228</v>
      </c>
      <c r="J2158" s="87">
        <v>114728.40000000001</v>
      </c>
    </row>
    <row r="2159" spans="1:10" ht="48" x14ac:dyDescent="0.3">
      <c r="A2159" s="84" t="s">
        <v>5101</v>
      </c>
      <c r="B2159" s="85" t="s">
        <v>145</v>
      </c>
      <c r="C2159" s="85" t="s">
        <v>145</v>
      </c>
      <c r="D2159" s="85" t="s">
        <v>5102</v>
      </c>
      <c r="E2159" s="85" t="s">
        <v>100</v>
      </c>
      <c r="F2159" s="85" t="s">
        <v>3303</v>
      </c>
      <c r="G2159" s="85" t="s">
        <v>3304</v>
      </c>
      <c r="H2159" s="86" t="s">
        <v>118</v>
      </c>
      <c r="I2159" s="86">
        <v>44970</v>
      </c>
      <c r="J2159" s="87">
        <v>1648317.0799999998</v>
      </c>
    </row>
    <row r="2160" spans="1:10" ht="24" x14ac:dyDescent="0.3">
      <c r="A2160" s="84" t="s">
        <v>5103</v>
      </c>
      <c r="B2160" s="85" t="s">
        <v>145</v>
      </c>
      <c r="C2160" s="85" t="s">
        <v>145</v>
      </c>
      <c r="D2160" s="85" t="s">
        <v>5104</v>
      </c>
      <c r="E2160" s="85" t="s">
        <v>100</v>
      </c>
      <c r="F2160" s="85" t="s">
        <v>100</v>
      </c>
      <c r="G2160" s="85" t="s">
        <v>100</v>
      </c>
      <c r="H2160" s="86" t="s">
        <v>118</v>
      </c>
      <c r="I2160" s="86">
        <v>44228</v>
      </c>
      <c r="J2160" s="87">
        <v>2141899.62</v>
      </c>
    </row>
    <row r="2161" spans="1:10" ht="24" x14ac:dyDescent="0.3">
      <c r="A2161" s="84" t="s">
        <v>5105</v>
      </c>
      <c r="B2161" s="85" t="s">
        <v>145</v>
      </c>
      <c r="C2161" s="85" t="s">
        <v>145</v>
      </c>
      <c r="D2161" s="85" t="s">
        <v>5106</v>
      </c>
      <c r="E2161" s="85" t="s">
        <v>100</v>
      </c>
      <c r="F2161" s="85" t="s">
        <v>100</v>
      </c>
      <c r="G2161" s="85" t="s">
        <v>100</v>
      </c>
      <c r="H2161" s="86" t="s">
        <v>118</v>
      </c>
      <c r="I2161" s="86">
        <v>44228</v>
      </c>
      <c r="J2161" s="87">
        <v>1916323.9300000002</v>
      </c>
    </row>
    <row r="2162" spans="1:10" ht="24" x14ac:dyDescent="0.3">
      <c r="A2162" s="84" t="s">
        <v>5107</v>
      </c>
      <c r="B2162" s="85" t="s">
        <v>145</v>
      </c>
      <c r="C2162" s="85" t="s">
        <v>145</v>
      </c>
      <c r="D2162" s="85" t="s">
        <v>5108</v>
      </c>
      <c r="E2162" s="85" t="s">
        <v>100</v>
      </c>
      <c r="F2162" s="85" t="s">
        <v>100</v>
      </c>
      <c r="G2162" s="85" t="s">
        <v>100</v>
      </c>
      <c r="H2162" s="86" t="s">
        <v>118</v>
      </c>
      <c r="I2162" s="86">
        <v>44228</v>
      </c>
      <c r="J2162" s="87">
        <v>4925525.76</v>
      </c>
    </row>
    <row r="2163" spans="1:10" ht="24" x14ac:dyDescent="0.3">
      <c r="A2163" s="84" t="s">
        <v>5109</v>
      </c>
      <c r="B2163" s="85" t="s">
        <v>145</v>
      </c>
      <c r="C2163" s="85" t="s">
        <v>145</v>
      </c>
      <c r="D2163" s="85" t="s">
        <v>5110</v>
      </c>
      <c r="E2163" s="85" t="s">
        <v>100</v>
      </c>
      <c r="F2163" s="85" t="s">
        <v>100</v>
      </c>
      <c r="G2163" s="85" t="s">
        <v>100</v>
      </c>
      <c r="H2163" s="86" t="s">
        <v>118</v>
      </c>
      <c r="I2163" s="86">
        <v>44228</v>
      </c>
      <c r="J2163" s="87">
        <v>899834.70000000019</v>
      </c>
    </row>
    <row r="2164" spans="1:10" ht="24" x14ac:dyDescent="0.3">
      <c r="A2164" s="84" t="s">
        <v>5111</v>
      </c>
      <c r="B2164" s="85" t="s">
        <v>145</v>
      </c>
      <c r="C2164" s="85" t="s">
        <v>145</v>
      </c>
      <c r="D2164" s="85" t="s">
        <v>5112</v>
      </c>
      <c r="E2164" s="85" t="s">
        <v>100</v>
      </c>
      <c r="F2164" s="85" t="s">
        <v>5113</v>
      </c>
      <c r="G2164" s="85" t="s">
        <v>5114</v>
      </c>
      <c r="H2164" s="86" t="s">
        <v>118</v>
      </c>
      <c r="I2164" s="86">
        <v>44606</v>
      </c>
      <c r="J2164" s="87">
        <v>3193935.2399999998</v>
      </c>
    </row>
    <row r="2165" spans="1:10" ht="24" x14ac:dyDescent="0.3">
      <c r="A2165" s="84" t="s">
        <v>5115</v>
      </c>
      <c r="B2165" s="85" t="s">
        <v>145</v>
      </c>
      <c r="C2165" s="85" t="s">
        <v>145</v>
      </c>
      <c r="D2165" s="85" t="s">
        <v>5116</v>
      </c>
      <c r="E2165" s="85" t="s">
        <v>100</v>
      </c>
      <c r="F2165" s="85" t="s">
        <v>100</v>
      </c>
      <c r="G2165" s="85" t="s">
        <v>100</v>
      </c>
      <c r="H2165" s="86" t="s">
        <v>118</v>
      </c>
      <c r="I2165" s="86">
        <v>44228</v>
      </c>
      <c r="J2165" s="87">
        <v>231475.68000000002</v>
      </c>
    </row>
    <row r="2166" spans="1:10" x14ac:dyDescent="0.3">
      <c r="A2166" s="84" t="s">
        <v>5117</v>
      </c>
      <c r="B2166" s="85" t="s">
        <v>145</v>
      </c>
      <c r="C2166" s="85" t="s">
        <v>145</v>
      </c>
      <c r="D2166" s="85" t="s">
        <v>5118</v>
      </c>
      <c r="E2166" s="85" t="s">
        <v>100</v>
      </c>
      <c r="F2166" s="85" t="s">
        <v>100</v>
      </c>
      <c r="G2166" s="85" t="s">
        <v>100</v>
      </c>
      <c r="H2166" s="86" t="s">
        <v>118</v>
      </c>
      <c r="I2166" s="86">
        <v>44228</v>
      </c>
      <c r="J2166" s="87">
        <v>395126.24</v>
      </c>
    </row>
    <row r="2167" spans="1:10" x14ac:dyDescent="0.3">
      <c r="A2167" s="84" t="s">
        <v>5119</v>
      </c>
      <c r="B2167" s="85" t="s">
        <v>145</v>
      </c>
      <c r="C2167" s="85" t="s">
        <v>145</v>
      </c>
      <c r="D2167" s="85" t="s">
        <v>5120</v>
      </c>
      <c r="E2167" s="85" t="s">
        <v>100</v>
      </c>
      <c r="F2167" s="85" t="s">
        <v>196</v>
      </c>
      <c r="G2167" s="85" t="s">
        <v>5121</v>
      </c>
      <c r="H2167" s="86" t="s">
        <v>118</v>
      </c>
      <c r="I2167" s="86">
        <v>44971</v>
      </c>
      <c r="J2167" s="87">
        <v>1446884.98</v>
      </c>
    </row>
    <row r="2168" spans="1:10" ht="36" x14ac:dyDescent="0.3">
      <c r="A2168" s="84" t="s">
        <v>5122</v>
      </c>
      <c r="B2168" s="85" t="s">
        <v>1088</v>
      </c>
      <c r="C2168" s="85" t="s">
        <v>145</v>
      </c>
      <c r="D2168" s="85" t="s">
        <v>5123</v>
      </c>
      <c r="E2168" s="85" t="s">
        <v>100</v>
      </c>
      <c r="F2168" s="85" t="s">
        <v>1266</v>
      </c>
      <c r="G2168" s="85" t="s">
        <v>1267</v>
      </c>
      <c r="H2168" s="86" t="s">
        <v>118</v>
      </c>
      <c r="I2168" s="86">
        <v>44557</v>
      </c>
      <c r="J2168" s="87">
        <v>23398118.010000002</v>
      </c>
    </row>
    <row r="2169" spans="1:10" ht="24" x14ac:dyDescent="0.3">
      <c r="A2169" s="84" t="s">
        <v>5124</v>
      </c>
      <c r="B2169" s="85" t="s">
        <v>145</v>
      </c>
      <c r="C2169" s="85" t="s">
        <v>145</v>
      </c>
      <c r="D2169" s="85" t="s">
        <v>5125</v>
      </c>
      <c r="E2169" s="85" t="s">
        <v>100</v>
      </c>
      <c r="F2169" s="85" t="s">
        <v>100</v>
      </c>
      <c r="G2169" s="85" t="s">
        <v>100</v>
      </c>
      <c r="H2169" s="86" t="s">
        <v>118</v>
      </c>
      <c r="I2169" s="86">
        <v>44228</v>
      </c>
      <c r="J2169" s="87">
        <v>5710301.1499999994</v>
      </c>
    </row>
    <row r="2170" spans="1:10" ht="24" x14ac:dyDescent="0.3">
      <c r="A2170" s="84" t="s">
        <v>5126</v>
      </c>
      <c r="B2170" s="85" t="s">
        <v>145</v>
      </c>
      <c r="C2170" s="85" t="s">
        <v>145</v>
      </c>
      <c r="D2170" s="85" t="s">
        <v>5127</v>
      </c>
      <c r="E2170" s="85" t="s">
        <v>1318</v>
      </c>
      <c r="F2170" s="85" t="s">
        <v>100</v>
      </c>
      <c r="G2170" s="85" t="s">
        <v>100</v>
      </c>
      <c r="H2170" s="86" t="s">
        <v>118</v>
      </c>
      <c r="I2170" s="86">
        <v>45152</v>
      </c>
      <c r="J2170" s="87">
        <v>2024209.74</v>
      </c>
    </row>
    <row r="2171" spans="1:10" ht="24" x14ac:dyDescent="0.3">
      <c r="A2171" s="84" t="s">
        <v>5128</v>
      </c>
      <c r="B2171" s="85" t="s">
        <v>145</v>
      </c>
      <c r="C2171" s="85" t="s">
        <v>145</v>
      </c>
      <c r="D2171" s="85" t="s">
        <v>5129</v>
      </c>
      <c r="E2171" s="85" t="s">
        <v>100</v>
      </c>
      <c r="F2171" s="85" t="s">
        <v>100</v>
      </c>
      <c r="G2171" s="85" t="s">
        <v>100</v>
      </c>
      <c r="H2171" s="86" t="s">
        <v>118</v>
      </c>
      <c r="I2171" s="86">
        <v>44228</v>
      </c>
      <c r="J2171" s="87">
        <v>444117.69999999995</v>
      </c>
    </row>
    <row r="2172" spans="1:10" ht="48" x14ac:dyDescent="0.3">
      <c r="A2172" s="84" t="s">
        <v>5130</v>
      </c>
      <c r="B2172" s="85" t="s">
        <v>145</v>
      </c>
      <c r="C2172" s="85" t="s">
        <v>145</v>
      </c>
      <c r="D2172" s="85" t="s">
        <v>5131</v>
      </c>
      <c r="E2172" s="85" t="s">
        <v>100</v>
      </c>
      <c r="F2172" s="85" t="s">
        <v>158</v>
      </c>
      <c r="G2172" s="85" t="s">
        <v>4294</v>
      </c>
      <c r="H2172" s="86" t="s">
        <v>118</v>
      </c>
      <c r="I2172" s="86">
        <v>44560</v>
      </c>
      <c r="J2172" s="87">
        <v>699818.48</v>
      </c>
    </row>
    <row r="2173" spans="1:10" ht="24" x14ac:dyDescent="0.3">
      <c r="A2173" s="84" t="s">
        <v>5132</v>
      </c>
      <c r="B2173" s="85" t="s">
        <v>145</v>
      </c>
      <c r="C2173" s="85" t="s">
        <v>145</v>
      </c>
      <c r="D2173" s="85" t="s">
        <v>5133</v>
      </c>
      <c r="E2173" s="85" t="s">
        <v>100</v>
      </c>
      <c r="F2173" s="85" t="s">
        <v>100</v>
      </c>
      <c r="G2173" s="85" t="s">
        <v>100</v>
      </c>
      <c r="H2173" s="86" t="s">
        <v>118</v>
      </c>
      <c r="I2173" s="86">
        <v>44228</v>
      </c>
      <c r="J2173" s="87">
        <v>1470908.16</v>
      </c>
    </row>
    <row r="2174" spans="1:10" ht="24" x14ac:dyDescent="0.3">
      <c r="A2174" s="84" t="s">
        <v>5134</v>
      </c>
      <c r="B2174" s="85" t="s">
        <v>145</v>
      </c>
      <c r="C2174" s="85" t="s">
        <v>145</v>
      </c>
      <c r="D2174" s="85" t="s">
        <v>5135</v>
      </c>
      <c r="E2174" s="85" t="s">
        <v>100</v>
      </c>
      <c r="F2174" s="85" t="s">
        <v>100</v>
      </c>
      <c r="G2174" s="85" t="s">
        <v>100</v>
      </c>
      <c r="H2174" s="86" t="s">
        <v>118</v>
      </c>
      <c r="I2174" s="86">
        <v>44228</v>
      </c>
      <c r="J2174" s="87">
        <v>1078665.96</v>
      </c>
    </row>
    <row r="2175" spans="1:10" ht="36" x14ac:dyDescent="0.3">
      <c r="A2175" s="84" t="s">
        <v>5136</v>
      </c>
      <c r="B2175" s="85" t="s">
        <v>145</v>
      </c>
      <c r="C2175" s="85" t="s">
        <v>145</v>
      </c>
      <c r="D2175" s="85" t="s">
        <v>5137</v>
      </c>
      <c r="E2175" s="85" t="s">
        <v>126</v>
      </c>
      <c r="F2175" s="85" t="s">
        <v>100</v>
      </c>
      <c r="G2175" s="85" t="s">
        <v>100</v>
      </c>
      <c r="H2175" s="86" t="s">
        <v>118</v>
      </c>
      <c r="I2175" s="86">
        <v>44559</v>
      </c>
      <c r="J2175" s="87">
        <v>3313018.5599999991</v>
      </c>
    </row>
    <row r="2176" spans="1:10" ht="24" x14ac:dyDescent="0.3">
      <c r="A2176" s="84" t="s">
        <v>5138</v>
      </c>
      <c r="B2176" s="85" t="s">
        <v>145</v>
      </c>
      <c r="C2176" s="85" t="s">
        <v>145</v>
      </c>
      <c r="D2176" s="85" t="s">
        <v>5139</v>
      </c>
      <c r="E2176" s="85" t="s">
        <v>5140</v>
      </c>
      <c r="F2176" s="85" t="s">
        <v>100</v>
      </c>
      <c r="G2176" s="85" t="s">
        <v>100</v>
      </c>
      <c r="H2176" s="86" t="s">
        <v>118</v>
      </c>
      <c r="I2176" s="86">
        <v>44560</v>
      </c>
      <c r="J2176" s="87">
        <v>6913126.5100000007</v>
      </c>
    </row>
    <row r="2177" spans="1:10" ht="24" x14ac:dyDescent="0.3">
      <c r="A2177" s="84" t="s">
        <v>5141</v>
      </c>
      <c r="B2177" s="85" t="s">
        <v>145</v>
      </c>
      <c r="C2177" s="85" t="s">
        <v>145</v>
      </c>
      <c r="D2177" s="85" t="s">
        <v>5142</v>
      </c>
      <c r="E2177" s="85" t="s">
        <v>100</v>
      </c>
      <c r="F2177" s="85" t="s">
        <v>196</v>
      </c>
      <c r="G2177" s="85" t="s">
        <v>3165</v>
      </c>
      <c r="H2177" s="86" t="s">
        <v>118</v>
      </c>
      <c r="I2177" s="86">
        <v>44566</v>
      </c>
      <c r="J2177" s="87">
        <v>2714014.39</v>
      </c>
    </row>
    <row r="2178" spans="1:10" x14ac:dyDescent="0.3">
      <c r="A2178" s="84" t="s">
        <v>5143</v>
      </c>
      <c r="B2178" s="85" t="s">
        <v>145</v>
      </c>
      <c r="C2178" s="85" t="s">
        <v>145</v>
      </c>
      <c r="D2178" s="85" t="s">
        <v>5144</v>
      </c>
      <c r="E2178" s="85" t="s">
        <v>100</v>
      </c>
      <c r="F2178" s="85" t="s">
        <v>100</v>
      </c>
      <c r="G2178" s="85" t="s">
        <v>100</v>
      </c>
      <c r="H2178" s="86" t="s">
        <v>118</v>
      </c>
      <c r="I2178" s="86">
        <v>44228</v>
      </c>
      <c r="J2178" s="87">
        <v>217671.3</v>
      </c>
    </row>
    <row r="2179" spans="1:10" ht="24" x14ac:dyDescent="0.3">
      <c r="A2179" s="84" t="s">
        <v>5145</v>
      </c>
      <c r="B2179" s="85" t="s">
        <v>145</v>
      </c>
      <c r="C2179" s="85" t="s">
        <v>145</v>
      </c>
      <c r="D2179" s="85" t="s">
        <v>5146</v>
      </c>
      <c r="E2179" s="85" t="s">
        <v>100</v>
      </c>
      <c r="F2179" s="85" t="s">
        <v>100</v>
      </c>
      <c r="G2179" s="85" t="s">
        <v>100</v>
      </c>
      <c r="H2179" s="86" t="s">
        <v>118</v>
      </c>
      <c r="I2179" s="86">
        <v>44228</v>
      </c>
      <c r="J2179" s="87">
        <v>18390.019999999997</v>
      </c>
    </row>
    <row r="2180" spans="1:10" x14ac:dyDescent="0.3">
      <c r="A2180" s="84" t="s">
        <v>5147</v>
      </c>
      <c r="B2180" s="85" t="s">
        <v>145</v>
      </c>
      <c r="C2180" s="85" t="s">
        <v>145</v>
      </c>
      <c r="D2180" s="85" t="s">
        <v>5148</v>
      </c>
      <c r="E2180" s="85" t="s">
        <v>100</v>
      </c>
      <c r="F2180" s="85" t="s">
        <v>100</v>
      </c>
      <c r="G2180" s="85" t="s">
        <v>100</v>
      </c>
      <c r="H2180" s="86" t="s">
        <v>118</v>
      </c>
      <c r="I2180" s="86">
        <v>44228</v>
      </c>
      <c r="J2180" s="87">
        <v>31661.279999999999</v>
      </c>
    </row>
    <row r="2181" spans="1:10" x14ac:dyDescent="0.3">
      <c r="A2181" s="84" t="s">
        <v>5149</v>
      </c>
      <c r="B2181" s="85" t="s">
        <v>145</v>
      </c>
      <c r="C2181" s="85" t="s">
        <v>145</v>
      </c>
      <c r="D2181" s="85" t="s">
        <v>5150</v>
      </c>
      <c r="E2181" s="85" t="s">
        <v>100</v>
      </c>
      <c r="F2181" s="85" t="s">
        <v>100</v>
      </c>
      <c r="G2181" s="85" t="s">
        <v>100</v>
      </c>
      <c r="H2181" s="86" t="s">
        <v>118</v>
      </c>
      <c r="I2181" s="86">
        <v>44228</v>
      </c>
      <c r="J2181" s="87">
        <v>1221670.9099999999</v>
      </c>
    </row>
    <row r="2182" spans="1:10" x14ac:dyDescent="0.3">
      <c r="A2182" s="84" t="s">
        <v>5151</v>
      </c>
      <c r="B2182" s="85" t="s">
        <v>145</v>
      </c>
      <c r="C2182" s="85" t="s">
        <v>145</v>
      </c>
      <c r="D2182" s="85" t="s">
        <v>5152</v>
      </c>
      <c r="E2182" s="85" t="s">
        <v>100</v>
      </c>
      <c r="F2182" s="85" t="s">
        <v>100</v>
      </c>
      <c r="G2182" s="85" t="s">
        <v>100</v>
      </c>
      <c r="H2182" s="86" t="s">
        <v>118</v>
      </c>
      <c r="I2182" s="86">
        <v>44228</v>
      </c>
      <c r="J2182" s="87">
        <v>1041893.28</v>
      </c>
    </row>
    <row r="2183" spans="1:10" ht="24" x14ac:dyDescent="0.3">
      <c r="A2183" s="84" t="s">
        <v>5153</v>
      </c>
      <c r="B2183" s="85" t="s">
        <v>145</v>
      </c>
      <c r="C2183" s="85" t="s">
        <v>145</v>
      </c>
      <c r="D2183" s="85" t="s">
        <v>5154</v>
      </c>
      <c r="E2183" s="85" t="s">
        <v>100</v>
      </c>
      <c r="F2183" s="85" t="s">
        <v>100</v>
      </c>
      <c r="G2183" s="85" t="s">
        <v>100</v>
      </c>
      <c r="H2183" s="86" t="s">
        <v>118</v>
      </c>
      <c r="I2183" s="86">
        <v>44228</v>
      </c>
      <c r="J2183" s="87">
        <v>451173.24</v>
      </c>
    </row>
    <row r="2184" spans="1:10" ht="24" x14ac:dyDescent="0.3">
      <c r="A2184" s="84" t="s">
        <v>5155</v>
      </c>
      <c r="B2184" s="85" t="s">
        <v>145</v>
      </c>
      <c r="C2184" s="85" t="s">
        <v>145</v>
      </c>
      <c r="D2184" s="85" t="s">
        <v>5156</v>
      </c>
      <c r="E2184" s="85" t="s">
        <v>100</v>
      </c>
      <c r="F2184" s="85" t="s">
        <v>100</v>
      </c>
      <c r="G2184" s="85" t="s">
        <v>100</v>
      </c>
      <c r="H2184" s="86" t="s">
        <v>118</v>
      </c>
      <c r="I2184" s="86">
        <v>44228</v>
      </c>
      <c r="J2184" s="87">
        <v>135691.20000000001</v>
      </c>
    </row>
    <row r="2185" spans="1:10" ht="24" x14ac:dyDescent="0.3">
      <c r="A2185" s="84" t="s">
        <v>5157</v>
      </c>
      <c r="B2185" s="85" t="s">
        <v>145</v>
      </c>
      <c r="C2185" s="85" t="s">
        <v>145</v>
      </c>
      <c r="D2185" s="85" t="s">
        <v>5158</v>
      </c>
      <c r="E2185" s="85" t="s">
        <v>100</v>
      </c>
      <c r="F2185" s="85" t="s">
        <v>100</v>
      </c>
      <c r="G2185" s="85" t="s">
        <v>100</v>
      </c>
      <c r="H2185" s="86" t="s">
        <v>118</v>
      </c>
      <c r="I2185" s="86">
        <v>44228</v>
      </c>
      <c r="J2185" s="87">
        <v>46001.30000000001</v>
      </c>
    </row>
    <row r="2186" spans="1:10" x14ac:dyDescent="0.3">
      <c r="A2186" s="84" t="s">
        <v>5159</v>
      </c>
      <c r="B2186" s="85" t="s">
        <v>145</v>
      </c>
      <c r="C2186" s="85" t="s">
        <v>145</v>
      </c>
      <c r="D2186" s="85" t="s">
        <v>5160</v>
      </c>
      <c r="E2186" s="85" t="s">
        <v>100</v>
      </c>
      <c r="F2186" s="85" t="s">
        <v>100</v>
      </c>
      <c r="G2186" s="85" t="s">
        <v>100</v>
      </c>
      <c r="H2186" s="86" t="s">
        <v>118</v>
      </c>
      <c r="I2186" s="86">
        <v>44228</v>
      </c>
      <c r="J2186" s="87">
        <v>253398.52000000002</v>
      </c>
    </row>
    <row r="2187" spans="1:10" ht="24" x14ac:dyDescent="0.3">
      <c r="A2187" s="84" t="s">
        <v>5161</v>
      </c>
      <c r="B2187" s="85" t="s">
        <v>145</v>
      </c>
      <c r="C2187" s="85" t="s">
        <v>145</v>
      </c>
      <c r="D2187" s="85" t="s">
        <v>5162</v>
      </c>
      <c r="E2187" s="85" t="s">
        <v>100</v>
      </c>
      <c r="F2187" s="85" t="s">
        <v>130</v>
      </c>
      <c r="G2187" s="85" t="s">
        <v>440</v>
      </c>
      <c r="H2187" s="86" t="s">
        <v>118</v>
      </c>
      <c r="I2187" s="86">
        <v>44972</v>
      </c>
      <c r="J2187" s="87">
        <v>9806021.6699999999</v>
      </c>
    </row>
    <row r="2188" spans="1:10" x14ac:dyDescent="0.3">
      <c r="A2188" s="84" t="s">
        <v>5163</v>
      </c>
      <c r="B2188" s="85" t="s">
        <v>145</v>
      </c>
      <c r="C2188" s="85" t="s">
        <v>145</v>
      </c>
      <c r="D2188" s="85" t="s">
        <v>5164</v>
      </c>
      <c r="E2188" s="85" t="s">
        <v>100</v>
      </c>
      <c r="F2188" s="85" t="s">
        <v>100</v>
      </c>
      <c r="G2188" s="85" t="s">
        <v>100</v>
      </c>
      <c r="H2188" s="86" t="s">
        <v>118</v>
      </c>
      <c r="I2188" s="86">
        <v>44228</v>
      </c>
      <c r="J2188" s="87">
        <v>730600.70000000007</v>
      </c>
    </row>
    <row r="2189" spans="1:10" x14ac:dyDescent="0.3">
      <c r="A2189" s="84" t="s">
        <v>5165</v>
      </c>
      <c r="B2189" s="85" t="s">
        <v>145</v>
      </c>
      <c r="C2189" s="85" t="s">
        <v>145</v>
      </c>
      <c r="D2189" s="85" t="s">
        <v>5166</v>
      </c>
      <c r="E2189" s="85" t="s">
        <v>100</v>
      </c>
      <c r="F2189" s="85" t="s">
        <v>100</v>
      </c>
      <c r="G2189" s="85" t="s">
        <v>100</v>
      </c>
      <c r="H2189" s="86" t="s">
        <v>118</v>
      </c>
      <c r="I2189" s="86">
        <v>44228</v>
      </c>
      <c r="J2189" s="87">
        <v>2744642.8799999994</v>
      </c>
    </row>
    <row r="2190" spans="1:10" x14ac:dyDescent="0.3">
      <c r="A2190" s="84" t="s">
        <v>5167</v>
      </c>
      <c r="B2190" s="85" t="s">
        <v>145</v>
      </c>
      <c r="C2190" s="85" t="s">
        <v>145</v>
      </c>
      <c r="D2190" s="85" t="s">
        <v>5168</v>
      </c>
      <c r="E2190" s="85" t="s">
        <v>100</v>
      </c>
      <c r="F2190" s="85" t="s">
        <v>100</v>
      </c>
      <c r="G2190" s="85" t="s">
        <v>100</v>
      </c>
      <c r="H2190" s="86" t="s">
        <v>118</v>
      </c>
      <c r="I2190" s="86">
        <v>44228</v>
      </c>
      <c r="J2190" s="87">
        <v>144476.64000000001</v>
      </c>
    </row>
    <row r="2191" spans="1:10" x14ac:dyDescent="0.3">
      <c r="A2191" s="84" t="s">
        <v>5169</v>
      </c>
      <c r="B2191" s="85" t="s">
        <v>145</v>
      </c>
      <c r="C2191" s="85" t="s">
        <v>145</v>
      </c>
      <c r="D2191" s="85" t="s">
        <v>5170</v>
      </c>
      <c r="E2191" s="85" t="s">
        <v>100</v>
      </c>
      <c r="F2191" s="85" t="s">
        <v>100</v>
      </c>
      <c r="G2191" s="85" t="s">
        <v>100</v>
      </c>
      <c r="H2191" s="86" t="s">
        <v>118</v>
      </c>
      <c r="I2191" s="86">
        <v>44228</v>
      </c>
      <c r="J2191" s="87">
        <v>197056.80000000002</v>
      </c>
    </row>
    <row r="2192" spans="1:10" x14ac:dyDescent="0.3">
      <c r="A2192" s="84" t="s">
        <v>5171</v>
      </c>
      <c r="B2192" s="85" t="s">
        <v>145</v>
      </c>
      <c r="C2192" s="85" t="s">
        <v>145</v>
      </c>
      <c r="D2192" s="85" t="s">
        <v>5172</v>
      </c>
      <c r="E2192" s="85" t="s">
        <v>100</v>
      </c>
      <c r="F2192" s="85" t="s">
        <v>100</v>
      </c>
      <c r="G2192" s="85" t="s">
        <v>100</v>
      </c>
      <c r="H2192" s="86" t="s">
        <v>118</v>
      </c>
      <c r="I2192" s="86">
        <v>44228</v>
      </c>
      <c r="J2192" s="87">
        <v>591970.39999999991</v>
      </c>
    </row>
    <row r="2193" spans="1:10" ht="24" x14ac:dyDescent="0.3">
      <c r="A2193" s="84" t="s">
        <v>5173</v>
      </c>
      <c r="B2193" s="85" t="s">
        <v>145</v>
      </c>
      <c r="C2193" s="85" t="s">
        <v>145</v>
      </c>
      <c r="D2193" s="85" t="s">
        <v>5174</v>
      </c>
      <c r="E2193" s="85" t="s">
        <v>100</v>
      </c>
      <c r="F2193" s="85" t="s">
        <v>100</v>
      </c>
      <c r="G2193" s="85" t="s">
        <v>100</v>
      </c>
      <c r="H2193" s="86" t="s">
        <v>118</v>
      </c>
      <c r="I2193" s="86">
        <v>44228</v>
      </c>
      <c r="J2193" s="87">
        <v>283750.38</v>
      </c>
    </row>
    <row r="2194" spans="1:10" ht="24" x14ac:dyDescent="0.3">
      <c r="A2194" s="84" t="s">
        <v>5175</v>
      </c>
      <c r="B2194" s="85" t="s">
        <v>145</v>
      </c>
      <c r="C2194" s="85" t="s">
        <v>145</v>
      </c>
      <c r="D2194" s="85" t="s">
        <v>5176</v>
      </c>
      <c r="E2194" s="85" t="s">
        <v>100</v>
      </c>
      <c r="F2194" s="85" t="s">
        <v>492</v>
      </c>
      <c r="G2194" s="85" t="s">
        <v>635</v>
      </c>
      <c r="H2194" s="86" t="s">
        <v>118</v>
      </c>
      <c r="I2194" s="86">
        <v>44609</v>
      </c>
      <c r="J2194" s="87">
        <v>4958973.3999999994</v>
      </c>
    </row>
    <row r="2195" spans="1:10" ht="24" x14ac:dyDescent="0.3">
      <c r="A2195" s="84" t="s">
        <v>5177</v>
      </c>
      <c r="B2195" s="85" t="s">
        <v>145</v>
      </c>
      <c r="C2195" s="85" t="s">
        <v>145</v>
      </c>
      <c r="D2195" s="85" t="s">
        <v>5178</v>
      </c>
      <c r="E2195" s="85" t="s">
        <v>100</v>
      </c>
      <c r="F2195" s="85" t="s">
        <v>100</v>
      </c>
      <c r="G2195" s="85" t="s">
        <v>100</v>
      </c>
      <c r="H2195" s="86" t="s">
        <v>118</v>
      </c>
      <c r="I2195" s="86">
        <v>44609</v>
      </c>
      <c r="J2195" s="87">
        <v>2531760.58</v>
      </c>
    </row>
    <row r="2196" spans="1:10" x14ac:dyDescent="0.3">
      <c r="A2196" s="84" t="s">
        <v>5179</v>
      </c>
      <c r="B2196" s="85" t="s">
        <v>145</v>
      </c>
      <c r="C2196" s="85" t="s">
        <v>145</v>
      </c>
      <c r="D2196" s="85" t="s">
        <v>5180</v>
      </c>
      <c r="E2196" s="85" t="s">
        <v>100</v>
      </c>
      <c r="F2196" s="85" t="s">
        <v>100</v>
      </c>
      <c r="G2196" s="85" t="s">
        <v>100</v>
      </c>
      <c r="H2196" s="86" t="s">
        <v>118</v>
      </c>
      <c r="I2196" s="86">
        <v>44228</v>
      </c>
      <c r="J2196" s="87">
        <v>480077.27999999997</v>
      </c>
    </row>
    <row r="2197" spans="1:10" x14ac:dyDescent="0.3">
      <c r="A2197" s="84" t="s">
        <v>5181</v>
      </c>
      <c r="B2197" s="85" t="s">
        <v>145</v>
      </c>
      <c r="C2197" s="85" t="s">
        <v>145</v>
      </c>
      <c r="D2197" s="85" t="s">
        <v>5182</v>
      </c>
      <c r="E2197" s="85" t="s">
        <v>100</v>
      </c>
      <c r="F2197" s="85" t="s">
        <v>100</v>
      </c>
      <c r="G2197" s="85" t="s">
        <v>100</v>
      </c>
      <c r="H2197" s="86" t="s">
        <v>118</v>
      </c>
      <c r="I2197" s="86">
        <v>44228</v>
      </c>
      <c r="J2197" s="87">
        <v>42359.759999999995</v>
      </c>
    </row>
    <row r="2198" spans="1:10" x14ac:dyDescent="0.3">
      <c r="A2198" s="84" t="s">
        <v>5183</v>
      </c>
      <c r="B2198" s="85" t="s">
        <v>145</v>
      </c>
      <c r="C2198" s="85" t="s">
        <v>145</v>
      </c>
      <c r="D2198" s="85" t="s">
        <v>5184</v>
      </c>
      <c r="E2198" s="85" t="s">
        <v>100</v>
      </c>
      <c r="F2198" s="85" t="s">
        <v>100</v>
      </c>
      <c r="G2198" s="85" t="s">
        <v>100</v>
      </c>
      <c r="H2198" s="86" t="s">
        <v>118</v>
      </c>
      <c r="I2198" s="86">
        <v>44228</v>
      </c>
      <c r="J2198" s="87">
        <v>61186.320000000007</v>
      </c>
    </row>
    <row r="2199" spans="1:10" x14ac:dyDescent="0.3">
      <c r="A2199" s="84" t="s">
        <v>5185</v>
      </c>
      <c r="B2199" s="85" t="s">
        <v>145</v>
      </c>
      <c r="C2199" s="85" t="s">
        <v>145</v>
      </c>
      <c r="D2199" s="85" t="s">
        <v>5186</v>
      </c>
      <c r="E2199" s="85" t="s">
        <v>100</v>
      </c>
      <c r="F2199" s="85" t="s">
        <v>100</v>
      </c>
      <c r="G2199" s="85" t="s">
        <v>100</v>
      </c>
      <c r="H2199" s="86" t="s">
        <v>118</v>
      </c>
      <c r="I2199" s="86">
        <v>44228</v>
      </c>
      <c r="J2199" s="87">
        <v>893120.46</v>
      </c>
    </row>
    <row r="2200" spans="1:10" ht="24" x14ac:dyDescent="0.3">
      <c r="A2200" s="84" t="s">
        <v>5187</v>
      </c>
      <c r="B2200" s="85" t="s">
        <v>145</v>
      </c>
      <c r="C2200" s="85" t="s">
        <v>145</v>
      </c>
      <c r="D2200" s="85" t="s">
        <v>5188</v>
      </c>
      <c r="E2200" s="85" t="s">
        <v>100</v>
      </c>
      <c r="F2200" s="85" t="s">
        <v>100</v>
      </c>
      <c r="G2200" s="85" t="s">
        <v>100</v>
      </c>
      <c r="H2200" s="86" t="s">
        <v>118</v>
      </c>
      <c r="I2200" s="86">
        <v>44228</v>
      </c>
      <c r="J2200" s="87">
        <v>78943.400000000009</v>
      </c>
    </row>
    <row r="2201" spans="1:10" ht="24" x14ac:dyDescent="0.3">
      <c r="A2201" s="84" t="s">
        <v>5189</v>
      </c>
      <c r="B2201" s="85" t="s">
        <v>145</v>
      </c>
      <c r="C2201" s="85" t="s">
        <v>145</v>
      </c>
      <c r="D2201" s="85" t="s">
        <v>5190</v>
      </c>
      <c r="E2201" s="85" t="s">
        <v>100</v>
      </c>
      <c r="F2201" s="85" t="s">
        <v>100</v>
      </c>
      <c r="G2201" s="85" t="s">
        <v>100</v>
      </c>
      <c r="H2201" s="86" t="s">
        <v>118</v>
      </c>
      <c r="I2201" s="86">
        <v>44228</v>
      </c>
      <c r="J2201" s="87">
        <v>1109876</v>
      </c>
    </row>
    <row r="2202" spans="1:10" x14ac:dyDescent="0.3">
      <c r="A2202" s="84" t="s">
        <v>5191</v>
      </c>
      <c r="B2202" s="85" t="s">
        <v>145</v>
      </c>
      <c r="C2202" s="85" t="s">
        <v>145</v>
      </c>
      <c r="D2202" s="85" t="s">
        <v>5192</v>
      </c>
      <c r="E2202" s="85" t="s">
        <v>100</v>
      </c>
      <c r="F2202" s="85" t="s">
        <v>100</v>
      </c>
      <c r="G2202" s="85" t="s">
        <v>100</v>
      </c>
      <c r="H2202" s="86" t="s">
        <v>118</v>
      </c>
      <c r="I2202" s="86">
        <v>44228</v>
      </c>
      <c r="J2202" s="87">
        <v>206395.2</v>
      </c>
    </row>
    <row r="2203" spans="1:10" x14ac:dyDescent="0.3">
      <c r="A2203" s="84" t="s">
        <v>5193</v>
      </c>
      <c r="B2203" s="85" t="s">
        <v>145</v>
      </c>
      <c r="C2203" s="85" t="s">
        <v>145</v>
      </c>
      <c r="D2203" s="85" t="s">
        <v>5194</v>
      </c>
      <c r="E2203" s="85" t="s">
        <v>100</v>
      </c>
      <c r="F2203" s="85" t="s">
        <v>100</v>
      </c>
      <c r="G2203" s="85" t="s">
        <v>100</v>
      </c>
      <c r="H2203" s="86" t="s">
        <v>118</v>
      </c>
      <c r="I2203" s="86">
        <v>44228</v>
      </c>
      <c r="J2203" s="87">
        <v>547380</v>
      </c>
    </row>
    <row r="2204" spans="1:10" x14ac:dyDescent="0.3">
      <c r="A2204" s="84" t="s">
        <v>5195</v>
      </c>
      <c r="B2204" s="85" t="s">
        <v>145</v>
      </c>
      <c r="C2204" s="85" t="s">
        <v>145</v>
      </c>
      <c r="D2204" s="85" t="s">
        <v>5196</v>
      </c>
      <c r="E2204" s="85" t="s">
        <v>100</v>
      </c>
      <c r="F2204" s="85" t="s">
        <v>100</v>
      </c>
      <c r="G2204" s="85" t="s">
        <v>100</v>
      </c>
      <c r="H2204" s="86" t="s">
        <v>118</v>
      </c>
      <c r="I2204" s="86">
        <v>44197</v>
      </c>
      <c r="J2204" s="87">
        <v>1693322.9200000002</v>
      </c>
    </row>
    <row r="2205" spans="1:10" x14ac:dyDescent="0.3">
      <c r="A2205" s="84" t="s">
        <v>5197</v>
      </c>
      <c r="B2205" s="85" t="s">
        <v>145</v>
      </c>
      <c r="C2205" s="85" t="s">
        <v>145</v>
      </c>
      <c r="D2205" s="85" t="s">
        <v>5198</v>
      </c>
      <c r="E2205" s="85" t="s">
        <v>100</v>
      </c>
      <c r="F2205" s="85" t="s">
        <v>100</v>
      </c>
      <c r="G2205" s="85" t="s">
        <v>100</v>
      </c>
      <c r="H2205" s="86" t="s">
        <v>118</v>
      </c>
      <c r="I2205" s="86">
        <v>45155</v>
      </c>
      <c r="J2205" s="87">
        <v>374010</v>
      </c>
    </row>
    <row r="2206" spans="1:10" x14ac:dyDescent="0.3">
      <c r="A2206" s="84" t="s">
        <v>5199</v>
      </c>
      <c r="B2206" s="85" t="s">
        <v>145</v>
      </c>
      <c r="C2206" s="85" t="s">
        <v>145</v>
      </c>
      <c r="D2206" s="85" t="s">
        <v>5200</v>
      </c>
      <c r="E2206" s="85" t="s">
        <v>100</v>
      </c>
      <c r="F2206" s="85" t="s">
        <v>100</v>
      </c>
      <c r="G2206" s="85" t="s">
        <v>100</v>
      </c>
      <c r="H2206" s="86" t="s">
        <v>118</v>
      </c>
      <c r="I2206" s="86">
        <v>44228</v>
      </c>
      <c r="J2206" s="87">
        <v>238239.36000000002</v>
      </c>
    </row>
    <row r="2207" spans="1:10" x14ac:dyDescent="0.3">
      <c r="A2207" s="84" t="s">
        <v>5201</v>
      </c>
      <c r="B2207" s="85" t="s">
        <v>145</v>
      </c>
      <c r="C2207" s="85" t="s">
        <v>145</v>
      </c>
      <c r="D2207" s="85" t="s">
        <v>5202</v>
      </c>
      <c r="E2207" s="85" t="s">
        <v>100</v>
      </c>
      <c r="F2207" s="85" t="s">
        <v>100</v>
      </c>
      <c r="G2207" s="85" t="s">
        <v>100</v>
      </c>
      <c r="H2207" s="86" t="s">
        <v>118</v>
      </c>
      <c r="I2207" s="86">
        <v>44228</v>
      </c>
      <c r="J2207" s="87">
        <v>600508.62</v>
      </c>
    </row>
    <row r="2208" spans="1:10" x14ac:dyDescent="0.3">
      <c r="A2208" s="84" t="s">
        <v>5203</v>
      </c>
      <c r="B2208" s="85" t="s">
        <v>145</v>
      </c>
      <c r="C2208" s="85" t="s">
        <v>145</v>
      </c>
      <c r="D2208" s="85" t="s">
        <v>5204</v>
      </c>
      <c r="E2208" s="85" t="s">
        <v>100</v>
      </c>
      <c r="F2208" s="85" t="s">
        <v>100</v>
      </c>
      <c r="G2208" s="85" t="s">
        <v>100</v>
      </c>
      <c r="H2208" s="86" t="s">
        <v>118</v>
      </c>
      <c r="I2208" s="86">
        <v>44228</v>
      </c>
      <c r="J2208" s="87">
        <v>1402005.72</v>
      </c>
    </row>
    <row r="2209" spans="1:10" x14ac:dyDescent="0.3">
      <c r="A2209" s="84" t="s">
        <v>5205</v>
      </c>
      <c r="B2209" s="85" t="s">
        <v>145</v>
      </c>
      <c r="C2209" s="85" t="s">
        <v>145</v>
      </c>
      <c r="D2209" s="85" t="s">
        <v>5206</v>
      </c>
      <c r="E2209" s="85" t="s">
        <v>100</v>
      </c>
      <c r="F2209" s="85" t="s">
        <v>100</v>
      </c>
      <c r="G2209" s="85" t="s">
        <v>100</v>
      </c>
      <c r="H2209" s="86" t="s">
        <v>118</v>
      </c>
      <c r="I2209" s="86">
        <v>44228</v>
      </c>
      <c r="J2209" s="87">
        <v>769152.78</v>
      </c>
    </row>
    <row r="2210" spans="1:10" x14ac:dyDescent="0.3">
      <c r="A2210" s="84" t="s">
        <v>5207</v>
      </c>
      <c r="B2210" s="85" t="s">
        <v>145</v>
      </c>
      <c r="C2210" s="85" t="s">
        <v>145</v>
      </c>
      <c r="D2210" s="85" t="s">
        <v>5208</v>
      </c>
      <c r="E2210" s="85" t="s">
        <v>100</v>
      </c>
      <c r="F2210" s="85" t="s">
        <v>100</v>
      </c>
      <c r="G2210" s="85" t="s">
        <v>100</v>
      </c>
      <c r="H2210" s="86" t="s">
        <v>118</v>
      </c>
      <c r="I2210" s="86">
        <v>44228</v>
      </c>
      <c r="J2210" s="87">
        <v>319893.84000000003</v>
      </c>
    </row>
    <row r="2211" spans="1:10" x14ac:dyDescent="0.3">
      <c r="A2211" s="84" t="s">
        <v>5209</v>
      </c>
      <c r="B2211" s="85" t="s">
        <v>145</v>
      </c>
      <c r="C2211" s="85" t="s">
        <v>145</v>
      </c>
      <c r="D2211" s="85" t="s">
        <v>5210</v>
      </c>
      <c r="E2211" s="85" t="s">
        <v>100</v>
      </c>
      <c r="F2211" s="85" t="s">
        <v>100</v>
      </c>
      <c r="G2211" s="85" t="s">
        <v>100</v>
      </c>
      <c r="H2211" s="86" t="s">
        <v>118</v>
      </c>
      <c r="I2211" s="86">
        <v>44228</v>
      </c>
      <c r="J2211" s="87">
        <v>307074.24</v>
      </c>
    </row>
    <row r="2212" spans="1:10" ht="36" x14ac:dyDescent="0.3">
      <c r="A2212" s="84" t="s">
        <v>5211</v>
      </c>
      <c r="B2212" s="85" t="s">
        <v>145</v>
      </c>
      <c r="C2212" s="85" t="s">
        <v>145</v>
      </c>
      <c r="D2212" s="85" t="s">
        <v>5212</v>
      </c>
      <c r="E2212" s="85" t="s">
        <v>100</v>
      </c>
      <c r="F2212" s="85" t="s">
        <v>2418</v>
      </c>
      <c r="G2212" s="85" t="s">
        <v>5213</v>
      </c>
      <c r="H2212" s="86" t="s">
        <v>118</v>
      </c>
      <c r="I2212" s="86">
        <v>45156</v>
      </c>
      <c r="J2212" s="87">
        <v>22832678.109999999</v>
      </c>
    </row>
    <row r="2213" spans="1:10" x14ac:dyDescent="0.3">
      <c r="A2213" s="84" t="s">
        <v>5214</v>
      </c>
      <c r="B2213" s="85" t="s">
        <v>145</v>
      </c>
      <c r="C2213" s="85" t="s">
        <v>145</v>
      </c>
      <c r="D2213" s="85" t="s">
        <v>5215</v>
      </c>
      <c r="E2213" s="85" t="s">
        <v>100</v>
      </c>
      <c r="F2213" s="85" t="s">
        <v>100</v>
      </c>
      <c r="G2213" s="85" t="s">
        <v>100</v>
      </c>
      <c r="H2213" s="86" t="s">
        <v>118</v>
      </c>
      <c r="I2213" s="86">
        <v>44228</v>
      </c>
      <c r="J2213" s="87">
        <v>343080.36</v>
      </c>
    </row>
    <row r="2214" spans="1:10" x14ac:dyDescent="0.3">
      <c r="A2214" s="84" t="s">
        <v>5216</v>
      </c>
      <c r="B2214" s="85" t="s">
        <v>145</v>
      </c>
      <c r="C2214" s="85" t="s">
        <v>145</v>
      </c>
      <c r="D2214" s="85" t="s">
        <v>5217</v>
      </c>
      <c r="E2214" s="85" t="s">
        <v>100</v>
      </c>
      <c r="F2214" s="85" t="s">
        <v>100</v>
      </c>
      <c r="G2214" s="85" t="s">
        <v>100</v>
      </c>
      <c r="H2214" s="86" t="s">
        <v>118</v>
      </c>
      <c r="I2214" s="86">
        <v>44228</v>
      </c>
      <c r="J2214" s="87">
        <v>544572</v>
      </c>
    </row>
    <row r="2215" spans="1:10" ht="24" x14ac:dyDescent="0.3">
      <c r="A2215" s="84" t="s">
        <v>5218</v>
      </c>
      <c r="B2215" s="85" t="s">
        <v>145</v>
      </c>
      <c r="C2215" s="85" t="s">
        <v>145</v>
      </c>
      <c r="D2215" s="85" t="s">
        <v>5219</v>
      </c>
      <c r="E2215" s="85" t="s">
        <v>100</v>
      </c>
      <c r="F2215" s="85" t="s">
        <v>709</v>
      </c>
      <c r="G2215" s="85" t="s">
        <v>2370</v>
      </c>
      <c r="H2215" s="86" t="s">
        <v>118</v>
      </c>
      <c r="I2215" s="86">
        <v>45159</v>
      </c>
      <c r="J2215" s="87">
        <v>2825847.28</v>
      </c>
    </row>
    <row r="2216" spans="1:10" x14ac:dyDescent="0.3">
      <c r="A2216" s="84" t="s">
        <v>5220</v>
      </c>
      <c r="B2216" s="85" t="s">
        <v>145</v>
      </c>
      <c r="C2216" s="85" t="s">
        <v>145</v>
      </c>
      <c r="D2216" s="85" t="s">
        <v>5221</v>
      </c>
      <c r="E2216" s="85" t="s">
        <v>100</v>
      </c>
      <c r="F2216" s="85" t="s">
        <v>100</v>
      </c>
      <c r="G2216" s="85" t="s">
        <v>100</v>
      </c>
      <c r="H2216" s="86" t="s">
        <v>118</v>
      </c>
      <c r="I2216" s="86">
        <v>44228</v>
      </c>
      <c r="J2216" s="87">
        <v>1173916.8</v>
      </c>
    </row>
    <row r="2217" spans="1:10" x14ac:dyDescent="0.3">
      <c r="A2217" s="84" t="s">
        <v>5222</v>
      </c>
      <c r="B2217" s="85" t="s">
        <v>145</v>
      </c>
      <c r="C2217" s="85" t="s">
        <v>145</v>
      </c>
      <c r="D2217" s="85" t="s">
        <v>5223</v>
      </c>
      <c r="E2217" s="85" t="s">
        <v>100</v>
      </c>
      <c r="F2217" s="85" t="s">
        <v>100</v>
      </c>
      <c r="G2217" s="85" t="s">
        <v>100</v>
      </c>
      <c r="H2217" s="86" t="s">
        <v>118</v>
      </c>
      <c r="I2217" s="86">
        <v>44228</v>
      </c>
      <c r="J2217" s="87">
        <v>433658.61</v>
      </c>
    </row>
    <row r="2218" spans="1:10" x14ac:dyDescent="0.3">
      <c r="A2218" s="84" t="s">
        <v>5224</v>
      </c>
      <c r="B2218" s="85" t="s">
        <v>145</v>
      </c>
      <c r="C2218" s="85" t="s">
        <v>145</v>
      </c>
      <c r="D2218" s="85" t="s">
        <v>5225</v>
      </c>
      <c r="E2218" s="85" t="s">
        <v>100</v>
      </c>
      <c r="F2218" s="85" t="s">
        <v>100</v>
      </c>
      <c r="G2218" s="85" t="s">
        <v>100</v>
      </c>
      <c r="H2218" s="86" t="s">
        <v>118</v>
      </c>
      <c r="I2218" s="86">
        <v>44228</v>
      </c>
      <c r="J2218" s="87">
        <v>143767.01</v>
      </c>
    </row>
    <row r="2219" spans="1:10" ht="24" x14ac:dyDescent="0.3">
      <c r="A2219" s="84" t="s">
        <v>5226</v>
      </c>
      <c r="B2219" s="85" t="s">
        <v>145</v>
      </c>
      <c r="C2219" s="85" t="s">
        <v>145</v>
      </c>
      <c r="D2219" s="85" t="s">
        <v>5227</v>
      </c>
      <c r="E2219" s="85" t="s">
        <v>100</v>
      </c>
      <c r="F2219" s="85" t="s">
        <v>100</v>
      </c>
      <c r="G2219" s="85" t="s">
        <v>100</v>
      </c>
      <c r="H2219" s="86" t="s">
        <v>118</v>
      </c>
      <c r="I2219" s="86">
        <v>44228</v>
      </c>
      <c r="J2219" s="87">
        <v>501299.23999999993</v>
      </c>
    </row>
    <row r="2220" spans="1:10" ht="24" x14ac:dyDescent="0.3">
      <c r="A2220" s="84" t="s">
        <v>5228</v>
      </c>
      <c r="B2220" s="85" t="s">
        <v>145</v>
      </c>
      <c r="C2220" s="85" t="s">
        <v>145</v>
      </c>
      <c r="D2220" s="85" t="s">
        <v>5229</v>
      </c>
      <c r="E2220" s="85" t="s">
        <v>100</v>
      </c>
      <c r="F2220" s="85" t="s">
        <v>100</v>
      </c>
      <c r="G2220" s="85" t="s">
        <v>100</v>
      </c>
      <c r="H2220" s="86" t="s">
        <v>118</v>
      </c>
      <c r="I2220" s="86">
        <v>44333</v>
      </c>
      <c r="J2220" s="87">
        <v>42353.32</v>
      </c>
    </row>
    <row r="2221" spans="1:10" x14ac:dyDescent="0.3">
      <c r="A2221" s="84" t="s">
        <v>5230</v>
      </c>
      <c r="B2221" s="85" t="s">
        <v>145</v>
      </c>
      <c r="C2221" s="85" t="s">
        <v>145</v>
      </c>
      <c r="D2221" s="85" t="s">
        <v>5231</v>
      </c>
      <c r="E2221" s="85" t="s">
        <v>100</v>
      </c>
      <c r="F2221" s="85" t="s">
        <v>100</v>
      </c>
      <c r="G2221" s="85" t="s">
        <v>100</v>
      </c>
      <c r="H2221" s="86" t="s">
        <v>118</v>
      </c>
      <c r="I2221" s="86">
        <v>44228</v>
      </c>
      <c r="J2221" s="87">
        <v>609060.06000000006</v>
      </c>
    </row>
    <row r="2222" spans="1:10" x14ac:dyDescent="0.3">
      <c r="A2222" s="84" t="s">
        <v>5232</v>
      </c>
      <c r="B2222" s="85" t="s">
        <v>145</v>
      </c>
      <c r="C2222" s="85" t="s">
        <v>145</v>
      </c>
      <c r="D2222" s="85" t="s">
        <v>5233</v>
      </c>
      <c r="E2222" s="85" t="s">
        <v>100</v>
      </c>
      <c r="F2222" s="85" t="s">
        <v>100</v>
      </c>
      <c r="G2222" s="85" t="s">
        <v>100</v>
      </c>
      <c r="H2222" s="86" t="s">
        <v>118</v>
      </c>
      <c r="I2222" s="86">
        <v>44228</v>
      </c>
      <c r="J2222" s="87">
        <v>296824.5</v>
      </c>
    </row>
    <row r="2223" spans="1:10" x14ac:dyDescent="0.3">
      <c r="A2223" s="84" t="s">
        <v>5234</v>
      </c>
      <c r="B2223" s="85" t="s">
        <v>145</v>
      </c>
      <c r="C2223" s="85" t="s">
        <v>145</v>
      </c>
      <c r="D2223" s="85" t="s">
        <v>5235</v>
      </c>
      <c r="E2223" s="85" t="s">
        <v>100</v>
      </c>
      <c r="F2223" s="85" t="s">
        <v>100</v>
      </c>
      <c r="G2223" s="85" t="s">
        <v>100</v>
      </c>
      <c r="H2223" s="86" t="s">
        <v>118</v>
      </c>
      <c r="I2223" s="86">
        <v>44228</v>
      </c>
      <c r="J2223" s="87">
        <v>636052.5</v>
      </c>
    </row>
    <row r="2224" spans="1:10" ht="24" x14ac:dyDescent="0.3">
      <c r="A2224" s="84" t="s">
        <v>5236</v>
      </c>
      <c r="B2224" s="85" t="s">
        <v>145</v>
      </c>
      <c r="C2224" s="85" t="s">
        <v>145</v>
      </c>
      <c r="D2224" s="85" t="s">
        <v>5237</v>
      </c>
      <c r="E2224" s="85" t="s">
        <v>100</v>
      </c>
      <c r="F2224" s="85" t="s">
        <v>100</v>
      </c>
      <c r="G2224" s="85" t="s">
        <v>100</v>
      </c>
      <c r="H2224" s="86" t="s">
        <v>118</v>
      </c>
      <c r="I2224" s="86">
        <v>44228</v>
      </c>
      <c r="J2224" s="87">
        <v>667626.6</v>
      </c>
    </row>
    <row r="2225" spans="1:10" ht="24" x14ac:dyDescent="0.3">
      <c r="A2225" s="84" t="s">
        <v>5238</v>
      </c>
      <c r="B2225" s="85" t="s">
        <v>145</v>
      </c>
      <c r="C2225" s="85" t="s">
        <v>145</v>
      </c>
      <c r="D2225" s="85" t="s">
        <v>5239</v>
      </c>
      <c r="E2225" s="85" t="s">
        <v>100</v>
      </c>
      <c r="F2225" s="85" t="s">
        <v>100</v>
      </c>
      <c r="G2225" s="85" t="s">
        <v>100</v>
      </c>
      <c r="H2225" s="86" t="s">
        <v>118</v>
      </c>
      <c r="I2225" s="86">
        <v>44980</v>
      </c>
      <c r="J2225" s="87">
        <v>987840</v>
      </c>
    </row>
    <row r="2226" spans="1:10" ht="48" x14ac:dyDescent="0.3">
      <c r="A2226" s="84" t="s">
        <v>5240</v>
      </c>
      <c r="B2226" s="85" t="s">
        <v>145</v>
      </c>
      <c r="C2226" s="85" t="s">
        <v>145</v>
      </c>
      <c r="D2226" s="85" t="s">
        <v>5241</v>
      </c>
      <c r="E2226" s="85" t="s">
        <v>4689</v>
      </c>
      <c r="F2226" s="85" t="s">
        <v>100</v>
      </c>
      <c r="G2226" s="85" t="s">
        <v>100</v>
      </c>
      <c r="H2226" s="86" t="s">
        <v>118</v>
      </c>
      <c r="I2226" s="86">
        <v>44981</v>
      </c>
      <c r="J2226" s="87">
        <v>2910484.33</v>
      </c>
    </row>
    <row r="2227" spans="1:10" ht="24" x14ac:dyDescent="0.3">
      <c r="A2227" s="84" t="s">
        <v>5242</v>
      </c>
      <c r="B2227" s="85" t="s">
        <v>145</v>
      </c>
      <c r="C2227" s="85" t="s">
        <v>145</v>
      </c>
      <c r="D2227" s="85" t="s">
        <v>5243</v>
      </c>
      <c r="E2227" s="85" t="s">
        <v>100</v>
      </c>
      <c r="F2227" s="85" t="s">
        <v>130</v>
      </c>
      <c r="G2227" s="85" t="s">
        <v>1357</v>
      </c>
      <c r="H2227" s="86" t="s">
        <v>118</v>
      </c>
      <c r="I2227" s="86">
        <v>44981</v>
      </c>
      <c r="J2227" s="87">
        <v>1500000</v>
      </c>
    </row>
    <row r="2228" spans="1:10" x14ac:dyDescent="0.3">
      <c r="A2228" s="84" t="s">
        <v>5244</v>
      </c>
      <c r="B2228" s="85" t="s">
        <v>145</v>
      </c>
      <c r="C2228" s="85" t="s">
        <v>145</v>
      </c>
      <c r="D2228" s="85" t="s">
        <v>5245</v>
      </c>
      <c r="E2228" s="85" t="s">
        <v>100</v>
      </c>
      <c r="F2228" s="85" t="s">
        <v>100</v>
      </c>
      <c r="G2228" s="85" t="s">
        <v>100</v>
      </c>
      <c r="H2228" s="86" t="s">
        <v>118</v>
      </c>
      <c r="I2228" s="86">
        <v>44228</v>
      </c>
      <c r="J2228" s="87">
        <v>725130.61</v>
      </c>
    </row>
    <row r="2229" spans="1:10" ht="24" x14ac:dyDescent="0.3">
      <c r="A2229" s="84" t="s">
        <v>5246</v>
      </c>
      <c r="B2229" s="85" t="s">
        <v>145</v>
      </c>
      <c r="C2229" s="85" t="s">
        <v>145</v>
      </c>
      <c r="D2229" s="85" t="s">
        <v>5247</v>
      </c>
      <c r="E2229" s="85" t="s">
        <v>100</v>
      </c>
      <c r="F2229" s="85" t="s">
        <v>100</v>
      </c>
      <c r="G2229" s="85" t="s">
        <v>100</v>
      </c>
      <c r="H2229" s="86" t="s">
        <v>118</v>
      </c>
      <c r="I2229" s="86">
        <v>44228</v>
      </c>
      <c r="J2229" s="87">
        <v>2032740.9400000002</v>
      </c>
    </row>
    <row r="2230" spans="1:10" x14ac:dyDescent="0.3">
      <c r="A2230" s="84" t="s">
        <v>5248</v>
      </c>
      <c r="B2230" s="85" t="s">
        <v>145</v>
      </c>
      <c r="C2230" s="85" t="s">
        <v>145</v>
      </c>
      <c r="D2230" s="85" t="s">
        <v>5249</v>
      </c>
      <c r="E2230" s="85" t="s">
        <v>100</v>
      </c>
      <c r="F2230" s="85" t="s">
        <v>100</v>
      </c>
      <c r="G2230" s="85" t="s">
        <v>100</v>
      </c>
      <c r="H2230" s="86" t="s">
        <v>118</v>
      </c>
      <c r="I2230" s="86">
        <v>43976</v>
      </c>
      <c r="J2230" s="87">
        <v>4346202.42</v>
      </c>
    </row>
    <row r="2231" spans="1:10" ht="24" x14ac:dyDescent="0.3">
      <c r="A2231" s="84" t="s">
        <v>5250</v>
      </c>
      <c r="B2231" s="85" t="s">
        <v>145</v>
      </c>
      <c r="C2231" s="85" t="s">
        <v>145</v>
      </c>
      <c r="D2231" s="85" t="s">
        <v>5251</v>
      </c>
      <c r="E2231" s="85" t="s">
        <v>100</v>
      </c>
      <c r="F2231" s="85" t="s">
        <v>100</v>
      </c>
      <c r="G2231" s="85" t="s">
        <v>100</v>
      </c>
      <c r="H2231" s="86" t="s">
        <v>118</v>
      </c>
      <c r="I2231" s="86">
        <v>44228</v>
      </c>
      <c r="J2231" s="87">
        <v>3899713.6399999997</v>
      </c>
    </row>
    <row r="2232" spans="1:10" ht="24" x14ac:dyDescent="0.3">
      <c r="A2232" s="84" t="s">
        <v>5252</v>
      </c>
      <c r="B2232" s="85" t="s">
        <v>145</v>
      </c>
      <c r="C2232" s="85" t="s">
        <v>145</v>
      </c>
      <c r="D2232" s="85" t="s">
        <v>5253</v>
      </c>
      <c r="E2232" s="85" t="s">
        <v>100</v>
      </c>
      <c r="F2232" s="85" t="s">
        <v>100</v>
      </c>
      <c r="G2232" s="85" t="s">
        <v>100</v>
      </c>
      <c r="H2232" s="86" t="s">
        <v>118</v>
      </c>
      <c r="I2232" s="86">
        <v>44228</v>
      </c>
      <c r="J2232" s="87">
        <v>251022.30999999997</v>
      </c>
    </row>
    <row r="2233" spans="1:10" x14ac:dyDescent="0.3">
      <c r="A2233" s="84" t="s">
        <v>5254</v>
      </c>
      <c r="B2233" s="85" t="s">
        <v>145</v>
      </c>
      <c r="C2233" s="85" t="s">
        <v>145</v>
      </c>
      <c r="D2233" s="85" t="s">
        <v>5255</v>
      </c>
      <c r="E2233" s="85" t="s">
        <v>100</v>
      </c>
      <c r="F2233" s="85" t="s">
        <v>100</v>
      </c>
      <c r="G2233" s="85" t="s">
        <v>100</v>
      </c>
      <c r="H2233" s="86" t="s">
        <v>118</v>
      </c>
      <c r="I2233" s="86">
        <v>44228</v>
      </c>
      <c r="J2233" s="87">
        <v>857549.9</v>
      </c>
    </row>
    <row r="2234" spans="1:10" x14ac:dyDescent="0.3">
      <c r="A2234" s="84" t="s">
        <v>5256</v>
      </c>
      <c r="B2234" s="85" t="s">
        <v>145</v>
      </c>
      <c r="C2234" s="85" t="s">
        <v>145</v>
      </c>
      <c r="D2234" s="85" t="s">
        <v>5257</v>
      </c>
      <c r="E2234" s="85" t="s">
        <v>100</v>
      </c>
      <c r="F2234" s="85" t="s">
        <v>100</v>
      </c>
      <c r="G2234" s="85" t="s">
        <v>100</v>
      </c>
      <c r="H2234" s="86" t="s">
        <v>118</v>
      </c>
      <c r="I2234" s="86">
        <v>44228</v>
      </c>
      <c r="J2234" s="87">
        <v>2115305.7400000002</v>
      </c>
    </row>
    <row r="2235" spans="1:10" x14ac:dyDescent="0.3">
      <c r="A2235" s="84" t="s">
        <v>5258</v>
      </c>
      <c r="B2235" s="85" t="s">
        <v>145</v>
      </c>
      <c r="C2235" s="85" t="s">
        <v>145</v>
      </c>
      <c r="D2235" s="85" t="s">
        <v>5259</v>
      </c>
      <c r="E2235" s="85" t="s">
        <v>100</v>
      </c>
      <c r="F2235" s="85" t="s">
        <v>100</v>
      </c>
      <c r="G2235" s="85" t="s">
        <v>100</v>
      </c>
      <c r="H2235" s="86" t="s">
        <v>118</v>
      </c>
      <c r="I2235" s="86">
        <v>44228</v>
      </c>
      <c r="J2235" s="87">
        <v>1763878.68</v>
      </c>
    </row>
    <row r="2236" spans="1:10" x14ac:dyDescent="0.3">
      <c r="A2236" s="84" t="s">
        <v>5260</v>
      </c>
      <c r="B2236" s="85" t="s">
        <v>145</v>
      </c>
      <c r="C2236" s="85" t="s">
        <v>145</v>
      </c>
      <c r="D2236" s="85" t="s">
        <v>5261</v>
      </c>
      <c r="E2236" s="85" t="s">
        <v>100</v>
      </c>
      <c r="F2236" s="85" t="s">
        <v>100</v>
      </c>
      <c r="G2236" s="85" t="s">
        <v>100</v>
      </c>
      <c r="H2236" s="86" t="s">
        <v>118</v>
      </c>
      <c r="I2236" s="86">
        <v>44228</v>
      </c>
      <c r="J2236" s="87">
        <v>152108.92000000001</v>
      </c>
    </row>
    <row r="2237" spans="1:10" ht="24" x14ac:dyDescent="0.3">
      <c r="A2237" s="84" t="s">
        <v>5262</v>
      </c>
      <c r="B2237" s="85" t="s">
        <v>145</v>
      </c>
      <c r="C2237" s="85" t="s">
        <v>145</v>
      </c>
      <c r="D2237" s="85" t="s">
        <v>5263</v>
      </c>
      <c r="E2237" s="85" t="s">
        <v>100</v>
      </c>
      <c r="F2237" s="85" t="s">
        <v>100</v>
      </c>
      <c r="G2237" s="85" t="s">
        <v>100</v>
      </c>
      <c r="H2237" s="86" t="s">
        <v>118</v>
      </c>
      <c r="I2237" s="86">
        <v>44228</v>
      </c>
      <c r="J2237" s="87">
        <v>177750.18</v>
      </c>
    </row>
    <row r="2238" spans="1:10" ht="24" x14ac:dyDescent="0.3">
      <c r="A2238" s="84" t="s">
        <v>5264</v>
      </c>
      <c r="B2238" s="85" t="s">
        <v>145</v>
      </c>
      <c r="C2238" s="85" t="s">
        <v>145</v>
      </c>
      <c r="D2238" s="85" t="s">
        <v>5265</v>
      </c>
      <c r="E2238" s="85" t="s">
        <v>100</v>
      </c>
      <c r="F2238" s="85" t="s">
        <v>100</v>
      </c>
      <c r="G2238" s="85" t="s">
        <v>100</v>
      </c>
      <c r="H2238" s="86" t="s">
        <v>118</v>
      </c>
      <c r="I2238" s="86">
        <v>44228</v>
      </c>
      <c r="J2238" s="87">
        <v>132370.19999999998</v>
      </c>
    </row>
    <row r="2239" spans="1:10" ht="24" x14ac:dyDescent="0.3">
      <c r="A2239" s="84" t="s">
        <v>5266</v>
      </c>
      <c r="B2239" s="85" t="s">
        <v>145</v>
      </c>
      <c r="C2239" s="85" t="s">
        <v>145</v>
      </c>
      <c r="D2239" s="85" t="s">
        <v>5267</v>
      </c>
      <c r="E2239" s="85" t="s">
        <v>100</v>
      </c>
      <c r="F2239" s="85" t="s">
        <v>100</v>
      </c>
      <c r="G2239" s="85" t="s">
        <v>100</v>
      </c>
      <c r="H2239" s="86" t="s">
        <v>118</v>
      </c>
      <c r="I2239" s="86">
        <v>43889</v>
      </c>
      <c r="J2239" s="87">
        <v>16927325.599999998</v>
      </c>
    </row>
    <row r="2240" spans="1:10" x14ac:dyDescent="0.3">
      <c r="A2240" s="84" t="s">
        <v>5268</v>
      </c>
      <c r="B2240" s="85" t="s">
        <v>145</v>
      </c>
      <c r="C2240" s="85" t="s">
        <v>145</v>
      </c>
      <c r="D2240" s="85" t="s">
        <v>5269</v>
      </c>
      <c r="E2240" s="85" t="s">
        <v>100</v>
      </c>
      <c r="F2240" s="85" t="s">
        <v>100</v>
      </c>
      <c r="G2240" s="85" t="s">
        <v>100</v>
      </c>
      <c r="H2240" s="86" t="s">
        <v>118</v>
      </c>
      <c r="I2240" s="86">
        <v>44228</v>
      </c>
      <c r="J2240" s="87">
        <v>329525.46000000002</v>
      </c>
    </row>
    <row r="2241" spans="1:10" x14ac:dyDescent="0.3">
      <c r="A2241" s="84" t="s">
        <v>5270</v>
      </c>
      <c r="B2241" s="85" t="s">
        <v>145</v>
      </c>
      <c r="C2241" s="85" t="s">
        <v>145</v>
      </c>
      <c r="D2241" s="85" t="s">
        <v>5271</v>
      </c>
      <c r="E2241" s="85" t="s">
        <v>100</v>
      </c>
      <c r="F2241" s="85" t="s">
        <v>100</v>
      </c>
      <c r="G2241" s="85" t="s">
        <v>100</v>
      </c>
      <c r="H2241" s="86" t="s">
        <v>118</v>
      </c>
      <c r="I2241" s="86">
        <v>44228</v>
      </c>
      <c r="J2241" s="87">
        <v>4212317.17</v>
      </c>
    </row>
    <row r="2242" spans="1:10" x14ac:dyDescent="0.3">
      <c r="A2242" s="84" t="s">
        <v>5272</v>
      </c>
      <c r="B2242" s="85" t="s">
        <v>145</v>
      </c>
      <c r="C2242" s="85" t="s">
        <v>145</v>
      </c>
      <c r="D2242" s="85" t="s">
        <v>5273</v>
      </c>
      <c r="E2242" s="85" t="s">
        <v>100</v>
      </c>
      <c r="F2242" s="85" t="s">
        <v>100</v>
      </c>
      <c r="G2242" s="85" t="s">
        <v>100</v>
      </c>
      <c r="H2242" s="86" t="s">
        <v>118</v>
      </c>
      <c r="I2242" s="86">
        <v>44228</v>
      </c>
      <c r="J2242" s="87">
        <v>2075897.44</v>
      </c>
    </row>
    <row r="2243" spans="1:10" ht="24" x14ac:dyDescent="0.3">
      <c r="A2243" s="84" t="s">
        <v>5274</v>
      </c>
      <c r="B2243" s="85" t="s">
        <v>145</v>
      </c>
      <c r="C2243" s="85" t="s">
        <v>145</v>
      </c>
      <c r="D2243" s="85" t="s">
        <v>5275</v>
      </c>
      <c r="E2243" s="85" t="s">
        <v>100</v>
      </c>
      <c r="F2243" s="85" t="s">
        <v>100</v>
      </c>
      <c r="G2243" s="85" t="s">
        <v>100</v>
      </c>
      <c r="H2243" s="86" t="s">
        <v>118</v>
      </c>
      <c r="I2243" s="86">
        <v>44228</v>
      </c>
      <c r="J2243" s="87">
        <v>96037.56</v>
      </c>
    </row>
    <row r="2244" spans="1:10" ht="24" x14ac:dyDescent="0.3">
      <c r="A2244" s="84" t="s">
        <v>5276</v>
      </c>
      <c r="B2244" s="85" t="s">
        <v>145</v>
      </c>
      <c r="C2244" s="85" t="s">
        <v>145</v>
      </c>
      <c r="D2244" s="85" t="s">
        <v>5277</v>
      </c>
      <c r="E2244" s="85" t="s">
        <v>100</v>
      </c>
      <c r="F2244" s="85" t="s">
        <v>100</v>
      </c>
      <c r="G2244" s="85" t="s">
        <v>100</v>
      </c>
      <c r="H2244" s="86" t="s">
        <v>118</v>
      </c>
      <c r="I2244" s="86">
        <v>44228</v>
      </c>
      <c r="J2244" s="87">
        <v>3423045.1400000006</v>
      </c>
    </row>
    <row r="2245" spans="1:10" ht="24" x14ac:dyDescent="0.3">
      <c r="A2245" s="84" t="s">
        <v>5278</v>
      </c>
      <c r="B2245" s="85" t="s">
        <v>145</v>
      </c>
      <c r="C2245" s="85" t="s">
        <v>145</v>
      </c>
      <c r="D2245" s="85" t="s">
        <v>5279</v>
      </c>
      <c r="E2245" s="85" t="s">
        <v>100</v>
      </c>
      <c r="F2245" s="85" t="s">
        <v>100</v>
      </c>
      <c r="G2245" s="85" t="s">
        <v>100</v>
      </c>
      <c r="H2245" s="86" t="s">
        <v>118</v>
      </c>
      <c r="I2245" s="86">
        <v>44228</v>
      </c>
      <c r="J2245" s="87">
        <v>1935085.68</v>
      </c>
    </row>
    <row r="2246" spans="1:10" x14ac:dyDescent="0.3">
      <c r="A2246" s="84" t="s">
        <v>5280</v>
      </c>
      <c r="B2246" s="85" t="s">
        <v>145</v>
      </c>
      <c r="C2246" s="85" t="s">
        <v>145</v>
      </c>
      <c r="D2246" s="85" t="s">
        <v>5281</v>
      </c>
      <c r="E2246" s="85" t="s">
        <v>100</v>
      </c>
      <c r="F2246" s="85" t="s">
        <v>100</v>
      </c>
      <c r="G2246" s="85" t="s">
        <v>100</v>
      </c>
      <c r="H2246" s="86" t="s">
        <v>118</v>
      </c>
      <c r="I2246" s="86">
        <v>44228</v>
      </c>
      <c r="J2246" s="87">
        <v>2174630.4000000004</v>
      </c>
    </row>
    <row r="2247" spans="1:10" ht="24" x14ac:dyDescent="0.3">
      <c r="A2247" s="84" t="s">
        <v>5282</v>
      </c>
      <c r="B2247" s="85" t="s">
        <v>145</v>
      </c>
      <c r="C2247" s="85" t="s">
        <v>145</v>
      </c>
      <c r="D2247" s="85" t="s">
        <v>5283</v>
      </c>
      <c r="E2247" s="85" t="s">
        <v>100</v>
      </c>
      <c r="F2247" s="85" t="s">
        <v>130</v>
      </c>
      <c r="G2247" s="85" t="s">
        <v>5284</v>
      </c>
      <c r="H2247" s="86" t="s">
        <v>118</v>
      </c>
      <c r="I2247" s="86">
        <v>44553</v>
      </c>
      <c r="J2247" s="87">
        <v>1740515.3999999997</v>
      </c>
    </row>
    <row r="2248" spans="1:10" x14ac:dyDescent="0.3">
      <c r="A2248" s="84" t="s">
        <v>5285</v>
      </c>
      <c r="B2248" s="85" t="s">
        <v>145</v>
      </c>
      <c r="C2248" s="85" t="s">
        <v>145</v>
      </c>
      <c r="D2248" s="85" t="s">
        <v>5286</v>
      </c>
      <c r="E2248" s="85" t="s">
        <v>100</v>
      </c>
      <c r="F2248" s="85" t="s">
        <v>100</v>
      </c>
      <c r="G2248" s="85" t="s">
        <v>100</v>
      </c>
      <c r="H2248" s="86" t="s">
        <v>118</v>
      </c>
      <c r="I2248" s="86">
        <v>44228</v>
      </c>
      <c r="J2248" s="87">
        <v>386580.55999999994</v>
      </c>
    </row>
    <row r="2249" spans="1:10" x14ac:dyDescent="0.3">
      <c r="A2249" s="84" t="s">
        <v>5287</v>
      </c>
      <c r="B2249" s="85" t="s">
        <v>145</v>
      </c>
      <c r="C2249" s="85" t="s">
        <v>145</v>
      </c>
      <c r="D2249" s="85" t="s">
        <v>5288</v>
      </c>
      <c r="E2249" s="85" t="s">
        <v>100</v>
      </c>
      <c r="F2249" s="85" t="s">
        <v>100</v>
      </c>
      <c r="G2249" s="85" t="s">
        <v>100</v>
      </c>
      <c r="H2249" s="86" t="s">
        <v>118</v>
      </c>
      <c r="I2249" s="86">
        <v>44228</v>
      </c>
      <c r="J2249" s="87">
        <v>709111.92</v>
      </c>
    </row>
    <row r="2250" spans="1:10" x14ac:dyDescent="0.3">
      <c r="A2250" s="84" t="s">
        <v>5289</v>
      </c>
      <c r="B2250" s="85" t="s">
        <v>145</v>
      </c>
      <c r="C2250" s="85" t="s">
        <v>145</v>
      </c>
      <c r="D2250" s="85" t="s">
        <v>5290</v>
      </c>
      <c r="E2250" s="85" t="s">
        <v>100</v>
      </c>
      <c r="F2250" s="85" t="s">
        <v>100</v>
      </c>
      <c r="G2250" s="85" t="s">
        <v>100</v>
      </c>
      <c r="H2250" s="86" t="s">
        <v>118</v>
      </c>
      <c r="I2250" s="86">
        <v>44228</v>
      </c>
      <c r="J2250" s="87">
        <v>865220.16</v>
      </c>
    </row>
    <row r="2251" spans="1:10" x14ac:dyDescent="0.3">
      <c r="A2251" s="84" t="s">
        <v>5291</v>
      </c>
      <c r="B2251" s="85" t="s">
        <v>145</v>
      </c>
      <c r="C2251" s="85" t="s">
        <v>145</v>
      </c>
      <c r="D2251" s="85" t="s">
        <v>5292</v>
      </c>
      <c r="E2251" s="85" t="s">
        <v>100</v>
      </c>
      <c r="F2251" s="85" t="s">
        <v>100</v>
      </c>
      <c r="G2251" s="85" t="s">
        <v>100</v>
      </c>
      <c r="H2251" s="86" t="s">
        <v>118</v>
      </c>
      <c r="I2251" s="86">
        <v>45169</v>
      </c>
      <c r="J2251" s="87">
        <v>3160110</v>
      </c>
    </row>
    <row r="2252" spans="1:10" ht="36" x14ac:dyDescent="0.3">
      <c r="A2252" s="84" t="s">
        <v>5293</v>
      </c>
      <c r="B2252" s="85" t="s">
        <v>3454</v>
      </c>
      <c r="C2252" s="85" t="s">
        <v>3454</v>
      </c>
      <c r="D2252" s="85" t="s">
        <v>5294</v>
      </c>
      <c r="E2252" s="85" t="s">
        <v>100</v>
      </c>
      <c r="F2252" s="85" t="s">
        <v>841</v>
      </c>
      <c r="G2252" s="85" t="s">
        <v>1526</v>
      </c>
      <c r="H2252" s="86" t="s">
        <v>118</v>
      </c>
      <c r="I2252" s="86">
        <v>44805</v>
      </c>
      <c r="J2252" s="87">
        <v>5471760.2599999998</v>
      </c>
    </row>
    <row r="2253" spans="1:10" x14ac:dyDescent="0.3">
      <c r="A2253" s="84" t="s">
        <v>5295</v>
      </c>
      <c r="B2253" s="85" t="s">
        <v>145</v>
      </c>
      <c r="C2253" s="85" t="s">
        <v>145</v>
      </c>
      <c r="D2253" s="85" t="s">
        <v>5296</v>
      </c>
      <c r="E2253" s="85" t="s">
        <v>100</v>
      </c>
      <c r="F2253" s="85" t="s">
        <v>100</v>
      </c>
      <c r="G2253" s="85" t="s">
        <v>100</v>
      </c>
      <c r="H2253" s="86" t="s">
        <v>118</v>
      </c>
      <c r="I2253" s="86">
        <v>44228</v>
      </c>
      <c r="J2253" s="87">
        <v>2006927.9</v>
      </c>
    </row>
    <row r="2254" spans="1:10" ht="24" x14ac:dyDescent="0.3">
      <c r="A2254" s="84" t="s">
        <v>5297</v>
      </c>
      <c r="B2254" s="85" t="s">
        <v>3454</v>
      </c>
      <c r="C2254" s="85" t="s">
        <v>3454</v>
      </c>
      <c r="D2254" s="85" t="s">
        <v>5298</v>
      </c>
      <c r="E2254" s="85" t="s">
        <v>100</v>
      </c>
      <c r="F2254" s="85" t="s">
        <v>173</v>
      </c>
      <c r="G2254" s="85" t="s">
        <v>3465</v>
      </c>
      <c r="H2254" s="86" t="s">
        <v>118</v>
      </c>
      <c r="I2254" s="86">
        <v>44805</v>
      </c>
      <c r="J2254" s="87">
        <v>4071168.51</v>
      </c>
    </row>
    <row r="2255" spans="1:10" x14ac:dyDescent="0.3">
      <c r="A2255" s="84" t="s">
        <v>5299</v>
      </c>
      <c r="B2255" s="85" t="s">
        <v>145</v>
      </c>
      <c r="C2255" s="85" t="s">
        <v>145</v>
      </c>
      <c r="D2255" s="85" t="s">
        <v>5300</v>
      </c>
      <c r="E2255" s="85" t="s">
        <v>100</v>
      </c>
      <c r="F2255" s="85" t="s">
        <v>100</v>
      </c>
      <c r="G2255" s="85" t="s">
        <v>100</v>
      </c>
      <c r="H2255" s="86" t="s">
        <v>118</v>
      </c>
      <c r="I2255" s="86">
        <v>44228</v>
      </c>
      <c r="J2255" s="87">
        <v>416178</v>
      </c>
    </row>
    <row r="2256" spans="1:10" x14ac:dyDescent="0.3">
      <c r="A2256" s="84" t="s">
        <v>5301</v>
      </c>
      <c r="B2256" s="85" t="s">
        <v>145</v>
      </c>
      <c r="C2256" s="85" t="s">
        <v>145</v>
      </c>
      <c r="D2256" s="85" t="s">
        <v>5302</v>
      </c>
      <c r="E2256" s="85" t="s">
        <v>100</v>
      </c>
      <c r="F2256" s="85" t="s">
        <v>100</v>
      </c>
      <c r="G2256" s="85" t="s">
        <v>100</v>
      </c>
      <c r="H2256" s="86" t="s">
        <v>118</v>
      </c>
      <c r="I2256" s="86">
        <v>44344</v>
      </c>
      <c r="J2256" s="87">
        <v>4009983.92</v>
      </c>
    </row>
    <row r="2257" spans="1:10" x14ac:dyDescent="0.3">
      <c r="A2257" s="84" t="s">
        <v>5303</v>
      </c>
      <c r="B2257" s="85" t="s">
        <v>145</v>
      </c>
      <c r="C2257" s="85" t="s">
        <v>145</v>
      </c>
      <c r="D2257" s="85" t="s">
        <v>5304</v>
      </c>
      <c r="E2257" s="85" t="s">
        <v>100</v>
      </c>
      <c r="F2257" s="85" t="s">
        <v>100</v>
      </c>
      <c r="G2257" s="85" t="s">
        <v>100</v>
      </c>
      <c r="H2257" s="86" t="s">
        <v>118</v>
      </c>
      <c r="I2257" s="86">
        <v>44333</v>
      </c>
      <c r="J2257" s="87">
        <v>2353.3200000000002</v>
      </c>
    </row>
    <row r="2258" spans="1:10" ht="24" x14ac:dyDescent="0.3">
      <c r="A2258" s="84" t="s">
        <v>5305</v>
      </c>
      <c r="B2258" s="85" t="s">
        <v>145</v>
      </c>
      <c r="C2258" s="85" t="s">
        <v>145</v>
      </c>
      <c r="D2258" s="85" t="s">
        <v>5306</v>
      </c>
      <c r="E2258" s="85" t="s">
        <v>100</v>
      </c>
      <c r="F2258" s="85" t="s">
        <v>100</v>
      </c>
      <c r="G2258" s="85" t="s">
        <v>100</v>
      </c>
      <c r="H2258" s="86" t="s">
        <v>118</v>
      </c>
      <c r="I2258" s="86">
        <v>44363</v>
      </c>
      <c r="J2258" s="87">
        <v>434290.49999999994</v>
      </c>
    </row>
    <row r="2259" spans="1:10" ht="36" x14ac:dyDescent="0.3">
      <c r="A2259" s="84" t="s">
        <v>5307</v>
      </c>
      <c r="B2259" s="85" t="s">
        <v>188</v>
      </c>
      <c r="C2259" s="85" t="s">
        <v>188</v>
      </c>
      <c r="D2259" s="85" t="s">
        <v>5308</v>
      </c>
      <c r="E2259" s="85" t="s">
        <v>100</v>
      </c>
      <c r="F2259" s="85" t="s">
        <v>158</v>
      </c>
      <c r="G2259" s="85" t="s">
        <v>385</v>
      </c>
      <c r="H2259" s="86" t="s">
        <v>118</v>
      </c>
      <c r="I2259" s="86">
        <v>44680</v>
      </c>
      <c r="J2259" s="87">
        <v>8298059.5699999994</v>
      </c>
    </row>
    <row r="2260" spans="1:10" ht="48" x14ac:dyDescent="0.3">
      <c r="A2260" s="84" t="s">
        <v>5309</v>
      </c>
      <c r="B2260" s="85" t="s">
        <v>3654</v>
      </c>
      <c r="C2260" s="85" t="s">
        <v>3654</v>
      </c>
      <c r="D2260" s="85" t="s">
        <v>5310</v>
      </c>
      <c r="E2260" s="85" t="s">
        <v>100</v>
      </c>
      <c r="F2260" s="85" t="s">
        <v>122</v>
      </c>
      <c r="G2260" s="85" t="s">
        <v>611</v>
      </c>
      <c r="H2260" s="86" t="s">
        <v>118</v>
      </c>
      <c r="I2260" s="86">
        <v>45537</v>
      </c>
      <c r="J2260" s="87">
        <v>931278.27</v>
      </c>
    </row>
    <row r="2261" spans="1:10" ht="48" x14ac:dyDescent="0.3">
      <c r="A2261" s="84" t="s">
        <v>5311</v>
      </c>
      <c r="B2261" s="85" t="s">
        <v>188</v>
      </c>
      <c r="C2261" s="85" t="s">
        <v>188</v>
      </c>
      <c r="D2261" s="85" t="s">
        <v>5312</v>
      </c>
      <c r="E2261" s="85" t="s">
        <v>1372</v>
      </c>
      <c r="F2261" s="85" t="s">
        <v>100</v>
      </c>
      <c r="G2261" s="85" t="s">
        <v>100</v>
      </c>
      <c r="H2261" s="86" t="s">
        <v>118</v>
      </c>
      <c r="I2261" s="86">
        <v>44777</v>
      </c>
      <c r="J2261" s="87">
        <v>30871903.279999997</v>
      </c>
    </row>
    <row r="2262" spans="1:10" x14ac:dyDescent="0.3">
      <c r="A2262" s="84" t="s">
        <v>5313</v>
      </c>
      <c r="B2262" s="85" t="s">
        <v>145</v>
      </c>
      <c r="C2262" s="85" t="s">
        <v>145</v>
      </c>
      <c r="D2262" s="85" t="s">
        <v>5314</v>
      </c>
      <c r="E2262" s="85" t="s">
        <v>100</v>
      </c>
      <c r="F2262" s="85" t="s">
        <v>100</v>
      </c>
      <c r="G2262" s="85" t="s">
        <v>100</v>
      </c>
      <c r="H2262" s="86" t="s">
        <v>118</v>
      </c>
      <c r="I2262" s="86">
        <v>44228</v>
      </c>
      <c r="J2262" s="87">
        <v>4688354.5199999996</v>
      </c>
    </row>
    <row r="2263" spans="1:10" ht="24" x14ac:dyDescent="0.3">
      <c r="A2263" s="84" t="s">
        <v>5315</v>
      </c>
      <c r="B2263" s="85" t="s">
        <v>145</v>
      </c>
      <c r="C2263" s="85" t="s">
        <v>145</v>
      </c>
      <c r="D2263" s="85" t="s">
        <v>5316</v>
      </c>
      <c r="E2263" s="85" t="s">
        <v>100</v>
      </c>
      <c r="F2263" s="85" t="s">
        <v>100</v>
      </c>
      <c r="G2263" s="85" t="s">
        <v>100</v>
      </c>
      <c r="H2263" s="86" t="s">
        <v>118</v>
      </c>
      <c r="I2263" s="86">
        <v>44228</v>
      </c>
      <c r="J2263" s="87">
        <v>221169.8</v>
      </c>
    </row>
    <row r="2264" spans="1:10" ht="24" x14ac:dyDescent="0.3">
      <c r="A2264" s="84" t="s">
        <v>5317</v>
      </c>
      <c r="B2264" s="85" t="s">
        <v>145</v>
      </c>
      <c r="C2264" s="85" t="s">
        <v>145</v>
      </c>
      <c r="D2264" s="85" t="s">
        <v>5318</v>
      </c>
      <c r="E2264" s="85" t="s">
        <v>100</v>
      </c>
      <c r="F2264" s="85" t="s">
        <v>100</v>
      </c>
      <c r="G2264" s="85" t="s">
        <v>100</v>
      </c>
      <c r="H2264" s="86" t="s">
        <v>118</v>
      </c>
      <c r="I2264" s="86">
        <v>44228</v>
      </c>
      <c r="J2264" s="87">
        <v>29550.03</v>
      </c>
    </row>
    <row r="2265" spans="1:10" ht="24" x14ac:dyDescent="0.3">
      <c r="A2265" s="84" t="s">
        <v>5319</v>
      </c>
      <c r="B2265" s="85" t="s">
        <v>145</v>
      </c>
      <c r="C2265" s="85" t="s">
        <v>145</v>
      </c>
      <c r="D2265" s="85" t="s">
        <v>5320</v>
      </c>
      <c r="E2265" s="85" t="s">
        <v>100</v>
      </c>
      <c r="F2265" s="85" t="s">
        <v>100</v>
      </c>
      <c r="G2265" s="85" t="s">
        <v>100</v>
      </c>
      <c r="H2265" s="86" t="s">
        <v>118</v>
      </c>
      <c r="I2265" s="86">
        <v>44228</v>
      </c>
      <c r="J2265" s="87">
        <v>47066.399999999994</v>
      </c>
    </row>
    <row r="2266" spans="1:10" ht="24" x14ac:dyDescent="0.3">
      <c r="A2266" s="84" t="s">
        <v>5321</v>
      </c>
      <c r="B2266" s="85" t="s">
        <v>145</v>
      </c>
      <c r="C2266" s="85" t="s">
        <v>145</v>
      </c>
      <c r="D2266" s="85" t="s">
        <v>5322</v>
      </c>
      <c r="E2266" s="85" t="s">
        <v>100</v>
      </c>
      <c r="F2266" s="85" t="s">
        <v>100</v>
      </c>
      <c r="G2266" s="85" t="s">
        <v>100</v>
      </c>
      <c r="H2266" s="86" t="s">
        <v>118</v>
      </c>
      <c r="I2266" s="86">
        <v>44228</v>
      </c>
      <c r="J2266" s="87">
        <v>121431.31</v>
      </c>
    </row>
    <row r="2267" spans="1:10" ht="24" x14ac:dyDescent="0.3">
      <c r="A2267" s="84" t="s">
        <v>5323</v>
      </c>
      <c r="B2267" s="85" t="s">
        <v>145</v>
      </c>
      <c r="C2267" s="85" t="s">
        <v>145</v>
      </c>
      <c r="D2267" s="85" t="s">
        <v>5324</v>
      </c>
      <c r="E2267" s="85" t="s">
        <v>100</v>
      </c>
      <c r="F2267" s="85" t="s">
        <v>100</v>
      </c>
      <c r="G2267" s="85" t="s">
        <v>100</v>
      </c>
      <c r="H2267" s="86" t="s">
        <v>118</v>
      </c>
      <c r="I2267" s="86">
        <v>44228</v>
      </c>
      <c r="J2267" s="87">
        <v>392091.83999999997</v>
      </c>
    </row>
    <row r="2268" spans="1:10" x14ac:dyDescent="0.3">
      <c r="A2268" s="84" t="s">
        <v>5325</v>
      </c>
      <c r="B2268" s="85" t="s">
        <v>145</v>
      </c>
      <c r="C2268" s="85" t="s">
        <v>145</v>
      </c>
      <c r="D2268" s="85" t="s">
        <v>5326</v>
      </c>
      <c r="E2268" s="85" t="s">
        <v>100</v>
      </c>
      <c r="F2268" s="85" t="s">
        <v>100</v>
      </c>
      <c r="G2268" s="85" t="s">
        <v>100</v>
      </c>
      <c r="H2268" s="86" t="s">
        <v>118</v>
      </c>
      <c r="I2268" s="86">
        <v>44228</v>
      </c>
      <c r="J2268" s="87">
        <v>95300.099999999991</v>
      </c>
    </row>
    <row r="2269" spans="1:10" x14ac:dyDescent="0.3">
      <c r="A2269" s="84" t="s">
        <v>5327</v>
      </c>
      <c r="B2269" s="85" t="s">
        <v>145</v>
      </c>
      <c r="C2269" s="85" t="s">
        <v>145</v>
      </c>
      <c r="D2269" s="85" t="s">
        <v>5328</v>
      </c>
      <c r="E2269" s="85" t="s">
        <v>100</v>
      </c>
      <c r="F2269" s="85" t="s">
        <v>100</v>
      </c>
      <c r="G2269" s="85" t="s">
        <v>100</v>
      </c>
      <c r="H2269" s="86" t="s">
        <v>118</v>
      </c>
      <c r="I2269" s="86">
        <v>44228</v>
      </c>
      <c r="J2269" s="87">
        <v>32140.079999999998</v>
      </c>
    </row>
    <row r="2270" spans="1:10" x14ac:dyDescent="0.3">
      <c r="A2270" s="84" t="s">
        <v>5329</v>
      </c>
      <c r="B2270" s="85" t="s">
        <v>145</v>
      </c>
      <c r="C2270" s="85" t="s">
        <v>145</v>
      </c>
      <c r="D2270" s="85" t="s">
        <v>5330</v>
      </c>
      <c r="E2270" s="85" t="s">
        <v>100</v>
      </c>
      <c r="F2270" s="85" t="s">
        <v>100</v>
      </c>
      <c r="G2270" s="85" t="s">
        <v>100</v>
      </c>
      <c r="H2270" s="86" t="s">
        <v>118</v>
      </c>
      <c r="I2270" s="86">
        <v>44228</v>
      </c>
      <c r="J2270" s="87">
        <v>98022.959999999992</v>
      </c>
    </row>
    <row r="2271" spans="1:10" x14ac:dyDescent="0.3">
      <c r="A2271" s="84" t="s">
        <v>5331</v>
      </c>
      <c r="B2271" s="85" t="s">
        <v>145</v>
      </c>
      <c r="C2271" s="85" t="s">
        <v>145</v>
      </c>
      <c r="D2271" s="85" t="s">
        <v>5332</v>
      </c>
      <c r="E2271" s="85" t="s">
        <v>100</v>
      </c>
      <c r="F2271" s="85" t="s">
        <v>100</v>
      </c>
      <c r="G2271" s="85" t="s">
        <v>100</v>
      </c>
      <c r="H2271" s="86" t="s">
        <v>118</v>
      </c>
      <c r="I2271" s="86">
        <v>44228</v>
      </c>
      <c r="J2271" s="87">
        <v>209751.02</v>
      </c>
    </row>
    <row r="2272" spans="1:10" ht="24" x14ac:dyDescent="0.3">
      <c r="A2272" s="84" t="s">
        <v>5333</v>
      </c>
      <c r="B2272" s="85" t="s">
        <v>145</v>
      </c>
      <c r="C2272" s="85" t="s">
        <v>145</v>
      </c>
      <c r="D2272" s="85" t="s">
        <v>4262</v>
      </c>
      <c r="E2272" s="85" t="s">
        <v>100</v>
      </c>
      <c r="F2272" s="85" t="s">
        <v>100</v>
      </c>
      <c r="G2272" s="85" t="s">
        <v>100</v>
      </c>
      <c r="H2272" s="86" t="s">
        <v>118</v>
      </c>
      <c r="I2272" s="86">
        <v>44228</v>
      </c>
      <c r="J2272" s="87">
        <v>7850002.2999999998</v>
      </c>
    </row>
    <row r="2273" spans="1:10" x14ac:dyDescent="0.3">
      <c r="A2273" s="84" t="s">
        <v>5334</v>
      </c>
      <c r="B2273" s="85" t="s">
        <v>145</v>
      </c>
      <c r="C2273" s="85" t="s">
        <v>145</v>
      </c>
      <c r="D2273" s="85" t="s">
        <v>5335</v>
      </c>
      <c r="E2273" s="85" t="s">
        <v>100</v>
      </c>
      <c r="F2273" s="85" t="s">
        <v>100</v>
      </c>
      <c r="G2273" s="85" t="s">
        <v>100</v>
      </c>
      <c r="H2273" s="86" t="s">
        <v>118</v>
      </c>
      <c r="I2273" s="86">
        <v>44228</v>
      </c>
      <c r="J2273" s="87">
        <v>240038.63999999998</v>
      </c>
    </row>
    <row r="2274" spans="1:10" ht="24" x14ac:dyDescent="0.3">
      <c r="A2274" s="84" t="s">
        <v>5336</v>
      </c>
      <c r="B2274" s="85" t="s">
        <v>145</v>
      </c>
      <c r="C2274" s="85" t="s">
        <v>145</v>
      </c>
      <c r="D2274" s="85" t="s">
        <v>5337</v>
      </c>
      <c r="E2274" s="85" t="s">
        <v>100</v>
      </c>
      <c r="F2274" s="85" t="s">
        <v>100</v>
      </c>
      <c r="G2274" s="85" t="s">
        <v>100</v>
      </c>
      <c r="H2274" s="86" t="s">
        <v>118</v>
      </c>
      <c r="I2274" s="86">
        <v>45448</v>
      </c>
      <c r="J2274" s="87">
        <v>887780</v>
      </c>
    </row>
    <row r="2275" spans="1:10" ht="24" x14ac:dyDescent="0.3">
      <c r="A2275" s="84" t="s">
        <v>5338</v>
      </c>
      <c r="B2275" s="85" t="s">
        <v>145</v>
      </c>
      <c r="C2275" s="85" t="s">
        <v>145</v>
      </c>
      <c r="D2275" s="85" t="s">
        <v>5339</v>
      </c>
      <c r="E2275" s="85" t="s">
        <v>100</v>
      </c>
      <c r="F2275" s="85" t="s">
        <v>100</v>
      </c>
      <c r="G2275" s="85" t="s">
        <v>100</v>
      </c>
      <c r="H2275" s="86" t="s">
        <v>118</v>
      </c>
      <c r="I2275" s="86">
        <v>44228</v>
      </c>
      <c r="J2275" s="87">
        <v>652051.20000000007</v>
      </c>
    </row>
    <row r="2276" spans="1:10" x14ac:dyDescent="0.3">
      <c r="A2276" s="84" t="s">
        <v>5340</v>
      </c>
      <c r="B2276" s="85" t="s">
        <v>145</v>
      </c>
      <c r="C2276" s="85" t="s">
        <v>145</v>
      </c>
      <c r="D2276" s="85" t="s">
        <v>5341</v>
      </c>
      <c r="E2276" s="85" t="s">
        <v>100</v>
      </c>
      <c r="F2276" s="85" t="s">
        <v>100</v>
      </c>
      <c r="G2276" s="85" t="s">
        <v>100</v>
      </c>
      <c r="H2276" s="86" t="s">
        <v>118</v>
      </c>
      <c r="I2276" s="86">
        <v>44228</v>
      </c>
      <c r="J2276" s="87">
        <v>607481.78</v>
      </c>
    </row>
    <row r="2277" spans="1:10" ht="24" x14ac:dyDescent="0.3">
      <c r="A2277" s="84" t="s">
        <v>5342</v>
      </c>
      <c r="B2277" s="85" t="s">
        <v>145</v>
      </c>
      <c r="C2277" s="85" t="s">
        <v>145</v>
      </c>
      <c r="D2277" s="85" t="s">
        <v>5343</v>
      </c>
      <c r="E2277" s="85" t="s">
        <v>100</v>
      </c>
      <c r="F2277" s="85" t="s">
        <v>100</v>
      </c>
      <c r="G2277" s="85" t="s">
        <v>100</v>
      </c>
      <c r="H2277" s="86" t="s">
        <v>118</v>
      </c>
      <c r="I2277" s="86">
        <v>44228</v>
      </c>
      <c r="J2277" s="87">
        <v>385497.76</v>
      </c>
    </row>
    <row r="2278" spans="1:10" x14ac:dyDescent="0.3">
      <c r="A2278" s="84" t="s">
        <v>5344</v>
      </c>
      <c r="B2278" s="85" t="s">
        <v>145</v>
      </c>
      <c r="C2278" s="85" t="s">
        <v>145</v>
      </c>
      <c r="D2278" s="85" t="s">
        <v>5345</v>
      </c>
      <c r="E2278" s="85" t="s">
        <v>100</v>
      </c>
      <c r="F2278" s="85" t="s">
        <v>100</v>
      </c>
      <c r="G2278" s="85" t="s">
        <v>100</v>
      </c>
      <c r="H2278" s="86" t="s">
        <v>118</v>
      </c>
      <c r="I2278" s="86">
        <v>44228</v>
      </c>
      <c r="J2278" s="87">
        <v>1340671.5</v>
      </c>
    </row>
    <row r="2279" spans="1:10" x14ac:dyDescent="0.3">
      <c r="A2279" s="84" t="s">
        <v>5346</v>
      </c>
      <c r="B2279" s="85" t="s">
        <v>145</v>
      </c>
      <c r="C2279" s="85" t="s">
        <v>145</v>
      </c>
      <c r="D2279" s="85" t="s">
        <v>5347</v>
      </c>
      <c r="E2279" s="85" t="s">
        <v>100</v>
      </c>
      <c r="F2279" s="85" t="s">
        <v>100</v>
      </c>
      <c r="G2279" s="85" t="s">
        <v>100</v>
      </c>
      <c r="H2279" s="86" t="s">
        <v>118</v>
      </c>
      <c r="I2279" s="86">
        <v>44228</v>
      </c>
      <c r="J2279" s="87">
        <v>55159.05</v>
      </c>
    </row>
    <row r="2280" spans="1:10" x14ac:dyDescent="0.3">
      <c r="A2280" s="84" t="s">
        <v>5348</v>
      </c>
      <c r="B2280" s="85" t="s">
        <v>145</v>
      </c>
      <c r="C2280" s="85" t="s">
        <v>145</v>
      </c>
      <c r="D2280" s="85" t="s">
        <v>5349</v>
      </c>
      <c r="E2280" s="85" t="s">
        <v>100</v>
      </c>
      <c r="F2280" s="85" t="s">
        <v>100</v>
      </c>
      <c r="G2280" s="85" t="s">
        <v>100</v>
      </c>
      <c r="H2280" s="86" t="s">
        <v>118</v>
      </c>
      <c r="I2280" s="86">
        <v>44228</v>
      </c>
      <c r="J2280" s="87">
        <v>1741809</v>
      </c>
    </row>
    <row r="2281" spans="1:10" x14ac:dyDescent="0.3">
      <c r="A2281" s="84" t="s">
        <v>5350</v>
      </c>
      <c r="B2281" s="85" t="s">
        <v>145</v>
      </c>
      <c r="C2281" s="85" t="s">
        <v>145</v>
      </c>
      <c r="D2281" s="85" t="s">
        <v>5351</v>
      </c>
      <c r="E2281" s="85" t="s">
        <v>100</v>
      </c>
      <c r="F2281" s="85" t="s">
        <v>100</v>
      </c>
      <c r="G2281" s="85" t="s">
        <v>100</v>
      </c>
      <c r="H2281" s="86" t="s">
        <v>118</v>
      </c>
      <c r="I2281" s="86">
        <v>44228</v>
      </c>
      <c r="J2281" s="87">
        <v>377526.96</v>
      </c>
    </row>
    <row r="2282" spans="1:10" ht="24" x14ac:dyDescent="0.3">
      <c r="A2282" s="84" t="s">
        <v>5352</v>
      </c>
      <c r="B2282" s="85" t="s">
        <v>145</v>
      </c>
      <c r="C2282" s="85" t="s">
        <v>145</v>
      </c>
      <c r="D2282" s="85" t="s">
        <v>5353</v>
      </c>
      <c r="E2282" s="85" t="s">
        <v>100</v>
      </c>
      <c r="F2282" s="85" t="s">
        <v>100</v>
      </c>
      <c r="G2282" s="85" t="s">
        <v>100</v>
      </c>
      <c r="H2282" s="86" t="s">
        <v>118</v>
      </c>
      <c r="I2282" s="86">
        <v>44228</v>
      </c>
      <c r="J2282" s="87">
        <v>552165.11</v>
      </c>
    </row>
    <row r="2283" spans="1:10" x14ac:dyDescent="0.3">
      <c r="A2283" s="84" t="s">
        <v>5354</v>
      </c>
      <c r="B2283" s="85" t="s">
        <v>145</v>
      </c>
      <c r="C2283" s="85" t="s">
        <v>145</v>
      </c>
      <c r="D2283" s="85" t="s">
        <v>5355</v>
      </c>
      <c r="E2283" s="85" t="s">
        <v>100</v>
      </c>
      <c r="F2283" s="85" t="s">
        <v>100</v>
      </c>
      <c r="G2283" s="85" t="s">
        <v>100</v>
      </c>
      <c r="H2283" s="86" t="s">
        <v>118</v>
      </c>
      <c r="I2283" s="86">
        <v>44508</v>
      </c>
      <c r="J2283" s="87">
        <v>4311935.1000000006</v>
      </c>
    </row>
    <row r="2284" spans="1:10" x14ac:dyDescent="0.3">
      <c r="A2284" s="84" t="s">
        <v>5356</v>
      </c>
      <c r="B2284" s="85" t="s">
        <v>145</v>
      </c>
      <c r="C2284" s="85" t="s">
        <v>145</v>
      </c>
      <c r="D2284" s="85" t="s">
        <v>5357</v>
      </c>
      <c r="E2284" s="85" t="s">
        <v>100</v>
      </c>
      <c r="F2284" s="85" t="s">
        <v>100</v>
      </c>
      <c r="G2284" s="85" t="s">
        <v>100</v>
      </c>
      <c r="H2284" s="86" t="s">
        <v>118</v>
      </c>
      <c r="I2284" s="86">
        <v>44228</v>
      </c>
      <c r="J2284" s="87">
        <v>87131.520000000004</v>
      </c>
    </row>
    <row r="2285" spans="1:10" x14ac:dyDescent="0.3">
      <c r="A2285" s="84" t="s">
        <v>5358</v>
      </c>
      <c r="B2285" s="85" t="s">
        <v>145</v>
      </c>
      <c r="C2285" s="85" t="s">
        <v>145</v>
      </c>
      <c r="D2285" s="85" t="s">
        <v>5359</v>
      </c>
      <c r="E2285" s="85" t="s">
        <v>100</v>
      </c>
      <c r="F2285" s="85" t="s">
        <v>100</v>
      </c>
      <c r="G2285" s="85" t="s">
        <v>100</v>
      </c>
      <c r="H2285" s="86" t="s">
        <v>118</v>
      </c>
      <c r="I2285" s="86">
        <v>44228</v>
      </c>
      <c r="J2285" s="87">
        <v>294160.31999999995</v>
      </c>
    </row>
    <row r="2286" spans="1:10" ht="24" x14ac:dyDescent="0.3">
      <c r="A2286" s="84" t="s">
        <v>5360</v>
      </c>
      <c r="B2286" s="85" t="s">
        <v>145</v>
      </c>
      <c r="C2286" s="85" t="s">
        <v>145</v>
      </c>
      <c r="D2286" s="85" t="s">
        <v>5361</v>
      </c>
      <c r="E2286" s="85" t="s">
        <v>100</v>
      </c>
      <c r="F2286" s="85" t="s">
        <v>100</v>
      </c>
      <c r="G2286" s="85" t="s">
        <v>100</v>
      </c>
      <c r="H2286" s="86" t="s">
        <v>118</v>
      </c>
      <c r="I2286" s="86">
        <v>44228</v>
      </c>
      <c r="J2286" s="87">
        <v>914502.15</v>
      </c>
    </row>
    <row r="2287" spans="1:10" x14ac:dyDescent="0.3">
      <c r="A2287" s="84" t="s">
        <v>5362</v>
      </c>
      <c r="B2287" s="85" t="s">
        <v>145</v>
      </c>
      <c r="C2287" s="85" t="s">
        <v>145</v>
      </c>
      <c r="D2287" s="85" t="s">
        <v>5363</v>
      </c>
      <c r="E2287" s="85" t="s">
        <v>100</v>
      </c>
      <c r="F2287" s="85" t="s">
        <v>100</v>
      </c>
      <c r="G2287" s="85" t="s">
        <v>100</v>
      </c>
      <c r="H2287" s="86" t="s">
        <v>118</v>
      </c>
      <c r="I2287" s="86">
        <v>44228</v>
      </c>
      <c r="J2287" s="87">
        <v>5112539.7299999986</v>
      </c>
    </row>
    <row r="2288" spans="1:10" ht="36" x14ac:dyDescent="0.3">
      <c r="A2288" s="84" t="s">
        <v>5364</v>
      </c>
      <c r="B2288" s="85" t="s">
        <v>145</v>
      </c>
      <c r="C2288" s="85" t="s">
        <v>145</v>
      </c>
      <c r="D2288" s="85" t="s">
        <v>5365</v>
      </c>
      <c r="E2288" s="85" t="s">
        <v>100</v>
      </c>
      <c r="F2288" s="85" t="s">
        <v>100</v>
      </c>
      <c r="G2288" s="85" t="s">
        <v>100</v>
      </c>
      <c r="H2288" s="86" t="s">
        <v>118</v>
      </c>
      <c r="I2288" s="86">
        <v>44228</v>
      </c>
      <c r="J2288" s="87">
        <v>621268.73</v>
      </c>
    </row>
    <row r="2289" spans="1:10" ht="24" x14ac:dyDescent="0.3">
      <c r="A2289" s="84" t="s">
        <v>5366</v>
      </c>
      <c r="B2289" s="85" t="s">
        <v>145</v>
      </c>
      <c r="C2289" s="85" t="s">
        <v>145</v>
      </c>
      <c r="D2289" s="85" t="s">
        <v>5112</v>
      </c>
      <c r="E2289" s="85" t="s">
        <v>100</v>
      </c>
      <c r="F2289" s="85" t="s">
        <v>100</v>
      </c>
      <c r="G2289" s="85" t="s">
        <v>100</v>
      </c>
      <c r="H2289" s="86" t="s">
        <v>118</v>
      </c>
      <c r="I2289" s="86">
        <v>44228</v>
      </c>
      <c r="J2289" s="87">
        <v>776595.60000000009</v>
      </c>
    </row>
    <row r="2290" spans="1:10" ht="24" x14ac:dyDescent="0.3">
      <c r="A2290" s="84" t="s">
        <v>5367</v>
      </c>
      <c r="B2290" s="85" t="s">
        <v>145</v>
      </c>
      <c r="C2290" s="85" t="s">
        <v>145</v>
      </c>
      <c r="D2290" s="85" t="s">
        <v>5368</v>
      </c>
      <c r="E2290" s="85" t="s">
        <v>100</v>
      </c>
      <c r="F2290" s="85" t="s">
        <v>100</v>
      </c>
      <c r="G2290" s="85" t="s">
        <v>100</v>
      </c>
      <c r="H2290" s="86" t="s">
        <v>118</v>
      </c>
      <c r="I2290" s="86">
        <v>44228</v>
      </c>
      <c r="J2290" s="87">
        <v>447130.80000000005</v>
      </c>
    </row>
    <row r="2291" spans="1:10" x14ac:dyDescent="0.3">
      <c r="A2291" s="84" t="s">
        <v>5369</v>
      </c>
      <c r="B2291" s="85" t="s">
        <v>145</v>
      </c>
      <c r="C2291" s="85" t="s">
        <v>145</v>
      </c>
      <c r="D2291" s="85" t="s">
        <v>5370</v>
      </c>
      <c r="E2291" s="85" t="s">
        <v>100</v>
      </c>
      <c r="F2291" s="85" t="s">
        <v>100</v>
      </c>
      <c r="G2291" s="85" t="s">
        <v>100</v>
      </c>
      <c r="H2291" s="86" t="s">
        <v>118</v>
      </c>
      <c r="I2291" s="86">
        <v>43899</v>
      </c>
      <c r="J2291" s="87">
        <v>2598861.3600000003</v>
      </c>
    </row>
    <row r="2292" spans="1:10" ht="24" x14ac:dyDescent="0.3">
      <c r="A2292" s="84" t="s">
        <v>5371</v>
      </c>
      <c r="B2292" s="85" t="s">
        <v>145</v>
      </c>
      <c r="C2292" s="85" t="s">
        <v>145</v>
      </c>
      <c r="D2292" s="85" t="s">
        <v>5372</v>
      </c>
      <c r="E2292" s="85" t="s">
        <v>100</v>
      </c>
      <c r="F2292" s="85" t="s">
        <v>841</v>
      </c>
      <c r="G2292" s="85" t="s">
        <v>842</v>
      </c>
      <c r="H2292" s="86" t="s">
        <v>118</v>
      </c>
      <c r="I2292" s="86">
        <v>44448</v>
      </c>
      <c r="J2292" s="87">
        <v>4255438.1900000004</v>
      </c>
    </row>
    <row r="2293" spans="1:10" x14ac:dyDescent="0.3">
      <c r="A2293" s="84" t="s">
        <v>5373</v>
      </c>
      <c r="B2293" s="85" t="s">
        <v>145</v>
      </c>
      <c r="C2293" s="85" t="s">
        <v>145</v>
      </c>
      <c r="D2293" s="85" t="s">
        <v>5374</v>
      </c>
      <c r="E2293" s="85" t="s">
        <v>100</v>
      </c>
      <c r="F2293" s="85" t="s">
        <v>100</v>
      </c>
      <c r="G2293" s="85" t="s">
        <v>100</v>
      </c>
      <c r="H2293" s="86" t="s">
        <v>118</v>
      </c>
      <c r="I2293" s="86">
        <v>44228</v>
      </c>
      <c r="J2293" s="87">
        <v>221326.03999999998</v>
      </c>
    </row>
    <row r="2294" spans="1:10" ht="24" x14ac:dyDescent="0.3">
      <c r="A2294" s="84" t="s">
        <v>5375</v>
      </c>
      <c r="B2294" s="85" t="s">
        <v>145</v>
      </c>
      <c r="C2294" s="85" t="s">
        <v>145</v>
      </c>
      <c r="D2294" s="85" t="s">
        <v>5376</v>
      </c>
      <c r="E2294" s="85" t="s">
        <v>100</v>
      </c>
      <c r="F2294" s="85" t="s">
        <v>100</v>
      </c>
      <c r="G2294" s="85" t="s">
        <v>100</v>
      </c>
      <c r="H2294" s="86" t="s">
        <v>118</v>
      </c>
      <c r="I2294" s="86">
        <v>44459</v>
      </c>
      <c r="J2294" s="87">
        <v>728778.23999999999</v>
      </c>
    </row>
    <row r="2295" spans="1:10" x14ac:dyDescent="0.3">
      <c r="A2295" s="84" t="s">
        <v>5377</v>
      </c>
      <c r="B2295" s="85" t="s">
        <v>145</v>
      </c>
      <c r="C2295" s="85" t="s">
        <v>145</v>
      </c>
      <c r="D2295" s="85" t="s">
        <v>5378</v>
      </c>
      <c r="E2295" s="85" t="s">
        <v>100</v>
      </c>
      <c r="F2295" s="85" t="s">
        <v>100</v>
      </c>
      <c r="G2295" s="85" t="s">
        <v>100</v>
      </c>
      <c r="H2295" s="86" t="s">
        <v>118</v>
      </c>
      <c r="I2295" s="86">
        <v>44228</v>
      </c>
      <c r="J2295" s="87">
        <v>136138.60999999999</v>
      </c>
    </row>
    <row r="2296" spans="1:10" x14ac:dyDescent="0.3">
      <c r="A2296" s="84" t="s">
        <v>5379</v>
      </c>
      <c r="B2296" s="85" t="s">
        <v>145</v>
      </c>
      <c r="C2296" s="85" t="s">
        <v>145</v>
      </c>
      <c r="D2296" s="85" t="s">
        <v>5380</v>
      </c>
      <c r="E2296" s="85" t="s">
        <v>100</v>
      </c>
      <c r="F2296" s="85" t="s">
        <v>100</v>
      </c>
      <c r="G2296" s="85" t="s">
        <v>100</v>
      </c>
      <c r="H2296" s="86" t="s">
        <v>118</v>
      </c>
      <c r="I2296" s="86">
        <v>44228</v>
      </c>
      <c r="J2296" s="87">
        <v>205015.5</v>
      </c>
    </row>
    <row r="2297" spans="1:10" x14ac:dyDescent="0.3">
      <c r="A2297" s="84" t="s">
        <v>5381</v>
      </c>
      <c r="B2297" s="85" t="s">
        <v>145</v>
      </c>
      <c r="C2297" s="85" t="s">
        <v>145</v>
      </c>
      <c r="D2297" s="85" t="s">
        <v>5382</v>
      </c>
      <c r="E2297" s="85" t="s">
        <v>100</v>
      </c>
      <c r="F2297" s="85" t="s">
        <v>100</v>
      </c>
      <c r="G2297" s="85" t="s">
        <v>100</v>
      </c>
      <c r="H2297" s="86" t="s">
        <v>118</v>
      </c>
      <c r="I2297" s="86">
        <v>44228</v>
      </c>
      <c r="J2297" s="87">
        <v>640767.41999999993</v>
      </c>
    </row>
    <row r="2298" spans="1:10" ht="24" x14ac:dyDescent="0.3">
      <c r="A2298" s="84" t="s">
        <v>5383</v>
      </c>
      <c r="B2298" s="85" t="s">
        <v>145</v>
      </c>
      <c r="C2298" s="85" t="s">
        <v>145</v>
      </c>
      <c r="D2298" s="85" t="s">
        <v>5384</v>
      </c>
      <c r="E2298" s="85" t="s">
        <v>100</v>
      </c>
      <c r="F2298" s="85" t="s">
        <v>100</v>
      </c>
      <c r="G2298" s="85" t="s">
        <v>100</v>
      </c>
      <c r="H2298" s="86" t="s">
        <v>118</v>
      </c>
      <c r="I2298" s="86">
        <v>44228</v>
      </c>
      <c r="J2298" s="87">
        <v>136539.85</v>
      </c>
    </row>
    <row r="2299" spans="1:10" x14ac:dyDescent="0.3">
      <c r="A2299" s="84" t="s">
        <v>5385</v>
      </c>
      <c r="B2299" s="85" t="s">
        <v>145</v>
      </c>
      <c r="C2299" s="85" t="s">
        <v>145</v>
      </c>
      <c r="D2299" s="85" t="s">
        <v>5386</v>
      </c>
      <c r="E2299" s="85" t="s">
        <v>100</v>
      </c>
      <c r="F2299" s="85" t="s">
        <v>100</v>
      </c>
      <c r="G2299" s="85" t="s">
        <v>100</v>
      </c>
      <c r="H2299" s="86" t="s">
        <v>118</v>
      </c>
      <c r="I2299" s="86">
        <v>44228</v>
      </c>
      <c r="J2299" s="87">
        <v>574346.69999999995</v>
      </c>
    </row>
    <row r="2300" spans="1:10" x14ac:dyDescent="0.3">
      <c r="A2300" s="84" t="s">
        <v>5387</v>
      </c>
      <c r="B2300" s="85" t="s">
        <v>145</v>
      </c>
      <c r="C2300" s="85" t="s">
        <v>145</v>
      </c>
      <c r="D2300" s="85" t="s">
        <v>5388</v>
      </c>
      <c r="E2300" s="85" t="s">
        <v>100</v>
      </c>
      <c r="F2300" s="85" t="s">
        <v>100</v>
      </c>
      <c r="G2300" s="85" t="s">
        <v>100</v>
      </c>
      <c r="H2300" s="86" t="s">
        <v>118</v>
      </c>
      <c r="I2300" s="86">
        <v>44228</v>
      </c>
      <c r="J2300" s="87">
        <v>156659.57999999999</v>
      </c>
    </row>
    <row r="2301" spans="1:10" x14ac:dyDescent="0.3">
      <c r="A2301" s="84" t="s">
        <v>5389</v>
      </c>
      <c r="B2301" s="85" t="s">
        <v>145</v>
      </c>
      <c r="C2301" s="85" t="s">
        <v>145</v>
      </c>
      <c r="D2301" s="85" t="s">
        <v>5390</v>
      </c>
      <c r="E2301" s="85" t="s">
        <v>100</v>
      </c>
      <c r="F2301" s="85" t="s">
        <v>100</v>
      </c>
      <c r="G2301" s="85" t="s">
        <v>100</v>
      </c>
      <c r="H2301" s="86" t="s">
        <v>118</v>
      </c>
      <c r="I2301" s="86">
        <v>44228</v>
      </c>
      <c r="J2301" s="87">
        <v>615708</v>
      </c>
    </row>
    <row r="2302" spans="1:10" ht="24" x14ac:dyDescent="0.3">
      <c r="A2302" s="84" t="s">
        <v>5391</v>
      </c>
      <c r="B2302" s="85" t="s">
        <v>145</v>
      </c>
      <c r="C2302" s="85" t="s">
        <v>145</v>
      </c>
      <c r="D2302" s="85" t="s">
        <v>5392</v>
      </c>
      <c r="E2302" s="85" t="s">
        <v>100</v>
      </c>
      <c r="F2302" s="85" t="s">
        <v>100</v>
      </c>
      <c r="G2302" s="85" t="s">
        <v>100</v>
      </c>
      <c r="H2302" s="86" t="s">
        <v>118</v>
      </c>
      <c r="I2302" s="86">
        <v>44228</v>
      </c>
      <c r="J2302" s="87">
        <v>967447.79</v>
      </c>
    </row>
    <row r="2303" spans="1:10" x14ac:dyDescent="0.3">
      <c r="A2303" s="84" t="s">
        <v>5393</v>
      </c>
      <c r="B2303" s="85" t="s">
        <v>145</v>
      </c>
      <c r="C2303" s="85" t="s">
        <v>145</v>
      </c>
      <c r="D2303" s="85" t="s">
        <v>5394</v>
      </c>
      <c r="E2303" s="85" t="s">
        <v>100</v>
      </c>
      <c r="F2303" s="85" t="s">
        <v>100</v>
      </c>
      <c r="G2303" s="85" t="s">
        <v>100</v>
      </c>
      <c r="H2303" s="86" t="s">
        <v>118</v>
      </c>
      <c r="I2303" s="86">
        <v>44228</v>
      </c>
      <c r="J2303" s="87">
        <v>527995.26</v>
      </c>
    </row>
    <row r="2304" spans="1:10" x14ac:dyDescent="0.3">
      <c r="A2304" s="84" t="s">
        <v>5395</v>
      </c>
      <c r="B2304" s="85" t="s">
        <v>145</v>
      </c>
      <c r="C2304" s="85" t="s">
        <v>145</v>
      </c>
      <c r="D2304" s="85" t="s">
        <v>5396</v>
      </c>
      <c r="E2304" s="85" t="s">
        <v>100</v>
      </c>
      <c r="F2304" s="85" t="s">
        <v>100</v>
      </c>
      <c r="G2304" s="85" t="s">
        <v>100</v>
      </c>
      <c r="H2304" s="86" t="s">
        <v>118</v>
      </c>
      <c r="I2304" s="86">
        <v>44228</v>
      </c>
      <c r="J2304" s="87">
        <v>1436903.4200000002</v>
      </c>
    </row>
    <row r="2305" spans="1:10" x14ac:dyDescent="0.3">
      <c r="A2305" s="84" t="s">
        <v>5397</v>
      </c>
      <c r="B2305" s="85" t="s">
        <v>145</v>
      </c>
      <c r="C2305" s="85" t="s">
        <v>145</v>
      </c>
      <c r="D2305" s="85" t="s">
        <v>5398</v>
      </c>
      <c r="E2305" s="85" t="s">
        <v>100</v>
      </c>
      <c r="F2305" s="85" t="s">
        <v>100</v>
      </c>
      <c r="G2305" s="85" t="s">
        <v>100</v>
      </c>
      <c r="H2305" s="86" t="s">
        <v>118</v>
      </c>
      <c r="I2305" s="86">
        <v>44228</v>
      </c>
      <c r="J2305" s="87">
        <v>2873806.85</v>
      </c>
    </row>
    <row r="2306" spans="1:10" x14ac:dyDescent="0.3">
      <c r="A2306" s="84" t="s">
        <v>5399</v>
      </c>
      <c r="B2306" s="85" t="s">
        <v>145</v>
      </c>
      <c r="C2306" s="85" t="s">
        <v>145</v>
      </c>
      <c r="D2306" s="85" t="s">
        <v>5400</v>
      </c>
      <c r="E2306" s="85" t="s">
        <v>100</v>
      </c>
      <c r="F2306" s="85" t="s">
        <v>100</v>
      </c>
      <c r="G2306" s="85" t="s">
        <v>100</v>
      </c>
      <c r="H2306" s="86" t="s">
        <v>118</v>
      </c>
      <c r="I2306" s="86">
        <v>44228</v>
      </c>
      <c r="J2306" s="87">
        <v>987871.10000000009</v>
      </c>
    </row>
    <row r="2307" spans="1:10" x14ac:dyDescent="0.3">
      <c r="A2307" s="84" t="s">
        <v>5401</v>
      </c>
      <c r="B2307" s="85" t="s">
        <v>145</v>
      </c>
      <c r="C2307" s="85" t="s">
        <v>145</v>
      </c>
      <c r="D2307" s="85" t="s">
        <v>5402</v>
      </c>
      <c r="E2307" s="85" t="s">
        <v>100</v>
      </c>
      <c r="F2307" s="85" t="s">
        <v>100</v>
      </c>
      <c r="G2307" s="85" t="s">
        <v>100</v>
      </c>
      <c r="H2307" s="86" t="s">
        <v>118</v>
      </c>
      <c r="I2307" s="86">
        <v>44228</v>
      </c>
      <c r="J2307" s="87">
        <v>216189</v>
      </c>
    </row>
    <row r="2308" spans="1:10" ht="24" x14ac:dyDescent="0.3">
      <c r="A2308" s="84" t="s">
        <v>5403</v>
      </c>
      <c r="B2308" s="85" t="s">
        <v>145</v>
      </c>
      <c r="C2308" s="85" t="s">
        <v>145</v>
      </c>
      <c r="D2308" s="85" t="s">
        <v>5404</v>
      </c>
      <c r="E2308" s="85" t="s">
        <v>100</v>
      </c>
      <c r="F2308" s="85" t="s">
        <v>100</v>
      </c>
      <c r="G2308" s="85" t="s">
        <v>100</v>
      </c>
      <c r="H2308" s="86" t="s">
        <v>118</v>
      </c>
      <c r="I2308" s="86">
        <v>44228</v>
      </c>
      <c r="J2308" s="87">
        <v>517453.2</v>
      </c>
    </row>
    <row r="2309" spans="1:10" x14ac:dyDescent="0.3">
      <c r="A2309" s="84" t="s">
        <v>5405</v>
      </c>
      <c r="B2309" s="85" t="s">
        <v>145</v>
      </c>
      <c r="C2309" s="85" t="s">
        <v>145</v>
      </c>
      <c r="D2309" s="85" t="s">
        <v>5406</v>
      </c>
      <c r="E2309" s="85" t="s">
        <v>100</v>
      </c>
      <c r="F2309" s="85" t="s">
        <v>100</v>
      </c>
      <c r="G2309" s="85" t="s">
        <v>100</v>
      </c>
      <c r="H2309" s="86" t="s">
        <v>118</v>
      </c>
      <c r="I2309" s="86">
        <v>44228</v>
      </c>
      <c r="J2309" s="87">
        <v>611535.6</v>
      </c>
    </row>
    <row r="2310" spans="1:10" ht="24" x14ac:dyDescent="0.3">
      <c r="A2310" s="84" t="s">
        <v>5407</v>
      </c>
      <c r="B2310" s="85" t="s">
        <v>145</v>
      </c>
      <c r="C2310" s="85" t="s">
        <v>145</v>
      </c>
      <c r="D2310" s="85" t="s">
        <v>5408</v>
      </c>
      <c r="E2310" s="85" t="s">
        <v>100</v>
      </c>
      <c r="F2310" s="85" t="s">
        <v>100</v>
      </c>
      <c r="G2310" s="85" t="s">
        <v>100</v>
      </c>
      <c r="H2310" s="86" t="s">
        <v>118</v>
      </c>
      <c r="I2310" s="86">
        <v>44228</v>
      </c>
      <c r="J2310" s="87">
        <v>661858.00999999989</v>
      </c>
    </row>
    <row r="2311" spans="1:10" x14ac:dyDescent="0.3">
      <c r="A2311" s="84" t="s">
        <v>5409</v>
      </c>
      <c r="B2311" s="85" t="s">
        <v>145</v>
      </c>
      <c r="C2311" s="85" t="s">
        <v>145</v>
      </c>
      <c r="D2311" s="85" t="s">
        <v>5410</v>
      </c>
      <c r="E2311" s="85" t="s">
        <v>100</v>
      </c>
      <c r="F2311" s="85" t="s">
        <v>100</v>
      </c>
      <c r="G2311" s="85" t="s">
        <v>100</v>
      </c>
      <c r="H2311" s="86" t="s">
        <v>118</v>
      </c>
      <c r="I2311" s="86">
        <v>44228</v>
      </c>
      <c r="J2311" s="87">
        <v>26583320.34</v>
      </c>
    </row>
    <row r="2312" spans="1:10" x14ac:dyDescent="0.3">
      <c r="A2312" s="84" t="s">
        <v>5411</v>
      </c>
      <c r="B2312" s="85" t="s">
        <v>145</v>
      </c>
      <c r="C2312" s="85" t="s">
        <v>145</v>
      </c>
      <c r="D2312" s="85" t="s">
        <v>5412</v>
      </c>
      <c r="E2312" s="85" t="s">
        <v>100</v>
      </c>
      <c r="F2312" s="85" t="s">
        <v>100</v>
      </c>
      <c r="G2312" s="85" t="s">
        <v>100</v>
      </c>
      <c r="H2312" s="86" t="s">
        <v>118</v>
      </c>
      <c r="I2312" s="86">
        <v>44228</v>
      </c>
      <c r="J2312" s="87">
        <v>424310.4</v>
      </c>
    </row>
    <row r="2313" spans="1:10" ht="24" x14ac:dyDescent="0.3">
      <c r="A2313" s="84" t="s">
        <v>5413</v>
      </c>
      <c r="B2313" s="85" t="s">
        <v>145</v>
      </c>
      <c r="C2313" s="85" t="s">
        <v>145</v>
      </c>
      <c r="D2313" s="85" t="s">
        <v>5414</v>
      </c>
      <c r="E2313" s="85" t="s">
        <v>100</v>
      </c>
      <c r="F2313" s="85" t="s">
        <v>100</v>
      </c>
      <c r="G2313" s="85" t="s">
        <v>100</v>
      </c>
      <c r="H2313" s="86" t="s">
        <v>118</v>
      </c>
      <c r="I2313" s="86">
        <v>44228</v>
      </c>
      <c r="J2313" s="87">
        <v>1124560.8</v>
      </c>
    </row>
    <row r="2314" spans="1:10" x14ac:dyDescent="0.3">
      <c r="A2314" s="84" t="s">
        <v>5415</v>
      </c>
      <c r="B2314" s="85" t="s">
        <v>145</v>
      </c>
      <c r="C2314" s="85" t="s">
        <v>145</v>
      </c>
      <c r="D2314" s="85" t="s">
        <v>5416</v>
      </c>
      <c r="E2314" s="85" t="s">
        <v>100</v>
      </c>
      <c r="F2314" s="85" t="s">
        <v>100</v>
      </c>
      <c r="G2314" s="85" t="s">
        <v>100</v>
      </c>
      <c r="H2314" s="86" t="s">
        <v>118</v>
      </c>
      <c r="I2314" s="86">
        <v>44344</v>
      </c>
      <c r="J2314" s="87">
        <v>369342.05999999994</v>
      </c>
    </row>
    <row r="2315" spans="1:10" x14ac:dyDescent="0.3">
      <c r="A2315" s="84" t="s">
        <v>5417</v>
      </c>
      <c r="B2315" s="85" t="s">
        <v>145</v>
      </c>
      <c r="C2315" s="85" t="s">
        <v>145</v>
      </c>
      <c r="D2315" s="85" t="s">
        <v>5418</v>
      </c>
      <c r="E2315" s="85" t="s">
        <v>100</v>
      </c>
      <c r="F2315" s="85" t="s">
        <v>100</v>
      </c>
      <c r="G2315" s="85" t="s">
        <v>100</v>
      </c>
      <c r="H2315" s="86" t="s">
        <v>118</v>
      </c>
      <c r="I2315" s="86">
        <v>44349</v>
      </c>
      <c r="J2315" s="87">
        <v>3479037.4000000004</v>
      </c>
    </row>
    <row r="2316" spans="1:10" x14ac:dyDescent="0.3">
      <c r="A2316" s="84" t="s">
        <v>5419</v>
      </c>
      <c r="B2316" s="85" t="s">
        <v>145</v>
      </c>
      <c r="C2316" s="85" t="s">
        <v>145</v>
      </c>
      <c r="D2316" s="85" t="s">
        <v>5420</v>
      </c>
      <c r="E2316" s="85" t="s">
        <v>100</v>
      </c>
      <c r="F2316" s="85" t="s">
        <v>100</v>
      </c>
      <c r="G2316" s="85" t="s">
        <v>100</v>
      </c>
      <c r="H2316" s="86" t="s">
        <v>118</v>
      </c>
      <c r="I2316" s="86">
        <v>44995</v>
      </c>
      <c r="J2316" s="87">
        <v>934320</v>
      </c>
    </row>
    <row r="2317" spans="1:10" x14ac:dyDescent="0.3">
      <c r="A2317" s="84" t="s">
        <v>5421</v>
      </c>
      <c r="B2317" s="85" t="s">
        <v>145</v>
      </c>
      <c r="C2317" s="85" t="s">
        <v>145</v>
      </c>
      <c r="D2317" s="85" t="s">
        <v>5422</v>
      </c>
      <c r="E2317" s="85" t="s">
        <v>100</v>
      </c>
      <c r="F2317" s="85" t="s">
        <v>100</v>
      </c>
      <c r="G2317" s="85" t="s">
        <v>100</v>
      </c>
      <c r="H2317" s="86" t="s">
        <v>118</v>
      </c>
      <c r="I2317" s="86">
        <v>44344</v>
      </c>
      <c r="J2317" s="87">
        <v>721624.44000000006</v>
      </c>
    </row>
    <row r="2318" spans="1:10" ht="36" x14ac:dyDescent="0.3">
      <c r="A2318" s="84" t="s">
        <v>5423</v>
      </c>
      <c r="B2318" s="85" t="s">
        <v>145</v>
      </c>
      <c r="C2318" s="85" t="s">
        <v>145</v>
      </c>
      <c r="D2318" s="85" t="s">
        <v>5424</v>
      </c>
      <c r="E2318" s="85" t="s">
        <v>100</v>
      </c>
      <c r="F2318" s="85" t="s">
        <v>196</v>
      </c>
      <c r="G2318" s="85" t="s">
        <v>4474</v>
      </c>
      <c r="H2318" s="86" t="s">
        <v>118</v>
      </c>
      <c r="I2318" s="86">
        <v>45301</v>
      </c>
      <c r="J2318" s="87">
        <v>1122516.8500000001</v>
      </c>
    </row>
    <row r="2319" spans="1:10" ht="24" x14ac:dyDescent="0.3">
      <c r="A2319" s="84" t="s">
        <v>5425</v>
      </c>
      <c r="B2319" s="85" t="s">
        <v>145</v>
      </c>
      <c r="C2319" s="85" t="s">
        <v>145</v>
      </c>
      <c r="D2319" s="85" t="s">
        <v>5426</v>
      </c>
      <c r="E2319" s="85" t="s">
        <v>100</v>
      </c>
      <c r="F2319" s="85" t="s">
        <v>100</v>
      </c>
      <c r="G2319" s="85" t="s">
        <v>100</v>
      </c>
      <c r="H2319" s="86" t="s">
        <v>118</v>
      </c>
      <c r="I2319" s="86">
        <v>45271</v>
      </c>
      <c r="J2319" s="87">
        <v>427040</v>
      </c>
    </row>
    <row r="2320" spans="1:10" x14ac:dyDescent="0.3">
      <c r="A2320" s="84" t="s">
        <v>5427</v>
      </c>
      <c r="B2320" s="85" t="s">
        <v>145</v>
      </c>
      <c r="C2320" s="85" t="s">
        <v>145</v>
      </c>
      <c r="D2320" s="85" t="s">
        <v>5428</v>
      </c>
      <c r="E2320" s="85" t="s">
        <v>100</v>
      </c>
      <c r="F2320" s="85" t="s">
        <v>100</v>
      </c>
      <c r="G2320" s="85" t="s">
        <v>100</v>
      </c>
      <c r="H2320" s="86" t="s">
        <v>118</v>
      </c>
      <c r="I2320" s="86">
        <v>44344</v>
      </c>
      <c r="J2320" s="87">
        <v>239404.16</v>
      </c>
    </row>
    <row r="2321" spans="1:10" x14ac:dyDescent="0.3">
      <c r="A2321" s="84" t="s">
        <v>5429</v>
      </c>
      <c r="B2321" s="85" t="s">
        <v>145</v>
      </c>
      <c r="C2321" s="85" t="s">
        <v>145</v>
      </c>
      <c r="D2321" s="85" t="s">
        <v>5430</v>
      </c>
      <c r="E2321" s="85" t="s">
        <v>100</v>
      </c>
      <c r="F2321" s="85" t="s">
        <v>100</v>
      </c>
      <c r="G2321" s="85" t="s">
        <v>100</v>
      </c>
      <c r="H2321" s="86" t="s">
        <v>118</v>
      </c>
      <c r="I2321" s="86">
        <v>43903</v>
      </c>
      <c r="J2321" s="87">
        <v>2642100.1199999996</v>
      </c>
    </row>
    <row r="2322" spans="1:10" x14ac:dyDescent="0.3">
      <c r="A2322" s="84" t="s">
        <v>5431</v>
      </c>
      <c r="B2322" s="85" t="s">
        <v>145</v>
      </c>
      <c r="C2322" s="85" t="s">
        <v>145</v>
      </c>
      <c r="D2322" s="85" t="s">
        <v>5432</v>
      </c>
      <c r="E2322" s="85" t="s">
        <v>100</v>
      </c>
      <c r="F2322" s="85" t="s">
        <v>100</v>
      </c>
      <c r="G2322" s="85" t="s">
        <v>100</v>
      </c>
      <c r="H2322" s="86" t="s">
        <v>118</v>
      </c>
      <c r="I2322" s="86">
        <v>44344</v>
      </c>
      <c r="J2322" s="87">
        <v>200503.80000000005</v>
      </c>
    </row>
    <row r="2323" spans="1:10" x14ac:dyDescent="0.3">
      <c r="A2323" s="84" t="s">
        <v>5433</v>
      </c>
      <c r="B2323" s="85" t="s">
        <v>145</v>
      </c>
      <c r="C2323" s="85" t="s">
        <v>145</v>
      </c>
      <c r="D2323" s="85" t="s">
        <v>5434</v>
      </c>
      <c r="E2323" s="85" t="s">
        <v>100</v>
      </c>
      <c r="F2323" s="85" t="s">
        <v>100</v>
      </c>
      <c r="G2323" s="85" t="s">
        <v>100</v>
      </c>
      <c r="H2323" s="86" t="s">
        <v>118</v>
      </c>
      <c r="I2323" s="86">
        <v>44335</v>
      </c>
      <c r="J2323" s="87">
        <v>299337.12</v>
      </c>
    </row>
    <row r="2324" spans="1:10" x14ac:dyDescent="0.3">
      <c r="A2324" s="84" t="s">
        <v>5435</v>
      </c>
      <c r="B2324" s="85" t="s">
        <v>145</v>
      </c>
      <c r="C2324" s="85" t="s">
        <v>145</v>
      </c>
      <c r="D2324" s="85" t="s">
        <v>5436</v>
      </c>
      <c r="E2324" s="85" t="s">
        <v>100</v>
      </c>
      <c r="F2324" s="85" t="s">
        <v>100</v>
      </c>
      <c r="G2324" s="85" t="s">
        <v>100</v>
      </c>
      <c r="H2324" s="86" t="s">
        <v>118</v>
      </c>
      <c r="I2324" s="86">
        <v>44305</v>
      </c>
      <c r="J2324" s="87">
        <v>709241.4</v>
      </c>
    </row>
    <row r="2325" spans="1:10" ht="24" x14ac:dyDescent="0.3">
      <c r="A2325" s="84" t="s">
        <v>5437</v>
      </c>
      <c r="B2325" s="85" t="s">
        <v>145</v>
      </c>
      <c r="C2325" s="85" t="s">
        <v>145</v>
      </c>
      <c r="D2325" s="85" t="s">
        <v>5438</v>
      </c>
      <c r="E2325" s="85" t="s">
        <v>100</v>
      </c>
      <c r="F2325" s="85" t="s">
        <v>100</v>
      </c>
      <c r="G2325" s="85" t="s">
        <v>100</v>
      </c>
      <c r="H2325" s="86" t="s">
        <v>118</v>
      </c>
      <c r="I2325" s="86">
        <v>44320</v>
      </c>
      <c r="J2325" s="87">
        <v>414523</v>
      </c>
    </row>
    <row r="2326" spans="1:10" ht="24" x14ac:dyDescent="0.3">
      <c r="A2326" s="84" t="s">
        <v>5439</v>
      </c>
      <c r="B2326" s="85" t="s">
        <v>145</v>
      </c>
      <c r="C2326" s="85" t="s">
        <v>145</v>
      </c>
      <c r="D2326" s="85" t="s">
        <v>5440</v>
      </c>
      <c r="E2326" s="85" t="s">
        <v>100</v>
      </c>
      <c r="F2326" s="85" t="s">
        <v>100</v>
      </c>
      <c r="G2326" s="85" t="s">
        <v>100</v>
      </c>
      <c r="H2326" s="86" t="s">
        <v>118</v>
      </c>
      <c r="I2326" s="86">
        <v>45182</v>
      </c>
      <c r="J2326" s="87">
        <v>44671080</v>
      </c>
    </row>
    <row r="2327" spans="1:10" x14ac:dyDescent="0.3">
      <c r="A2327" s="84" t="s">
        <v>5441</v>
      </c>
      <c r="B2327" s="85" t="s">
        <v>145</v>
      </c>
      <c r="C2327" s="85" t="s">
        <v>145</v>
      </c>
      <c r="D2327" s="85" t="s">
        <v>5442</v>
      </c>
      <c r="E2327" s="85" t="s">
        <v>100</v>
      </c>
      <c r="F2327" s="85" t="s">
        <v>100</v>
      </c>
      <c r="G2327" s="85" t="s">
        <v>100</v>
      </c>
      <c r="H2327" s="86" t="s">
        <v>118</v>
      </c>
      <c r="I2327" s="86">
        <v>44295</v>
      </c>
      <c r="J2327" s="87">
        <v>1458276.4799999997</v>
      </c>
    </row>
    <row r="2328" spans="1:10" ht="24" x14ac:dyDescent="0.3">
      <c r="A2328" s="84" t="s">
        <v>5443</v>
      </c>
      <c r="B2328" s="85" t="s">
        <v>145</v>
      </c>
      <c r="C2328" s="85" t="s">
        <v>145</v>
      </c>
      <c r="D2328" s="85" t="s">
        <v>5444</v>
      </c>
      <c r="E2328" s="85" t="s">
        <v>100</v>
      </c>
      <c r="F2328" s="85" t="s">
        <v>100</v>
      </c>
      <c r="G2328" s="85" t="s">
        <v>100</v>
      </c>
      <c r="H2328" s="86" t="s">
        <v>118</v>
      </c>
      <c r="I2328" s="86">
        <v>45365</v>
      </c>
      <c r="J2328" s="87">
        <v>473000</v>
      </c>
    </row>
    <row r="2329" spans="1:10" ht="24" x14ac:dyDescent="0.3">
      <c r="A2329" s="84" t="s">
        <v>5445</v>
      </c>
      <c r="B2329" s="85" t="s">
        <v>145</v>
      </c>
      <c r="C2329" s="85" t="s">
        <v>145</v>
      </c>
      <c r="D2329" s="85" t="s">
        <v>5446</v>
      </c>
      <c r="E2329" s="85" t="s">
        <v>100</v>
      </c>
      <c r="F2329" s="85" t="s">
        <v>100</v>
      </c>
      <c r="G2329" s="85" t="s">
        <v>100</v>
      </c>
      <c r="H2329" s="86" t="s">
        <v>118</v>
      </c>
      <c r="I2329" s="86">
        <v>44309</v>
      </c>
      <c r="J2329" s="87">
        <v>218457</v>
      </c>
    </row>
    <row r="2330" spans="1:10" x14ac:dyDescent="0.3">
      <c r="A2330" s="84" t="s">
        <v>5447</v>
      </c>
      <c r="B2330" s="85" t="s">
        <v>145</v>
      </c>
      <c r="C2330" s="85" t="s">
        <v>145</v>
      </c>
      <c r="D2330" s="85" t="s">
        <v>5448</v>
      </c>
      <c r="E2330" s="85" t="s">
        <v>100</v>
      </c>
      <c r="F2330" s="85" t="s">
        <v>100</v>
      </c>
      <c r="G2330" s="85" t="s">
        <v>100</v>
      </c>
      <c r="H2330" s="86" t="s">
        <v>118</v>
      </c>
      <c r="I2330" s="86">
        <v>44286</v>
      </c>
      <c r="J2330" s="87">
        <v>3352239</v>
      </c>
    </row>
    <row r="2331" spans="1:10" ht="24" x14ac:dyDescent="0.3">
      <c r="A2331" s="84" t="s">
        <v>5449</v>
      </c>
      <c r="B2331" s="85" t="s">
        <v>145</v>
      </c>
      <c r="C2331" s="85" t="s">
        <v>145</v>
      </c>
      <c r="D2331" s="85" t="s">
        <v>5450</v>
      </c>
      <c r="E2331" s="85" t="s">
        <v>100</v>
      </c>
      <c r="F2331" s="85" t="s">
        <v>100</v>
      </c>
      <c r="G2331" s="85" t="s">
        <v>100</v>
      </c>
      <c r="H2331" s="86" t="s">
        <v>118</v>
      </c>
      <c r="I2331" s="86">
        <v>44391</v>
      </c>
      <c r="J2331" s="87">
        <v>1154020.28</v>
      </c>
    </row>
    <row r="2332" spans="1:10" x14ac:dyDescent="0.3">
      <c r="A2332" s="84" t="s">
        <v>5451</v>
      </c>
      <c r="B2332" s="85" t="s">
        <v>145</v>
      </c>
      <c r="C2332" s="85" t="s">
        <v>145</v>
      </c>
      <c r="D2332" s="85" t="s">
        <v>5452</v>
      </c>
      <c r="E2332" s="85" t="s">
        <v>100</v>
      </c>
      <c r="F2332" s="85" t="s">
        <v>100</v>
      </c>
      <c r="G2332" s="85" t="s">
        <v>100</v>
      </c>
      <c r="H2332" s="86" t="s">
        <v>118</v>
      </c>
      <c r="I2332" s="86">
        <v>44392</v>
      </c>
      <c r="J2332" s="87">
        <v>1415207.8</v>
      </c>
    </row>
    <row r="2333" spans="1:10" x14ac:dyDescent="0.3">
      <c r="A2333" s="84" t="s">
        <v>5453</v>
      </c>
      <c r="B2333" s="85" t="s">
        <v>145</v>
      </c>
      <c r="C2333" s="85" t="s">
        <v>145</v>
      </c>
      <c r="D2333" s="85" t="s">
        <v>5454</v>
      </c>
      <c r="E2333" s="85" t="s">
        <v>100</v>
      </c>
      <c r="F2333" s="85" t="s">
        <v>100</v>
      </c>
      <c r="G2333" s="85" t="s">
        <v>100</v>
      </c>
      <c r="H2333" s="86" t="s">
        <v>118</v>
      </c>
      <c r="I2333" s="86">
        <v>44239</v>
      </c>
      <c r="J2333" s="87">
        <v>350794.8</v>
      </c>
    </row>
    <row r="2334" spans="1:10" ht="24" x14ac:dyDescent="0.3">
      <c r="A2334" s="84" t="s">
        <v>5455</v>
      </c>
      <c r="B2334" s="85" t="s">
        <v>188</v>
      </c>
      <c r="C2334" s="85" t="s">
        <v>188</v>
      </c>
      <c r="D2334" s="85" t="s">
        <v>5456</v>
      </c>
      <c r="E2334" s="85" t="s">
        <v>5457</v>
      </c>
      <c r="F2334" s="85" t="s">
        <v>2268</v>
      </c>
      <c r="G2334" s="85" t="s">
        <v>5458</v>
      </c>
      <c r="H2334" s="86" t="s">
        <v>118</v>
      </c>
      <c r="I2334" s="86">
        <v>44574</v>
      </c>
      <c r="J2334" s="87">
        <v>13797708.140000004</v>
      </c>
    </row>
    <row r="2335" spans="1:10" ht="36" x14ac:dyDescent="0.3">
      <c r="A2335" s="84" t="s">
        <v>5459</v>
      </c>
      <c r="B2335" s="85" t="s">
        <v>188</v>
      </c>
      <c r="C2335" s="85" t="s">
        <v>188</v>
      </c>
      <c r="D2335" s="85" t="s">
        <v>5460</v>
      </c>
      <c r="E2335" s="85" t="s">
        <v>100</v>
      </c>
      <c r="F2335" s="85" t="s">
        <v>130</v>
      </c>
      <c r="G2335" s="85" t="s">
        <v>806</v>
      </c>
      <c r="H2335" s="86" t="s">
        <v>118</v>
      </c>
      <c r="I2335" s="86">
        <v>44690</v>
      </c>
      <c r="J2335" s="87">
        <v>6565172.1800000006</v>
      </c>
    </row>
    <row r="2336" spans="1:10" ht="24" x14ac:dyDescent="0.3">
      <c r="A2336" s="84" t="s">
        <v>5461</v>
      </c>
      <c r="B2336" s="85" t="s">
        <v>145</v>
      </c>
      <c r="C2336" s="85" t="s">
        <v>145</v>
      </c>
      <c r="D2336" s="85" t="s">
        <v>5462</v>
      </c>
      <c r="E2336" s="85" t="s">
        <v>100</v>
      </c>
      <c r="F2336" s="85" t="s">
        <v>100</v>
      </c>
      <c r="G2336" s="85" t="s">
        <v>100</v>
      </c>
      <c r="H2336" s="86" t="s">
        <v>118</v>
      </c>
      <c r="I2336" s="86">
        <v>44454</v>
      </c>
      <c r="J2336" s="87">
        <v>238276</v>
      </c>
    </row>
    <row r="2337" spans="1:10" x14ac:dyDescent="0.3">
      <c r="A2337" s="84" t="s">
        <v>5463</v>
      </c>
      <c r="B2337" s="85" t="s">
        <v>3654</v>
      </c>
      <c r="C2337" s="85" t="s">
        <v>3654</v>
      </c>
      <c r="D2337" s="85" t="s">
        <v>5464</v>
      </c>
      <c r="E2337" s="85" t="s">
        <v>100</v>
      </c>
      <c r="F2337" s="85" t="s">
        <v>336</v>
      </c>
      <c r="G2337" s="85" t="s">
        <v>337</v>
      </c>
      <c r="H2337" s="86" t="s">
        <v>118</v>
      </c>
      <c r="I2337" s="86">
        <v>44530</v>
      </c>
      <c r="J2337" s="87">
        <v>2963791.9200000004</v>
      </c>
    </row>
    <row r="2338" spans="1:10" ht="24" x14ac:dyDescent="0.3">
      <c r="A2338" s="84" t="s">
        <v>5465</v>
      </c>
      <c r="B2338" s="85" t="s">
        <v>145</v>
      </c>
      <c r="C2338" s="85" t="s">
        <v>145</v>
      </c>
      <c r="D2338" s="85" t="s">
        <v>5466</v>
      </c>
      <c r="E2338" s="85" t="s">
        <v>100</v>
      </c>
      <c r="F2338" s="85" t="s">
        <v>130</v>
      </c>
      <c r="G2338" s="85" t="s">
        <v>2574</v>
      </c>
      <c r="H2338" s="86" t="s">
        <v>118</v>
      </c>
      <c r="I2338" s="86">
        <v>43907</v>
      </c>
      <c r="J2338" s="87">
        <v>7849622.6699999999</v>
      </c>
    </row>
    <row r="2339" spans="1:10" ht="24" x14ac:dyDescent="0.3">
      <c r="A2339" s="84" t="s">
        <v>5467</v>
      </c>
      <c r="B2339" s="85" t="s">
        <v>188</v>
      </c>
      <c r="C2339" s="85" t="s">
        <v>188</v>
      </c>
      <c r="D2339" s="85" t="s">
        <v>5468</v>
      </c>
      <c r="E2339" s="85" t="s">
        <v>100</v>
      </c>
      <c r="F2339" s="85" t="s">
        <v>135</v>
      </c>
      <c r="G2339" s="85" t="s">
        <v>136</v>
      </c>
      <c r="H2339" s="86" t="s">
        <v>118</v>
      </c>
      <c r="I2339" s="86">
        <v>44543</v>
      </c>
      <c r="J2339" s="87">
        <v>14833463.92</v>
      </c>
    </row>
    <row r="2340" spans="1:10" ht="24" x14ac:dyDescent="0.3">
      <c r="A2340" s="84" t="s">
        <v>5469</v>
      </c>
      <c r="B2340" s="85" t="s">
        <v>145</v>
      </c>
      <c r="C2340" s="85" t="s">
        <v>145</v>
      </c>
      <c r="D2340" s="85" t="s">
        <v>5470</v>
      </c>
      <c r="E2340" s="85" t="s">
        <v>100</v>
      </c>
      <c r="F2340" s="85" t="s">
        <v>100</v>
      </c>
      <c r="G2340" s="85" t="s">
        <v>100</v>
      </c>
      <c r="H2340" s="86" t="s">
        <v>118</v>
      </c>
      <c r="I2340" s="86">
        <v>44228</v>
      </c>
      <c r="J2340" s="87">
        <v>11307.6</v>
      </c>
    </row>
    <row r="2341" spans="1:10" x14ac:dyDescent="0.3">
      <c r="A2341" s="84" t="s">
        <v>5471</v>
      </c>
      <c r="B2341" s="85" t="s">
        <v>145</v>
      </c>
      <c r="C2341" s="85" t="s">
        <v>145</v>
      </c>
      <c r="D2341" s="85" t="s">
        <v>5472</v>
      </c>
      <c r="E2341" s="85" t="s">
        <v>100</v>
      </c>
      <c r="F2341" s="85" t="s">
        <v>100</v>
      </c>
      <c r="G2341" s="85" t="s">
        <v>100</v>
      </c>
      <c r="H2341" s="86" t="s">
        <v>118</v>
      </c>
      <c r="I2341" s="86">
        <v>44228</v>
      </c>
      <c r="J2341" s="87">
        <v>114059.87999999999</v>
      </c>
    </row>
    <row r="2342" spans="1:10" x14ac:dyDescent="0.3">
      <c r="A2342" s="84" t="s">
        <v>5473</v>
      </c>
      <c r="B2342" s="85" t="s">
        <v>145</v>
      </c>
      <c r="C2342" s="85" t="s">
        <v>145</v>
      </c>
      <c r="D2342" s="85" t="s">
        <v>5474</v>
      </c>
      <c r="E2342" s="85" t="s">
        <v>100</v>
      </c>
      <c r="F2342" s="85" t="s">
        <v>100</v>
      </c>
      <c r="G2342" s="85" t="s">
        <v>100</v>
      </c>
      <c r="H2342" s="86" t="s">
        <v>118</v>
      </c>
      <c r="I2342" s="86">
        <v>44228</v>
      </c>
      <c r="J2342" s="87">
        <v>5294210.6399999997</v>
      </c>
    </row>
    <row r="2343" spans="1:10" x14ac:dyDescent="0.3">
      <c r="A2343" s="84" t="s">
        <v>5475</v>
      </c>
      <c r="B2343" s="85" t="s">
        <v>145</v>
      </c>
      <c r="C2343" s="85" t="s">
        <v>145</v>
      </c>
      <c r="D2343" s="85" t="s">
        <v>5476</v>
      </c>
      <c r="E2343" s="85" t="s">
        <v>100</v>
      </c>
      <c r="F2343" s="85" t="s">
        <v>100</v>
      </c>
      <c r="G2343" s="85" t="s">
        <v>100</v>
      </c>
      <c r="H2343" s="86" t="s">
        <v>118</v>
      </c>
      <c r="I2343" s="86">
        <v>44228</v>
      </c>
      <c r="J2343" s="87">
        <v>5935260.990000003</v>
      </c>
    </row>
    <row r="2344" spans="1:10" ht="24" x14ac:dyDescent="0.3">
      <c r="A2344" s="84" t="s">
        <v>5477</v>
      </c>
      <c r="B2344" s="85" t="s">
        <v>145</v>
      </c>
      <c r="C2344" s="85" t="s">
        <v>145</v>
      </c>
      <c r="D2344" s="85" t="s">
        <v>5478</v>
      </c>
      <c r="E2344" s="85" t="s">
        <v>100</v>
      </c>
      <c r="F2344" s="85" t="s">
        <v>100</v>
      </c>
      <c r="G2344" s="85" t="s">
        <v>100</v>
      </c>
      <c r="H2344" s="86" t="s">
        <v>118</v>
      </c>
      <c r="I2344" s="86">
        <v>44228</v>
      </c>
      <c r="J2344" s="87">
        <v>475340.39999999997</v>
      </c>
    </row>
    <row r="2345" spans="1:10" x14ac:dyDescent="0.3">
      <c r="A2345" s="84" t="s">
        <v>5479</v>
      </c>
      <c r="B2345" s="85" t="s">
        <v>145</v>
      </c>
      <c r="C2345" s="85" t="s">
        <v>145</v>
      </c>
      <c r="D2345" s="85" t="s">
        <v>5480</v>
      </c>
      <c r="E2345" s="85" t="s">
        <v>100</v>
      </c>
      <c r="F2345" s="85" t="s">
        <v>100</v>
      </c>
      <c r="G2345" s="85" t="s">
        <v>100</v>
      </c>
      <c r="H2345" s="86" t="s">
        <v>118</v>
      </c>
      <c r="I2345" s="86">
        <v>44349</v>
      </c>
      <c r="J2345" s="87">
        <v>1972929.5999999999</v>
      </c>
    </row>
    <row r="2346" spans="1:10" ht="24" x14ac:dyDescent="0.3">
      <c r="A2346" s="84" t="s">
        <v>5481</v>
      </c>
      <c r="B2346" s="85" t="s">
        <v>145</v>
      </c>
      <c r="C2346" s="85" t="s">
        <v>145</v>
      </c>
      <c r="D2346" s="85" t="s">
        <v>5482</v>
      </c>
      <c r="E2346" s="85" t="s">
        <v>100</v>
      </c>
      <c r="F2346" s="85" t="s">
        <v>100</v>
      </c>
      <c r="G2346" s="85" t="s">
        <v>100</v>
      </c>
      <c r="H2346" s="86" t="s">
        <v>118</v>
      </c>
      <c r="I2346" s="86">
        <v>44228</v>
      </c>
      <c r="J2346" s="87">
        <v>220104.53999999998</v>
      </c>
    </row>
    <row r="2347" spans="1:10" ht="36" x14ac:dyDescent="0.3">
      <c r="A2347" s="84" t="s">
        <v>5483</v>
      </c>
      <c r="B2347" s="85" t="s">
        <v>145</v>
      </c>
      <c r="C2347" s="85" t="s">
        <v>145</v>
      </c>
      <c r="D2347" s="85" t="s">
        <v>5484</v>
      </c>
      <c r="E2347" s="85" t="s">
        <v>100</v>
      </c>
      <c r="F2347" s="85" t="s">
        <v>100</v>
      </c>
      <c r="G2347" s="85" t="s">
        <v>100</v>
      </c>
      <c r="H2347" s="86" t="s">
        <v>118</v>
      </c>
      <c r="I2347" s="86">
        <v>45002</v>
      </c>
      <c r="J2347" s="87">
        <v>77667002.210000008</v>
      </c>
    </row>
    <row r="2348" spans="1:10" ht="24" x14ac:dyDescent="0.3">
      <c r="A2348" s="84" t="s">
        <v>5485</v>
      </c>
      <c r="B2348" s="85" t="s">
        <v>145</v>
      </c>
      <c r="C2348" s="85" t="s">
        <v>145</v>
      </c>
      <c r="D2348" s="85" t="s">
        <v>5486</v>
      </c>
      <c r="E2348" s="85" t="s">
        <v>100</v>
      </c>
      <c r="F2348" s="85" t="s">
        <v>100</v>
      </c>
      <c r="G2348" s="85" t="s">
        <v>100</v>
      </c>
      <c r="H2348" s="86" t="s">
        <v>118</v>
      </c>
      <c r="I2348" s="86">
        <v>44228</v>
      </c>
      <c r="J2348" s="87">
        <v>1243807.81</v>
      </c>
    </row>
    <row r="2349" spans="1:10" ht="24" x14ac:dyDescent="0.3">
      <c r="A2349" s="84" t="s">
        <v>5487</v>
      </c>
      <c r="B2349" s="85" t="s">
        <v>145</v>
      </c>
      <c r="C2349" s="85" t="s">
        <v>145</v>
      </c>
      <c r="D2349" s="85" t="s">
        <v>5488</v>
      </c>
      <c r="E2349" s="85" t="s">
        <v>100</v>
      </c>
      <c r="F2349" s="85" t="s">
        <v>100</v>
      </c>
      <c r="G2349" s="85" t="s">
        <v>100</v>
      </c>
      <c r="H2349" s="86" t="s">
        <v>118</v>
      </c>
      <c r="I2349" s="86">
        <v>44228</v>
      </c>
      <c r="J2349" s="87">
        <v>671457.6</v>
      </c>
    </row>
    <row r="2350" spans="1:10" ht="24" x14ac:dyDescent="0.3">
      <c r="A2350" s="84" t="s">
        <v>5489</v>
      </c>
      <c r="B2350" s="85" t="s">
        <v>145</v>
      </c>
      <c r="C2350" s="85" t="s">
        <v>145</v>
      </c>
      <c r="D2350" s="85" t="s">
        <v>5490</v>
      </c>
      <c r="E2350" s="85" t="s">
        <v>100</v>
      </c>
      <c r="F2350" s="85" t="s">
        <v>100</v>
      </c>
      <c r="G2350" s="85" t="s">
        <v>100</v>
      </c>
      <c r="H2350" s="86" t="s">
        <v>118</v>
      </c>
      <c r="I2350" s="86">
        <v>45552</v>
      </c>
      <c r="J2350" s="87">
        <v>105000</v>
      </c>
    </row>
    <row r="2351" spans="1:10" ht="24" x14ac:dyDescent="0.3">
      <c r="A2351" s="84" t="s">
        <v>5491</v>
      </c>
      <c r="B2351" s="85" t="s">
        <v>145</v>
      </c>
      <c r="C2351" s="85" t="s">
        <v>145</v>
      </c>
      <c r="D2351" s="85" t="s">
        <v>5492</v>
      </c>
      <c r="E2351" s="85" t="s">
        <v>100</v>
      </c>
      <c r="F2351" s="85" t="s">
        <v>100</v>
      </c>
      <c r="G2351" s="85" t="s">
        <v>100</v>
      </c>
      <c r="H2351" s="86" t="s">
        <v>118</v>
      </c>
      <c r="I2351" s="86">
        <v>44228</v>
      </c>
      <c r="J2351" s="87">
        <v>224613.21</v>
      </c>
    </row>
    <row r="2352" spans="1:10" x14ac:dyDescent="0.3">
      <c r="A2352" s="84" t="s">
        <v>5493</v>
      </c>
      <c r="B2352" s="85" t="s">
        <v>145</v>
      </c>
      <c r="C2352" s="85" t="s">
        <v>145</v>
      </c>
      <c r="D2352" s="85" t="s">
        <v>5494</v>
      </c>
      <c r="E2352" s="85" t="s">
        <v>100</v>
      </c>
      <c r="F2352" s="85" t="s">
        <v>100</v>
      </c>
      <c r="G2352" s="85" t="s">
        <v>100</v>
      </c>
      <c r="H2352" s="86" t="s">
        <v>118</v>
      </c>
      <c r="I2352" s="86">
        <v>44228</v>
      </c>
      <c r="J2352" s="87">
        <v>1511555.04</v>
      </c>
    </row>
    <row r="2353" spans="1:10" x14ac:dyDescent="0.3">
      <c r="A2353" s="84" t="s">
        <v>5495</v>
      </c>
      <c r="B2353" s="85" t="s">
        <v>145</v>
      </c>
      <c r="C2353" s="85" t="s">
        <v>145</v>
      </c>
      <c r="D2353" s="85" t="s">
        <v>5496</v>
      </c>
      <c r="E2353" s="85" t="s">
        <v>100</v>
      </c>
      <c r="F2353" s="85" t="s">
        <v>100</v>
      </c>
      <c r="G2353" s="85" t="s">
        <v>100</v>
      </c>
      <c r="H2353" s="86" t="s">
        <v>118</v>
      </c>
      <c r="I2353" s="86">
        <v>44228</v>
      </c>
      <c r="J2353" s="87">
        <v>210596.40000000002</v>
      </c>
    </row>
    <row r="2354" spans="1:10" ht="24" x14ac:dyDescent="0.3">
      <c r="A2354" s="84" t="s">
        <v>5497</v>
      </c>
      <c r="B2354" s="85" t="s">
        <v>145</v>
      </c>
      <c r="C2354" s="85" t="s">
        <v>145</v>
      </c>
      <c r="D2354" s="85" t="s">
        <v>5498</v>
      </c>
      <c r="E2354" s="85" t="s">
        <v>100</v>
      </c>
      <c r="F2354" s="85" t="s">
        <v>100</v>
      </c>
      <c r="G2354" s="85" t="s">
        <v>100</v>
      </c>
      <c r="H2354" s="86" t="s">
        <v>118</v>
      </c>
      <c r="I2354" s="86">
        <v>44327</v>
      </c>
      <c r="J2354" s="87">
        <v>779920.99000000011</v>
      </c>
    </row>
    <row r="2355" spans="1:10" ht="24" x14ac:dyDescent="0.3">
      <c r="A2355" s="84" t="s">
        <v>5499</v>
      </c>
      <c r="B2355" s="85" t="s">
        <v>145</v>
      </c>
      <c r="C2355" s="85" t="s">
        <v>145</v>
      </c>
      <c r="D2355" s="85" t="s">
        <v>5500</v>
      </c>
      <c r="E2355" s="85" t="s">
        <v>100</v>
      </c>
      <c r="F2355" s="85" t="s">
        <v>100</v>
      </c>
      <c r="G2355" s="85" t="s">
        <v>100</v>
      </c>
      <c r="H2355" s="86" t="s">
        <v>118</v>
      </c>
      <c r="I2355" s="86">
        <v>44228</v>
      </c>
      <c r="J2355" s="87">
        <v>100206.63</v>
      </c>
    </row>
    <row r="2356" spans="1:10" x14ac:dyDescent="0.3">
      <c r="A2356" s="84" t="s">
        <v>5501</v>
      </c>
      <c r="B2356" s="85" t="s">
        <v>145</v>
      </c>
      <c r="C2356" s="85" t="s">
        <v>145</v>
      </c>
      <c r="D2356" s="85" t="s">
        <v>5502</v>
      </c>
      <c r="E2356" s="85" t="s">
        <v>100</v>
      </c>
      <c r="F2356" s="85" t="s">
        <v>100</v>
      </c>
      <c r="G2356" s="85" t="s">
        <v>100</v>
      </c>
      <c r="H2356" s="86" t="s">
        <v>118</v>
      </c>
      <c r="I2356" s="86">
        <v>44228</v>
      </c>
      <c r="J2356" s="87">
        <v>1752047.7100000002</v>
      </c>
    </row>
    <row r="2357" spans="1:10" x14ac:dyDescent="0.3">
      <c r="A2357" s="84" t="s">
        <v>5503</v>
      </c>
      <c r="B2357" s="85" t="s">
        <v>145</v>
      </c>
      <c r="C2357" s="85" t="s">
        <v>145</v>
      </c>
      <c r="D2357" s="85" t="s">
        <v>5504</v>
      </c>
      <c r="E2357" s="85" t="s">
        <v>100</v>
      </c>
      <c r="F2357" s="85" t="s">
        <v>100</v>
      </c>
      <c r="G2357" s="85" t="s">
        <v>100</v>
      </c>
      <c r="H2357" s="86" t="s">
        <v>118</v>
      </c>
      <c r="I2357" s="86">
        <v>44228</v>
      </c>
      <c r="J2357" s="87">
        <v>139112.64000000001</v>
      </c>
    </row>
    <row r="2358" spans="1:10" x14ac:dyDescent="0.3">
      <c r="A2358" s="84" t="s">
        <v>5505</v>
      </c>
      <c r="B2358" s="85" t="s">
        <v>145</v>
      </c>
      <c r="C2358" s="85" t="s">
        <v>145</v>
      </c>
      <c r="D2358" s="85" t="s">
        <v>5506</v>
      </c>
      <c r="E2358" s="85" t="s">
        <v>100</v>
      </c>
      <c r="F2358" s="85" t="s">
        <v>100</v>
      </c>
      <c r="G2358" s="85" t="s">
        <v>100</v>
      </c>
      <c r="H2358" s="86" t="s">
        <v>118</v>
      </c>
      <c r="I2358" s="86">
        <v>44228</v>
      </c>
      <c r="J2358" s="87">
        <v>461270.7</v>
      </c>
    </row>
    <row r="2359" spans="1:10" x14ac:dyDescent="0.3">
      <c r="A2359" s="84" t="s">
        <v>5507</v>
      </c>
      <c r="B2359" s="85" t="s">
        <v>145</v>
      </c>
      <c r="C2359" s="85" t="s">
        <v>145</v>
      </c>
      <c r="D2359" s="85" t="s">
        <v>5508</v>
      </c>
      <c r="E2359" s="85" t="s">
        <v>100</v>
      </c>
      <c r="F2359" s="85" t="s">
        <v>100</v>
      </c>
      <c r="G2359" s="85" t="s">
        <v>100</v>
      </c>
      <c r="H2359" s="86" t="s">
        <v>118</v>
      </c>
      <c r="I2359" s="86">
        <v>44228</v>
      </c>
      <c r="J2359" s="87">
        <v>219419.28</v>
      </c>
    </row>
    <row r="2360" spans="1:10" x14ac:dyDescent="0.3">
      <c r="A2360" s="84" t="s">
        <v>5509</v>
      </c>
      <c r="B2360" s="85" t="s">
        <v>145</v>
      </c>
      <c r="C2360" s="85" t="s">
        <v>145</v>
      </c>
      <c r="D2360" s="85" t="s">
        <v>5510</v>
      </c>
      <c r="E2360" s="85" t="s">
        <v>100</v>
      </c>
      <c r="F2360" s="85" t="s">
        <v>100</v>
      </c>
      <c r="G2360" s="85" t="s">
        <v>100</v>
      </c>
      <c r="H2360" s="86" t="s">
        <v>118</v>
      </c>
      <c r="I2360" s="86">
        <v>44309</v>
      </c>
      <c r="J2360" s="87">
        <v>163769.00999999995</v>
      </c>
    </row>
    <row r="2361" spans="1:10" x14ac:dyDescent="0.3">
      <c r="A2361" s="84" t="s">
        <v>5511</v>
      </c>
      <c r="B2361" s="85" t="s">
        <v>145</v>
      </c>
      <c r="C2361" s="85" t="s">
        <v>145</v>
      </c>
      <c r="D2361" s="85" t="s">
        <v>5512</v>
      </c>
      <c r="E2361" s="85" t="s">
        <v>100</v>
      </c>
      <c r="F2361" s="85" t="s">
        <v>100</v>
      </c>
      <c r="G2361" s="85" t="s">
        <v>100</v>
      </c>
      <c r="H2361" s="86" t="s">
        <v>118</v>
      </c>
      <c r="I2361" s="86">
        <v>44228</v>
      </c>
      <c r="J2361" s="87">
        <v>3270795.19</v>
      </c>
    </row>
    <row r="2362" spans="1:10" ht="24" x14ac:dyDescent="0.3">
      <c r="A2362" s="84" t="s">
        <v>5513</v>
      </c>
      <c r="B2362" s="85" t="s">
        <v>145</v>
      </c>
      <c r="C2362" s="85" t="s">
        <v>145</v>
      </c>
      <c r="D2362" s="85" t="s">
        <v>5514</v>
      </c>
      <c r="E2362" s="85" t="s">
        <v>100</v>
      </c>
      <c r="F2362" s="85" t="s">
        <v>100</v>
      </c>
      <c r="G2362" s="85" t="s">
        <v>100</v>
      </c>
      <c r="H2362" s="86" t="s">
        <v>118</v>
      </c>
      <c r="I2362" s="86">
        <v>44228</v>
      </c>
      <c r="J2362" s="87">
        <v>1560107.52</v>
      </c>
    </row>
    <row r="2363" spans="1:10" x14ac:dyDescent="0.3">
      <c r="A2363" s="84" t="s">
        <v>5515</v>
      </c>
      <c r="B2363" s="85" t="s">
        <v>145</v>
      </c>
      <c r="C2363" s="85" t="s">
        <v>145</v>
      </c>
      <c r="D2363" s="85" t="s">
        <v>5516</v>
      </c>
      <c r="E2363" s="85" t="s">
        <v>100</v>
      </c>
      <c r="F2363" s="85" t="s">
        <v>100</v>
      </c>
      <c r="G2363" s="85" t="s">
        <v>100</v>
      </c>
      <c r="H2363" s="86" t="s">
        <v>118</v>
      </c>
      <c r="I2363" s="86">
        <v>44228</v>
      </c>
      <c r="J2363" s="87">
        <v>205367.5499999999</v>
      </c>
    </row>
    <row r="2364" spans="1:10" x14ac:dyDescent="0.3">
      <c r="A2364" s="84" t="s">
        <v>5517</v>
      </c>
      <c r="B2364" s="85" t="s">
        <v>145</v>
      </c>
      <c r="C2364" s="85" t="s">
        <v>145</v>
      </c>
      <c r="D2364" s="85" t="s">
        <v>5518</v>
      </c>
      <c r="E2364" s="85" t="s">
        <v>100</v>
      </c>
      <c r="F2364" s="85" t="s">
        <v>100</v>
      </c>
      <c r="G2364" s="85" t="s">
        <v>100</v>
      </c>
      <c r="H2364" s="86" t="s">
        <v>118</v>
      </c>
      <c r="I2364" s="86">
        <v>44228</v>
      </c>
      <c r="J2364" s="87">
        <v>300852</v>
      </c>
    </row>
    <row r="2365" spans="1:10" x14ac:dyDescent="0.3">
      <c r="A2365" s="84" t="s">
        <v>5519</v>
      </c>
      <c r="B2365" s="85" t="s">
        <v>145</v>
      </c>
      <c r="C2365" s="85" t="s">
        <v>145</v>
      </c>
      <c r="D2365" s="85" t="s">
        <v>5520</v>
      </c>
      <c r="E2365" s="85" t="s">
        <v>100</v>
      </c>
      <c r="F2365" s="85" t="s">
        <v>100</v>
      </c>
      <c r="G2365" s="85" t="s">
        <v>100</v>
      </c>
      <c r="H2365" s="86" t="s">
        <v>118</v>
      </c>
      <c r="I2365" s="86">
        <v>44228</v>
      </c>
      <c r="J2365" s="87">
        <v>200653.56</v>
      </c>
    </row>
    <row r="2366" spans="1:10" ht="24" x14ac:dyDescent="0.3">
      <c r="A2366" s="84" t="s">
        <v>5521</v>
      </c>
      <c r="B2366" s="85" t="s">
        <v>145</v>
      </c>
      <c r="C2366" s="85" t="s">
        <v>145</v>
      </c>
      <c r="D2366" s="85" t="s">
        <v>5522</v>
      </c>
      <c r="E2366" s="85" t="s">
        <v>100</v>
      </c>
      <c r="F2366" s="85" t="s">
        <v>100</v>
      </c>
      <c r="G2366" s="85" t="s">
        <v>100</v>
      </c>
      <c r="H2366" s="86" t="s">
        <v>118</v>
      </c>
      <c r="I2366" s="86">
        <v>44228</v>
      </c>
      <c r="J2366" s="87">
        <v>313200</v>
      </c>
    </row>
    <row r="2367" spans="1:10" ht="24" x14ac:dyDescent="0.3">
      <c r="A2367" s="84" t="s">
        <v>5523</v>
      </c>
      <c r="B2367" s="85" t="s">
        <v>145</v>
      </c>
      <c r="C2367" s="85" t="s">
        <v>145</v>
      </c>
      <c r="D2367" s="85" t="s">
        <v>5524</v>
      </c>
      <c r="E2367" s="85" t="s">
        <v>100</v>
      </c>
      <c r="F2367" s="85" t="s">
        <v>100</v>
      </c>
      <c r="G2367" s="85" t="s">
        <v>100</v>
      </c>
      <c r="H2367" s="86" t="s">
        <v>118</v>
      </c>
      <c r="I2367" s="86">
        <v>44404</v>
      </c>
      <c r="J2367" s="87">
        <v>117022</v>
      </c>
    </row>
    <row r="2368" spans="1:10" ht="24" x14ac:dyDescent="0.3">
      <c r="A2368" s="84" t="s">
        <v>5525</v>
      </c>
      <c r="B2368" s="85" t="s">
        <v>145</v>
      </c>
      <c r="C2368" s="85" t="s">
        <v>145</v>
      </c>
      <c r="D2368" s="85" t="s">
        <v>5526</v>
      </c>
      <c r="E2368" s="85" t="s">
        <v>100</v>
      </c>
      <c r="F2368" s="85" t="s">
        <v>100</v>
      </c>
      <c r="G2368" s="85" t="s">
        <v>100</v>
      </c>
      <c r="H2368" s="86" t="s">
        <v>118</v>
      </c>
      <c r="I2368" s="86">
        <v>44228</v>
      </c>
      <c r="J2368" s="87">
        <v>273738.52999999997</v>
      </c>
    </row>
    <row r="2369" spans="1:10" ht="24" x14ac:dyDescent="0.3">
      <c r="A2369" s="84" t="s">
        <v>5527</v>
      </c>
      <c r="B2369" s="85" t="s">
        <v>145</v>
      </c>
      <c r="C2369" s="85" t="s">
        <v>145</v>
      </c>
      <c r="D2369" s="85" t="s">
        <v>5528</v>
      </c>
      <c r="E2369" s="85" t="s">
        <v>100</v>
      </c>
      <c r="F2369" s="85" t="s">
        <v>100</v>
      </c>
      <c r="G2369" s="85" t="s">
        <v>100</v>
      </c>
      <c r="H2369" s="86" t="s">
        <v>118</v>
      </c>
      <c r="I2369" s="86">
        <v>44228</v>
      </c>
      <c r="J2369" s="87">
        <v>126357.84</v>
      </c>
    </row>
    <row r="2370" spans="1:10" x14ac:dyDescent="0.3">
      <c r="A2370" s="84" t="s">
        <v>5529</v>
      </c>
      <c r="B2370" s="85" t="s">
        <v>145</v>
      </c>
      <c r="C2370" s="85" t="s">
        <v>145</v>
      </c>
      <c r="D2370" s="85" t="s">
        <v>5530</v>
      </c>
      <c r="E2370" s="85" t="s">
        <v>100</v>
      </c>
      <c r="F2370" s="85" t="s">
        <v>100</v>
      </c>
      <c r="G2370" s="85" t="s">
        <v>100</v>
      </c>
      <c r="H2370" s="86" t="s">
        <v>118</v>
      </c>
      <c r="I2370" s="86">
        <v>44228</v>
      </c>
      <c r="J2370" s="87">
        <v>149222.59</v>
      </c>
    </row>
    <row r="2371" spans="1:10" ht="24" x14ac:dyDescent="0.3">
      <c r="A2371" s="84" t="s">
        <v>5531</v>
      </c>
      <c r="B2371" s="85" t="s">
        <v>145</v>
      </c>
      <c r="C2371" s="85" t="s">
        <v>145</v>
      </c>
      <c r="D2371" s="85" t="s">
        <v>5532</v>
      </c>
      <c r="E2371" s="85" t="s">
        <v>100</v>
      </c>
      <c r="F2371" s="85" t="s">
        <v>100</v>
      </c>
      <c r="G2371" s="85" t="s">
        <v>100</v>
      </c>
      <c r="H2371" s="86" t="s">
        <v>118</v>
      </c>
      <c r="I2371" s="86">
        <v>44853</v>
      </c>
      <c r="J2371" s="87">
        <v>1467790</v>
      </c>
    </row>
    <row r="2372" spans="1:10" x14ac:dyDescent="0.3">
      <c r="A2372" s="84" t="s">
        <v>5533</v>
      </c>
      <c r="B2372" s="85" t="s">
        <v>145</v>
      </c>
      <c r="C2372" s="85" t="s">
        <v>145</v>
      </c>
      <c r="D2372" s="85" t="s">
        <v>5534</v>
      </c>
      <c r="E2372" s="85" t="s">
        <v>100</v>
      </c>
      <c r="F2372" s="85" t="s">
        <v>100</v>
      </c>
      <c r="G2372" s="85" t="s">
        <v>100</v>
      </c>
      <c r="H2372" s="86" t="s">
        <v>118</v>
      </c>
      <c r="I2372" s="86">
        <v>44228</v>
      </c>
      <c r="J2372" s="87">
        <v>1438185.4700000002</v>
      </c>
    </row>
    <row r="2373" spans="1:10" x14ac:dyDescent="0.3">
      <c r="A2373" s="84" t="s">
        <v>5535</v>
      </c>
      <c r="B2373" s="85" t="s">
        <v>145</v>
      </c>
      <c r="C2373" s="85" t="s">
        <v>145</v>
      </c>
      <c r="D2373" s="85" t="s">
        <v>5536</v>
      </c>
      <c r="E2373" s="85" t="s">
        <v>100</v>
      </c>
      <c r="F2373" s="85" t="s">
        <v>100</v>
      </c>
      <c r="G2373" s="85" t="s">
        <v>100</v>
      </c>
      <c r="H2373" s="86" t="s">
        <v>118</v>
      </c>
      <c r="I2373" s="86">
        <v>44228</v>
      </c>
      <c r="J2373" s="87">
        <v>6860099.9100000001</v>
      </c>
    </row>
    <row r="2374" spans="1:10" ht="24" x14ac:dyDescent="0.3">
      <c r="A2374" s="84" t="s">
        <v>5537</v>
      </c>
      <c r="B2374" s="85" t="s">
        <v>145</v>
      </c>
      <c r="C2374" s="85" t="s">
        <v>145</v>
      </c>
      <c r="D2374" s="85" t="s">
        <v>5538</v>
      </c>
      <c r="E2374" s="85" t="s">
        <v>100</v>
      </c>
      <c r="F2374" s="85" t="s">
        <v>336</v>
      </c>
      <c r="G2374" s="85" t="s">
        <v>5539</v>
      </c>
      <c r="H2374" s="86" t="s">
        <v>118</v>
      </c>
      <c r="I2374" s="86">
        <v>45005</v>
      </c>
      <c r="J2374" s="87">
        <v>3744984.6700000004</v>
      </c>
    </row>
    <row r="2375" spans="1:10" ht="24" x14ac:dyDescent="0.3">
      <c r="A2375" s="84" t="s">
        <v>5540</v>
      </c>
      <c r="B2375" s="85" t="s">
        <v>145</v>
      </c>
      <c r="C2375" s="85" t="s">
        <v>145</v>
      </c>
      <c r="D2375" s="85" t="s">
        <v>5541</v>
      </c>
      <c r="E2375" s="85" t="s">
        <v>100</v>
      </c>
      <c r="F2375" s="85" t="s">
        <v>100</v>
      </c>
      <c r="G2375" s="85" t="s">
        <v>100</v>
      </c>
      <c r="H2375" s="86" t="s">
        <v>118</v>
      </c>
      <c r="I2375" s="86">
        <v>43862</v>
      </c>
      <c r="J2375" s="87">
        <v>282840.40000000002</v>
      </c>
    </row>
    <row r="2376" spans="1:10" ht="24" x14ac:dyDescent="0.3">
      <c r="A2376" s="84" t="s">
        <v>5542</v>
      </c>
      <c r="B2376" s="85" t="s">
        <v>145</v>
      </c>
      <c r="C2376" s="85" t="s">
        <v>145</v>
      </c>
      <c r="D2376" s="85" t="s">
        <v>5543</v>
      </c>
      <c r="E2376" s="85" t="s">
        <v>100</v>
      </c>
      <c r="F2376" s="85" t="s">
        <v>100</v>
      </c>
      <c r="G2376" s="85" t="s">
        <v>100</v>
      </c>
      <c r="H2376" s="86" t="s">
        <v>118</v>
      </c>
      <c r="I2376" s="86">
        <v>44228</v>
      </c>
      <c r="J2376" s="87">
        <v>101979.6</v>
      </c>
    </row>
    <row r="2377" spans="1:10" ht="24" x14ac:dyDescent="0.3">
      <c r="A2377" s="84" t="s">
        <v>5544</v>
      </c>
      <c r="B2377" s="85" t="s">
        <v>145</v>
      </c>
      <c r="C2377" s="85" t="s">
        <v>145</v>
      </c>
      <c r="D2377" s="85" t="s">
        <v>5545</v>
      </c>
      <c r="E2377" s="85" t="s">
        <v>100</v>
      </c>
      <c r="F2377" s="85" t="s">
        <v>100</v>
      </c>
      <c r="G2377" s="85" t="s">
        <v>100</v>
      </c>
      <c r="H2377" s="86" t="s">
        <v>118</v>
      </c>
      <c r="I2377" s="86">
        <v>44915</v>
      </c>
      <c r="J2377" s="87">
        <v>3454620</v>
      </c>
    </row>
    <row r="2378" spans="1:10" ht="24" x14ac:dyDescent="0.3">
      <c r="A2378" s="84" t="s">
        <v>5546</v>
      </c>
      <c r="B2378" s="85" t="s">
        <v>145</v>
      </c>
      <c r="C2378" s="85" t="s">
        <v>145</v>
      </c>
      <c r="D2378" s="85" t="s">
        <v>5547</v>
      </c>
      <c r="E2378" s="85" t="s">
        <v>100</v>
      </c>
      <c r="F2378" s="85" t="s">
        <v>100</v>
      </c>
      <c r="G2378" s="85" t="s">
        <v>100</v>
      </c>
      <c r="H2378" s="86" t="s">
        <v>118</v>
      </c>
      <c r="I2378" s="86">
        <v>44228</v>
      </c>
      <c r="J2378" s="87">
        <v>914246.99999999988</v>
      </c>
    </row>
    <row r="2379" spans="1:10" ht="24" x14ac:dyDescent="0.3">
      <c r="A2379" s="84" t="s">
        <v>5548</v>
      </c>
      <c r="B2379" s="85" t="s">
        <v>145</v>
      </c>
      <c r="C2379" s="85" t="s">
        <v>145</v>
      </c>
      <c r="D2379" s="85" t="s">
        <v>5549</v>
      </c>
      <c r="E2379" s="85" t="s">
        <v>100</v>
      </c>
      <c r="F2379" s="85" t="s">
        <v>100</v>
      </c>
      <c r="G2379" s="85" t="s">
        <v>100</v>
      </c>
      <c r="H2379" s="86" t="s">
        <v>118</v>
      </c>
      <c r="I2379" s="86">
        <v>44399</v>
      </c>
      <c r="J2379" s="87">
        <v>57630.1</v>
      </c>
    </row>
    <row r="2380" spans="1:10" x14ac:dyDescent="0.3">
      <c r="A2380" s="84" t="s">
        <v>5550</v>
      </c>
      <c r="B2380" s="85" t="s">
        <v>145</v>
      </c>
      <c r="C2380" s="85" t="s">
        <v>145</v>
      </c>
      <c r="D2380" s="85" t="s">
        <v>5551</v>
      </c>
      <c r="E2380" s="85" t="s">
        <v>100</v>
      </c>
      <c r="F2380" s="85" t="s">
        <v>100</v>
      </c>
      <c r="G2380" s="85" t="s">
        <v>100</v>
      </c>
      <c r="H2380" s="86" t="s">
        <v>118</v>
      </c>
      <c r="I2380" s="86">
        <v>44403</v>
      </c>
      <c r="J2380" s="87">
        <v>1867193.37</v>
      </c>
    </row>
    <row r="2381" spans="1:10" x14ac:dyDescent="0.3">
      <c r="A2381" s="84" t="s">
        <v>5552</v>
      </c>
      <c r="B2381" s="85" t="s">
        <v>145</v>
      </c>
      <c r="C2381" s="85" t="s">
        <v>145</v>
      </c>
      <c r="D2381" s="85" t="s">
        <v>5553</v>
      </c>
      <c r="E2381" s="85" t="s">
        <v>100</v>
      </c>
      <c r="F2381" s="85" t="s">
        <v>100</v>
      </c>
      <c r="G2381" s="85" t="s">
        <v>100</v>
      </c>
      <c r="H2381" s="86" t="s">
        <v>118</v>
      </c>
      <c r="I2381" s="86">
        <v>44419</v>
      </c>
      <c r="J2381" s="87">
        <v>1291308.48</v>
      </c>
    </row>
    <row r="2382" spans="1:10" x14ac:dyDescent="0.3">
      <c r="A2382" s="84" t="s">
        <v>5554</v>
      </c>
      <c r="B2382" s="85" t="s">
        <v>145</v>
      </c>
      <c r="C2382" s="85" t="s">
        <v>145</v>
      </c>
      <c r="D2382" s="85" t="s">
        <v>5555</v>
      </c>
      <c r="E2382" s="85" t="s">
        <v>100</v>
      </c>
      <c r="F2382" s="85" t="s">
        <v>100</v>
      </c>
      <c r="G2382" s="85" t="s">
        <v>100</v>
      </c>
      <c r="H2382" s="86" t="s">
        <v>118</v>
      </c>
      <c r="I2382" s="86">
        <v>44418</v>
      </c>
      <c r="J2382" s="87">
        <v>834975.21</v>
      </c>
    </row>
    <row r="2383" spans="1:10" x14ac:dyDescent="0.3">
      <c r="A2383" s="84" t="s">
        <v>5556</v>
      </c>
      <c r="B2383" s="85" t="s">
        <v>145</v>
      </c>
      <c r="C2383" s="85" t="s">
        <v>145</v>
      </c>
      <c r="D2383" s="85" t="s">
        <v>5557</v>
      </c>
      <c r="E2383" s="85" t="s">
        <v>100</v>
      </c>
      <c r="F2383" s="85" t="s">
        <v>100</v>
      </c>
      <c r="G2383" s="85" t="s">
        <v>100</v>
      </c>
      <c r="H2383" s="86" t="s">
        <v>118</v>
      </c>
      <c r="I2383" s="86">
        <v>44228</v>
      </c>
      <c r="J2383" s="87">
        <v>58066.850000000006</v>
      </c>
    </row>
    <row r="2384" spans="1:10" ht="24" x14ac:dyDescent="0.3">
      <c r="A2384" s="84" t="s">
        <v>5558</v>
      </c>
      <c r="B2384" s="85" t="s">
        <v>145</v>
      </c>
      <c r="C2384" s="85" t="s">
        <v>145</v>
      </c>
      <c r="D2384" s="85" t="s">
        <v>5559</v>
      </c>
      <c r="E2384" s="85" t="s">
        <v>100</v>
      </c>
      <c r="F2384" s="85" t="s">
        <v>100</v>
      </c>
      <c r="G2384" s="85" t="s">
        <v>100</v>
      </c>
      <c r="H2384" s="86" t="s">
        <v>118</v>
      </c>
      <c r="I2384" s="86">
        <v>44228</v>
      </c>
      <c r="J2384" s="87">
        <v>186124.5</v>
      </c>
    </row>
    <row r="2385" spans="1:10" x14ac:dyDescent="0.3">
      <c r="A2385" s="84" t="s">
        <v>5560</v>
      </c>
      <c r="B2385" s="85" t="s">
        <v>145</v>
      </c>
      <c r="C2385" s="85" t="s">
        <v>145</v>
      </c>
      <c r="D2385" s="85" t="s">
        <v>5561</v>
      </c>
      <c r="E2385" s="85" t="s">
        <v>100</v>
      </c>
      <c r="F2385" s="85" t="s">
        <v>100</v>
      </c>
      <c r="G2385" s="85" t="s">
        <v>100</v>
      </c>
      <c r="H2385" s="86" t="s">
        <v>118</v>
      </c>
      <c r="I2385" s="86">
        <v>44228</v>
      </c>
      <c r="J2385" s="87">
        <v>656856</v>
      </c>
    </row>
    <row r="2386" spans="1:10" ht="24" x14ac:dyDescent="0.3">
      <c r="A2386" s="84" t="s">
        <v>5562</v>
      </c>
      <c r="B2386" s="85" t="s">
        <v>145</v>
      </c>
      <c r="C2386" s="85" t="s">
        <v>145</v>
      </c>
      <c r="D2386" s="85" t="s">
        <v>5563</v>
      </c>
      <c r="E2386" s="85" t="s">
        <v>100</v>
      </c>
      <c r="F2386" s="85" t="s">
        <v>100</v>
      </c>
      <c r="G2386" s="85" t="s">
        <v>100</v>
      </c>
      <c r="H2386" s="86" t="s">
        <v>118</v>
      </c>
      <c r="I2386" s="86">
        <v>44228</v>
      </c>
      <c r="J2386" s="87">
        <v>2243247.52</v>
      </c>
    </row>
    <row r="2387" spans="1:10" ht="24" x14ac:dyDescent="0.3">
      <c r="A2387" s="84" t="s">
        <v>5564</v>
      </c>
      <c r="B2387" s="85" t="s">
        <v>145</v>
      </c>
      <c r="C2387" s="85" t="s">
        <v>145</v>
      </c>
      <c r="D2387" s="85" t="s">
        <v>5565</v>
      </c>
      <c r="E2387" s="85" t="s">
        <v>100</v>
      </c>
      <c r="F2387" s="85" t="s">
        <v>100</v>
      </c>
      <c r="G2387" s="85" t="s">
        <v>100</v>
      </c>
      <c r="H2387" s="86" t="s">
        <v>118</v>
      </c>
      <c r="I2387" s="86">
        <v>44228</v>
      </c>
      <c r="J2387" s="87">
        <v>146551.67999999999</v>
      </c>
    </row>
    <row r="2388" spans="1:10" ht="24" x14ac:dyDescent="0.3">
      <c r="A2388" s="84" t="s">
        <v>5566</v>
      </c>
      <c r="B2388" s="85" t="s">
        <v>145</v>
      </c>
      <c r="C2388" s="85" t="s">
        <v>145</v>
      </c>
      <c r="D2388" s="85" t="s">
        <v>5567</v>
      </c>
      <c r="E2388" s="85" t="s">
        <v>100</v>
      </c>
      <c r="F2388" s="85" t="s">
        <v>100</v>
      </c>
      <c r="G2388" s="85" t="s">
        <v>100</v>
      </c>
      <c r="H2388" s="86" t="s">
        <v>118</v>
      </c>
      <c r="I2388" s="86">
        <v>44228</v>
      </c>
      <c r="J2388" s="87">
        <v>727739.6</v>
      </c>
    </row>
    <row r="2389" spans="1:10" x14ac:dyDescent="0.3">
      <c r="A2389" s="84" t="s">
        <v>5568</v>
      </c>
      <c r="B2389" s="85" t="s">
        <v>145</v>
      </c>
      <c r="C2389" s="85" t="s">
        <v>145</v>
      </c>
      <c r="D2389" s="85" t="s">
        <v>5569</v>
      </c>
      <c r="E2389" s="85" t="s">
        <v>100</v>
      </c>
      <c r="F2389" s="85" t="s">
        <v>100</v>
      </c>
      <c r="G2389" s="85" t="s">
        <v>100</v>
      </c>
      <c r="H2389" s="86" t="s">
        <v>118</v>
      </c>
      <c r="I2389" s="86">
        <v>44228</v>
      </c>
      <c r="J2389" s="87">
        <v>258865.2</v>
      </c>
    </row>
    <row r="2390" spans="1:10" ht="24" x14ac:dyDescent="0.3">
      <c r="A2390" s="84" t="s">
        <v>5570</v>
      </c>
      <c r="B2390" s="85" t="s">
        <v>145</v>
      </c>
      <c r="C2390" s="85" t="s">
        <v>145</v>
      </c>
      <c r="D2390" s="85" t="s">
        <v>5571</v>
      </c>
      <c r="E2390" s="85" t="s">
        <v>100</v>
      </c>
      <c r="F2390" s="85" t="s">
        <v>100</v>
      </c>
      <c r="G2390" s="85" t="s">
        <v>100</v>
      </c>
      <c r="H2390" s="86" t="s">
        <v>118</v>
      </c>
      <c r="I2390" s="86">
        <v>44455</v>
      </c>
      <c r="J2390" s="87">
        <v>769960.8</v>
      </c>
    </row>
    <row r="2391" spans="1:10" ht="24" x14ac:dyDescent="0.3">
      <c r="A2391" s="84" t="s">
        <v>5572</v>
      </c>
      <c r="B2391" s="85" t="s">
        <v>145</v>
      </c>
      <c r="C2391" s="85" t="s">
        <v>145</v>
      </c>
      <c r="D2391" s="85" t="s">
        <v>5573</v>
      </c>
      <c r="E2391" s="85" t="s">
        <v>100</v>
      </c>
      <c r="F2391" s="85" t="s">
        <v>100</v>
      </c>
      <c r="G2391" s="85" t="s">
        <v>100</v>
      </c>
      <c r="H2391" s="86" t="s">
        <v>118</v>
      </c>
      <c r="I2391" s="86">
        <v>44301</v>
      </c>
      <c r="J2391" s="87">
        <v>122126.39999999999</v>
      </c>
    </row>
    <row r="2392" spans="1:10" ht="24" x14ac:dyDescent="0.3">
      <c r="A2392" s="84" t="s">
        <v>5574</v>
      </c>
      <c r="B2392" s="85" t="s">
        <v>145</v>
      </c>
      <c r="C2392" s="85" t="s">
        <v>145</v>
      </c>
      <c r="D2392" s="85" t="s">
        <v>5575</v>
      </c>
      <c r="E2392" s="85" t="s">
        <v>100</v>
      </c>
      <c r="F2392" s="85" t="s">
        <v>100</v>
      </c>
      <c r="G2392" s="85" t="s">
        <v>100</v>
      </c>
      <c r="H2392" s="86" t="s">
        <v>118</v>
      </c>
      <c r="I2392" s="86">
        <v>44301</v>
      </c>
      <c r="J2392" s="87">
        <v>94132.800000000003</v>
      </c>
    </row>
    <row r="2393" spans="1:10" ht="24" x14ac:dyDescent="0.3">
      <c r="A2393" s="84" t="s">
        <v>5576</v>
      </c>
      <c r="B2393" s="85" t="s">
        <v>145</v>
      </c>
      <c r="C2393" s="85" t="s">
        <v>145</v>
      </c>
      <c r="D2393" s="85" t="s">
        <v>5577</v>
      </c>
      <c r="E2393" s="85" t="s">
        <v>100</v>
      </c>
      <c r="F2393" s="85" t="s">
        <v>100</v>
      </c>
      <c r="G2393" s="85" t="s">
        <v>100</v>
      </c>
      <c r="H2393" s="86" t="s">
        <v>118</v>
      </c>
      <c r="I2393" s="86">
        <v>44544</v>
      </c>
      <c r="J2393" s="87">
        <v>213180.5</v>
      </c>
    </row>
    <row r="2394" spans="1:10" ht="24" x14ac:dyDescent="0.3">
      <c r="A2394" s="84" t="s">
        <v>5578</v>
      </c>
      <c r="B2394" s="85" t="s">
        <v>145</v>
      </c>
      <c r="C2394" s="85" t="s">
        <v>145</v>
      </c>
      <c r="D2394" s="85" t="s">
        <v>5579</v>
      </c>
      <c r="E2394" s="85" t="s">
        <v>100</v>
      </c>
      <c r="F2394" s="85" t="s">
        <v>100</v>
      </c>
      <c r="G2394" s="85" t="s">
        <v>100</v>
      </c>
      <c r="H2394" s="86" t="s">
        <v>118</v>
      </c>
      <c r="I2394" s="86">
        <v>44539</v>
      </c>
      <c r="J2394" s="87">
        <v>1874271.5</v>
      </c>
    </row>
    <row r="2395" spans="1:10" ht="24" x14ac:dyDescent="0.3">
      <c r="A2395" s="84" t="s">
        <v>5580</v>
      </c>
      <c r="B2395" s="85" t="s">
        <v>145</v>
      </c>
      <c r="C2395" s="85" t="s">
        <v>145</v>
      </c>
      <c r="D2395" s="85" t="s">
        <v>5581</v>
      </c>
      <c r="E2395" s="85" t="s">
        <v>100</v>
      </c>
      <c r="F2395" s="85" t="s">
        <v>100</v>
      </c>
      <c r="G2395" s="85" t="s">
        <v>100</v>
      </c>
      <c r="H2395" s="86" t="s">
        <v>118</v>
      </c>
      <c r="I2395" s="86">
        <v>44544</v>
      </c>
      <c r="J2395" s="87">
        <v>186087.94999999998</v>
      </c>
    </row>
    <row r="2396" spans="1:10" x14ac:dyDescent="0.3">
      <c r="A2396" s="84" t="s">
        <v>5582</v>
      </c>
      <c r="B2396" s="85" t="s">
        <v>145</v>
      </c>
      <c r="C2396" s="85" t="s">
        <v>145</v>
      </c>
      <c r="D2396" s="85" t="s">
        <v>5583</v>
      </c>
      <c r="E2396" s="85" t="s">
        <v>100</v>
      </c>
      <c r="F2396" s="85" t="s">
        <v>100</v>
      </c>
      <c r="G2396" s="85" t="s">
        <v>100</v>
      </c>
      <c r="H2396" s="86" t="s">
        <v>118</v>
      </c>
      <c r="I2396" s="86">
        <v>44333</v>
      </c>
      <c r="J2396" s="87">
        <v>271261.90000000002</v>
      </c>
    </row>
    <row r="2397" spans="1:10" x14ac:dyDescent="0.3">
      <c r="A2397" s="84" t="s">
        <v>5584</v>
      </c>
      <c r="B2397" s="85" t="s">
        <v>145</v>
      </c>
      <c r="C2397" s="85" t="s">
        <v>145</v>
      </c>
      <c r="D2397" s="85" t="s">
        <v>5585</v>
      </c>
      <c r="E2397" s="85" t="s">
        <v>100</v>
      </c>
      <c r="F2397" s="85" t="s">
        <v>100</v>
      </c>
      <c r="G2397" s="85" t="s">
        <v>100</v>
      </c>
      <c r="H2397" s="86" t="s">
        <v>118</v>
      </c>
      <c r="I2397" s="86">
        <v>44308</v>
      </c>
      <c r="J2397" s="87">
        <v>776595.60000000009</v>
      </c>
    </row>
    <row r="2398" spans="1:10" ht="24" x14ac:dyDescent="0.3">
      <c r="A2398" s="84" t="s">
        <v>5586</v>
      </c>
      <c r="B2398" s="85" t="s">
        <v>145</v>
      </c>
      <c r="C2398" s="85" t="s">
        <v>145</v>
      </c>
      <c r="D2398" s="85" t="s">
        <v>5587</v>
      </c>
      <c r="E2398" s="85" t="s">
        <v>100</v>
      </c>
      <c r="F2398" s="85" t="s">
        <v>100</v>
      </c>
      <c r="G2398" s="85" t="s">
        <v>100</v>
      </c>
      <c r="H2398" s="86" t="s">
        <v>118</v>
      </c>
      <c r="I2398" s="86">
        <v>44435</v>
      </c>
      <c r="J2398" s="87">
        <v>273942.40000000002</v>
      </c>
    </row>
    <row r="2399" spans="1:10" ht="24" x14ac:dyDescent="0.3">
      <c r="A2399" s="84" t="s">
        <v>5588</v>
      </c>
      <c r="B2399" s="85" t="s">
        <v>120</v>
      </c>
      <c r="C2399" s="85" t="s">
        <v>120</v>
      </c>
      <c r="D2399" s="85" t="s">
        <v>5589</v>
      </c>
      <c r="E2399" s="85" t="s">
        <v>4694</v>
      </c>
      <c r="F2399" s="85" t="s">
        <v>130</v>
      </c>
      <c r="G2399" s="85" t="s">
        <v>131</v>
      </c>
      <c r="H2399" s="86" t="s">
        <v>118</v>
      </c>
      <c r="I2399" s="86">
        <v>44525</v>
      </c>
      <c r="J2399" s="87">
        <v>6523573.6799999997</v>
      </c>
    </row>
    <row r="2400" spans="1:10" ht="36" x14ac:dyDescent="0.3">
      <c r="A2400" s="84" t="s">
        <v>5590</v>
      </c>
      <c r="B2400" s="85" t="s">
        <v>145</v>
      </c>
      <c r="C2400" s="85" t="s">
        <v>145</v>
      </c>
      <c r="D2400" s="85" t="s">
        <v>4409</v>
      </c>
      <c r="E2400" s="85" t="s">
        <v>5591</v>
      </c>
      <c r="F2400" s="85" t="s">
        <v>100</v>
      </c>
      <c r="G2400" s="85" t="s">
        <v>100</v>
      </c>
      <c r="H2400" s="86" t="s">
        <v>118</v>
      </c>
      <c r="I2400" s="86">
        <v>45371</v>
      </c>
      <c r="J2400" s="87">
        <v>512065.33</v>
      </c>
    </row>
    <row r="2401" spans="1:10" ht="24" x14ac:dyDescent="0.3">
      <c r="A2401" s="84" t="s">
        <v>5592</v>
      </c>
      <c r="B2401" s="85" t="s">
        <v>145</v>
      </c>
      <c r="C2401" s="85" t="s">
        <v>145</v>
      </c>
      <c r="D2401" s="85" t="s">
        <v>5593</v>
      </c>
      <c r="E2401" s="85" t="s">
        <v>100</v>
      </c>
      <c r="F2401" s="85" t="s">
        <v>207</v>
      </c>
      <c r="G2401" s="85" t="s">
        <v>208</v>
      </c>
      <c r="H2401" s="86" t="s">
        <v>118</v>
      </c>
      <c r="I2401" s="86">
        <v>45006</v>
      </c>
      <c r="J2401" s="87">
        <v>22862668.07</v>
      </c>
    </row>
    <row r="2402" spans="1:10" ht="24" x14ac:dyDescent="0.3">
      <c r="A2402" s="84" t="s">
        <v>5594</v>
      </c>
      <c r="B2402" s="85" t="s">
        <v>145</v>
      </c>
      <c r="C2402" s="85" t="s">
        <v>145</v>
      </c>
      <c r="D2402" s="85" t="s">
        <v>5595</v>
      </c>
      <c r="E2402" s="85" t="s">
        <v>100</v>
      </c>
      <c r="F2402" s="85" t="s">
        <v>100</v>
      </c>
      <c r="G2402" s="85" t="s">
        <v>100</v>
      </c>
      <c r="H2402" s="86" t="s">
        <v>118</v>
      </c>
      <c r="I2402" s="86">
        <v>44228</v>
      </c>
      <c r="J2402" s="87">
        <v>313454.12</v>
      </c>
    </row>
    <row r="2403" spans="1:10" ht="24" x14ac:dyDescent="0.3">
      <c r="A2403" s="84" t="s">
        <v>5596</v>
      </c>
      <c r="B2403" s="85" t="s">
        <v>145</v>
      </c>
      <c r="C2403" s="85" t="s">
        <v>145</v>
      </c>
      <c r="D2403" s="85" t="s">
        <v>5597</v>
      </c>
      <c r="E2403" s="85" t="s">
        <v>100</v>
      </c>
      <c r="F2403" s="85" t="s">
        <v>100</v>
      </c>
      <c r="G2403" s="85" t="s">
        <v>100</v>
      </c>
      <c r="H2403" s="86" t="s">
        <v>118</v>
      </c>
      <c r="I2403" s="86">
        <v>44327</v>
      </c>
      <c r="J2403" s="87">
        <v>247193.08000000002</v>
      </c>
    </row>
    <row r="2404" spans="1:10" ht="24" x14ac:dyDescent="0.3">
      <c r="A2404" s="84" t="s">
        <v>5598</v>
      </c>
      <c r="B2404" s="85" t="s">
        <v>145</v>
      </c>
      <c r="C2404" s="85" t="s">
        <v>145</v>
      </c>
      <c r="D2404" s="85" t="s">
        <v>5599</v>
      </c>
      <c r="E2404" s="85" t="s">
        <v>100</v>
      </c>
      <c r="F2404" s="85" t="s">
        <v>100</v>
      </c>
      <c r="G2404" s="85" t="s">
        <v>100</v>
      </c>
      <c r="H2404" s="86" t="s">
        <v>118</v>
      </c>
      <c r="I2404" s="86">
        <v>44363</v>
      </c>
      <c r="J2404" s="87">
        <v>1155065.06</v>
      </c>
    </row>
    <row r="2405" spans="1:10" x14ac:dyDescent="0.3">
      <c r="A2405" s="84" t="s">
        <v>5600</v>
      </c>
      <c r="B2405" s="85" t="s">
        <v>145</v>
      </c>
      <c r="C2405" s="85" t="s">
        <v>145</v>
      </c>
      <c r="D2405" s="85" t="s">
        <v>5601</v>
      </c>
      <c r="E2405" s="85" t="s">
        <v>100</v>
      </c>
      <c r="F2405" s="85" t="s">
        <v>100</v>
      </c>
      <c r="G2405" s="85" t="s">
        <v>100</v>
      </c>
      <c r="H2405" s="86" t="s">
        <v>118</v>
      </c>
      <c r="I2405" s="86">
        <v>44400</v>
      </c>
      <c r="J2405" s="87">
        <v>133763.57999999999</v>
      </c>
    </row>
    <row r="2406" spans="1:10" x14ac:dyDescent="0.3">
      <c r="A2406" s="84" t="s">
        <v>5602</v>
      </c>
      <c r="B2406" s="85" t="s">
        <v>145</v>
      </c>
      <c r="C2406" s="85" t="s">
        <v>145</v>
      </c>
      <c r="D2406" s="85" t="s">
        <v>5603</v>
      </c>
      <c r="E2406" s="85" t="s">
        <v>100</v>
      </c>
      <c r="F2406" s="85" t="s">
        <v>100</v>
      </c>
      <c r="G2406" s="85" t="s">
        <v>100</v>
      </c>
      <c r="H2406" s="86" t="s">
        <v>118</v>
      </c>
      <c r="I2406" s="86">
        <v>44399</v>
      </c>
      <c r="J2406" s="87">
        <v>835940.99000000011</v>
      </c>
    </row>
    <row r="2407" spans="1:10" x14ac:dyDescent="0.3">
      <c r="A2407" s="84" t="s">
        <v>5604</v>
      </c>
      <c r="B2407" s="85" t="s">
        <v>145</v>
      </c>
      <c r="C2407" s="85" t="s">
        <v>145</v>
      </c>
      <c r="D2407" s="85" t="s">
        <v>4799</v>
      </c>
      <c r="E2407" s="85" t="s">
        <v>100</v>
      </c>
      <c r="F2407" s="85" t="s">
        <v>100</v>
      </c>
      <c r="G2407" s="85" t="s">
        <v>100</v>
      </c>
      <c r="H2407" s="86" t="s">
        <v>118</v>
      </c>
      <c r="I2407" s="86">
        <v>44228</v>
      </c>
      <c r="J2407" s="87">
        <v>82492.989999999991</v>
      </c>
    </row>
    <row r="2408" spans="1:10" ht="24" x14ac:dyDescent="0.3">
      <c r="A2408" s="84" t="s">
        <v>5605</v>
      </c>
      <c r="B2408" s="85" t="s">
        <v>145</v>
      </c>
      <c r="C2408" s="85" t="s">
        <v>145</v>
      </c>
      <c r="D2408" s="85" t="s">
        <v>5606</v>
      </c>
      <c r="E2408" s="85" t="s">
        <v>100</v>
      </c>
      <c r="F2408" s="85" t="s">
        <v>100</v>
      </c>
      <c r="G2408" s="85" t="s">
        <v>100</v>
      </c>
      <c r="H2408" s="86" t="s">
        <v>118</v>
      </c>
      <c r="I2408" s="86">
        <v>44228</v>
      </c>
      <c r="J2408" s="87">
        <v>1992988.8000000003</v>
      </c>
    </row>
    <row r="2409" spans="1:10" ht="24" x14ac:dyDescent="0.3">
      <c r="A2409" s="84" t="s">
        <v>5607</v>
      </c>
      <c r="B2409" s="85" t="s">
        <v>145</v>
      </c>
      <c r="C2409" s="85" t="s">
        <v>145</v>
      </c>
      <c r="D2409" s="85" t="s">
        <v>5608</v>
      </c>
      <c r="E2409" s="85" t="s">
        <v>100</v>
      </c>
      <c r="F2409" s="85" t="s">
        <v>100</v>
      </c>
      <c r="G2409" s="85" t="s">
        <v>100</v>
      </c>
      <c r="H2409" s="86" t="s">
        <v>118</v>
      </c>
      <c r="I2409" s="86">
        <v>44228</v>
      </c>
      <c r="J2409" s="87">
        <v>776595.60000000009</v>
      </c>
    </row>
    <row r="2410" spans="1:10" ht="24" x14ac:dyDescent="0.3">
      <c r="A2410" s="84" t="s">
        <v>5609</v>
      </c>
      <c r="B2410" s="85" t="s">
        <v>145</v>
      </c>
      <c r="C2410" s="85" t="s">
        <v>145</v>
      </c>
      <c r="D2410" s="85" t="s">
        <v>5610</v>
      </c>
      <c r="E2410" s="85" t="s">
        <v>100</v>
      </c>
      <c r="F2410" s="85" t="s">
        <v>100</v>
      </c>
      <c r="G2410" s="85" t="s">
        <v>100</v>
      </c>
      <c r="H2410" s="86" t="s">
        <v>118</v>
      </c>
      <c r="I2410" s="86">
        <v>44228</v>
      </c>
      <c r="J2410" s="87">
        <v>494936.51999999996</v>
      </c>
    </row>
    <row r="2411" spans="1:10" ht="24" x14ac:dyDescent="0.3">
      <c r="A2411" s="84" t="s">
        <v>5611</v>
      </c>
      <c r="B2411" s="85" t="s">
        <v>145</v>
      </c>
      <c r="C2411" s="85" t="s">
        <v>145</v>
      </c>
      <c r="D2411" s="85" t="s">
        <v>5612</v>
      </c>
      <c r="E2411" s="85" t="s">
        <v>100</v>
      </c>
      <c r="F2411" s="85" t="s">
        <v>100</v>
      </c>
      <c r="G2411" s="85" t="s">
        <v>100</v>
      </c>
      <c r="H2411" s="86" t="s">
        <v>118</v>
      </c>
      <c r="I2411" s="86">
        <v>44228</v>
      </c>
      <c r="J2411" s="87">
        <v>394789.22</v>
      </c>
    </row>
    <row r="2412" spans="1:10" ht="24" x14ac:dyDescent="0.3">
      <c r="A2412" s="84" t="s">
        <v>5613</v>
      </c>
      <c r="B2412" s="85" t="s">
        <v>145</v>
      </c>
      <c r="C2412" s="85" t="s">
        <v>145</v>
      </c>
      <c r="D2412" s="85" t="s">
        <v>5614</v>
      </c>
      <c r="E2412" s="85" t="s">
        <v>100</v>
      </c>
      <c r="F2412" s="85" t="s">
        <v>100</v>
      </c>
      <c r="G2412" s="85" t="s">
        <v>100</v>
      </c>
      <c r="H2412" s="86" t="s">
        <v>118</v>
      </c>
      <c r="I2412" s="86">
        <v>44228</v>
      </c>
      <c r="J2412" s="87">
        <v>1347674.1099999999</v>
      </c>
    </row>
    <row r="2413" spans="1:10" x14ac:dyDescent="0.3">
      <c r="A2413" s="84" t="s">
        <v>5615</v>
      </c>
      <c r="B2413" s="85" t="s">
        <v>145</v>
      </c>
      <c r="C2413" s="85" t="s">
        <v>145</v>
      </c>
      <c r="D2413" s="85" t="s">
        <v>5616</v>
      </c>
      <c r="E2413" s="85" t="s">
        <v>100</v>
      </c>
      <c r="F2413" s="85" t="s">
        <v>100</v>
      </c>
      <c r="G2413" s="85" t="s">
        <v>100</v>
      </c>
      <c r="H2413" s="86" t="s">
        <v>118</v>
      </c>
      <c r="I2413" s="86">
        <v>44228</v>
      </c>
      <c r="J2413" s="87">
        <v>444409.2</v>
      </c>
    </row>
    <row r="2414" spans="1:10" x14ac:dyDescent="0.3">
      <c r="A2414" s="84" t="s">
        <v>5617</v>
      </c>
      <c r="B2414" s="85" t="s">
        <v>145</v>
      </c>
      <c r="C2414" s="85" t="s">
        <v>145</v>
      </c>
      <c r="D2414" s="85" t="s">
        <v>5618</v>
      </c>
      <c r="E2414" s="85" t="s">
        <v>100</v>
      </c>
      <c r="F2414" s="85" t="s">
        <v>100</v>
      </c>
      <c r="G2414" s="85" t="s">
        <v>100</v>
      </c>
      <c r="H2414" s="86" t="s">
        <v>118</v>
      </c>
      <c r="I2414" s="86">
        <v>44228</v>
      </c>
      <c r="J2414" s="87">
        <v>1106647.2</v>
      </c>
    </row>
    <row r="2415" spans="1:10" x14ac:dyDescent="0.3">
      <c r="A2415" s="84" t="s">
        <v>5619</v>
      </c>
      <c r="B2415" s="85" t="s">
        <v>145</v>
      </c>
      <c r="C2415" s="85" t="s">
        <v>145</v>
      </c>
      <c r="D2415" s="85" t="s">
        <v>5620</v>
      </c>
      <c r="E2415" s="85" t="s">
        <v>100</v>
      </c>
      <c r="F2415" s="85" t="s">
        <v>100</v>
      </c>
      <c r="G2415" s="85" t="s">
        <v>100</v>
      </c>
      <c r="H2415" s="86" t="s">
        <v>118</v>
      </c>
      <c r="I2415" s="86">
        <v>44228</v>
      </c>
      <c r="J2415" s="87">
        <v>550090.94000000006</v>
      </c>
    </row>
    <row r="2416" spans="1:10" ht="24" x14ac:dyDescent="0.3">
      <c r="A2416" s="84" t="s">
        <v>5621</v>
      </c>
      <c r="B2416" s="85" t="s">
        <v>145</v>
      </c>
      <c r="C2416" s="85" t="s">
        <v>145</v>
      </c>
      <c r="D2416" s="85" t="s">
        <v>5622</v>
      </c>
      <c r="E2416" s="85" t="s">
        <v>100</v>
      </c>
      <c r="F2416" s="85" t="s">
        <v>100</v>
      </c>
      <c r="G2416" s="85" t="s">
        <v>100</v>
      </c>
      <c r="H2416" s="86" t="s">
        <v>118</v>
      </c>
      <c r="I2416" s="86">
        <v>45160</v>
      </c>
      <c r="J2416" s="87">
        <v>192100</v>
      </c>
    </row>
    <row r="2417" spans="1:10" ht="36" x14ac:dyDescent="0.3">
      <c r="A2417" s="84" t="s">
        <v>5623</v>
      </c>
      <c r="B2417" s="85" t="s">
        <v>115</v>
      </c>
      <c r="C2417" s="85" t="s">
        <v>115</v>
      </c>
      <c r="D2417" s="85" t="s">
        <v>5624</v>
      </c>
      <c r="E2417" s="85" t="s">
        <v>100</v>
      </c>
      <c r="F2417" s="85" t="s">
        <v>130</v>
      </c>
      <c r="G2417" s="85" t="s">
        <v>1955</v>
      </c>
      <c r="H2417" s="86" t="s">
        <v>118</v>
      </c>
      <c r="I2417" s="86">
        <v>45008</v>
      </c>
      <c r="J2417" s="87">
        <v>2275410.6199999996</v>
      </c>
    </row>
    <row r="2418" spans="1:10" x14ac:dyDescent="0.3">
      <c r="A2418" s="84" t="s">
        <v>5625</v>
      </c>
      <c r="B2418" s="85" t="s">
        <v>145</v>
      </c>
      <c r="C2418" s="85" t="s">
        <v>145</v>
      </c>
      <c r="D2418" s="85" t="s">
        <v>5626</v>
      </c>
      <c r="E2418" s="85" t="s">
        <v>100</v>
      </c>
      <c r="F2418" s="85" t="s">
        <v>100</v>
      </c>
      <c r="G2418" s="85" t="s">
        <v>100</v>
      </c>
      <c r="H2418" s="86" t="s">
        <v>118</v>
      </c>
      <c r="I2418" s="86">
        <v>44327</v>
      </c>
      <c r="J2418" s="87">
        <v>243391.44</v>
      </c>
    </row>
    <row r="2419" spans="1:10" x14ac:dyDescent="0.3">
      <c r="A2419" s="84" t="s">
        <v>5627</v>
      </c>
      <c r="B2419" s="85" t="s">
        <v>145</v>
      </c>
      <c r="C2419" s="85" t="s">
        <v>145</v>
      </c>
      <c r="D2419" s="85" t="s">
        <v>5628</v>
      </c>
      <c r="E2419" s="85" t="s">
        <v>100</v>
      </c>
      <c r="F2419" s="85" t="s">
        <v>100</v>
      </c>
      <c r="G2419" s="85" t="s">
        <v>100</v>
      </c>
      <c r="H2419" s="86" t="s">
        <v>118</v>
      </c>
      <c r="I2419" s="86">
        <v>44504</v>
      </c>
      <c r="J2419" s="87">
        <v>5463761.04</v>
      </c>
    </row>
    <row r="2420" spans="1:10" x14ac:dyDescent="0.3">
      <c r="A2420" s="84" t="s">
        <v>5629</v>
      </c>
      <c r="B2420" s="85" t="s">
        <v>145</v>
      </c>
      <c r="C2420" s="85" t="s">
        <v>145</v>
      </c>
      <c r="D2420" s="85" t="s">
        <v>5448</v>
      </c>
      <c r="E2420" s="85" t="s">
        <v>100</v>
      </c>
      <c r="F2420" s="85" t="s">
        <v>100</v>
      </c>
      <c r="G2420" s="85" t="s">
        <v>100</v>
      </c>
      <c r="H2420" s="86" t="s">
        <v>118</v>
      </c>
      <c r="I2420" s="86">
        <v>44286</v>
      </c>
      <c r="J2420" s="87">
        <v>3352239</v>
      </c>
    </row>
    <row r="2421" spans="1:10" ht="36" x14ac:dyDescent="0.3">
      <c r="A2421" s="84" t="s">
        <v>5630</v>
      </c>
      <c r="B2421" s="85" t="s">
        <v>145</v>
      </c>
      <c r="C2421" s="85" t="s">
        <v>145</v>
      </c>
      <c r="D2421" s="85" t="s">
        <v>5631</v>
      </c>
      <c r="E2421" s="85" t="s">
        <v>100</v>
      </c>
      <c r="F2421" s="85" t="s">
        <v>5632</v>
      </c>
      <c r="G2421" s="85" t="s">
        <v>5633</v>
      </c>
      <c r="H2421" s="86" t="s">
        <v>118</v>
      </c>
      <c r="I2421" s="86">
        <v>45009</v>
      </c>
      <c r="J2421" s="87">
        <v>11477534.670000009</v>
      </c>
    </row>
    <row r="2422" spans="1:10" x14ac:dyDescent="0.3">
      <c r="A2422" s="84" t="s">
        <v>5634</v>
      </c>
      <c r="B2422" s="85" t="s">
        <v>145</v>
      </c>
      <c r="C2422" s="85" t="s">
        <v>145</v>
      </c>
      <c r="D2422" s="85" t="s">
        <v>5635</v>
      </c>
      <c r="E2422" s="85" t="s">
        <v>100</v>
      </c>
      <c r="F2422" s="85" t="s">
        <v>100</v>
      </c>
      <c r="G2422" s="85" t="s">
        <v>100</v>
      </c>
      <c r="H2422" s="86" t="s">
        <v>118</v>
      </c>
      <c r="I2422" s="86">
        <v>44333</v>
      </c>
      <c r="J2422" s="87">
        <v>941328</v>
      </c>
    </row>
    <row r="2423" spans="1:10" ht="48" x14ac:dyDescent="0.3">
      <c r="A2423" s="84" t="s">
        <v>5636</v>
      </c>
      <c r="B2423" s="85" t="s">
        <v>145</v>
      </c>
      <c r="C2423" s="85" t="s">
        <v>145</v>
      </c>
      <c r="D2423" s="85" t="s">
        <v>5637</v>
      </c>
      <c r="E2423" s="85" t="s">
        <v>100</v>
      </c>
      <c r="F2423" s="85" t="s">
        <v>139</v>
      </c>
      <c r="G2423" s="85" t="s">
        <v>894</v>
      </c>
      <c r="H2423" s="86" t="s">
        <v>118</v>
      </c>
      <c r="I2423" s="86">
        <v>45009</v>
      </c>
      <c r="J2423" s="87">
        <v>2057198.1099999999</v>
      </c>
    </row>
    <row r="2424" spans="1:10" ht="24" x14ac:dyDescent="0.3">
      <c r="A2424" s="84" t="s">
        <v>5638</v>
      </c>
      <c r="B2424" s="85" t="s">
        <v>145</v>
      </c>
      <c r="C2424" s="85" t="s">
        <v>145</v>
      </c>
      <c r="D2424" s="85" t="s">
        <v>5639</v>
      </c>
      <c r="E2424" s="85" t="s">
        <v>100</v>
      </c>
      <c r="F2424" s="85" t="s">
        <v>100</v>
      </c>
      <c r="G2424" s="85" t="s">
        <v>100</v>
      </c>
      <c r="H2424" s="86" t="s">
        <v>118</v>
      </c>
      <c r="I2424" s="86">
        <v>44539</v>
      </c>
      <c r="J2424" s="87">
        <v>1188390.96</v>
      </c>
    </row>
    <row r="2425" spans="1:10" x14ac:dyDescent="0.3">
      <c r="A2425" s="84" t="s">
        <v>5640</v>
      </c>
      <c r="B2425" s="85" t="s">
        <v>145</v>
      </c>
      <c r="C2425" s="85" t="s">
        <v>145</v>
      </c>
      <c r="D2425" s="85" t="s">
        <v>5641</v>
      </c>
      <c r="E2425" s="85" t="s">
        <v>100</v>
      </c>
      <c r="F2425" s="85" t="s">
        <v>100</v>
      </c>
      <c r="G2425" s="85" t="s">
        <v>100</v>
      </c>
      <c r="H2425" s="86" t="s">
        <v>118</v>
      </c>
      <c r="I2425" s="86">
        <v>44319</v>
      </c>
      <c r="J2425" s="87">
        <v>645763.5</v>
      </c>
    </row>
    <row r="2426" spans="1:10" x14ac:dyDescent="0.3">
      <c r="A2426" s="84" t="s">
        <v>5642</v>
      </c>
      <c r="B2426" s="85" t="s">
        <v>145</v>
      </c>
      <c r="C2426" s="85" t="s">
        <v>145</v>
      </c>
      <c r="D2426" s="85" t="s">
        <v>5643</v>
      </c>
      <c r="E2426" s="85" t="s">
        <v>100</v>
      </c>
      <c r="F2426" s="85" t="s">
        <v>100</v>
      </c>
      <c r="G2426" s="85" t="s">
        <v>100</v>
      </c>
      <c r="H2426" s="86" t="s">
        <v>118</v>
      </c>
      <c r="I2426" s="86">
        <v>44291</v>
      </c>
      <c r="J2426" s="87">
        <v>79224.929999999993</v>
      </c>
    </row>
    <row r="2427" spans="1:10" ht="24" x14ac:dyDescent="0.3">
      <c r="A2427" s="84" t="s">
        <v>5644</v>
      </c>
      <c r="B2427" s="85" t="s">
        <v>145</v>
      </c>
      <c r="C2427" s="85" t="s">
        <v>145</v>
      </c>
      <c r="D2427" s="85" t="s">
        <v>4405</v>
      </c>
      <c r="E2427" s="85" t="s">
        <v>100</v>
      </c>
      <c r="F2427" s="85" t="s">
        <v>100</v>
      </c>
      <c r="G2427" s="85" t="s">
        <v>100</v>
      </c>
      <c r="H2427" s="86" t="s">
        <v>118</v>
      </c>
      <c r="I2427" s="86">
        <v>44280</v>
      </c>
      <c r="J2427" s="87">
        <v>124437.4</v>
      </c>
    </row>
    <row r="2428" spans="1:10" ht="24" x14ac:dyDescent="0.3">
      <c r="A2428" s="84" t="s">
        <v>5645</v>
      </c>
      <c r="B2428" s="85" t="s">
        <v>1088</v>
      </c>
      <c r="C2428" s="85" t="s">
        <v>145</v>
      </c>
      <c r="D2428" s="85" t="s">
        <v>5646</v>
      </c>
      <c r="E2428" s="85" t="s">
        <v>100</v>
      </c>
      <c r="F2428" s="85" t="s">
        <v>122</v>
      </c>
      <c r="G2428" s="85" t="s">
        <v>583</v>
      </c>
      <c r="H2428" s="86" t="s">
        <v>118</v>
      </c>
      <c r="I2428" s="86">
        <v>44280</v>
      </c>
      <c r="J2428" s="87">
        <v>7042998.8100000005</v>
      </c>
    </row>
    <row r="2429" spans="1:10" ht="24" x14ac:dyDescent="0.3">
      <c r="A2429" s="84" t="s">
        <v>5647</v>
      </c>
      <c r="B2429" s="85" t="s">
        <v>145</v>
      </c>
      <c r="C2429" s="85" t="s">
        <v>145</v>
      </c>
      <c r="D2429" s="85" t="s">
        <v>5648</v>
      </c>
      <c r="E2429" s="85" t="s">
        <v>100</v>
      </c>
      <c r="F2429" s="85" t="s">
        <v>100</v>
      </c>
      <c r="G2429" s="85" t="s">
        <v>100</v>
      </c>
      <c r="H2429" s="86" t="s">
        <v>118</v>
      </c>
      <c r="I2429" s="86">
        <v>44453</v>
      </c>
      <c r="J2429" s="87">
        <v>407076.05</v>
      </c>
    </row>
    <row r="2430" spans="1:10" x14ac:dyDescent="0.3">
      <c r="A2430" s="84" t="s">
        <v>5649</v>
      </c>
      <c r="B2430" s="85" t="s">
        <v>145</v>
      </c>
      <c r="C2430" s="85" t="s">
        <v>145</v>
      </c>
      <c r="D2430" s="85" t="s">
        <v>5650</v>
      </c>
      <c r="E2430" s="85" t="s">
        <v>100</v>
      </c>
      <c r="F2430" s="85" t="s">
        <v>100</v>
      </c>
      <c r="G2430" s="85" t="s">
        <v>100</v>
      </c>
      <c r="H2430" s="86" t="s">
        <v>118</v>
      </c>
      <c r="I2430" s="86">
        <v>44228</v>
      </c>
      <c r="J2430" s="87">
        <v>146410.91999999998</v>
      </c>
    </row>
    <row r="2431" spans="1:10" x14ac:dyDescent="0.3">
      <c r="A2431" s="84" t="s">
        <v>5651</v>
      </c>
      <c r="B2431" s="85" t="s">
        <v>145</v>
      </c>
      <c r="C2431" s="85" t="s">
        <v>145</v>
      </c>
      <c r="D2431" s="85" t="s">
        <v>5652</v>
      </c>
      <c r="E2431" s="85" t="s">
        <v>100</v>
      </c>
      <c r="F2431" s="85" t="s">
        <v>100</v>
      </c>
      <c r="G2431" s="85" t="s">
        <v>100</v>
      </c>
      <c r="H2431" s="86" t="s">
        <v>118</v>
      </c>
      <c r="I2431" s="86">
        <v>44294</v>
      </c>
      <c r="J2431" s="87">
        <v>2229649.7399999993</v>
      </c>
    </row>
    <row r="2432" spans="1:10" x14ac:dyDescent="0.3">
      <c r="A2432" s="84" t="s">
        <v>5653</v>
      </c>
      <c r="B2432" s="85" t="s">
        <v>145</v>
      </c>
      <c r="C2432" s="85" t="s">
        <v>145</v>
      </c>
      <c r="D2432" s="85" t="s">
        <v>5654</v>
      </c>
      <c r="E2432" s="85" t="s">
        <v>100</v>
      </c>
      <c r="F2432" s="85" t="s">
        <v>100</v>
      </c>
      <c r="G2432" s="85" t="s">
        <v>100</v>
      </c>
      <c r="H2432" s="86" t="s">
        <v>118</v>
      </c>
      <c r="I2432" s="86">
        <v>45560</v>
      </c>
      <c r="J2432" s="87">
        <v>249760</v>
      </c>
    </row>
    <row r="2433" spans="1:10" x14ac:dyDescent="0.3">
      <c r="A2433" s="84" t="s">
        <v>5655</v>
      </c>
      <c r="B2433" s="85" t="s">
        <v>145</v>
      </c>
      <c r="C2433" s="85" t="s">
        <v>145</v>
      </c>
      <c r="D2433" s="85" t="s">
        <v>5656</v>
      </c>
      <c r="E2433" s="85" t="s">
        <v>100</v>
      </c>
      <c r="F2433" s="85" t="s">
        <v>100</v>
      </c>
      <c r="G2433" s="85" t="s">
        <v>100</v>
      </c>
      <c r="H2433" s="86" t="s">
        <v>118</v>
      </c>
      <c r="I2433" s="86">
        <v>44589</v>
      </c>
      <c r="J2433" s="87">
        <v>10583180</v>
      </c>
    </row>
    <row r="2434" spans="1:10" x14ac:dyDescent="0.3">
      <c r="A2434" s="84" t="s">
        <v>5657</v>
      </c>
      <c r="B2434" s="85" t="s">
        <v>145</v>
      </c>
      <c r="C2434" s="85" t="s">
        <v>145</v>
      </c>
      <c r="D2434" s="85" t="s">
        <v>5658</v>
      </c>
      <c r="E2434" s="85" t="s">
        <v>100</v>
      </c>
      <c r="F2434" s="85" t="s">
        <v>100</v>
      </c>
      <c r="G2434" s="85" t="s">
        <v>100</v>
      </c>
      <c r="H2434" s="86" t="s">
        <v>118</v>
      </c>
      <c r="I2434" s="86">
        <v>44547</v>
      </c>
      <c r="J2434" s="87">
        <v>928046.6</v>
      </c>
    </row>
    <row r="2435" spans="1:10" x14ac:dyDescent="0.3">
      <c r="A2435" s="84" t="s">
        <v>5659</v>
      </c>
      <c r="B2435" s="85" t="s">
        <v>145</v>
      </c>
      <c r="C2435" s="85" t="s">
        <v>145</v>
      </c>
      <c r="D2435" s="85" t="s">
        <v>5660</v>
      </c>
      <c r="E2435" s="85" t="s">
        <v>100</v>
      </c>
      <c r="F2435" s="85" t="s">
        <v>100</v>
      </c>
      <c r="G2435" s="85" t="s">
        <v>100</v>
      </c>
      <c r="H2435" s="86" t="s">
        <v>118</v>
      </c>
      <c r="I2435" s="86">
        <v>44301</v>
      </c>
      <c r="J2435" s="87">
        <v>2835287.75</v>
      </c>
    </row>
    <row r="2436" spans="1:10" ht="24" x14ac:dyDescent="0.3">
      <c r="A2436" s="84" t="s">
        <v>5661</v>
      </c>
      <c r="B2436" s="85" t="s">
        <v>145</v>
      </c>
      <c r="C2436" s="85" t="s">
        <v>145</v>
      </c>
      <c r="D2436" s="85" t="s">
        <v>5662</v>
      </c>
      <c r="E2436" s="85" t="s">
        <v>100</v>
      </c>
      <c r="F2436" s="85" t="s">
        <v>100</v>
      </c>
      <c r="G2436" s="85" t="s">
        <v>100</v>
      </c>
      <c r="H2436" s="86" t="s">
        <v>118</v>
      </c>
      <c r="I2436" s="86">
        <v>44449</v>
      </c>
      <c r="J2436" s="87">
        <v>8664757.7699999996</v>
      </c>
    </row>
    <row r="2437" spans="1:10" ht="24" x14ac:dyDescent="0.3">
      <c r="A2437" s="84" t="s">
        <v>5663</v>
      </c>
      <c r="B2437" s="85" t="s">
        <v>145</v>
      </c>
      <c r="C2437" s="85" t="s">
        <v>145</v>
      </c>
      <c r="D2437" s="85" t="s">
        <v>5664</v>
      </c>
      <c r="E2437" s="85" t="s">
        <v>100</v>
      </c>
      <c r="F2437" s="85" t="s">
        <v>100</v>
      </c>
      <c r="G2437" s="85" t="s">
        <v>100</v>
      </c>
      <c r="H2437" s="86" t="s">
        <v>118</v>
      </c>
      <c r="I2437" s="86">
        <v>44540</v>
      </c>
      <c r="J2437" s="87">
        <v>727574.4</v>
      </c>
    </row>
    <row r="2438" spans="1:10" ht="48" x14ac:dyDescent="0.3">
      <c r="A2438" s="84" t="s">
        <v>5665</v>
      </c>
      <c r="B2438" s="85" t="s">
        <v>120</v>
      </c>
      <c r="C2438" s="85" t="s">
        <v>120</v>
      </c>
      <c r="D2438" s="85" t="s">
        <v>5666</v>
      </c>
      <c r="E2438" s="85" t="s">
        <v>2926</v>
      </c>
      <c r="F2438" s="85" t="s">
        <v>203</v>
      </c>
      <c r="G2438" s="85" t="s">
        <v>504</v>
      </c>
      <c r="H2438" s="86" t="s">
        <v>118</v>
      </c>
      <c r="I2438" s="86">
        <v>45014</v>
      </c>
      <c r="J2438" s="87">
        <v>8511634.3200000003</v>
      </c>
    </row>
    <row r="2439" spans="1:10" ht="48" x14ac:dyDescent="0.3">
      <c r="A2439" s="84" t="s">
        <v>5667</v>
      </c>
      <c r="B2439" s="85" t="s">
        <v>120</v>
      </c>
      <c r="C2439" s="85" t="s">
        <v>120</v>
      </c>
      <c r="D2439" s="85" t="s">
        <v>5666</v>
      </c>
      <c r="E2439" s="85" t="s">
        <v>5668</v>
      </c>
      <c r="F2439" s="85" t="s">
        <v>203</v>
      </c>
      <c r="G2439" s="85" t="s">
        <v>504</v>
      </c>
      <c r="H2439" s="86" t="s">
        <v>118</v>
      </c>
      <c r="I2439" s="86">
        <v>45014</v>
      </c>
      <c r="J2439" s="87">
        <v>8511634.3200000003</v>
      </c>
    </row>
    <row r="2440" spans="1:10" x14ac:dyDescent="0.3">
      <c r="A2440" s="84" t="s">
        <v>5669</v>
      </c>
      <c r="B2440" s="85" t="s">
        <v>145</v>
      </c>
      <c r="C2440" s="85" t="s">
        <v>145</v>
      </c>
      <c r="D2440" s="85" t="s">
        <v>5670</v>
      </c>
      <c r="E2440" s="85" t="s">
        <v>100</v>
      </c>
      <c r="F2440" s="85" t="s">
        <v>100</v>
      </c>
      <c r="G2440" s="85" t="s">
        <v>100</v>
      </c>
      <c r="H2440" s="86" t="s">
        <v>118</v>
      </c>
      <c r="I2440" s="86">
        <v>44228</v>
      </c>
      <c r="J2440" s="87">
        <v>100745.82</v>
      </c>
    </row>
    <row r="2441" spans="1:10" x14ac:dyDescent="0.3">
      <c r="A2441" s="84" t="s">
        <v>5671</v>
      </c>
      <c r="B2441" s="85" t="s">
        <v>145</v>
      </c>
      <c r="C2441" s="85" t="s">
        <v>145</v>
      </c>
      <c r="D2441" s="85" t="s">
        <v>5672</v>
      </c>
      <c r="E2441" s="85" t="s">
        <v>100</v>
      </c>
      <c r="F2441" s="85" t="s">
        <v>100</v>
      </c>
      <c r="G2441" s="85" t="s">
        <v>100</v>
      </c>
      <c r="H2441" s="86" t="s">
        <v>118</v>
      </c>
      <c r="I2441" s="86">
        <v>44228</v>
      </c>
      <c r="J2441" s="87">
        <v>1857556.8000000003</v>
      </c>
    </row>
    <row r="2442" spans="1:10" x14ac:dyDescent="0.3">
      <c r="A2442" s="84" t="s">
        <v>5673</v>
      </c>
      <c r="B2442" s="85" t="s">
        <v>145</v>
      </c>
      <c r="C2442" s="85" t="s">
        <v>145</v>
      </c>
      <c r="D2442" s="85" t="s">
        <v>5674</v>
      </c>
      <c r="E2442" s="85" t="s">
        <v>100</v>
      </c>
      <c r="F2442" s="85" t="s">
        <v>100</v>
      </c>
      <c r="G2442" s="85" t="s">
        <v>100</v>
      </c>
      <c r="H2442" s="86" t="s">
        <v>118</v>
      </c>
      <c r="I2442" s="86">
        <v>44228</v>
      </c>
      <c r="J2442" s="87">
        <v>1488633.0300000003</v>
      </c>
    </row>
    <row r="2443" spans="1:10" ht="36" x14ac:dyDescent="0.3">
      <c r="A2443" s="84" t="s">
        <v>5675</v>
      </c>
      <c r="B2443" s="85" t="s">
        <v>145</v>
      </c>
      <c r="C2443" s="85" t="s">
        <v>145</v>
      </c>
      <c r="D2443" s="85" t="s">
        <v>5676</v>
      </c>
      <c r="E2443" s="85" t="s">
        <v>100</v>
      </c>
      <c r="F2443" s="85" t="s">
        <v>100</v>
      </c>
      <c r="G2443" s="85" t="s">
        <v>100</v>
      </c>
      <c r="H2443" s="86" t="s">
        <v>118</v>
      </c>
      <c r="I2443" s="86">
        <v>45107</v>
      </c>
      <c r="J2443" s="87">
        <v>3512500</v>
      </c>
    </row>
    <row r="2444" spans="1:10" x14ac:dyDescent="0.3">
      <c r="A2444" s="84" t="s">
        <v>5677</v>
      </c>
      <c r="B2444" s="85" t="s">
        <v>145</v>
      </c>
      <c r="C2444" s="85" t="s">
        <v>145</v>
      </c>
      <c r="D2444" s="85" t="s">
        <v>5678</v>
      </c>
      <c r="E2444" s="85" t="s">
        <v>100</v>
      </c>
      <c r="F2444" s="85" t="s">
        <v>100</v>
      </c>
      <c r="G2444" s="85" t="s">
        <v>100</v>
      </c>
      <c r="H2444" s="86" t="s">
        <v>118</v>
      </c>
      <c r="I2444" s="86">
        <v>44455</v>
      </c>
      <c r="J2444" s="87">
        <v>549972</v>
      </c>
    </row>
    <row r="2445" spans="1:10" x14ac:dyDescent="0.3">
      <c r="A2445" s="84" t="s">
        <v>5679</v>
      </c>
      <c r="B2445" s="85" t="s">
        <v>145</v>
      </c>
      <c r="C2445" s="85" t="s">
        <v>145</v>
      </c>
      <c r="D2445" s="85" t="s">
        <v>5680</v>
      </c>
      <c r="E2445" s="85" t="s">
        <v>100</v>
      </c>
      <c r="F2445" s="85" t="s">
        <v>100</v>
      </c>
      <c r="G2445" s="85" t="s">
        <v>100</v>
      </c>
      <c r="H2445" s="86" t="s">
        <v>118</v>
      </c>
      <c r="I2445" s="86">
        <v>44228</v>
      </c>
      <c r="J2445" s="87">
        <v>27800.999999999996</v>
      </c>
    </row>
    <row r="2446" spans="1:10" ht="48" x14ac:dyDescent="0.3">
      <c r="A2446" s="84" t="s">
        <v>5681</v>
      </c>
      <c r="B2446" s="85" t="s">
        <v>115</v>
      </c>
      <c r="C2446" s="85" t="s">
        <v>115</v>
      </c>
      <c r="D2446" s="85" t="s">
        <v>5682</v>
      </c>
      <c r="E2446" s="85" t="s">
        <v>100</v>
      </c>
      <c r="F2446" s="85" t="s">
        <v>130</v>
      </c>
      <c r="G2446" s="85" t="s">
        <v>2641</v>
      </c>
      <c r="H2446" s="86" t="s">
        <v>118</v>
      </c>
      <c r="I2446" s="86">
        <v>45016</v>
      </c>
      <c r="J2446" s="87">
        <v>5405363.8799999999</v>
      </c>
    </row>
    <row r="2447" spans="1:10" x14ac:dyDescent="0.3">
      <c r="A2447" s="84" t="s">
        <v>5683</v>
      </c>
      <c r="B2447" s="85" t="s">
        <v>145</v>
      </c>
      <c r="C2447" s="85" t="s">
        <v>145</v>
      </c>
      <c r="D2447" s="85" t="s">
        <v>5684</v>
      </c>
      <c r="E2447" s="85" t="s">
        <v>100</v>
      </c>
      <c r="F2447" s="85" t="s">
        <v>100</v>
      </c>
      <c r="G2447" s="85" t="s">
        <v>100</v>
      </c>
      <c r="H2447" s="86" t="s">
        <v>118</v>
      </c>
      <c r="I2447" s="86">
        <v>44228</v>
      </c>
      <c r="J2447" s="87">
        <v>542768.04</v>
      </c>
    </row>
    <row r="2448" spans="1:10" x14ac:dyDescent="0.3">
      <c r="A2448" s="84" t="s">
        <v>5685</v>
      </c>
      <c r="B2448" s="85" t="s">
        <v>145</v>
      </c>
      <c r="C2448" s="85" t="s">
        <v>145</v>
      </c>
      <c r="D2448" s="85" t="s">
        <v>5686</v>
      </c>
      <c r="E2448" s="85" t="s">
        <v>100</v>
      </c>
      <c r="F2448" s="85" t="s">
        <v>100</v>
      </c>
      <c r="G2448" s="85" t="s">
        <v>100</v>
      </c>
      <c r="H2448" s="86" t="s">
        <v>118</v>
      </c>
      <c r="I2448" s="86">
        <v>44228</v>
      </c>
      <c r="J2448" s="87">
        <v>583436.70000000007</v>
      </c>
    </row>
    <row r="2449" spans="1:10" ht="36" x14ac:dyDescent="0.3">
      <c r="A2449" s="84" t="s">
        <v>5687</v>
      </c>
      <c r="B2449" s="85" t="s">
        <v>145</v>
      </c>
      <c r="C2449" s="85" t="s">
        <v>145</v>
      </c>
      <c r="D2449" s="85" t="s">
        <v>5688</v>
      </c>
      <c r="E2449" s="85" t="s">
        <v>100</v>
      </c>
      <c r="F2449" s="85" t="s">
        <v>100</v>
      </c>
      <c r="G2449" s="85" t="s">
        <v>100</v>
      </c>
      <c r="H2449" s="86" t="s">
        <v>118</v>
      </c>
      <c r="I2449" s="86">
        <v>44228</v>
      </c>
      <c r="J2449" s="87">
        <v>2885812</v>
      </c>
    </row>
    <row r="2450" spans="1:10" x14ac:dyDescent="0.3">
      <c r="A2450" s="84" t="s">
        <v>5689</v>
      </c>
      <c r="B2450" s="85" t="s">
        <v>145</v>
      </c>
      <c r="C2450" s="85" t="s">
        <v>145</v>
      </c>
      <c r="D2450" s="85" t="s">
        <v>5690</v>
      </c>
      <c r="E2450" s="85" t="s">
        <v>100</v>
      </c>
      <c r="F2450" s="85" t="s">
        <v>100</v>
      </c>
      <c r="G2450" s="85" t="s">
        <v>100</v>
      </c>
      <c r="H2450" s="86" t="s">
        <v>118</v>
      </c>
      <c r="I2450" s="86">
        <v>44228</v>
      </c>
      <c r="J2450" s="87">
        <v>973090.4</v>
      </c>
    </row>
    <row r="2451" spans="1:10" x14ac:dyDescent="0.3">
      <c r="A2451" s="84" t="s">
        <v>5691</v>
      </c>
      <c r="B2451" s="85" t="s">
        <v>145</v>
      </c>
      <c r="C2451" s="85" t="s">
        <v>145</v>
      </c>
      <c r="D2451" s="85" t="s">
        <v>5692</v>
      </c>
      <c r="E2451" s="85" t="s">
        <v>100</v>
      </c>
      <c r="F2451" s="85" t="s">
        <v>100</v>
      </c>
      <c r="G2451" s="85" t="s">
        <v>100</v>
      </c>
      <c r="H2451" s="86" t="s">
        <v>118</v>
      </c>
      <c r="I2451" s="86">
        <v>44228</v>
      </c>
      <c r="J2451" s="87">
        <v>784242</v>
      </c>
    </row>
    <row r="2452" spans="1:10" x14ac:dyDescent="0.3">
      <c r="A2452" s="84" t="s">
        <v>5693</v>
      </c>
      <c r="B2452" s="85" t="s">
        <v>145</v>
      </c>
      <c r="C2452" s="85" t="s">
        <v>145</v>
      </c>
      <c r="D2452" s="85" t="s">
        <v>5694</v>
      </c>
      <c r="E2452" s="85" t="s">
        <v>100</v>
      </c>
      <c r="F2452" s="85" t="s">
        <v>100</v>
      </c>
      <c r="G2452" s="85" t="s">
        <v>100</v>
      </c>
      <c r="H2452" s="86" t="s">
        <v>118</v>
      </c>
      <c r="I2452" s="86">
        <v>44228</v>
      </c>
      <c r="J2452" s="87">
        <v>635871.6</v>
      </c>
    </row>
    <row r="2453" spans="1:10" x14ac:dyDescent="0.3">
      <c r="A2453" s="84" t="s">
        <v>5695</v>
      </c>
      <c r="B2453" s="85" t="s">
        <v>145</v>
      </c>
      <c r="C2453" s="85" t="s">
        <v>145</v>
      </c>
      <c r="D2453" s="85" t="s">
        <v>5696</v>
      </c>
      <c r="E2453" s="85" t="s">
        <v>100</v>
      </c>
      <c r="F2453" s="85" t="s">
        <v>100</v>
      </c>
      <c r="G2453" s="85" t="s">
        <v>100</v>
      </c>
      <c r="H2453" s="86" t="s">
        <v>118</v>
      </c>
      <c r="I2453" s="86">
        <v>44228</v>
      </c>
      <c r="J2453" s="87">
        <v>422440.91999999993</v>
      </c>
    </row>
    <row r="2454" spans="1:10" x14ac:dyDescent="0.3">
      <c r="A2454" s="84" t="s">
        <v>5697</v>
      </c>
      <c r="B2454" s="85" t="s">
        <v>145</v>
      </c>
      <c r="C2454" s="85" t="s">
        <v>145</v>
      </c>
      <c r="D2454" s="85" t="s">
        <v>5698</v>
      </c>
      <c r="E2454" s="85" t="s">
        <v>100</v>
      </c>
      <c r="F2454" s="85" t="s">
        <v>100</v>
      </c>
      <c r="G2454" s="85" t="s">
        <v>100</v>
      </c>
      <c r="H2454" s="86" t="s">
        <v>118</v>
      </c>
      <c r="I2454" s="86">
        <v>44228</v>
      </c>
      <c r="J2454" s="87">
        <v>669132.57999999996</v>
      </c>
    </row>
    <row r="2455" spans="1:10" x14ac:dyDescent="0.3">
      <c r="A2455" s="84" t="s">
        <v>5699</v>
      </c>
      <c r="B2455" s="85" t="s">
        <v>145</v>
      </c>
      <c r="C2455" s="85" t="s">
        <v>145</v>
      </c>
      <c r="D2455" s="85" t="s">
        <v>5700</v>
      </c>
      <c r="E2455" s="85" t="s">
        <v>100</v>
      </c>
      <c r="F2455" s="85" t="s">
        <v>100</v>
      </c>
      <c r="G2455" s="85" t="s">
        <v>100</v>
      </c>
      <c r="H2455" s="86" t="s">
        <v>118</v>
      </c>
      <c r="I2455" s="86">
        <v>44228</v>
      </c>
      <c r="J2455" s="87">
        <v>288587.88</v>
      </c>
    </row>
    <row r="2456" spans="1:10" ht="36" x14ac:dyDescent="0.3">
      <c r="A2456" s="84" t="s">
        <v>5701</v>
      </c>
      <c r="B2456" s="85" t="s">
        <v>145</v>
      </c>
      <c r="C2456" s="85" t="s">
        <v>145</v>
      </c>
      <c r="D2456" s="85" t="s">
        <v>5702</v>
      </c>
      <c r="E2456" s="85" t="s">
        <v>100</v>
      </c>
      <c r="F2456" s="85" t="s">
        <v>100</v>
      </c>
      <c r="G2456" s="85" t="s">
        <v>100</v>
      </c>
      <c r="H2456" s="86" t="s">
        <v>118</v>
      </c>
      <c r="I2456" s="86">
        <v>44228</v>
      </c>
      <c r="J2456" s="87">
        <v>257454.04999999996</v>
      </c>
    </row>
    <row r="2457" spans="1:10" ht="24" x14ac:dyDescent="0.3">
      <c r="A2457" s="84" t="s">
        <v>5703</v>
      </c>
      <c r="B2457" s="85" t="s">
        <v>145</v>
      </c>
      <c r="C2457" s="85" t="s">
        <v>145</v>
      </c>
      <c r="D2457" s="85" t="s">
        <v>2197</v>
      </c>
      <c r="E2457" s="85" t="s">
        <v>100</v>
      </c>
      <c r="F2457" s="85" t="s">
        <v>100</v>
      </c>
      <c r="G2457" s="85" t="s">
        <v>100</v>
      </c>
      <c r="H2457" s="86" t="s">
        <v>118</v>
      </c>
      <c r="I2457" s="86">
        <v>44228</v>
      </c>
      <c r="J2457" s="87">
        <v>148899.6</v>
      </c>
    </row>
    <row r="2458" spans="1:10" x14ac:dyDescent="0.3">
      <c r="A2458" s="84" t="s">
        <v>5704</v>
      </c>
      <c r="B2458" s="85" t="s">
        <v>145</v>
      </c>
      <c r="C2458" s="85" t="s">
        <v>145</v>
      </c>
      <c r="D2458" s="85" t="s">
        <v>5705</v>
      </c>
      <c r="E2458" s="85" t="s">
        <v>100</v>
      </c>
      <c r="F2458" s="85" t="s">
        <v>100</v>
      </c>
      <c r="G2458" s="85" t="s">
        <v>100</v>
      </c>
      <c r="H2458" s="86" t="s">
        <v>118</v>
      </c>
      <c r="I2458" s="86">
        <v>44228</v>
      </c>
      <c r="J2458" s="87">
        <v>523478.02</v>
      </c>
    </row>
    <row r="2459" spans="1:10" x14ac:dyDescent="0.3">
      <c r="A2459" s="84" t="s">
        <v>5706</v>
      </c>
      <c r="B2459" s="85" t="s">
        <v>145</v>
      </c>
      <c r="C2459" s="85" t="s">
        <v>145</v>
      </c>
      <c r="D2459" s="85" t="s">
        <v>5707</v>
      </c>
      <c r="E2459" s="85" t="s">
        <v>100</v>
      </c>
      <c r="F2459" s="85" t="s">
        <v>100</v>
      </c>
      <c r="G2459" s="85" t="s">
        <v>100</v>
      </c>
      <c r="H2459" s="86" t="s">
        <v>118</v>
      </c>
      <c r="I2459" s="86">
        <v>44228</v>
      </c>
      <c r="J2459" s="87">
        <v>32506.560000000001</v>
      </c>
    </row>
    <row r="2460" spans="1:10" x14ac:dyDescent="0.3">
      <c r="A2460" s="84" t="s">
        <v>5708</v>
      </c>
      <c r="B2460" s="85" t="s">
        <v>145</v>
      </c>
      <c r="C2460" s="85" t="s">
        <v>145</v>
      </c>
      <c r="D2460" s="85" t="s">
        <v>5709</v>
      </c>
      <c r="E2460" s="85" t="s">
        <v>100</v>
      </c>
      <c r="F2460" s="85" t="s">
        <v>100</v>
      </c>
      <c r="G2460" s="85" t="s">
        <v>100</v>
      </c>
      <c r="H2460" s="86" t="s">
        <v>118</v>
      </c>
      <c r="I2460" s="86">
        <v>44228</v>
      </c>
      <c r="J2460" s="87">
        <v>618972.20000000007</v>
      </c>
    </row>
    <row r="2461" spans="1:10" x14ac:dyDescent="0.3">
      <c r="A2461" s="84" t="s">
        <v>5710</v>
      </c>
      <c r="B2461" s="85" t="s">
        <v>145</v>
      </c>
      <c r="C2461" s="85" t="s">
        <v>145</v>
      </c>
      <c r="D2461" s="85" t="s">
        <v>5711</v>
      </c>
      <c r="E2461" s="85" t="s">
        <v>100</v>
      </c>
      <c r="F2461" s="85" t="s">
        <v>100</v>
      </c>
      <c r="G2461" s="85" t="s">
        <v>100</v>
      </c>
      <c r="H2461" s="86" t="s">
        <v>118</v>
      </c>
      <c r="I2461" s="86">
        <v>44228</v>
      </c>
      <c r="J2461" s="87">
        <v>945858.6</v>
      </c>
    </row>
    <row r="2462" spans="1:10" x14ac:dyDescent="0.3">
      <c r="A2462" s="84" t="s">
        <v>5712</v>
      </c>
      <c r="B2462" s="85" t="s">
        <v>145</v>
      </c>
      <c r="C2462" s="85" t="s">
        <v>145</v>
      </c>
      <c r="D2462" s="85" t="s">
        <v>5713</v>
      </c>
      <c r="E2462" s="85" t="s">
        <v>100</v>
      </c>
      <c r="F2462" s="85" t="s">
        <v>100</v>
      </c>
      <c r="G2462" s="85" t="s">
        <v>100</v>
      </c>
      <c r="H2462" s="86" t="s">
        <v>118</v>
      </c>
      <c r="I2462" s="86">
        <v>44228</v>
      </c>
      <c r="J2462" s="87">
        <v>2873806.85</v>
      </c>
    </row>
    <row r="2463" spans="1:10" x14ac:dyDescent="0.3">
      <c r="A2463" s="84" t="s">
        <v>5714</v>
      </c>
      <c r="B2463" s="85" t="s">
        <v>145</v>
      </c>
      <c r="C2463" s="85" t="s">
        <v>145</v>
      </c>
      <c r="D2463" s="85" t="s">
        <v>5715</v>
      </c>
      <c r="E2463" s="85" t="s">
        <v>100</v>
      </c>
      <c r="F2463" s="85" t="s">
        <v>100</v>
      </c>
      <c r="G2463" s="85" t="s">
        <v>100</v>
      </c>
      <c r="H2463" s="86" t="s">
        <v>118</v>
      </c>
      <c r="I2463" s="86">
        <v>44228</v>
      </c>
      <c r="J2463" s="87">
        <v>1745854.24</v>
      </c>
    </row>
    <row r="2464" spans="1:10" x14ac:dyDescent="0.3">
      <c r="A2464" s="84" t="s">
        <v>5716</v>
      </c>
      <c r="B2464" s="85" t="s">
        <v>145</v>
      </c>
      <c r="C2464" s="85" t="s">
        <v>145</v>
      </c>
      <c r="D2464" s="85" t="s">
        <v>5717</v>
      </c>
      <c r="E2464" s="85" t="s">
        <v>100</v>
      </c>
      <c r="F2464" s="85" t="s">
        <v>100</v>
      </c>
      <c r="G2464" s="85" t="s">
        <v>100</v>
      </c>
      <c r="H2464" s="86" t="s">
        <v>118</v>
      </c>
      <c r="I2464" s="86">
        <v>44228</v>
      </c>
      <c r="J2464" s="87">
        <v>222821.55</v>
      </c>
    </row>
    <row r="2465" spans="1:10" x14ac:dyDescent="0.3">
      <c r="A2465" s="84" t="s">
        <v>5718</v>
      </c>
      <c r="B2465" s="85" t="s">
        <v>145</v>
      </c>
      <c r="C2465" s="85" t="s">
        <v>145</v>
      </c>
      <c r="D2465" s="85" t="s">
        <v>5719</v>
      </c>
      <c r="E2465" s="85" t="s">
        <v>100</v>
      </c>
      <c r="F2465" s="85" t="s">
        <v>100</v>
      </c>
      <c r="G2465" s="85" t="s">
        <v>100</v>
      </c>
      <c r="H2465" s="86" t="s">
        <v>118</v>
      </c>
      <c r="I2465" s="86">
        <v>44228</v>
      </c>
      <c r="J2465" s="87">
        <v>291296.25</v>
      </c>
    </row>
    <row r="2466" spans="1:10" x14ac:dyDescent="0.3">
      <c r="A2466" s="84" t="s">
        <v>5720</v>
      </c>
      <c r="B2466" s="85" t="s">
        <v>145</v>
      </c>
      <c r="C2466" s="85" t="s">
        <v>145</v>
      </c>
      <c r="D2466" s="85" t="s">
        <v>5721</v>
      </c>
      <c r="E2466" s="85" t="s">
        <v>100</v>
      </c>
      <c r="F2466" s="85" t="s">
        <v>100</v>
      </c>
      <c r="G2466" s="85" t="s">
        <v>100</v>
      </c>
      <c r="H2466" s="86" t="s">
        <v>118</v>
      </c>
      <c r="I2466" s="86">
        <v>44228</v>
      </c>
      <c r="J2466" s="87">
        <v>255895.2</v>
      </c>
    </row>
    <row r="2467" spans="1:10" x14ac:dyDescent="0.3">
      <c r="A2467" s="84" t="s">
        <v>5722</v>
      </c>
      <c r="B2467" s="85" t="s">
        <v>145</v>
      </c>
      <c r="C2467" s="85" t="s">
        <v>145</v>
      </c>
      <c r="D2467" s="85" t="s">
        <v>5723</v>
      </c>
      <c r="E2467" s="85" t="s">
        <v>100</v>
      </c>
      <c r="F2467" s="85" t="s">
        <v>100</v>
      </c>
      <c r="G2467" s="85" t="s">
        <v>100</v>
      </c>
      <c r="H2467" s="86" t="s">
        <v>118</v>
      </c>
      <c r="I2467" s="86">
        <v>44228</v>
      </c>
      <c r="J2467" s="87">
        <v>255895.2</v>
      </c>
    </row>
    <row r="2468" spans="1:10" x14ac:dyDescent="0.3">
      <c r="A2468" s="84" t="s">
        <v>5724</v>
      </c>
      <c r="B2468" s="85" t="s">
        <v>145</v>
      </c>
      <c r="C2468" s="85" t="s">
        <v>145</v>
      </c>
      <c r="D2468" s="85" t="s">
        <v>5725</v>
      </c>
      <c r="E2468" s="85" t="s">
        <v>100</v>
      </c>
      <c r="F2468" s="85" t="s">
        <v>100</v>
      </c>
      <c r="G2468" s="85" t="s">
        <v>100</v>
      </c>
      <c r="H2468" s="86" t="s">
        <v>118</v>
      </c>
      <c r="I2468" s="86">
        <v>44228</v>
      </c>
      <c r="J2468" s="87">
        <v>3194886.24</v>
      </c>
    </row>
    <row r="2469" spans="1:10" x14ac:dyDescent="0.3">
      <c r="A2469" s="84" t="s">
        <v>5726</v>
      </c>
      <c r="B2469" s="85" t="s">
        <v>145</v>
      </c>
      <c r="C2469" s="85" t="s">
        <v>145</v>
      </c>
      <c r="D2469" s="85" t="s">
        <v>5727</v>
      </c>
      <c r="E2469" s="85" t="s">
        <v>100</v>
      </c>
      <c r="F2469" s="85" t="s">
        <v>100</v>
      </c>
      <c r="G2469" s="85" t="s">
        <v>100</v>
      </c>
      <c r="H2469" s="86" t="s">
        <v>118</v>
      </c>
      <c r="I2469" s="86">
        <v>44228</v>
      </c>
      <c r="J2469" s="87">
        <v>307074.24</v>
      </c>
    </row>
    <row r="2470" spans="1:10" x14ac:dyDescent="0.3">
      <c r="A2470" s="84" t="s">
        <v>5728</v>
      </c>
      <c r="B2470" s="85" t="s">
        <v>145</v>
      </c>
      <c r="C2470" s="85" t="s">
        <v>145</v>
      </c>
      <c r="D2470" s="85" t="s">
        <v>5729</v>
      </c>
      <c r="E2470" s="85" t="s">
        <v>100</v>
      </c>
      <c r="F2470" s="85" t="s">
        <v>100</v>
      </c>
      <c r="G2470" s="85" t="s">
        <v>100</v>
      </c>
      <c r="H2470" s="86" t="s">
        <v>118</v>
      </c>
      <c r="I2470" s="86">
        <v>44228</v>
      </c>
      <c r="J2470" s="87">
        <v>486435.78</v>
      </c>
    </row>
    <row r="2471" spans="1:10" x14ac:dyDescent="0.3">
      <c r="A2471" s="84" t="s">
        <v>5730</v>
      </c>
      <c r="B2471" s="85" t="s">
        <v>145</v>
      </c>
      <c r="C2471" s="85" t="s">
        <v>145</v>
      </c>
      <c r="D2471" s="85" t="s">
        <v>5731</v>
      </c>
      <c r="E2471" s="85" t="s">
        <v>100</v>
      </c>
      <c r="F2471" s="85" t="s">
        <v>100</v>
      </c>
      <c r="G2471" s="85" t="s">
        <v>100</v>
      </c>
      <c r="H2471" s="86" t="s">
        <v>118</v>
      </c>
      <c r="I2471" s="86">
        <v>44228</v>
      </c>
      <c r="J2471" s="87">
        <v>102358.08</v>
      </c>
    </row>
    <row r="2472" spans="1:10" x14ac:dyDescent="0.3">
      <c r="A2472" s="84" t="s">
        <v>5732</v>
      </c>
      <c r="B2472" s="85" t="s">
        <v>145</v>
      </c>
      <c r="C2472" s="85" t="s">
        <v>145</v>
      </c>
      <c r="D2472" s="85" t="s">
        <v>5733</v>
      </c>
      <c r="E2472" s="85" t="s">
        <v>100</v>
      </c>
      <c r="F2472" s="85" t="s">
        <v>100</v>
      </c>
      <c r="G2472" s="85" t="s">
        <v>100</v>
      </c>
      <c r="H2472" s="86" t="s">
        <v>118</v>
      </c>
      <c r="I2472" s="86">
        <v>44228</v>
      </c>
      <c r="J2472" s="87">
        <v>2637638.62</v>
      </c>
    </row>
    <row r="2473" spans="1:10" ht="24" x14ac:dyDescent="0.3">
      <c r="A2473" s="84" t="s">
        <v>5734</v>
      </c>
      <c r="B2473" s="85" t="s">
        <v>145</v>
      </c>
      <c r="C2473" s="85" t="s">
        <v>145</v>
      </c>
      <c r="D2473" s="85" t="s">
        <v>5735</v>
      </c>
      <c r="E2473" s="85" t="s">
        <v>100</v>
      </c>
      <c r="F2473" s="85" t="s">
        <v>100</v>
      </c>
      <c r="G2473" s="85" t="s">
        <v>100</v>
      </c>
      <c r="H2473" s="86" t="s">
        <v>118</v>
      </c>
      <c r="I2473" s="86">
        <v>44228</v>
      </c>
      <c r="J2473" s="87">
        <v>68238.720000000001</v>
      </c>
    </row>
    <row r="2474" spans="1:10" x14ac:dyDescent="0.3">
      <c r="A2474" s="84" t="s">
        <v>5736</v>
      </c>
      <c r="B2474" s="85" t="s">
        <v>145</v>
      </c>
      <c r="C2474" s="85" t="s">
        <v>145</v>
      </c>
      <c r="D2474" s="85" t="s">
        <v>5737</v>
      </c>
      <c r="E2474" s="85" t="s">
        <v>100</v>
      </c>
      <c r="F2474" s="85" t="s">
        <v>100</v>
      </c>
      <c r="G2474" s="85" t="s">
        <v>100</v>
      </c>
      <c r="H2474" s="86" t="s">
        <v>118</v>
      </c>
      <c r="I2474" s="86">
        <v>44228</v>
      </c>
      <c r="J2474" s="87">
        <v>307074.24</v>
      </c>
    </row>
    <row r="2475" spans="1:10" ht="48" x14ac:dyDescent="0.3">
      <c r="A2475" s="84" t="s">
        <v>5738</v>
      </c>
      <c r="B2475" s="85" t="s">
        <v>115</v>
      </c>
      <c r="C2475" s="85" t="s">
        <v>115</v>
      </c>
      <c r="D2475" s="85" t="s">
        <v>5739</v>
      </c>
      <c r="E2475" s="85" t="s">
        <v>100</v>
      </c>
      <c r="F2475" s="85" t="s">
        <v>130</v>
      </c>
      <c r="G2475" s="85" t="s">
        <v>2641</v>
      </c>
      <c r="H2475" s="86" t="s">
        <v>118</v>
      </c>
      <c r="I2475" s="86">
        <v>45016</v>
      </c>
      <c r="J2475" s="87">
        <v>21269872.510000002</v>
      </c>
    </row>
    <row r="2476" spans="1:10" x14ac:dyDescent="0.3">
      <c r="A2476" s="84" t="s">
        <v>5740</v>
      </c>
      <c r="B2476" s="85" t="s">
        <v>145</v>
      </c>
      <c r="C2476" s="85" t="s">
        <v>145</v>
      </c>
      <c r="D2476" s="85" t="s">
        <v>5741</v>
      </c>
      <c r="E2476" s="85" t="s">
        <v>100</v>
      </c>
      <c r="F2476" s="85" t="s">
        <v>100</v>
      </c>
      <c r="G2476" s="85" t="s">
        <v>100</v>
      </c>
      <c r="H2476" s="86" t="s">
        <v>118</v>
      </c>
      <c r="I2476" s="86">
        <v>44228</v>
      </c>
      <c r="J2476" s="87">
        <v>1479624.2999999998</v>
      </c>
    </row>
    <row r="2477" spans="1:10" ht="24" x14ac:dyDescent="0.3">
      <c r="A2477" s="84" t="s">
        <v>5742</v>
      </c>
      <c r="B2477" s="85" t="s">
        <v>145</v>
      </c>
      <c r="C2477" s="85" t="s">
        <v>145</v>
      </c>
      <c r="D2477" s="85" t="s">
        <v>5743</v>
      </c>
      <c r="E2477" s="85" t="s">
        <v>100</v>
      </c>
      <c r="F2477" s="85" t="s">
        <v>100</v>
      </c>
      <c r="G2477" s="85" t="s">
        <v>100</v>
      </c>
      <c r="H2477" s="86" t="s">
        <v>118</v>
      </c>
      <c r="I2477" s="86">
        <v>44228</v>
      </c>
      <c r="J2477" s="87">
        <v>543741.12</v>
      </c>
    </row>
    <row r="2478" spans="1:10" x14ac:dyDescent="0.3">
      <c r="A2478" s="84" t="s">
        <v>5744</v>
      </c>
      <c r="B2478" s="85" t="s">
        <v>145</v>
      </c>
      <c r="C2478" s="85" t="s">
        <v>145</v>
      </c>
      <c r="D2478" s="85" t="s">
        <v>5745</v>
      </c>
      <c r="E2478" s="85" t="s">
        <v>100</v>
      </c>
      <c r="F2478" s="85" t="s">
        <v>100</v>
      </c>
      <c r="G2478" s="85" t="s">
        <v>100</v>
      </c>
      <c r="H2478" s="86" t="s">
        <v>118</v>
      </c>
      <c r="I2478" s="86">
        <v>44228</v>
      </c>
      <c r="J2478" s="87">
        <v>196045.91999999998</v>
      </c>
    </row>
    <row r="2479" spans="1:10" x14ac:dyDescent="0.3">
      <c r="A2479" s="84" t="s">
        <v>5746</v>
      </c>
      <c r="B2479" s="85" t="s">
        <v>145</v>
      </c>
      <c r="C2479" s="85" t="s">
        <v>145</v>
      </c>
      <c r="D2479" s="85" t="s">
        <v>5747</v>
      </c>
      <c r="E2479" s="85" t="s">
        <v>100</v>
      </c>
      <c r="F2479" s="85" t="s">
        <v>100</v>
      </c>
      <c r="G2479" s="85" t="s">
        <v>100</v>
      </c>
      <c r="H2479" s="86" t="s">
        <v>118</v>
      </c>
      <c r="I2479" s="86">
        <v>44342</v>
      </c>
      <c r="J2479" s="87">
        <v>435891.45999999996</v>
      </c>
    </row>
    <row r="2480" spans="1:10" ht="24" x14ac:dyDescent="0.3">
      <c r="A2480" s="84" t="s">
        <v>5748</v>
      </c>
      <c r="B2480" s="85" t="s">
        <v>145</v>
      </c>
      <c r="C2480" s="85" t="s">
        <v>145</v>
      </c>
      <c r="D2480" s="85" t="s">
        <v>5749</v>
      </c>
      <c r="E2480" s="85" t="s">
        <v>100</v>
      </c>
      <c r="F2480" s="85" t="s">
        <v>100</v>
      </c>
      <c r="G2480" s="85" t="s">
        <v>100</v>
      </c>
      <c r="H2480" s="86" t="s">
        <v>118</v>
      </c>
      <c r="I2480" s="86">
        <v>44228</v>
      </c>
      <c r="J2480" s="87">
        <v>1231875.8</v>
      </c>
    </row>
    <row r="2481" spans="1:10" ht="24" x14ac:dyDescent="0.3">
      <c r="A2481" s="84" t="s">
        <v>5750</v>
      </c>
      <c r="B2481" s="85" t="s">
        <v>3382</v>
      </c>
      <c r="C2481" s="85" t="s">
        <v>3382</v>
      </c>
      <c r="D2481" s="85" t="s">
        <v>5751</v>
      </c>
      <c r="E2481" s="85" t="s">
        <v>193</v>
      </c>
      <c r="F2481" s="85" t="s">
        <v>100</v>
      </c>
      <c r="G2481" s="85" t="s">
        <v>100</v>
      </c>
      <c r="H2481" s="86" t="s">
        <v>118</v>
      </c>
      <c r="I2481" s="86">
        <v>45169</v>
      </c>
      <c r="J2481" s="87">
        <v>3515818.45</v>
      </c>
    </row>
    <row r="2482" spans="1:10" x14ac:dyDescent="0.3">
      <c r="A2482" s="84" t="s">
        <v>5752</v>
      </c>
      <c r="B2482" s="85" t="s">
        <v>145</v>
      </c>
      <c r="C2482" s="85" t="s">
        <v>145</v>
      </c>
      <c r="D2482" s="85" t="s">
        <v>5753</v>
      </c>
      <c r="E2482" s="85" t="s">
        <v>100</v>
      </c>
      <c r="F2482" s="85" t="s">
        <v>100</v>
      </c>
      <c r="G2482" s="85" t="s">
        <v>100</v>
      </c>
      <c r="H2482" s="86" t="s">
        <v>118</v>
      </c>
      <c r="I2482" s="86">
        <v>44228</v>
      </c>
      <c r="J2482" s="87">
        <v>398064.73</v>
      </c>
    </row>
    <row r="2483" spans="1:10" ht="36" x14ac:dyDescent="0.3">
      <c r="A2483" s="84" t="s">
        <v>5754</v>
      </c>
      <c r="B2483" s="85" t="s">
        <v>145</v>
      </c>
      <c r="C2483" s="85" t="s">
        <v>145</v>
      </c>
      <c r="D2483" s="85" t="s">
        <v>5755</v>
      </c>
      <c r="E2483" s="85" t="s">
        <v>100</v>
      </c>
      <c r="F2483" s="85" t="s">
        <v>162</v>
      </c>
      <c r="G2483" s="85" t="s">
        <v>163</v>
      </c>
      <c r="H2483" s="86" t="s">
        <v>118</v>
      </c>
      <c r="I2483" s="86">
        <v>44600</v>
      </c>
      <c r="J2483" s="87">
        <v>742765.02</v>
      </c>
    </row>
    <row r="2484" spans="1:10" x14ac:dyDescent="0.3">
      <c r="A2484" s="84" t="s">
        <v>5756</v>
      </c>
      <c r="B2484" s="85" t="s">
        <v>145</v>
      </c>
      <c r="C2484" s="85" t="s">
        <v>145</v>
      </c>
      <c r="D2484" s="85" t="s">
        <v>5753</v>
      </c>
      <c r="E2484" s="85" t="s">
        <v>100</v>
      </c>
      <c r="F2484" s="85" t="s">
        <v>100</v>
      </c>
      <c r="G2484" s="85" t="s">
        <v>100</v>
      </c>
      <c r="H2484" s="86" t="s">
        <v>118</v>
      </c>
      <c r="I2484" s="86">
        <v>44228</v>
      </c>
      <c r="J2484" s="87">
        <v>398064.73</v>
      </c>
    </row>
    <row r="2485" spans="1:10" ht="48" x14ac:dyDescent="0.3">
      <c r="A2485" s="84" t="s">
        <v>5757</v>
      </c>
      <c r="B2485" s="85" t="s">
        <v>115</v>
      </c>
      <c r="C2485" s="85" t="s">
        <v>115</v>
      </c>
      <c r="D2485" s="85" t="s">
        <v>5758</v>
      </c>
      <c r="E2485" s="85" t="s">
        <v>100</v>
      </c>
      <c r="F2485" s="85" t="s">
        <v>5759</v>
      </c>
      <c r="G2485" s="85" t="s">
        <v>5760</v>
      </c>
      <c r="H2485" s="86" t="s">
        <v>118</v>
      </c>
      <c r="I2485" s="86">
        <v>44544</v>
      </c>
      <c r="J2485" s="87">
        <v>25042251</v>
      </c>
    </row>
    <row r="2486" spans="1:10" ht="24" x14ac:dyDescent="0.3">
      <c r="A2486" s="84" t="s">
        <v>5761</v>
      </c>
      <c r="B2486" s="85" t="s">
        <v>145</v>
      </c>
      <c r="C2486" s="85" t="s">
        <v>145</v>
      </c>
      <c r="D2486" s="85" t="s">
        <v>5762</v>
      </c>
      <c r="E2486" s="85" t="s">
        <v>100</v>
      </c>
      <c r="F2486" s="85" t="s">
        <v>100</v>
      </c>
      <c r="G2486" s="85" t="s">
        <v>100</v>
      </c>
      <c r="H2486" s="86" t="s">
        <v>118</v>
      </c>
      <c r="I2486" s="86">
        <v>44582</v>
      </c>
      <c r="J2486" s="87">
        <v>2570716.8000000003</v>
      </c>
    </row>
    <row r="2487" spans="1:10" x14ac:dyDescent="0.3">
      <c r="A2487" s="84" t="s">
        <v>5763</v>
      </c>
      <c r="B2487" s="85" t="s">
        <v>145</v>
      </c>
      <c r="C2487" s="85" t="s">
        <v>145</v>
      </c>
      <c r="D2487" s="85" t="s">
        <v>5764</v>
      </c>
      <c r="E2487" s="85" t="s">
        <v>100</v>
      </c>
      <c r="F2487" s="85" t="s">
        <v>100</v>
      </c>
      <c r="G2487" s="85" t="s">
        <v>100</v>
      </c>
      <c r="H2487" s="86" t="s">
        <v>118</v>
      </c>
      <c r="I2487" s="86">
        <v>44228</v>
      </c>
      <c r="J2487" s="87">
        <v>1532664</v>
      </c>
    </row>
    <row r="2488" spans="1:10" ht="48" x14ac:dyDescent="0.3">
      <c r="A2488" s="84" t="s">
        <v>5765</v>
      </c>
      <c r="B2488" s="85" t="s">
        <v>4364</v>
      </c>
      <c r="C2488" s="85" t="s">
        <v>3382</v>
      </c>
      <c r="D2488" s="85" t="s">
        <v>5766</v>
      </c>
      <c r="E2488" s="85" t="s">
        <v>5767</v>
      </c>
      <c r="F2488" s="85" t="s">
        <v>135</v>
      </c>
      <c r="G2488" s="85" t="s">
        <v>136</v>
      </c>
      <c r="H2488" s="86" t="s">
        <v>118</v>
      </c>
      <c r="I2488" s="86">
        <v>44743</v>
      </c>
      <c r="J2488" s="87">
        <v>12372658.159999998</v>
      </c>
    </row>
    <row r="2489" spans="1:10" x14ac:dyDescent="0.3">
      <c r="A2489" s="84" t="s">
        <v>5768</v>
      </c>
      <c r="B2489" s="85" t="s">
        <v>145</v>
      </c>
      <c r="C2489" s="85" t="s">
        <v>145</v>
      </c>
      <c r="D2489" s="85" t="s">
        <v>5769</v>
      </c>
      <c r="E2489" s="85" t="s">
        <v>100</v>
      </c>
      <c r="F2489" s="85" t="s">
        <v>100</v>
      </c>
      <c r="G2489" s="85" t="s">
        <v>100</v>
      </c>
      <c r="H2489" s="86" t="s">
        <v>118</v>
      </c>
      <c r="I2489" s="86">
        <v>44228</v>
      </c>
      <c r="J2489" s="87">
        <v>196045.91999999998</v>
      </c>
    </row>
    <row r="2490" spans="1:10" ht="24" x14ac:dyDescent="0.3">
      <c r="A2490" s="84" t="s">
        <v>5770</v>
      </c>
      <c r="B2490" s="85" t="s">
        <v>145</v>
      </c>
      <c r="C2490" s="85" t="s">
        <v>145</v>
      </c>
      <c r="D2490" s="85" t="s">
        <v>5771</v>
      </c>
      <c r="E2490" s="85" t="s">
        <v>100</v>
      </c>
      <c r="F2490" s="85" t="s">
        <v>100</v>
      </c>
      <c r="G2490" s="85" t="s">
        <v>100</v>
      </c>
      <c r="H2490" s="86" t="s">
        <v>118</v>
      </c>
      <c r="I2490" s="86">
        <v>44228</v>
      </c>
      <c r="J2490" s="87">
        <v>360053.47000000003</v>
      </c>
    </row>
    <row r="2491" spans="1:10" x14ac:dyDescent="0.3">
      <c r="A2491" s="84" t="s">
        <v>5772</v>
      </c>
      <c r="B2491" s="85" t="s">
        <v>145</v>
      </c>
      <c r="C2491" s="85" t="s">
        <v>145</v>
      </c>
      <c r="D2491" s="85" t="s">
        <v>5773</v>
      </c>
      <c r="E2491" s="85" t="s">
        <v>100</v>
      </c>
      <c r="F2491" s="85" t="s">
        <v>100</v>
      </c>
      <c r="G2491" s="85" t="s">
        <v>100</v>
      </c>
      <c r="H2491" s="86" t="s">
        <v>118</v>
      </c>
      <c r="I2491" s="86">
        <v>44228</v>
      </c>
      <c r="J2491" s="87">
        <v>557550</v>
      </c>
    </row>
    <row r="2492" spans="1:10" ht="24" x14ac:dyDescent="0.3">
      <c r="A2492" s="84" t="s">
        <v>5774</v>
      </c>
      <c r="B2492" s="85" t="s">
        <v>188</v>
      </c>
      <c r="C2492" s="85" t="s">
        <v>188</v>
      </c>
      <c r="D2492" s="85" t="s">
        <v>5775</v>
      </c>
      <c r="E2492" s="85" t="s">
        <v>100</v>
      </c>
      <c r="F2492" s="85" t="s">
        <v>162</v>
      </c>
      <c r="G2492" s="85" t="s">
        <v>163</v>
      </c>
      <c r="H2492" s="86" t="s">
        <v>118</v>
      </c>
      <c r="I2492" s="86">
        <v>45017</v>
      </c>
      <c r="J2492" s="87">
        <v>13055226.360000001</v>
      </c>
    </row>
    <row r="2493" spans="1:10" ht="24" x14ac:dyDescent="0.3">
      <c r="A2493" s="84" t="s">
        <v>5776</v>
      </c>
      <c r="B2493" s="85" t="s">
        <v>145</v>
      </c>
      <c r="C2493" s="85" t="s">
        <v>145</v>
      </c>
      <c r="D2493" s="85" t="s">
        <v>5777</v>
      </c>
      <c r="E2493" s="85" t="s">
        <v>100</v>
      </c>
      <c r="F2493" s="85" t="s">
        <v>100</v>
      </c>
      <c r="G2493" s="85" t="s">
        <v>100</v>
      </c>
      <c r="H2493" s="86" t="s">
        <v>118</v>
      </c>
      <c r="I2493" s="86">
        <v>44228</v>
      </c>
      <c r="J2493" s="87">
        <v>718189.56</v>
      </c>
    </row>
    <row r="2494" spans="1:10" x14ac:dyDescent="0.3">
      <c r="A2494" s="84" t="s">
        <v>5778</v>
      </c>
      <c r="B2494" s="85" t="s">
        <v>145</v>
      </c>
      <c r="C2494" s="85" t="s">
        <v>145</v>
      </c>
      <c r="D2494" s="85" t="s">
        <v>5779</v>
      </c>
      <c r="E2494" s="85" t="s">
        <v>100</v>
      </c>
      <c r="F2494" s="85" t="s">
        <v>100</v>
      </c>
      <c r="G2494" s="85" t="s">
        <v>100</v>
      </c>
      <c r="H2494" s="86" t="s">
        <v>118</v>
      </c>
      <c r="I2494" s="86">
        <v>44560</v>
      </c>
      <c r="J2494" s="87">
        <v>228807.7</v>
      </c>
    </row>
    <row r="2495" spans="1:10" x14ac:dyDescent="0.3">
      <c r="A2495" s="84" t="s">
        <v>5780</v>
      </c>
      <c r="B2495" s="85" t="s">
        <v>145</v>
      </c>
      <c r="C2495" s="85" t="s">
        <v>145</v>
      </c>
      <c r="D2495" s="85" t="s">
        <v>5781</v>
      </c>
      <c r="E2495" s="85" t="s">
        <v>100</v>
      </c>
      <c r="F2495" s="85" t="s">
        <v>100</v>
      </c>
      <c r="G2495" s="85" t="s">
        <v>100</v>
      </c>
      <c r="H2495" s="86" t="s">
        <v>118</v>
      </c>
      <c r="I2495" s="86">
        <v>44585</v>
      </c>
      <c r="J2495" s="87">
        <v>373879.19</v>
      </c>
    </row>
    <row r="2496" spans="1:10" ht="48" x14ac:dyDescent="0.3">
      <c r="A2496" s="84" t="s">
        <v>5782</v>
      </c>
      <c r="B2496" s="85" t="s">
        <v>4453</v>
      </c>
      <c r="C2496" s="85" t="s">
        <v>4453</v>
      </c>
      <c r="D2496" s="85" t="s">
        <v>5783</v>
      </c>
      <c r="E2496" s="85" t="s">
        <v>100</v>
      </c>
      <c r="F2496" s="85" t="s">
        <v>162</v>
      </c>
      <c r="G2496" s="85" t="s">
        <v>163</v>
      </c>
      <c r="H2496" s="86" t="s">
        <v>118</v>
      </c>
      <c r="I2496" s="86">
        <v>44781</v>
      </c>
      <c r="J2496" s="87">
        <v>1075611.54</v>
      </c>
    </row>
    <row r="2497" spans="1:10" ht="24" x14ac:dyDescent="0.3">
      <c r="A2497" s="84" t="s">
        <v>5784</v>
      </c>
      <c r="B2497" s="85" t="s">
        <v>145</v>
      </c>
      <c r="C2497" s="85" t="s">
        <v>145</v>
      </c>
      <c r="D2497" s="85" t="s">
        <v>5785</v>
      </c>
      <c r="E2497" s="85" t="s">
        <v>100</v>
      </c>
      <c r="F2497" s="85" t="s">
        <v>100</v>
      </c>
      <c r="G2497" s="85" t="s">
        <v>100</v>
      </c>
      <c r="H2497" s="86" t="s">
        <v>118</v>
      </c>
      <c r="I2497" s="86">
        <v>44928</v>
      </c>
      <c r="J2497" s="87">
        <v>2774970</v>
      </c>
    </row>
    <row r="2498" spans="1:10" ht="24" x14ac:dyDescent="0.3">
      <c r="A2498" s="84" t="s">
        <v>5786</v>
      </c>
      <c r="B2498" s="85" t="s">
        <v>188</v>
      </c>
      <c r="C2498" s="85" t="s">
        <v>188</v>
      </c>
      <c r="D2498" s="85" t="s">
        <v>5787</v>
      </c>
      <c r="E2498" s="85" t="s">
        <v>100</v>
      </c>
      <c r="F2498" s="85" t="s">
        <v>420</v>
      </c>
      <c r="G2498" s="85" t="s">
        <v>5788</v>
      </c>
      <c r="H2498" s="86" t="s">
        <v>118</v>
      </c>
      <c r="I2498" s="86">
        <v>44938</v>
      </c>
      <c r="J2498" s="87">
        <v>9235616.6600000001</v>
      </c>
    </row>
    <row r="2499" spans="1:10" x14ac:dyDescent="0.3">
      <c r="A2499" s="84" t="s">
        <v>5789</v>
      </c>
      <c r="B2499" s="85" t="s">
        <v>145</v>
      </c>
      <c r="C2499" s="85" t="s">
        <v>145</v>
      </c>
      <c r="D2499" s="85" t="s">
        <v>5790</v>
      </c>
      <c r="E2499" s="85" t="s">
        <v>100</v>
      </c>
      <c r="F2499" s="85" t="s">
        <v>100</v>
      </c>
      <c r="G2499" s="85" t="s">
        <v>100</v>
      </c>
      <c r="H2499" s="86" t="s">
        <v>118</v>
      </c>
      <c r="I2499" s="86">
        <v>44585</v>
      </c>
      <c r="J2499" s="87">
        <v>427290.5</v>
      </c>
    </row>
    <row r="2500" spans="1:10" x14ac:dyDescent="0.3">
      <c r="A2500" s="84" t="s">
        <v>5791</v>
      </c>
      <c r="B2500" s="85" t="s">
        <v>145</v>
      </c>
      <c r="C2500" s="85" t="s">
        <v>145</v>
      </c>
      <c r="D2500" s="85" t="s">
        <v>5792</v>
      </c>
      <c r="E2500" s="85" t="s">
        <v>100</v>
      </c>
      <c r="F2500" s="85" t="s">
        <v>100</v>
      </c>
      <c r="G2500" s="85" t="s">
        <v>100</v>
      </c>
      <c r="H2500" s="86" t="s">
        <v>118</v>
      </c>
      <c r="I2500" s="86">
        <v>44228</v>
      </c>
      <c r="J2500" s="87">
        <v>2415667.0700000003</v>
      </c>
    </row>
    <row r="2501" spans="1:10" ht="24" x14ac:dyDescent="0.3">
      <c r="A2501" s="84" t="s">
        <v>5793</v>
      </c>
      <c r="B2501" s="85" t="s">
        <v>188</v>
      </c>
      <c r="C2501" s="85" t="s">
        <v>188</v>
      </c>
      <c r="D2501" s="85" t="s">
        <v>5794</v>
      </c>
      <c r="E2501" s="85" t="s">
        <v>100</v>
      </c>
      <c r="F2501" s="85" t="s">
        <v>130</v>
      </c>
      <c r="G2501" s="85" t="s">
        <v>1328</v>
      </c>
      <c r="H2501" s="86" t="s">
        <v>118</v>
      </c>
      <c r="I2501" s="86">
        <v>44938</v>
      </c>
      <c r="J2501" s="87">
        <v>6271758.6299999999</v>
      </c>
    </row>
    <row r="2502" spans="1:10" ht="36" x14ac:dyDescent="0.3">
      <c r="A2502" s="84" t="s">
        <v>5795</v>
      </c>
      <c r="B2502" s="85" t="s">
        <v>188</v>
      </c>
      <c r="C2502" s="85" t="s">
        <v>188</v>
      </c>
      <c r="D2502" s="85" t="s">
        <v>5796</v>
      </c>
      <c r="E2502" s="85" t="s">
        <v>100</v>
      </c>
      <c r="F2502" s="85" t="s">
        <v>5797</v>
      </c>
      <c r="G2502" s="85" t="s">
        <v>5798</v>
      </c>
      <c r="H2502" s="86" t="s">
        <v>118</v>
      </c>
      <c r="I2502" s="86">
        <v>44713</v>
      </c>
      <c r="J2502" s="87">
        <v>930239</v>
      </c>
    </row>
    <row r="2503" spans="1:10" ht="36" x14ac:dyDescent="0.3">
      <c r="A2503" s="84" t="s">
        <v>5799</v>
      </c>
      <c r="B2503" s="85" t="s">
        <v>3785</v>
      </c>
      <c r="C2503" s="85" t="s">
        <v>188</v>
      </c>
      <c r="D2503" s="85" t="s">
        <v>5800</v>
      </c>
      <c r="E2503" s="85" t="s">
        <v>2507</v>
      </c>
      <c r="F2503" s="85" t="s">
        <v>135</v>
      </c>
      <c r="G2503" s="85" t="s">
        <v>136</v>
      </c>
      <c r="H2503" s="86" t="s">
        <v>118</v>
      </c>
      <c r="I2503" s="86">
        <v>44536</v>
      </c>
      <c r="J2503" s="87">
        <v>19017718.77</v>
      </c>
    </row>
    <row r="2504" spans="1:10" ht="24" x14ac:dyDescent="0.3">
      <c r="A2504" s="84" t="s">
        <v>5801</v>
      </c>
      <c r="B2504" s="85" t="s">
        <v>145</v>
      </c>
      <c r="C2504" s="85" t="s">
        <v>145</v>
      </c>
      <c r="D2504" s="85" t="s">
        <v>5802</v>
      </c>
      <c r="E2504" s="85" t="s">
        <v>100</v>
      </c>
      <c r="F2504" s="85" t="s">
        <v>100</v>
      </c>
      <c r="G2504" s="85" t="s">
        <v>100</v>
      </c>
      <c r="H2504" s="86" t="s">
        <v>118</v>
      </c>
      <c r="I2504" s="86">
        <v>44228</v>
      </c>
      <c r="J2504" s="87">
        <v>432524.79999999999</v>
      </c>
    </row>
    <row r="2505" spans="1:10" x14ac:dyDescent="0.3">
      <c r="A2505" s="84" t="s">
        <v>5803</v>
      </c>
      <c r="B2505" s="85" t="s">
        <v>145</v>
      </c>
      <c r="C2505" s="85" t="s">
        <v>145</v>
      </c>
      <c r="D2505" s="85" t="s">
        <v>5804</v>
      </c>
      <c r="E2505" s="85" t="s">
        <v>100</v>
      </c>
      <c r="F2505" s="85" t="s">
        <v>100</v>
      </c>
      <c r="G2505" s="85" t="s">
        <v>100</v>
      </c>
      <c r="H2505" s="86" t="s">
        <v>118</v>
      </c>
      <c r="I2505" s="86">
        <v>44228</v>
      </c>
      <c r="J2505" s="87">
        <v>186550.44</v>
      </c>
    </row>
    <row r="2506" spans="1:10" ht="24" x14ac:dyDescent="0.3">
      <c r="A2506" s="84" t="s">
        <v>5805</v>
      </c>
      <c r="B2506" s="85" t="s">
        <v>145</v>
      </c>
      <c r="C2506" s="85" t="s">
        <v>145</v>
      </c>
      <c r="D2506" s="85" t="s">
        <v>5806</v>
      </c>
      <c r="E2506" s="85" t="s">
        <v>100</v>
      </c>
      <c r="F2506" s="85" t="s">
        <v>100</v>
      </c>
      <c r="G2506" s="85" t="s">
        <v>100</v>
      </c>
      <c r="H2506" s="86" t="s">
        <v>118</v>
      </c>
      <c r="I2506" s="86">
        <v>44228</v>
      </c>
      <c r="J2506" s="87">
        <v>102146.4</v>
      </c>
    </row>
    <row r="2507" spans="1:10" ht="24" x14ac:dyDescent="0.3">
      <c r="A2507" s="84" t="s">
        <v>5807</v>
      </c>
      <c r="B2507" s="85" t="s">
        <v>145</v>
      </c>
      <c r="C2507" s="85" t="s">
        <v>145</v>
      </c>
      <c r="D2507" s="85" t="s">
        <v>5808</v>
      </c>
      <c r="E2507" s="85" t="s">
        <v>100</v>
      </c>
      <c r="F2507" s="85" t="s">
        <v>100</v>
      </c>
      <c r="G2507" s="85" t="s">
        <v>100</v>
      </c>
      <c r="H2507" s="86" t="s">
        <v>118</v>
      </c>
      <c r="I2507" s="86">
        <v>44228</v>
      </c>
      <c r="J2507" s="87">
        <v>3666510.2199999997</v>
      </c>
    </row>
    <row r="2508" spans="1:10" ht="36" x14ac:dyDescent="0.3">
      <c r="A2508" s="84" t="s">
        <v>5809</v>
      </c>
      <c r="B2508" s="85" t="s">
        <v>4364</v>
      </c>
      <c r="C2508" s="85" t="s">
        <v>3382</v>
      </c>
      <c r="D2508" s="85" t="s">
        <v>5810</v>
      </c>
      <c r="E2508" s="85" t="s">
        <v>193</v>
      </c>
      <c r="F2508" s="85" t="s">
        <v>100</v>
      </c>
      <c r="G2508" s="85" t="s">
        <v>100</v>
      </c>
      <c r="H2508" s="86" t="s">
        <v>118</v>
      </c>
      <c r="I2508" s="86">
        <v>44503</v>
      </c>
      <c r="J2508" s="87">
        <v>2289996.4</v>
      </c>
    </row>
    <row r="2509" spans="1:10" ht="24" x14ac:dyDescent="0.3">
      <c r="A2509" s="84" t="s">
        <v>5811</v>
      </c>
      <c r="B2509" s="85" t="s">
        <v>145</v>
      </c>
      <c r="C2509" s="85" t="s">
        <v>145</v>
      </c>
      <c r="D2509" s="85" t="s">
        <v>5812</v>
      </c>
      <c r="E2509" s="85" t="s">
        <v>100</v>
      </c>
      <c r="F2509" s="85" t="s">
        <v>100</v>
      </c>
      <c r="G2509" s="85" t="s">
        <v>100</v>
      </c>
      <c r="H2509" s="86" t="s">
        <v>118</v>
      </c>
      <c r="I2509" s="86">
        <v>44588</v>
      </c>
      <c r="J2509" s="87">
        <v>183769.34</v>
      </c>
    </row>
    <row r="2510" spans="1:10" ht="24" x14ac:dyDescent="0.3">
      <c r="A2510" s="84" t="s">
        <v>5813</v>
      </c>
      <c r="B2510" s="85" t="s">
        <v>145</v>
      </c>
      <c r="C2510" s="85" t="s">
        <v>145</v>
      </c>
      <c r="D2510" s="85" t="s">
        <v>5814</v>
      </c>
      <c r="E2510" s="85" t="s">
        <v>100</v>
      </c>
      <c r="F2510" s="85" t="s">
        <v>100</v>
      </c>
      <c r="G2510" s="85" t="s">
        <v>100</v>
      </c>
      <c r="H2510" s="86" t="s">
        <v>118</v>
      </c>
      <c r="I2510" s="86">
        <v>44365</v>
      </c>
      <c r="J2510" s="87">
        <v>746018.0199999999</v>
      </c>
    </row>
    <row r="2511" spans="1:10" ht="36" x14ac:dyDescent="0.3">
      <c r="A2511" s="84" t="s">
        <v>5815</v>
      </c>
      <c r="B2511" s="85" t="s">
        <v>4741</v>
      </c>
      <c r="C2511" s="85" t="s">
        <v>4741</v>
      </c>
      <c r="D2511" s="85" t="s">
        <v>5816</v>
      </c>
      <c r="E2511" s="85" t="s">
        <v>5817</v>
      </c>
      <c r="F2511" s="85" t="s">
        <v>100</v>
      </c>
      <c r="G2511" s="85" t="s">
        <v>100</v>
      </c>
      <c r="H2511" s="86" t="s">
        <v>118</v>
      </c>
      <c r="I2511" s="86">
        <v>45385</v>
      </c>
      <c r="J2511" s="87">
        <v>1575824.1300000001</v>
      </c>
    </row>
    <row r="2512" spans="1:10" ht="24" x14ac:dyDescent="0.3">
      <c r="A2512" s="84" t="s">
        <v>5818</v>
      </c>
      <c r="B2512" s="85" t="s">
        <v>188</v>
      </c>
      <c r="C2512" s="85" t="s">
        <v>188</v>
      </c>
      <c r="D2512" s="85" t="s">
        <v>5819</v>
      </c>
      <c r="E2512" s="85" t="s">
        <v>100</v>
      </c>
      <c r="F2512" s="85" t="s">
        <v>158</v>
      </c>
      <c r="G2512" s="85" t="s">
        <v>385</v>
      </c>
      <c r="H2512" s="86" t="s">
        <v>118</v>
      </c>
      <c r="I2512" s="86">
        <v>44713</v>
      </c>
      <c r="J2512" s="87">
        <v>100425</v>
      </c>
    </row>
    <row r="2513" spans="1:10" ht="24" x14ac:dyDescent="0.3">
      <c r="A2513" s="84" t="s">
        <v>5820</v>
      </c>
      <c r="B2513" s="85" t="s">
        <v>145</v>
      </c>
      <c r="C2513" s="85" t="s">
        <v>145</v>
      </c>
      <c r="D2513" s="85" t="s">
        <v>5821</v>
      </c>
      <c r="E2513" s="85" t="s">
        <v>100</v>
      </c>
      <c r="F2513" s="85" t="s">
        <v>1155</v>
      </c>
      <c r="G2513" s="85" t="s">
        <v>1156</v>
      </c>
      <c r="H2513" s="86" t="s">
        <v>118</v>
      </c>
      <c r="I2513" s="86">
        <v>44900</v>
      </c>
      <c r="J2513" s="87">
        <v>2871700.8800000004</v>
      </c>
    </row>
    <row r="2514" spans="1:10" ht="24" x14ac:dyDescent="0.3">
      <c r="A2514" s="84" t="s">
        <v>5822</v>
      </c>
      <c r="B2514" s="85" t="s">
        <v>145</v>
      </c>
      <c r="C2514" s="85" t="s">
        <v>145</v>
      </c>
      <c r="D2514" s="85" t="s">
        <v>5823</v>
      </c>
      <c r="E2514" s="85" t="s">
        <v>100</v>
      </c>
      <c r="F2514" s="85" t="s">
        <v>100</v>
      </c>
      <c r="G2514" s="85" t="s">
        <v>100</v>
      </c>
      <c r="H2514" s="86" t="s">
        <v>118</v>
      </c>
      <c r="I2514" s="86">
        <v>44419</v>
      </c>
      <c r="J2514" s="87">
        <v>1317328.23</v>
      </c>
    </row>
    <row r="2515" spans="1:10" ht="24" x14ac:dyDescent="0.3">
      <c r="A2515" s="84" t="s">
        <v>5824</v>
      </c>
      <c r="B2515" s="85" t="s">
        <v>145</v>
      </c>
      <c r="C2515" s="85" t="s">
        <v>145</v>
      </c>
      <c r="D2515" s="85" t="s">
        <v>5825</v>
      </c>
      <c r="E2515" s="85" t="s">
        <v>100</v>
      </c>
      <c r="F2515" s="85" t="s">
        <v>100</v>
      </c>
      <c r="G2515" s="85" t="s">
        <v>100</v>
      </c>
      <c r="H2515" s="86" t="s">
        <v>118</v>
      </c>
      <c r="I2515" s="86">
        <v>44571</v>
      </c>
      <c r="J2515" s="87">
        <v>1602138.3599999999</v>
      </c>
    </row>
    <row r="2516" spans="1:10" ht="24" x14ac:dyDescent="0.3">
      <c r="A2516" s="84" t="s">
        <v>5826</v>
      </c>
      <c r="B2516" s="85" t="s">
        <v>145</v>
      </c>
      <c r="C2516" s="85" t="s">
        <v>145</v>
      </c>
      <c r="D2516" s="85" t="s">
        <v>5827</v>
      </c>
      <c r="E2516" s="85" t="s">
        <v>100</v>
      </c>
      <c r="F2516" s="85" t="s">
        <v>151</v>
      </c>
      <c r="G2516" s="85" t="s">
        <v>1031</v>
      </c>
      <c r="H2516" s="86" t="s">
        <v>118</v>
      </c>
      <c r="I2516" s="86">
        <v>45022</v>
      </c>
      <c r="J2516" s="87">
        <v>1399802.1599999997</v>
      </c>
    </row>
    <row r="2517" spans="1:10" x14ac:dyDescent="0.3">
      <c r="A2517" s="84" t="s">
        <v>5828</v>
      </c>
      <c r="B2517" s="85" t="s">
        <v>145</v>
      </c>
      <c r="C2517" s="85" t="s">
        <v>145</v>
      </c>
      <c r="D2517" s="85" t="s">
        <v>5829</v>
      </c>
      <c r="E2517" s="85" t="s">
        <v>100</v>
      </c>
      <c r="F2517" s="85" t="s">
        <v>100</v>
      </c>
      <c r="G2517" s="85" t="s">
        <v>100</v>
      </c>
      <c r="H2517" s="86" t="s">
        <v>118</v>
      </c>
      <c r="I2517" s="86">
        <v>44621</v>
      </c>
      <c r="J2517" s="87">
        <v>286960</v>
      </c>
    </row>
    <row r="2518" spans="1:10" x14ac:dyDescent="0.3">
      <c r="A2518" s="84" t="s">
        <v>5830</v>
      </c>
      <c r="B2518" s="85" t="s">
        <v>145</v>
      </c>
      <c r="C2518" s="85" t="s">
        <v>145</v>
      </c>
      <c r="D2518" s="85" t="s">
        <v>5831</v>
      </c>
      <c r="E2518" s="85" t="s">
        <v>100</v>
      </c>
      <c r="F2518" s="85" t="s">
        <v>100</v>
      </c>
      <c r="G2518" s="85" t="s">
        <v>100</v>
      </c>
      <c r="H2518" s="86" t="s">
        <v>118</v>
      </c>
      <c r="I2518" s="86">
        <v>44621</v>
      </c>
      <c r="J2518" s="87">
        <v>668040</v>
      </c>
    </row>
    <row r="2519" spans="1:10" ht="36" x14ac:dyDescent="0.3">
      <c r="A2519" s="84" t="s">
        <v>5832</v>
      </c>
      <c r="B2519" s="85" t="s">
        <v>115</v>
      </c>
      <c r="C2519" s="85" t="s">
        <v>115</v>
      </c>
      <c r="D2519" s="85" t="s">
        <v>5833</v>
      </c>
      <c r="E2519" s="85" t="s">
        <v>5834</v>
      </c>
      <c r="F2519" s="85" t="s">
        <v>130</v>
      </c>
      <c r="G2519" s="85" t="s">
        <v>537</v>
      </c>
      <c r="H2519" s="86" t="s">
        <v>118</v>
      </c>
      <c r="I2519" s="86">
        <v>44553</v>
      </c>
      <c r="J2519" s="87">
        <v>12866647</v>
      </c>
    </row>
    <row r="2520" spans="1:10" ht="24" x14ac:dyDescent="0.3">
      <c r="A2520" s="84" t="s">
        <v>5835</v>
      </c>
      <c r="B2520" s="85" t="s">
        <v>4373</v>
      </c>
      <c r="C2520" s="85" t="s">
        <v>3382</v>
      </c>
      <c r="D2520" s="85" t="s">
        <v>5836</v>
      </c>
      <c r="E2520" s="85" t="s">
        <v>374</v>
      </c>
      <c r="F2520" s="85" t="s">
        <v>100</v>
      </c>
      <c r="G2520" s="85" t="s">
        <v>100</v>
      </c>
      <c r="H2520" s="86" t="s">
        <v>118</v>
      </c>
      <c r="I2520" s="86">
        <v>44551</v>
      </c>
      <c r="J2520" s="87">
        <v>3453812.4</v>
      </c>
    </row>
    <row r="2521" spans="1:10" ht="24" x14ac:dyDescent="0.3">
      <c r="A2521" s="84" t="s">
        <v>5837</v>
      </c>
      <c r="B2521" s="85" t="s">
        <v>145</v>
      </c>
      <c r="C2521" s="85" t="s">
        <v>145</v>
      </c>
      <c r="D2521" s="85" t="s">
        <v>5838</v>
      </c>
      <c r="E2521" s="85" t="s">
        <v>100</v>
      </c>
      <c r="F2521" s="85" t="s">
        <v>868</v>
      </c>
      <c r="G2521" s="85" t="s">
        <v>1505</v>
      </c>
      <c r="H2521" s="86" t="s">
        <v>118</v>
      </c>
      <c r="I2521" s="86">
        <v>44626</v>
      </c>
      <c r="J2521" s="87">
        <v>2025484.6600000004</v>
      </c>
    </row>
    <row r="2522" spans="1:10" x14ac:dyDescent="0.3">
      <c r="A2522" s="84" t="s">
        <v>5839</v>
      </c>
      <c r="B2522" s="85" t="s">
        <v>145</v>
      </c>
      <c r="C2522" s="85" t="s">
        <v>145</v>
      </c>
      <c r="D2522" s="85" t="s">
        <v>5840</v>
      </c>
      <c r="E2522" s="85" t="s">
        <v>100</v>
      </c>
      <c r="F2522" s="85" t="s">
        <v>100</v>
      </c>
      <c r="G2522" s="85" t="s">
        <v>100</v>
      </c>
      <c r="H2522" s="86" t="s">
        <v>118</v>
      </c>
      <c r="I2522" s="86">
        <v>44228</v>
      </c>
      <c r="J2522" s="87">
        <v>691707.69</v>
      </c>
    </row>
    <row r="2523" spans="1:10" x14ac:dyDescent="0.3">
      <c r="A2523" s="84" t="s">
        <v>5841</v>
      </c>
      <c r="B2523" s="85" t="s">
        <v>145</v>
      </c>
      <c r="C2523" s="85" t="s">
        <v>145</v>
      </c>
      <c r="D2523" s="85" t="s">
        <v>5842</v>
      </c>
      <c r="E2523" s="85" t="s">
        <v>100</v>
      </c>
      <c r="F2523" s="85" t="s">
        <v>100</v>
      </c>
      <c r="G2523" s="85" t="s">
        <v>100</v>
      </c>
      <c r="H2523" s="86" t="s">
        <v>118</v>
      </c>
      <c r="I2523" s="86">
        <v>44228</v>
      </c>
      <c r="J2523" s="87">
        <v>2930298.48</v>
      </c>
    </row>
    <row r="2524" spans="1:10" ht="24" x14ac:dyDescent="0.3">
      <c r="A2524" s="84" t="s">
        <v>5843</v>
      </c>
      <c r="B2524" s="85" t="s">
        <v>145</v>
      </c>
      <c r="C2524" s="85" t="s">
        <v>145</v>
      </c>
      <c r="D2524" s="85" t="s">
        <v>5844</v>
      </c>
      <c r="E2524" s="85" t="s">
        <v>100</v>
      </c>
      <c r="F2524" s="85" t="s">
        <v>122</v>
      </c>
      <c r="G2524" s="85" t="s">
        <v>471</v>
      </c>
      <c r="H2524" s="86" t="s">
        <v>118</v>
      </c>
      <c r="I2524" s="86">
        <v>45390</v>
      </c>
      <c r="J2524" s="87">
        <v>4538383.5299999993</v>
      </c>
    </row>
    <row r="2525" spans="1:10" ht="24" x14ac:dyDescent="0.3">
      <c r="A2525" s="84" t="s">
        <v>5845</v>
      </c>
      <c r="B2525" s="85" t="s">
        <v>145</v>
      </c>
      <c r="C2525" s="85" t="s">
        <v>145</v>
      </c>
      <c r="D2525" s="85" t="s">
        <v>5846</v>
      </c>
      <c r="E2525" s="85" t="s">
        <v>100</v>
      </c>
      <c r="F2525" s="85" t="s">
        <v>100</v>
      </c>
      <c r="G2525" s="85" t="s">
        <v>100</v>
      </c>
      <c r="H2525" s="86" t="s">
        <v>118</v>
      </c>
      <c r="I2525" s="86">
        <v>44449</v>
      </c>
      <c r="J2525" s="87">
        <v>452646.13999999996</v>
      </c>
    </row>
    <row r="2526" spans="1:10" x14ac:dyDescent="0.3">
      <c r="A2526" s="84" t="s">
        <v>5847</v>
      </c>
      <c r="B2526" s="85" t="s">
        <v>145</v>
      </c>
      <c r="C2526" s="85" t="s">
        <v>145</v>
      </c>
      <c r="D2526" s="85" t="s">
        <v>5848</v>
      </c>
      <c r="E2526" s="85" t="s">
        <v>100</v>
      </c>
      <c r="F2526" s="85" t="s">
        <v>100</v>
      </c>
      <c r="G2526" s="85" t="s">
        <v>100</v>
      </c>
      <c r="H2526" s="86" t="s">
        <v>118</v>
      </c>
      <c r="I2526" s="86">
        <v>44546</v>
      </c>
      <c r="J2526" s="87">
        <v>432324.24</v>
      </c>
    </row>
    <row r="2527" spans="1:10" ht="24" x14ac:dyDescent="0.3">
      <c r="A2527" s="84" t="s">
        <v>5849</v>
      </c>
      <c r="B2527" s="85" t="s">
        <v>145</v>
      </c>
      <c r="C2527" s="85" t="s">
        <v>145</v>
      </c>
      <c r="D2527" s="85" t="s">
        <v>5850</v>
      </c>
      <c r="E2527" s="85" t="s">
        <v>100</v>
      </c>
      <c r="F2527" s="85" t="s">
        <v>100</v>
      </c>
      <c r="G2527" s="85" t="s">
        <v>100</v>
      </c>
      <c r="H2527" s="86" t="s">
        <v>118</v>
      </c>
      <c r="I2527" s="86">
        <v>44544</v>
      </c>
      <c r="J2527" s="87">
        <v>68937.760000000009</v>
      </c>
    </row>
    <row r="2528" spans="1:10" ht="24" x14ac:dyDescent="0.3">
      <c r="A2528" s="84" t="s">
        <v>5851</v>
      </c>
      <c r="B2528" s="85" t="s">
        <v>145</v>
      </c>
      <c r="C2528" s="85" t="s">
        <v>145</v>
      </c>
      <c r="D2528" s="85" t="s">
        <v>5852</v>
      </c>
      <c r="E2528" s="85" t="s">
        <v>100</v>
      </c>
      <c r="F2528" s="85" t="s">
        <v>2340</v>
      </c>
      <c r="G2528" s="85" t="s">
        <v>5853</v>
      </c>
      <c r="H2528" s="86" t="s">
        <v>118</v>
      </c>
      <c r="I2528" s="86">
        <v>44623</v>
      </c>
      <c r="J2528" s="87">
        <v>1800000.0000000002</v>
      </c>
    </row>
    <row r="2529" spans="1:10" ht="24" x14ac:dyDescent="0.3">
      <c r="A2529" s="84" t="s">
        <v>5854</v>
      </c>
      <c r="B2529" s="85" t="s">
        <v>145</v>
      </c>
      <c r="C2529" s="85" t="s">
        <v>145</v>
      </c>
      <c r="D2529" s="85" t="s">
        <v>5855</v>
      </c>
      <c r="E2529" s="85" t="s">
        <v>100</v>
      </c>
      <c r="F2529" s="85" t="s">
        <v>100</v>
      </c>
      <c r="G2529" s="85" t="s">
        <v>100</v>
      </c>
      <c r="H2529" s="86" t="s">
        <v>118</v>
      </c>
      <c r="I2529" s="86">
        <v>44228</v>
      </c>
      <c r="J2529" s="87">
        <v>904844.92</v>
      </c>
    </row>
    <row r="2530" spans="1:10" x14ac:dyDescent="0.3">
      <c r="A2530" s="84" t="s">
        <v>5856</v>
      </c>
      <c r="B2530" s="85" t="s">
        <v>145</v>
      </c>
      <c r="C2530" s="85" t="s">
        <v>145</v>
      </c>
      <c r="D2530" s="85" t="s">
        <v>5857</v>
      </c>
      <c r="E2530" s="85" t="s">
        <v>100</v>
      </c>
      <c r="F2530" s="85" t="s">
        <v>100</v>
      </c>
      <c r="G2530" s="85" t="s">
        <v>100</v>
      </c>
      <c r="H2530" s="86" t="s">
        <v>118</v>
      </c>
      <c r="I2530" s="86">
        <v>44228</v>
      </c>
      <c r="J2530" s="87">
        <v>396117</v>
      </c>
    </row>
    <row r="2531" spans="1:10" ht="24" x14ac:dyDescent="0.3">
      <c r="A2531" s="84" t="s">
        <v>5858</v>
      </c>
      <c r="B2531" s="85" t="s">
        <v>145</v>
      </c>
      <c r="C2531" s="85" t="s">
        <v>145</v>
      </c>
      <c r="D2531" s="85" t="s">
        <v>5859</v>
      </c>
      <c r="E2531" s="85" t="s">
        <v>100</v>
      </c>
      <c r="F2531" s="85" t="s">
        <v>100</v>
      </c>
      <c r="G2531" s="85" t="s">
        <v>100</v>
      </c>
      <c r="H2531" s="86" t="s">
        <v>118</v>
      </c>
      <c r="I2531" s="86">
        <v>44393</v>
      </c>
      <c r="J2531" s="87">
        <v>416750.39999999997</v>
      </c>
    </row>
    <row r="2532" spans="1:10" x14ac:dyDescent="0.3">
      <c r="A2532" s="84" t="s">
        <v>5860</v>
      </c>
      <c r="B2532" s="85" t="s">
        <v>145</v>
      </c>
      <c r="C2532" s="85" t="s">
        <v>145</v>
      </c>
      <c r="D2532" s="85" t="s">
        <v>5861</v>
      </c>
      <c r="E2532" s="85" t="s">
        <v>100</v>
      </c>
      <c r="F2532" s="85" t="s">
        <v>100</v>
      </c>
      <c r="G2532" s="85" t="s">
        <v>100</v>
      </c>
      <c r="H2532" s="86" t="s">
        <v>118</v>
      </c>
      <c r="I2532" s="86">
        <v>44575</v>
      </c>
      <c r="J2532" s="87">
        <v>7069704.1699999999</v>
      </c>
    </row>
    <row r="2533" spans="1:10" ht="60" x14ac:dyDescent="0.3">
      <c r="A2533" s="84" t="s">
        <v>5862</v>
      </c>
      <c r="B2533" s="85" t="s">
        <v>3382</v>
      </c>
      <c r="C2533" s="85" t="s">
        <v>3382</v>
      </c>
      <c r="D2533" s="85" t="s">
        <v>5863</v>
      </c>
      <c r="E2533" s="85" t="s">
        <v>100</v>
      </c>
      <c r="F2533" s="85" t="s">
        <v>5864</v>
      </c>
      <c r="G2533" s="85" t="s">
        <v>5865</v>
      </c>
      <c r="H2533" s="86" t="s">
        <v>118</v>
      </c>
      <c r="I2533" s="86">
        <v>45512</v>
      </c>
      <c r="J2533" s="87">
        <v>2897158.27</v>
      </c>
    </row>
    <row r="2534" spans="1:10" ht="36" x14ac:dyDescent="0.3">
      <c r="A2534" s="84" t="s">
        <v>5866</v>
      </c>
      <c r="B2534" s="85" t="s">
        <v>120</v>
      </c>
      <c r="C2534" s="85" t="s">
        <v>120</v>
      </c>
      <c r="D2534" s="85" t="s">
        <v>5867</v>
      </c>
      <c r="E2534" s="85" t="s">
        <v>126</v>
      </c>
      <c r="F2534" s="85" t="s">
        <v>416</v>
      </c>
      <c r="G2534" s="85" t="s">
        <v>3210</v>
      </c>
      <c r="H2534" s="86" t="s">
        <v>118</v>
      </c>
      <c r="I2534" s="86">
        <v>44578</v>
      </c>
      <c r="J2534" s="87">
        <v>5636640.1999999993</v>
      </c>
    </row>
    <row r="2535" spans="1:10" ht="24" x14ac:dyDescent="0.3">
      <c r="A2535" s="84" t="s">
        <v>5868</v>
      </c>
      <c r="B2535" s="85" t="s">
        <v>188</v>
      </c>
      <c r="C2535" s="85" t="s">
        <v>188</v>
      </c>
      <c r="D2535" s="85" t="s">
        <v>5869</v>
      </c>
      <c r="E2535" s="85" t="s">
        <v>2669</v>
      </c>
      <c r="F2535" s="85" t="s">
        <v>5870</v>
      </c>
      <c r="G2535" s="85" t="s">
        <v>5871</v>
      </c>
      <c r="H2535" s="86" t="s">
        <v>118</v>
      </c>
      <c r="I2535" s="86">
        <v>44635</v>
      </c>
      <c r="J2535" s="87">
        <v>59382718.539999999</v>
      </c>
    </row>
    <row r="2536" spans="1:10" ht="48" x14ac:dyDescent="0.3">
      <c r="A2536" s="84" t="s">
        <v>5872</v>
      </c>
      <c r="B2536" s="85" t="s">
        <v>5873</v>
      </c>
      <c r="C2536" s="85" t="s">
        <v>120</v>
      </c>
      <c r="D2536" s="85" t="s">
        <v>5874</v>
      </c>
      <c r="E2536" s="85" t="s">
        <v>382</v>
      </c>
      <c r="F2536" s="85" t="s">
        <v>100</v>
      </c>
      <c r="G2536" s="85" t="s">
        <v>100</v>
      </c>
      <c r="H2536" s="86" t="s">
        <v>118</v>
      </c>
      <c r="I2536" s="86">
        <v>44608</v>
      </c>
      <c r="J2536" s="87">
        <v>6043070.8499999987</v>
      </c>
    </row>
    <row r="2537" spans="1:10" ht="36" x14ac:dyDescent="0.3">
      <c r="A2537" s="84" t="s">
        <v>5875</v>
      </c>
      <c r="B2537" s="85" t="s">
        <v>145</v>
      </c>
      <c r="C2537" s="85" t="s">
        <v>145</v>
      </c>
      <c r="D2537" s="85" t="s">
        <v>5876</v>
      </c>
      <c r="E2537" s="85" t="s">
        <v>1318</v>
      </c>
      <c r="F2537" s="85" t="s">
        <v>100</v>
      </c>
      <c r="G2537" s="85" t="s">
        <v>100</v>
      </c>
      <c r="H2537" s="86" t="s">
        <v>118</v>
      </c>
      <c r="I2537" s="86">
        <v>45026</v>
      </c>
      <c r="J2537" s="87">
        <v>3796054.98</v>
      </c>
    </row>
    <row r="2538" spans="1:10" ht="24" x14ac:dyDescent="0.3">
      <c r="A2538" s="84" t="s">
        <v>5877</v>
      </c>
      <c r="B2538" s="85" t="s">
        <v>145</v>
      </c>
      <c r="C2538" s="85" t="s">
        <v>145</v>
      </c>
      <c r="D2538" s="85" t="s">
        <v>5878</v>
      </c>
      <c r="E2538" s="85" t="s">
        <v>100</v>
      </c>
      <c r="F2538" s="85" t="s">
        <v>336</v>
      </c>
      <c r="G2538" s="85" t="s">
        <v>1532</v>
      </c>
      <c r="H2538" s="86" t="s">
        <v>118</v>
      </c>
      <c r="I2538" s="86">
        <v>45027</v>
      </c>
      <c r="J2538" s="87">
        <v>1700046.1300000001</v>
      </c>
    </row>
    <row r="2539" spans="1:10" ht="36" x14ac:dyDescent="0.3">
      <c r="A2539" s="84" t="s">
        <v>5879</v>
      </c>
      <c r="B2539" s="85" t="s">
        <v>188</v>
      </c>
      <c r="C2539" s="85" t="s">
        <v>188</v>
      </c>
      <c r="D2539" s="85" t="s">
        <v>5880</v>
      </c>
      <c r="E2539" s="85" t="s">
        <v>100</v>
      </c>
      <c r="F2539" s="85" t="s">
        <v>135</v>
      </c>
      <c r="G2539" s="85" t="s">
        <v>136</v>
      </c>
      <c r="H2539" s="86" t="s">
        <v>118</v>
      </c>
      <c r="I2539" s="86">
        <v>44698</v>
      </c>
      <c r="J2539" s="87">
        <v>84088472.949999988</v>
      </c>
    </row>
    <row r="2540" spans="1:10" ht="24" x14ac:dyDescent="0.3">
      <c r="A2540" s="84" t="s">
        <v>5881</v>
      </c>
      <c r="B2540" s="85" t="s">
        <v>145</v>
      </c>
      <c r="C2540" s="85" t="s">
        <v>145</v>
      </c>
      <c r="D2540" s="85" t="s">
        <v>5882</v>
      </c>
      <c r="E2540" s="85" t="s">
        <v>100</v>
      </c>
      <c r="F2540" s="85" t="s">
        <v>100</v>
      </c>
      <c r="G2540" s="85" t="s">
        <v>100</v>
      </c>
      <c r="H2540" s="86" t="s">
        <v>118</v>
      </c>
      <c r="I2540" s="86">
        <v>45089</v>
      </c>
      <c r="J2540" s="87">
        <v>671120</v>
      </c>
    </row>
    <row r="2541" spans="1:10" ht="24" x14ac:dyDescent="0.3">
      <c r="A2541" s="84" t="s">
        <v>5883</v>
      </c>
      <c r="B2541" s="85" t="s">
        <v>3382</v>
      </c>
      <c r="C2541" s="85" t="s">
        <v>3382</v>
      </c>
      <c r="D2541" s="85" t="s">
        <v>5884</v>
      </c>
      <c r="E2541" s="85" t="s">
        <v>100</v>
      </c>
      <c r="F2541" s="85" t="s">
        <v>130</v>
      </c>
      <c r="G2541" s="85" t="s">
        <v>2840</v>
      </c>
      <c r="H2541" s="86" t="s">
        <v>118</v>
      </c>
      <c r="I2541" s="86">
        <v>44588</v>
      </c>
      <c r="J2541" s="87">
        <v>5662252.1899999995</v>
      </c>
    </row>
    <row r="2542" spans="1:10" ht="36" x14ac:dyDescent="0.3">
      <c r="A2542" s="84" t="s">
        <v>5885</v>
      </c>
      <c r="B2542" s="85" t="s">
        <v>188</v>
      </c>
      <c r="C2542" s="85" t="s">
        <v>188</v>
      </c>
      <c r="D2542" s="85" t="s">
        <v>5886</v>
      </c>
      <c r="E2542" s="85" t="s">
        <v>100</v>
      </c>
      <c r="F2542" s="85" t="s">
        <v>853</v>
      </c>
      <c r="G2542" s="85" t="s">
        <v>5887</v>
      </c>
      <c r="H2542" s="86" t="s">
        <v>118</v>
      </c>
      <c r="I2542" s="86">
        <v>44665</v>
      </c>
      <c r="J2542" s="87">
        <v>2775227.1399999997</v>
      </c>
    </row>
    <row r="2543" spans="1:10" x14ac:dyDescent="0.3">
      <c r="A2543" s="84" t="s">
        <v>5888</v>
      </c>
      <c r="B2543" s="85" t="s">
        <v>145</v>
      </c>
      <c r="C2543" s="85" t="s">
        <v>145</v>
      </c>
      <c r="D2543" s="85" t="s">
        <v>5889</v>
      </c>
      <c r="E2543" s="85" t="s">
        <v>100</v>
      </c>
      <c r="F2543" s="85" t="s">
        <v>100</v>
      </c>
      <c r="G2543" s="85" t="s">
        <v>100</v>
      </c>
      <c r="H2543" s="86" t="s">
        <v>118</v>
      </c>
      <c r="I2543" s="86">
        <v>43938</v>
      </c>
      <c r="J2543" s="87">
        <v>7501340.1400000006</v>
      </c>
    </row>
    <row r="2544" spans="1:10" ht="24" x14ac:dyDescent="0.3">
      <c r="A2544" s="84" t="s">
        <v>5890</v>
      </c>
      <c r="B2544" s="85" t="s">
        <v>188</v>
      </c>
      <c r="C2544" s="85" t="s">
        <v>188</v>
      </c>
      <c r="D2544" s="85" t="s">
        <v>5891</v>
      </c>
      <c r="E2544" s="85" t="s">
        <v>4694</v>
      </c>
      <c r="F2544" s="85" t="s">
        <v>100</v>
      </c>
      <c r="G2544" s="85" t="s">
        <v>100</v>
      </c>
      <c r="H2544" s="86" t="s">
        <v>118</v>
      </c>
      <c r="I2544" s="86">
        <v>44657</v>
      </c>
      <c r="J2544" s="87">
        <v>13636997.620000003</v>
      </c>
    </row>
    <row r="2545" spans="1:10" ht="48" x14ac:dyDescent="0.3">
      <c r="A2545" s="84" t="s">
        <v>5892</v>
      </c>
      <c r="B2545" s="85" t="s">
        <v>145</v>
      </c>
      <c r="C2545" s="85" t="s">
        <v>145</v>
      </c>
      <c r="D2545" s="85" t="s">
        <v>5893</v>
      </c>
      <c r="E2545" s="85" t="s">
        <v>100</v>
      </c>
      <c r="F2545" s="85" t="s">
        <v>122</v>
      </c>
      <c r="G2545" s="85" t="s">
        <v>583</v>
      </c>
      <c r="H2545" s="86" t="s">
        <v>118</v>
      </c>
      <c r="I2545" s="86">
        <v>44659</v>
      </c>
      <c r="J2545" s="87">
        <v>6799083.7299999995</v>
      </c>
    </row>
    <row r="2546" spans="1:10" ht="36" x14ac:dyDescent="0.3">
      <c r="A2546" s="84" t="s">
        <v>5894</v>
      </c>
      <c r="B2546" s="85" t="s">
        <v>145</v>
      </c>
      <c r="C2546" s="85" t="s">
        <v>145</v>
      </c>
      <c r="D2546" s="85" t="s">
        <v>5895</v>
      </c>
      <c r="E2546" s="85" t="s">
        <v>100</v>
      </c>
      <c r="F2546" s="85" t="s">
        <v>122</v>
      </c>
      <c r="G2546" s="85" t="s">
        <v>583</v>
      </c>
      <c r="H2546" s="86" t="s">
        <v>118</v>
      </c>
      <c r="I2546" s="86">
        <v>44659</v>
      </c>
      <c r="J2546" s="87">
        <v>4846728.4399999995</v>
      </c>
    </row>
    <row r="2547" spans="1:10" x14ac:dyDescent="0.3">
      <c r="A2547" s="84" t="s">
        <v>5896</v>
      </c>
      <c r="B2547" s="85" t="s">
        <v>145</v>
      </c>
      <c r="C2547" s="85" t="s">
        <v>145</v>
      </c>
      <c r="D2547" s="85" t="s">
        <v>5897</v>
      </c>
      <c r="E2547" s="85" t="s">
        <v>100</v>
      </c>
      <c r="F2547" s="85" t="s">
        <v>336</v>
      </c>
      <c r="G2547" s="85" t="s">
        <v>1529</v>
      </c>
      <c r="H2547" s="86" t="s">
        <v>118</v>
      </c>
      <c r="I2547" s="86">
        <v>44638</v>
      </c>
      <c r="J2547" s="87">
        <v>1374631.74</v>
      </c>
    </row>
    <row r="2548" spans="1:10" x14ac:dyDescent="0.3">
      <c r="A2548" s="84" t="s">
        <v>5898</v>
      </c>
      <c r="B2548" s="85" t="s">
        <v>145</v>
      </c>
      <c r="C2548" s="85" t="s">
        <v>145</v>
      </c>
      <c r="D2548" s="85" t="s">
        <v>5899</v>
      </c>
      <c r="E2548" s="85" t="s">
        <v>100</v>
      </c>
      <c r="F2548" s="85" t="s">
        <v>100</v>
      </c>
      <c r="G2548" s="85" t="s">
        <v>100</v>
      </c>
      <c r="H2548" s="86" t="s">
        <v>118</v>
      </c>
      <c r="I2548" s="86">
        <v>45674</v>
      </c>
      <c r="J2548" s="87">
        <v>52025</v>
      </c>
    </row>
    <row r="2549" spans="1:10" x14ac:dyDescent="0.3">
      <c r="A2549" s="84" t="s">
        <v>5900</v>
      </c>
      <c r="B2549" s="85" t="s">
        <v>145</v>
      </c>
      <c r="C2549" s="85" t="s">
        <v>145</v>
      </c>
      <c r="D2549" s="85" t="s">
        <v>5901</v>
      </c>
      <c r="E2549" s="85" t="s">
        <v>100</v>
      </c>
      <c r="F2549" s="85" t="s">
        <v>100</v>
      </c>
      <c r="G2549" s="85" t="s">
        <v>100</v>
      </c>
      <c r="H2549" s="86" t="s">
        <v>118</v>
      </c>
      <c r="I2549" s="86">
        <v>44432</v>
      </c>
      <c r="J2549" s="87">
        <v>239005.70999999996</v>
      </c>
    </row>
    <row r="2550" spans="1:10" x14ac:dyDescent="0.3">
      <c r="A2550" s="84" t="s">
        <v>5902</v>
      </c>
      <c r="B2550" s="85" t="s">
        <v>145</v>
      </c>
      <c r="C2550" s="85" t="s">
        <v>145</v>
      </c>
      <c r="D2550" s="85" t="s">
        <v>5903</v>
      </c>
      <c r="E2550" s="85" t="s">
        <v>100</v>
      </c>
      <c r="F2550" s="85" t="s">
        <v>100</v>
      </c>
      <c r="G2550" s="85" t="s">
        <v>100</v>
      </c>
      <c r="H2550" s="86" t="s">
        <v>118</v>
      </c>
      <c r="I2550" s="86">
        <v>44228</v>
      </c>
      <c r="J2550" s="87">
        <v>325418.40000000002</v>
      </c>
    </row>
    <row r="2551" spans="1:10" ht="24" x14ac:dyDescent="0.3">
      <c r="A2551" s="84" t="s">
        <v>5904</v>
      </c>
      <c r="B2551" s="85" t="s">
        <v>145</v>
      </c>
      <c r="C2551" s="85" t="s">
        <v>145</v>
      </c>
      <c r="D2551" s="85" t="s">
        <v>5905</v>
      </c>
      <c r="E2551" s="85" t="s">
        <v>100</v>
      </c>
      <c r="F2551" s="85" t="s">
        <v>100</v>
      </c>
      <c r="G2551" s="85" t="s">
        <v>100</v>
      </c>
      <c r="H2551" s="86" t="s">
        <v>118</v>
      </c>
      <c r="I2551" s="86">
        <v>44032</v>
      </c>
      <c r="J2551" s="87">
        <v>4088183.4000000004</v>
      </c>
    </row>
    <row r="2552" spans="1:10" x14ac:dyDescent="0.3">
      <c r="A2552" s="84" t="s">
        <v>5906</v>
      </c>
      <c r="B2552" s="85" t="s">
        <v>145</v>
      </c>
      <c r="C2552" s="85" t="s">
        <v>145</v>
      </c>
      <c r="D2552" s="85" t="s">
        <v>5907</v>
      </c>
      <c r="E2552" s="85" t="s">
        <v>100</v>
      </c>
      <c r="F2552" s="85" t="s">
        <v>100</v>
      </c>
      <c r="G2552" s="85" t="s">
        <v>100</v>
      </c>
      <c r="H2552" s="86" t="s">
        <v>118</v>
      </c>
      <c r="I2552" s="86">
        <v>44228</v>
      </c>
      <c r="J2552" s="87">
        <v>1154043</v>
      </c>
    </row>
    <row r="2553" spans="1:10" x14ac:dyDescent="0.3">
      <c r="A2553" s="84" t="s">
        <v>5908</v>
      </c>
      <c r="B2553" s="85" t="s">
        <v>145</v>
      </c>
      <c r="C2553" s="85" t="s">
        <v>145</v>
      </c>
      <c r="D2553" s="85" t="s">
        <v>5909</v>
      </c>
      <c r="E2553" s="85" t="s">
        <v>100</v>
      </c>
      <c r="F2553" s="85" t="s">
        <v>100</v>
      </c>
      <c r="G2553" s="85" t="s">
        <v>100</v>
      </c>
      <c r="H2553" s="86" t="s">
        <v>118</v>
      </c>
      <c r="I2553" s="86">
        <v>44341</v>
      </c>
      <c r="J2553" s="87">
        <v>2956.18</v>
      </c>
    </row>
    <row r="2554" spans="1:10" x14ac:dyDescent="0.3">
      <c r="A2554" s="84" t="s">
        <v>5910</v>
      </c>
      <c r="B2554" s="85" t="s">
        <v>3382</v>
      </c>
      <c r="C2554" s="85" t="s">
        <v>3382</v>
      </c>
      <c r="D2554" s="85" t="s">
        <v>5911</v>
      </c>
      <c r="E2554" s="85" t="s">
        <v>100</v>
      </c>
      <c r="F2554" s="85" t="s">
        <v>122</v>
      </c>
      <c r="G2554" s="85" t="s">
        <v>882</v>
      </c>
      <c r="H2554" s="86" t="s">
        <v>118</v>
      </c>
      <c r="I2554" s="86">
        <v>44306</v>
      </c>
      <c r="J2554" s="87">
        <v>2218381.08</v>
      </c>
    </row>
    <row r="2555" spans="1:10" ht="24" x14ac:dyDescent="0.3">
      <c r="A2555" s="84" t="s">
        <v>5912</v>
      </c>
      <c r="B2555" s="85" t="s">
        <v>145</v>
      </c>
      <c r="C2555" s="85" t="s">
        <v>145</v>
      </c>
      <c r="D2555" s="85" t="s">
        <v>5913</v>
      </c>
      <c r="E2555" s="85" t="s">
        <v>100</v>
      </c>
      <c r="F2555" s="85" t="s">
        <v>2983</v>
      </c>
      <c r="G2555" s="85" t="s">
        <v>2984</v>
      </c>
      <c r="H2555" s="86" t="s">
        <v>118</v>
      </c>
      <c r="I2555" s="86">
        <v>45221</v>
      </c>
      <c r="J2555" s="87">
        <v>1868011.56</v>
      </c>
    </row>
    <row r="2556" spans="1:10" ht="24" x14ac:dyDescent="0.3">
      <c r="A2556" s="84" t="s">
        <v>5914</v>
      </c>
      <c r="B2556" s="85" t="s">
        <v>145</v>
      </c>
      <c r="C2556" s="85" t="s">
        <v>145</v>
      </c>
      <c r="D2556" s="85" t="s">
        <v>5915</v>
      </c>
      <c r="E2556" s="85" t="s">
        <v>100</v>
      </c>
      <c r="F2556" s="85" t="s">
        <v>158</v>
      </c>
      <c r="G2556" s="85" t="s">
        <v>1724</v>
      </c>
      <c r="H2556" s="86" t="s">
        <v>118</v>
      </c>
      <c r="I2556" s="86">
        <v>44664</v>
      </c>
      <c r="J2556" s="87">
        <v>1493038.0099999998</v>
      </c>
    </row>
    <row r="2557" spans="1:10" ht="24" x14ac:dyDescent="0.3">
      <c r="A2557" s="84" t="s">
        <v>5916</v>
      </c>
      <c r="B2557" s="85" t="s">
        <v>145</v>
      </c>
      <c r="C2557" s="85" t="s">
        <v>145</v>
      </c>
      <c r="D2557" s="85" t="s">
        <v>5917</v>
      </c>
      <c r="E2557" s="85" t="s">
        <v>100</v>
      </c>
      <c r="F2557" s="85" t="s">
        <v>100</v>
      </c>
      <c r="G2557" s="85" t="s">
        <v>100</v>
      </c>
      <c r="H2557" s="86" t="s">
        <v>118</v>
      </c>
      <c r="I2557" s="86">
        <v>44582</v>
      </c>
      <c r="J2557" s="87">
        <v>848671.53999999992</v>
      </c>
    </row>
    <row r="2558" spans="1:10" x14ac:dyDescent="0.3">
      <c r="A2558" s="84" t="s">
        <v>5918</v>
      </c>
      <c r="B2558" s="85" t="s">
        <v>145</v>
      </c>
      <c r="C2558" s="85" t="s">
        <v>145</v>
      </c>
      <c r="D2558" s="85" t="s">
        <v>5919</v>
      </c>
      <c r="E2558" s="85" t="s">
        <v>100</v>
      </c>
      <c r="F2558" s="85" t="s">
        <v>100</v>
      </c>
      <c r="G2558" s="85" t="s">
        <v>100</v>
      </c>
      <c r="H2558" s="86" t="s">
        <v>118</v>
      </c>
      <c r="I2558" s="86">
        <v>44827</v>
      </c>
      <c r="J2558" s="87">
        <v>1824180</v>
      </c>
    </row>
    <row r="2559" spans="1:10" x14ac:dyDescent="0.3">
      <c r="A2559" s="84" t="s">
        <v>5920</v>
      </c>
      <c r="B2559" s="85" t="s">
        <v>145</v>
      </c>
      <c r="C2559" s="85" t="s">
        <v>145</v>
      </c>
      <c r="D2559" s="85" t="s">
        <v>5921</v>
      </c>
      <c r="E2559" s="85" t="s">
        <v>100</v>
      </c>
      <c r="F2559" s="85" t="s">
        <v>100</v>
      </c>
      <c r="G2559" s="85" t="s">
        <v>100</v>
      </c>
      <c r="H2559" s="86" t="s">
        <v>118</v>
      </c>
      <c r="I2559" s="86">
        <v>44587</v>
      </c>
      <c r="J2559" s="87">
        <v>2525717.37</v>
      </c>
    </row>
    <row r="2560" spans="1:10" ht="24" x14ac:dyDescent="0.3">
      <c r="A2560" s="84" t="s">
        <v>5922</v>
      </c>
      <c r="B2560" s="85" t="s">
        <v>145</v>
      </c>
      <c r="C2560" s="85" t="s">
        <v>145</v>
      </c>
      <c r="D2560" s="85" t="s">
        <v>5923</v>
      </c>
      <c r="E2560" s="85" t="s">
        <v>100</v>
      </c>
      <c r="F2560" s="85" t="s">
        <v>100</v>
      </c>
      <c r="G2560" s="85" t="s">
        <v>100</v>
      </c>
      <c r="H2560" s="86" t="s">
        <v>118</v>
      </c>
      <c r="I2560" s="86">
        <v>44592</v>
      </c>
      <c r="J2560" s="87">
        <v>2680888.3200000003</v>
      </c>
    </row>
    <row r="2561" spans="1:10" x14ac:dyDescent="0.3">
      <c r="A2561" s="84" t="s">
        <v>5924</v>
      </c>
      <c r="B2561" s="85" t="s">
        <v>145</v>
      </c>
      <c r="C2561" s="85" t="s">
        <v>145</v>
      </c>
      <c r="D2561" s="85" t="s">
        <v>5925</v>
      </c>
      <c r="E2561" s="85" t="s">
        <v>100</v>
      </c>
      <c r="F2561" s="85" t="s">
        <v>100</v>
      </c>
      <c r="G2561" s="85" t="s">
        <v>100</v>
      </c>
      <c r="H2561" s="86" t="s">
        <v>118</v>
      </c>
      <c r="I2561" s="86">
        <v>44580</v>
      </c>
      <c r="J2561" s="87">
        <v>925961.04</v>
      </c>
    </row>
    <row r="2562" spans="1:10" x14ac:dyDescent="0.3">
      <c r="A2562" s="84" t="s">
        <v>5926</v>
      </c>
      <c r="B2562" s="85" t="s">
        <v>145</v>
      </c>
      <c r="C2562" s="85" t="s">
        <v>145</v>
      </c>
      <c r="D2562" s="85" t="s">
        <v>5927</v>
      </c>
      <c r="E2562" s="85" t="s">
        <v>100</v>
      </c>
      <c r="F2562" s="85" t="s">
        <v>100</v>
      </c>
      <c r="G2562" s="85" t="s">
        <v>100</v>
      </c>
      <c r="H2562" s="86" t="s">
        <v>118</v>
      </c>
      <c r="I2562" s="86">
        <v>44484</v>
      </c>
      <c r="J2562" s="87">
        <v>86151.16</v>
      </c>
    </row>
    <row r="2563" spans="1:10" ht="24" x14ac:dyDescent="0.3">
      <c r="A2563" s="84" t="s">
        <v>5928</v>
      </c>
      <c r="B2563" s="85" t="s">
        <v>145</v>
      </c>
      <c r="C2563" s="85" t="s">
        <v>145</v>
      </c>
      <c r="D2563" s="85" t="s">
        <v>5929</v>
      </c>
      <c r="E2563" s="85" t="s">
        <v>100</v>
      </c>
      <c r="F2563" s="85" t="s">
        <v>100</v>
      </c>
      <c r="G2563" s="85" t="s">
        <v>100</v>
      </c>
      <c r="H2563" s="86" t="s">
        <v>118</v>
      </c>
      <c r="I2563" s="86">
        <v>44376</v>
      </c>
      <c r="J2563" s="87">
        <v>3487028.4</v>
      </c>
    </row>
    <row r="2564" spans="1:10" ht="24" x14ac:dyDescent="0.3">
      <c r="A2564" s="84" t="s">
        <v>5930</v>
      </c>
      <c r="B2564" s="85" t="s">
        <v>145</v>
      </c>
      <c r="C2564" s="85" t="s">
        <v>145</v>
      </c>
      <c r="D2564" s="85" t="s">
        <v>5931</v>
      </c>
      <c r="E2564" s="85" t="s">
        <v>100</v>
      </c>
      <c r="F2564" s="85" t="s">
        <v>100</v>
      </c>
      <c r="G2564" s="85" t="s">
        <v>100</v>
      </c>
      <c r="H2564" s="86" t="s">
        <v>118</v>
      </c>
      <c r="I2564" s="86">
        <v>44379</v>
      </c>
      <c r="J2564" s="87">
        <v>77906.05</v>
      </c>
    </row>
    <row r="2565" spans="1:10" ht="24" x14ac:dyDescent="0.3">
      <c r="A2565" s="84" t="s">
        <v>5932</v>
      </c>
      <c r="B2565" s="85" t="s">
        <v>145</v>
      </c>
      <c r="C2565" s="85" t="s">
        <v>145</v>
      </c>
      <c r="D2565" s="85" t="s">
        <v>5933</v>
      </c>
      <c r="E2565" s="85" t="s">
        <v>100</v>
      </c>
      <c r="F2565" s="85" t="s">
        <v>100</v>
      </c>
      <c r="G2565" s="85" t="s">
        <v>100</v>
      </c>
      <c r="H2565" s="86" t="s">
        <v>118</v>
      </c>
      <c r="I2565" s="86">
        <v>44575</v>
      </c>
      <c r="J2565" s="87">
        <v>878935.68</v>
      </c>
    </row>
    <row r="2566" spans="1:10" ht="24" x14ac:dyDescent="0.3">
      <c r="A2566" s="84" t="s">
        <v>5934</v>
      </c>
      <c r="B2566" s="85" t="s">
        <v>3654</v>
      </c>
      <c r="C2566" s="85" t="s">
        <v>3654</v>
      </c>
      <c r="D2566" s="85" t="s">
        <v>5935</v>
      </c>
      <c r="E2566" s="85" t="s">
        <v>100</v>
      </c>
      <c r="F2566" s="85" t="s">
        <v>1042</v>
      </c>
      <c r="G2566" s="85" t="s">
        <v>1043</v>
      </c>
      <c r="H2566" s="86" t="s">
        <v>118</v>
      </c>
      <c r="I2566" s="86">
        <v>44677</v>
      </c>
      <c r="J2566" s="87">
        <v>2376040.0300000003</v>
      </c>
    </row>
    <row r="2567" spans="1:10" ht="24" x14ac:dyDescent="0.3">
      <c r="A2567" s="84" t="s">
        <v>5936</v>
      </c>
      <c r="B2567" s="85" t="s">
        <v>145</v>
      </c>
      <c r="C2567" s="85" t="s">
        <v>145</v>
      </c>
      <c r="D2567" s="85" t="s">
        <v>5937</v>
      </c>
      <c r="E2567" s="85" t="s">
        <v>100</v>
      </c>
      <c r="F2567" s="85" t="s">
        <v>100</v>
      </c>
      <c r="G2567" s="85" t="s">
        <v>100</v>
      </c>
      <c r="H2567" s="86" t="s">
        <v>118</v>
      </c>
      <c r="I2567" s="86">
        <v>44587</v>
      </c>
      <c r="J2567" s="87">
        <v>1416668.39</v>
      </c>
    </row>
    <row r="2568" spans="1:10" x14ac:dyDescent="0.3">
      <c r="A2568" s="84" t="s">
        <v>5938</v>
      </c>
      <c r="B2568" s="85" t="s">
        <v>145</v>
      </c>
      <c r="C2568" s="85" t="s">
        <v>145</v>
      </c>
      <c r="D2568" s="85" t="s">
        <v>5939</v>
      </c>
      <c r="E2568" s="85" t="s">
        <v>100</v>
      </c>
      <c r="F2568" s="85" t="s">
        <v>100</v>
      </c>
      <c r="G2568" s="85" t="s">
        <v>100</v>
      </c>
      <c r="H2568" s="86" t="s">
        <v>118</v>
      </c>
      <c r="I2568" s="86">
        <v>44574</v>
      </c>
      <c r="J2568" s="87">
        <v>381178.08</v>
      </c>
    </row>
    <row r="2569" spans="1:10" ht="36" x14ac:dyDescent="0.3">
      <c r="A2569" s="84" t="s">
        <v>5940</v>
      </c>
      <c r="B2569" s="85" t="s">
        <v>145</v>
      </c>
      <c r="C2569" s="85" t="s">
        <v>145</v>
      </c>
      <c r="D2569" s="85" t="s">
        <v>5941</v>
      </c>
      <c r="E2569" s="85" t="s">
        <v>100</v>
      </c>
      <c r="F2569" s="85" t="s">
        <v>100</v>
      </c>
      <c r="G2569" s="85" t="s">
        <v>100</v>
      </c>
      <c r="H2569" s="86" t="s">
        <v>118</v>
      </c>
      <c r="I2569" s="86">
        <v>44428</v>
      </c>
      <c r="J2569" s="87">
        <v>49877.01</v>
      </c>
    </row>
    <row r="2570" spans="1:10" ht="36" x14ac:dyDescent="0.3">
      <c r="A2570" s="84" t="s">
        <v>5942</v>
      </c>
      <c r="B2570" s="85" t="s">
        <v>145</v>
      </c>
      <c r="C2570" s="85" t="s">
        <v>145</v>
      </c>
      <c r="D2570" s="85" t="s">
        <v>5943</v>
      </c>
      <c r="E2570" s="85" t="s">
        <v>100</v>
      </c>
      <c r="F2570" s="85" t="s">
        <v>135</v>
      </c>
      <c r="G2570" s="85" t="s">
        <v>136</v>
      </c>
      <c r="H2570" s="86" t="s">
        <v>118</v>
      </c>
      <c r="I2570" s="86">
        <v>44680</v>
      </c>
      <c r="J2570" s="87">
        <v>3821573.6799999992</v>
      </c>
    </row>
    <row r="2571" spans="1:10" x14ac:dyDescent="0.3">
      <c r="A2571" s="84" t="s">
        <v>5944</v>
      </c>
      <c r="B2571" s="85" t="s">
        <v>145</v>
      </c>
      <c r="C2571" s="85" t="s">
        <v>145</v>
      </c>
      <c r="D2571" s="85" t="s">
        <v>5945</v>
      </c>
      <c r="E2571" s="85" t="s">
        <v>100</v>
      </c>
      <c r="F2571" s="85" t="s">
        <v>100</v>
      </c>
      <c r="G2571" s="85" t="s">
        <v>100</v>
      </c>
      <c r="H2571" s="86" t="s">
        <v>118</v>
      </c>
      <c r="I2571" s="86">
        <v>44582</v>
      </c>
      <c r="J2571" s="87">
        <v>252937.37</v>
      </c>
    </row>
    <row r="2572" spans="1:10" x14ac:dyDescent="0.3">
      <c r="A2572" s="84" t="s">
        <v>5946</v>
      </c>
      <c r="B2572" s="85" t="s">
        <v>145</v>
      </c>
      <c r="C2572" s="85" t="s">
        <v>145</v>
      </c>
      <c r="D2572" s="85" t="s">
        <v>5947</v>
      </c>
      <c r="E2572" s="85" t="s">
        <v>100</v>
      </c>
      <c r="F2572" s="85" t="s">
        <v>100</v>
      </c>
      <c r="G2572" s="85" t="s">
        <v>100</v>
      </c>
      <c r="H2572" s="86" t="s">
        <v>118</v>
      </c>
      <c r="I2572" s="86">
        <v>44630</v>
      </c>
      <c r="J2572" s="87">
        <v>213638.39999999999</v>
      </c>
    </row>
    <row r="2573" spans="1:10" ht="24" x14ac:dyDescent="0.3">
      <c r="A2573" s="84" t="s">
        <v>5948</v>
      </c>
      <c r="B2573" s="85" t="s">
        <v>145</v>
      </c>
      <c r="C2573" s="85" t="s">
        <v>145</v>
      </c>
      <c r="D2573" s="85" t="s">
        <v>5949</v>
      </c>
      <c r="E2573" s="85" t="s">
        <v>100</v>
      </c>
      <c r="F2573" s="85" t="s">
        <v>100</v>
      </c>
      <c r="G2573" s="85" t="s">
        <v>100</v>
      </c>
      <c r="H2573" s="86" t="s">
        <v>118</v>
      </c>
      <c r="I2573" s="86">
        <v>44616</v>
      </c>
      <c r="J2573" s="87">
        <v>3076972.16</v>
      </c>
    </row>
    <row r="2574" spans="1:10" x14ac:dyDescent="0.3">
      <c r="A2574" s="84" t="s">
        <v>5950</v>
      </c>
      <c r="B2574" s="85" t="s">
        <v>145</v>
      </c>
      <c r="C2574" s="85" t="s">
        <v>145</v>
      </c>
      <c r="D2574" s="85" t="s">
        <v>5951</v>
      </c>
      <c r="E2574" s="85" t="s">
        <v>100</v>
      </c>
      <c r="F2574" s="85" t="s">
        <v>100</v>
      </c>
      <c r="G2574" s="85" t="s">
        <v>100</v>
      </c>
      <c r="H2574" s="86" t="s">
        <v>118</v>
      </c>
      <c r="I2574" s="86">
        <v>44629</v>
      </c>
      <c r="J2574" s="87">
        <v>1077169.3999999999</v>
      </c>
    </row>
    <row r="2575" spans="1:10" x14ac:dyDescent="0.3">
      <c r="A2575" s="84" t="s">
        <v>5952</v>
      </c>
      <c r="B2575" s="85" t="s">
        <v>145</v>
      </c>
      <c r="C2575" s="85" t="s">
        <v>145</v>
      </c>
      <c r="D2575" s="85" t="s">
        <v>5953</v>
      </c>
      <c r="E2575" s="85" t="s">
        <v>100</v>
      </c>
      <c r="F2575" s="85" t="s">
        <v>100</v>
      </c>
      <c r="G2575" s="85" t="s">
        <v>100</v>
      </c>
      <c r="H2575" s="86" t="s">
        <v>118</v>
      </c>
      <c r="I2575" s="86">
        <v>44587</v>
      </c>
      <c r="J2575" s="87">
        <v>1903456.8</v>
      </c>
    </row>
    <row r="2576" spans="1:10" ht="48" x14ac:dyDescent="0.3">
      <c r="A2576" s="84" t="s">
        <v>5954</v>
      </c>
      <c r="B2576" s="85" t="s">
        <v>188</v>
      </c>
      <c r="C2576" s="85" t="s">
        <v>188</v>
      </c>
      <c r="D2576" s="85" t="s">
        <v>5955</v>
      </c>
      <c r="E2576" s="85" t="s">
        <v>100</v>
      </c>
      <c r="F2576" s="85" t="s">
        <v>158</v>
      </c>
      <c r="G2576" s="85" t="s">
        <v>385</v>
      </c>
      <c r="H2576" s="86" t="s">
        <v>118</v>
      </c>
      <c r="I2576" s="86">
        <v>44680</v>
      </c>
      <c r="J2576" s="87">
        <v>3760377.19</v>
      </c>
    </row>
    <row r="2577" spans="1:10" ht="24" x14ac:dyDescent="0.3">
      <c r="A2577" s="84" t="s">
        <v>5956</v>
      </c>
      <c r="B2577" s="85" t="s">
        <v>145</v>
      </c>
      <c r="C2577" s="85" t="s">
        <v>145</v>
      </c>
      <c r="D2577" s="85" t="s">
        <v>5957</v>
      </c>
      <c r="E2577" s="85" t="s">
        <v>100</v>
      </c>
      <c r="F2577" s="85" t="s">
        <v>878</v>
      </c>
      <c r="G2577" s="85" t="s">
        <v>1062</v>
      </c>
      <c r="H2577" s="86" t="s">
        <v>118</v>
      </c>
      <c r="I2577" s="86">
        <v>44316</v>
      </c>
      <c r="J2577" s="87">
        <v>3599999.9999999995</v>
      </c>
    </row>
    <row r="2578" spans="1:10" ht="24" x14ac:dyDescent="0.3">
      <c r="A2578" s="84" t="s">
        <v>5958</v>
      </c>
      <c r="B2578" s="85" t="s">
        <v>145</v>
      </c>
      <c r="C2578" s="85" t="s">
        <v>145</v>
      </c>
      <c r="D2578" s="85" t="s">
        <v>5959</v>
      </c>
      <c r="E2578" s="85" t="s">
        <v>100</v>
      </c>
      <c r="F2578" s="85" t="s">
        <v>100</v>
      </c>
      <c r="G2578" s="85" t="s">
        <v>100</v>
      </c>
      <c r="H2578" s="86" t="s">
        <v>118</v>
      </c>
      <c r="I2578" s="86">
        <v>44539</v>
      </c>
      <c r="J2578" s="87">
        <v>888679.04999999993</v>
      </c>
    </row>
    <row r="2579" spans="1:10" x14ac:dyDescent="0.3">
      <c r="A2579" s="84" t="s">
        <v>5960</v>
      </c>
      <c r="B2579" s="85" t="s">
        <v>145</v>
      </c>
      <c r="C2579" s="85" t="s">
        <v>145</v>
      </c>
      <c r="D2579" s="85" t="s">
        <v>5961</v>
      </c>
      <c r="E2579" s="85" t="s">
        <v>100</v>
      </c>
      <c r="F2579" s="85" t="s">
        <v>100</v>
      </c>
      <c r="G2579" s="85" t="s">
        <v>100</v>
      </c>
      <c r="H2579" s="86" t="s">
        <v>118</v>
      </c>
      <c r="I2579" s="86">
        <v>44614</v>
      </c>
      <c r="J2579" s="87">
        <v>419200.06</v>
      </c>
    </row>
    <row r="2580" spans="1:10" ht="24" x14ac:dyDescent="0.3">
      <c r="A2580" s="84" t="s">
        <v>5962</v>
      </c>
      <c r="B2580" s="85" t="s">
        <v>145</v>
      </c>
      <c r="C2580" s="85" t="s">
        <v>145</v>
      </c>
      <c r="D2580" s="85" t="s">
        <v>5963</v>
      </c>
      <c r="E2580" s="85" t="s">
        <v>100</v>
      </c>
      <c r="F2580" s="85" t="s">
        <v>100</v>
      </c>
      <c r="G2580" s="85" t="s">
        <v>100</v>
      </c>
      <c r="H2580" s="86" t="s">
        <v>118</v>
      </c>
      <c r="I2580" s="86">
        <v>44539</v>
      </c>
      <c r="J2580" s="87">
        <v>1183919.55</v>
      </c>
    </row>
    <row r="2581" spans="1:10" x14ac:dyDescent="0.3">
      <c r="A2581" s="84" t="s">
        <v>5964</v>
      </c>
      <c r="B2581" s="85" t="s">
        <v>145</v>
      </c>
      <c r="C2581" s="85" t="s">
        <v>145</v>
      </c>
      <c r="D2581" s="85" t="s">
        <v>5965</v>
      </c>
      <c r="E2581" s="85" t="s">
        <v>100</v>
      </c>
      <c r="F2581" s="85" t="s">
        <v>100</v>
      </c>
      <c r="G2581" s="85" t="s">
        <v>100</v>
      </c>
      <c r="H2581" s="86" t="s">
        <v>118</v>
      </c>
      <c r="I2581" s="86">
        <v>44585</v>
      </c>
      <c r="J2581" s="87">
        <v>409449.6</v>
      </c>
    </row>
    <row r="2582" spans="1:10" x14ac:dyDescent="0.3">
      <c r="A2582" s="84" t="s">
        <v>5966</v>
      </c>
      <c r="B2582" s="85" t="s">
        <v>145</v>
      </c>
      <c r="C2582" s="85" t="s">
        <v>145</v>
      </c>
      <c r="D2582" s="85" t="s">
        <v>5967</v>
      </c>
      <c r="E2582" s="85" t="s">
        <v>100</v>
      </c>
      <c r="F2582" s="85" t="s">
        <v>100</v>
      </c>
      <c r="G2582" s="85" t="s">
        <v>100</v>
      </c>
      <c r="H2582" s="86" t="s">
        <v>118</v>
      </c>
      <c r="I2582" s="86">
        <v>44277</v>
      </c>
      <c r="J2582" s="87">
        <v>336045.59999999992</v>
      </c>
    </row>
    <row r="2583" spans="1:10" x14ac:dyDescent="0.3">
      <c r="A2583" s="84" t="s">
        <v>5968</v>
      </c>
      <c r="B2583" s="85" t="s">
        <v>145</v>
      </c>
      <c r="C2583" s="85" t="s">
        <v>145</v>
      </c>
      <c r="D2583" s="85" t="s">
        <v>5969</v>
      </c>
      <c r="E2583" s="85" t="s">
        <v>100</v>
      </c>
      <c r="F2583" s="85" t="s">
        <v>100</v>
      </c>
      <c r="G2583" s="85" t="s">
        <v>100</v>
      </c>
      <c r="H2583" s="86" t="s">
        <v>118</v>
      </c>
      <c r="I2583" s="86">
        <v>44582</v>
      </c>
      <c r="J2583" s="87">
        <v>1584379.44</v>
      </c>
    </row>
    <row r="2584" spans="1:10" ht="24" x14ac:dyDescent="0.3">
      <c r="A2584" s="84" t="s">
        <v>5970</v>
      </c>
      <c r="B2584" s="85" t="s">
        <v>145</v>
      </c>
      <c r="C2584" s="85" t="s">
        <v>145</v>
      </c>
      <c r="D2584" s="85" t="s">
        <v>5971</v>
      </c>
      <c r="E2584" s="85" t="s">
        <v>100</v>
      </c>
      <c r="F2584" s="85" t="s">
        <v>100</v>
      </c>
      <c r="G2584" s="85" t="s">
        <v>100</v>
      </c>
      <c r="H2584" s="86" t="s">
        <v>118</v>
      </c>
      <c r="I2584" s="86">
        <v>44228</v>
      </c>
      <c r="J2584" s="87">
        <v>675574.56</v>
      </c>
    </row>
    <row r="2585" spans="1:10" ht="24" x14ac:dyDescent="0.3">
      <c r="A2585" s="84" t="s">
        <v>5972</v>
      </c>
      <c r="B2585" s="85" t="s">
        <v>145</v>
      </c>
      <c r="C2585" s="85" t="s">
        <v>145</v>
      </c>
      <c r="D2585" s="85" t="s">
        <v>5973</v>
      </c>
      <c r="E2585" s="85" t="s">
        <v>100</v>
      </c>
      <c r="F2585" s="85" t="s">
        <v>100</v>
      </c>
      <c r="G2585" s="85" t="s">
        <v>100</v>
      </c>
      <c r="H2585" s="86" t="s">
        <v>118</v>
      </c>
      <c r="I2585" s="86">
        <v>44361</v>
      </c>
      <c r="J2585" s="87">
        <v>390194.07000000007</v>
      </c>
    </row>
    <row r="2586" spans="1:10" ht="24" x14ac:dyDescent="0.3">
      <c r="A2586" s="84" t="s">
        <v>5974</v>
      </c>
      <c r="B2586" s="85" t="s">
        <v>145</v>
      </c>
      <c r="C2586" s="85" t="s">
        <v>145</v>
      </c>
      <c r="D2586" s="85" t="s">
        <v>5975</v>
      </c>
      <c r="E2586" s="85" t="s">
        <v>100</v>
      </c>
      <c r="F2586" s="85" t="s">
        <v>100</v>
      </c>
      <c r="G2586" s="85" t="s">
        <v>100</v>
      </c>
      <c r="H2586" s="86" t="s">
        <v>118</v>
      </c>
      <c r="I2586" s="86">
        <v>44774</v>
      </c>
      <c r="J2586" s="87">
        <v>3035400</v>
      </c>
    </row>
    <row r="2587" spans="1:10" ht="24" x14ac:dyDescent="0.3">
      <c r="A2587" s="84" t="s">
        <v>5976</v>
      </c>
      <c r="B2587" s="85" t="s">
        <v>145</v>
      </c>
      <c r="C2587" s="85" t="s">
        <v>145</v>
      </c>
      <c r="D2587" s="85" t="s">
        <v>5977</v>
      </c>
      <c r="E2587" s="85" t="s">
        <v>100</v>
      </c>
      <c r="F2587" s="85" t="s">
        <v>100</v>
      </c>
      <c r="G2587" s="85" t="s">
        <v>100</v>
      </c>
      <c r="H2587" s="86" t="s">
        <v>118</v>
      </c>
      <c r="I2587" s="86">
        <v>44564</v>
      </c>
      <c r="J2587" s="87">
        <v>2071620</v>
      </c>
    </row>
    <row r="2588" spans="1:10" x14ac:dyDescent="0.3">
      <c r="A2588" s="84" t="s">
        <v>5978</v>
      </c>
      <c r="B2588" s="85" t="s">
        <v>145</v>
      </c>
      <c r="C2588" s="85" t="s">
        <v>145</v>
      </c>
      <c r="D2588" s="85" t="s">
        <v>5979</v>
      </c>
      <c r="E2588" s="85" t="s">
        <v>4489</v>
      </c>
      <c r="F2588" s="85" t="s">
        <v>100</v>
      </c>
      <c r="G2588" s="85" t="s">
        <v>100</v>
      </c>
      <c r="H2588" s="86" t="s">
        <v>118</v>
      </c>
      <c r="I2588" s="86">
        <v>45048</v>
      </c>
      <c r="J2588" s="87">
        <v>1685221.0300000003</v>
      </c>
    </row>
    <row r="2589" spans="1:10" x14ac:dyDescent="0.3">
      <c r="A2589" s="84" t="s">
        <v>5980</v>
      </c>
      <c r="B2589" s="85" t="s">
        <v>145</v>
      </c>
      <c r="C2589" s="85" t="s">
        <v>145</v>
      </c>
      <c r="D2589" s="85" t="s">
        <v>5981</v>
      </c>
      <c r="E2589" s="85" t="s">
        <v>100</v>
      </c>
      <c r="F2589" s="85" t="s">
        <v>100</v>
      </c>
      <c r="G2589" s="85" t="s">
        <v>100</v>
      </c>
      <c r="H2589" s="86" t="s">
        <v>118</v>
      </c>
      <c r="I2589" s="86">
        <v>44587</v>
      </c>
      <c r="J2589" s="87">
        <v>2525717.37</v>
      </c>
    </row>
    <row r="2590" spans="1:10" ht="24" x14ac:dyDescent="0.3">
      <c r="A2590" s="84" t="s">
        <v>5982</v>
      </c>
      <c r="B2590" s="85" t="s">
        <v>145</v>
      </c>
      <c r="C2590" s="85" t="s">
        <v>145</v>
      </c>
      <c r="D2590" s="85" t="s">
        <v>5983</v>
      </c>
      <c r="E2590" s="85" t="s">
        <v>100</v>
      </c>
      <c r="F2590" s="85" t="s">
        <v>100</v>
      </c>
      <c r="G2590" s="85" t="s">
        <v>100</v>
      </c>
      <c r="H2590" s="86" t="s">
        <v>118</v>
      </c>
      <c r="I2590" s="86">
        <v>44585</v>
      </c>
      <c r="J2590" s="87">
        <v>1739091.6200000003</v>
      </c>
    </row>
    <row r="2591" spans="1:10" x14ac:dyDescent="0.3">
      <c r="A2591" s="84" t="s">
        <v>5984</v>
      </c>
      <c r="B2591" s="85" t="s">
        <v>145</v>
      </c>
      <c r="C2591" s="85" t="s">
        <v>145</v>
      </c>
      <c r="D2591" s="85" t="s">
        <v>5985</v>
      </c>
      <c r="E2591" s="85" t="s">
        <v>100</v>
      </c>
      <c r="F2591" s="85" t="s">
        <v>100</v>
      </c>
      <c r="G2591" s="85" t="s">
        <v>100</v>
      </c>
      <c r="H2591" s="86" t="s">
        <v>118</v>
      </c>
      <c r="I2591" s="86">
        <v>44636</v>
      </c>
      <c r="J2591" s="87">
        <v>732500.09</v>
      </c>
    </row>
    <row r="2592" spans="1:10" ht="48" x14ac:dyDescent="0.3">
      <c r="A2592" s="84" t="s">
        <v>5986</v>
      </c>
      <c r="B2592" s="85" t="s">
        <v>145</v>
      </c>
      <c r="C2592" s="85" t="s">
        <v>145</v>
      </c>
      <c r="D2592" s="85" t="s">
        <v>5987</v>
      </c>
      <c r="E2592" s="85" t="s">
        <v>100</v>
      </c>
      <c r="F2592" s="85" t="s">
        <v>158</v>
      </c>
      <c r="G2592" s="85" t="s">
        <v>1348</v>
      </c>
      <c r="H2592" s="86" t="s">
        <v>118</v>
      </c>
      <c r="I2592" s="86">
        <v>44669</v>
      </c>
      <c r="J2592" s="87">
        <v>5349135.3299999991</v>
      </c>
    </row>
    <row r="2593" spans="1:10" ht="24" x14ac:dyDescent="0.3">
      <c r="A2593" s="84" t="s">
        <v>5988</v>
      </c>
      <c r="B2593" s="85" t="s">
        <v>145</v>
      </c>
      <c r="C2593" s="85" t="s">
        <v>145</v>
      </c>
      <c r="D2593" s="85" t="s">
        <v>5989</v>
      </c>
      <c r="E2593" s="85" t="s">
        <v>100</v>
      </c>
      <c r="F2593" s="85" t="s">
        <v>122</v>
      </c>
      <c r="G2593" s="85" t="s">
        <v>583</v>
      </c>
      <c r="H2593" s="86" t="s">
        <v>118</v>
      </c>
      <c r="I2593" s="86">
        <v>44669</v>
      </c>
      <c r="J2593" s="87">
        <v>5302416.37</v>
      </c>
    </row>
    <row r="2594" spans="1:10" ht="24" x14ac:dyDescent="0.3">
      <c r="A2594" s="84" t="s">
        <v>5990</v>
      </c>
      <c r="B2594" s="85" t="s">
        <v>145</v>
      </c>
      <c r="C2594" s="85" t="s">
        <v>145</v>
      </c>
      <c r="D2594" s="85" t="s">
        <v>5991</v>
      </c>
      <c r="E2594" s="85" t="s">
        <v>100</v>
      </c>
      <c r="F2594" s="85" t="s">
        <v>100</v>
      </c>
      <c r="G2594" s="85" t="s">
        <v>100</v>
      </c>
      <c r="H2594" s="86" t="s">
        <v>118</v>
      </c>
      <c r="I2594" s="86">
        <v>44454</v>
      </c>
      <c r="J2594" s="87">
        <v>481824.24</v>
      </c>
    </row>
    <row r="2595" spans="1:10" ht="24" x14ac:dyDescent="0.3">
      <c r="A2595" s="84" t="s">
        <v>5992</v>
      </c>
      <c r="B2595" s="85" t="s">
        <v>145</v>
      </c>
      <c r="C2595" s="85" t="s">
        <v>145</v>
      </c>
      <c r="D2595" s="85" t="s">
        <v>5993</v>
      </c>
      <c r="E2595" s="85" t="s">
        <v>100</v>
      </c>
      <c r="F2595" s="85" t="s">
        <v>100</v>
      </c>
      <c r="G2595" s="85" t="s">
        <v>100</v>
      </c>
      <c r="H2595" s="86" t="s">
        <v>118</v>
      </c>
      <c r="I2595" s="86">
        <v>44539</v>
      </c>
      <c r="J2595" s="87">
        <v>883901.97999999986</v>
      </c>
    </row>
    <row r="2596" spans="1:10" x14ac:dyDescent="0.3">
      <c r="A2596" s="84" t="s">
        <v>5994</v>
      </c>
      <c r="B2596" s="85" t="s">
        <v>145</v>
      </c>
      <c r="C2596" s="85" t="s">
        <v>145</v>
      </c>
      <c r="D2596" s="85" t="s">
        <v>5995</v>
      </c>
      <c r="E2596" s="85" t="s">
        <v>100</v>
      </c>
      <c r="F2596" s="85" t="s">
        <v>100</v>
      </c>
      <c r="G2596" s="85" t="s">
        <v>100</v>
      </c>
      <c r="H2596" s="86" t="s">
        <v>118</v>
      </c>
      <c r="I2596" s="86">
        <v>45049</v>
      </c>
      <c r="J2596" s="87">
        <v>12465580</v>
      </c>
    </row>
    <row r="2597" spans="1:10" ht="36" x14ac:dyDescent="0.3">
      <c r="A2597" s="84" t="s">
        <v>5996</v>
      </c>
      <c r="B2597" s="85" t="s">
        <v>188</v>
      </c>
      <c r="C2597" s="85" t="s">
        <v>188</v>
      </c>
      <c r="D2597" s="85" t="s">
        <v>5997</v>
      </c>
      <c r="E2597" s="85" t="s">
        <v>4195</v>
      </c>
      <c r="F2597" s="85" t="s">
        <v>100</v>
      </c>
      <c r="G2597" s="85" t="s">
        <v>100</v>
      </c>
      <c r="H2597" s="86" t="s">
        <v>118</v>
      </c>
      <c r="I2597" s="86">
        <v>44676</v>
      </c>
      <c r="J2597" s="87">
        <v>11285536.630000001</v>
      </c>
    </row>
    <row r="2598" spans="1:10" x14ac:dyDescent="0.3">
      <c r="A2598" s="84" t="s">
        <v>5998</v>
      </c>
      <c r="B2598" s="85" t="s">
        <v>145</v>
      </c>
      <c r="C2598" s="85" t="s">
        <v>145</v>
      </c>
      <c r="D2598" s="85" t="s">
        <v>5999</v>
      </c>
      <c r="E2598" s="85" t="s">
        <v>100</v>
      </c>
      <c r="F2598" s="85" t="s">
        <v>100</v>
      </c>
      <c r="G2598" s="85" t="s">
        <v>100</v>
      </c>
      <c r="H2598" s="86" t="s">
        <v>118</v>
      </c>
      <c r="I2598" s="86">
        <v>44228</v>
      </c>
      <c r="J2598" s="87">
        <v>700326.48</v>
      </c>
    </row>
    <row r="2599" spans="1:10" x14ac:dyDescent="0.3">
      <c r="A2599" s="84" t="s">
        <v>6000</v>
      </c>
      <c r="B2599" s="85" t="s">
        <v>145</v>
      </c>
      <c r="C2599" s="85" t="s">
        <v>145</v>
      </c>
      <c r="D2599" s="85" t="s">
        <v>6001</v>
      </c>
      <c r="E2599" s="85" t="s">
        <v>100</v>
      </c>
      <c r="F2599" s="85" t="s">
        <v>100</v>
      </c>
      <c r="G2599" s="85" t="s">
        <v>100</v>
      </c>
      <c r="H2599" s="86" t="s">
        <v>118</v>
      </c>
      <c r="I2599" s="86">
        <v>44460</v>
      </c>
      <c r="J2599" s="87">
        <v>347468.18</v>
      </c>
    </row>
    <row r="2600" spans="1:10" x14ac:dyDescent="0.3">
      <c r="A2600" s="84" t="s">
        <v>6002</v>
      </c>
      <c r="B2600" s="85" t="s">
        <v>145</v>
      </c>
      <c r="C2600" s="85" t="s">
        <v>145</v>
      </c>
      <c r="D2600" s="85" t="s">
        <v>6003</v>
      </c>
      <c r="E2600" s="85" t="s">
        <v>100</v>
      </c>
      <c r="F2600" s="85" t="s">
        <v>100</v>
      </c>
      <c r="G2600" s="85" t="s">
        <v>100</v>
      </c>
      <c r="H2600" s="86" t="s">
        <v>118</v>
      </c>
      <c r="I2600" s="86">
        <v>44616</v>
      </c>
      <c r="J2600" s="87">
        <v>5585183.9699999997</v>
      </c>
    </row>
    <row r="2601" spans="1:10" ht="36" x14ac:dyDescent="0.3">
      <c r="A2601" s="84" t="s">
        <v>6004</v>
      </c>
      <c r="B2601" s="85" t="s">
        <v>120</v>
      </c>
      <c r="C2601" s="85" t="s">
        <v>120</v>
      </c>
      <c r="D2601" s="85" t="s">
        <v>6005</v>
      </c>
      <c r="E2601" s="85" t="s">
        <v>100</v>
      </c>
      <c r="F2601" s="85" t="s">
        <v>158</v>
      </c>
      <c r="G2601" s="85" t="s">
        <v>385</v>
      </c>
      <c r="H2601" s="86" t="s">
        <v>118</v>
      </c>
      <c r="I2601" s="86">
        <v>44658</v>
      </c>
      <c r="J2601" s="87">
        <v>2479252.56</v>
      </c>
    </row>
    <row r="2602" spans="1:10" x14ac:dyDescent="0.3">
      <c r="A2602" s="84" t="s">
        <v>6006</v>
      </c>
      <c r="B2602" s="85" t="s">
        <v>145</v>
      </c>
      <c r="C2602" s="85" t="s">
        <v>145</v>
      </c>
      <c r="D2602" s="85" t="s">
        <v>6007</v>
      </c>
      <c r="E2602" s="85" t="s">
        <v>100</v>
      </c>
      <c r="F2602" s="85" t="s">
        <v>100</v>
      </c>
      <c r="G2602" s="85" t="s">
        <v>100</v>
      </c>
      <c r="H2602" s="86" t="s">
        <v>118</v>
      </c>
      <c r="I2602" s="86">
        <v>44228</v>
      </c>
      <c r="J2602" s="87">
        <v>43565.760000000002</v>
      </c>
    </row>
    <row r="2603" spans="1:10" ht="24" x14ac:dyDescent="0.3">
      <c r="A2603" s="84" t="s">
        <v>6008</v>
      </c>
      <c r="B2603" s="85" t="s">
        <v>145</v>
      </c>
      <c r="C2603" s="85" t="s">
        <v>145</v>
      </c>
      <c r="D2603" s="85" t="s">
        <v>6009</v>
      </c>
      <c r="E2603" s="85" t="s">
        <v>100</v>
      </c>
      <c r="F2603" s="85" t="s">
        <v>122</v>
      </c>
      <c r="G2603" s="85" t="s">
        <v>583</v>
      </c>
      <c r="H2603" s="86" t="s">
        <v>118</v>
      </c>
      <c r="I2603" s="86">
        <v>44679</v>
      </c>
      <c r="J2603" s="87">
        <v>3182501.84</v>
      </c>
    </row>
    <row r="2604" spans="1:10" ht="24" x14ac:dyDescent="0.3">
      <c r="A2604" s="84" t="s">
        <v>6010</v>
      </c>
      <c r="B2604" s="85" t="s">
        <v>145</v>
      </c>
      <c r="C2604" s="85" t="s">
        <v>145</v>
      </c>
      <c r="D2604" s="85" t="s">
        <v>6011</v>
      </c>
      <c r="E2604" s="85" t="s">
        <v>100</v>
      </c>
      <c r="F2604" s="85" t="s">
        <v>122</v>
      </c>
      <c r="G2604" s="85" t="s">
        <v>583</v>
      </c>
      <c r="H2604" s="86" t="s">
        <v>118</v>
      </c>
      <c r="I2604" s="86">
        <v>44679</v>
      </c>
      <c r="J2604" s="87">
        <v>4436259.3099999996</v>
      </c>
    </row>
    <row r="2605" spans="1:10" ht="24" x14ac:dyDescent="0.3">
      <c r="A2605" s="84" t="s">
        <v>6012</v>
      </c>
      <c r="B2605" s="85" t="s">
        <v>145</v>
      </c>
      <c r="C2605" s="85" t="s">
        <v>145</v>
      </c>
      <c r="D2605" s="85" t="s">
        <v>6013</v>
      </c>
      <c r="E2605" s="85" t="s">
        <v>100</v>
      </c>
      <c r="F2605" s="85" t="s">
        <v>100</v>
      </c>
      <c r="G2605" s="85" t="s">
        <v>100</v>
      </c>
      <c r="H2605" s="86" t="s">
        <v>118</v>
      </c>
      <c r="I2605" s="86">
        <v>44398</v>
      </c>
      <c r="J2605" s="87">
        <v>690078.71999999997</v>
      </c>
    </row>
    <row r="2606" spans="1:10" ht="24" x14ac:dyDescent="0.3">
      <c r="A2606" s="84" t="s">
        <v>6014</v>
      </c>
      <c r="B2606" s="85" t="s">
        <v>145</v>
      </c>
      <c r="C2606" s="85" t="s">
        <v>145</v>
      </c>
      <c r="D2606" s="85" t="s">
        <v>6015</v>
      </c>
      <c r="E2606" s="85" t="s">
        <v>100</v>
      </c>
      <c r="F2606" s="85" t="s">
        <v>100</v>
      </c>
      <c r="G2606" s="85" t="s">
        <v>100</v>
      </c>
      <c r="H2606" s="86" t="s">
        <v>118</v>
      </c>
      <c r="I2606" s="86">
        <v>44398</v>
      </c>
      <c r="J2606" s="87">
        <v>887598.39999999991</v>
      </c>
    </row>
    <row r="2607" spans="1:10" ht="24" x14ac:dyDescent="0.3">
      <c r="A2607" s="84" t="s">
        <v>6016</v>
      </c>
      <c r="B2607" s="85" t="s">
        <v>145</v>
      </c>
      <c r="C2607" s="85" t="s">
        <v>145</v>
      </c>
      <c r="D2607" s="85" t="s">
        <v>6017</v>
      </c>
      <c r="E2607" s="85" t="s">
        <v>100</v>
      </c>
      <c r="F2607" s="85" t="s">
        <v>203</v>
      </c>
      <c r="G2607" s="85" t="s">
        <v>504</v>
      </c>
      <c r="H2607" s="86" t="s">
        <v>118</v>
      </c>
      <c r="I2607" s="86">
        <v>45051</v>
      </c>
      <c r="J2607" s="87">
        <v>2842644.4200000004</v>
      </c>
    </row>
    <row r="2608" spans="1:10" ht="24" x14ac:dyDescent="0.3">
      <c r="A2608" s="84" t="s">
        <v>6018</v>
      </c>
      <c r="B2608" s="85" t="s">
        <v>145</v>
      </c>
      <c r="C2608" s="85" t="s">
        <v>145</v>
      </c>
      <c r="D2608" s="85" t="s">
        <v>6019</v>
      </c>
      <c r="E2608" s="85" t="s">
        <v>3097</v>
      </c>
      <c r="F2608" s="85" t="s">
        <v>100</v>
      </c>
      <c r="G2608" s="85" t="s">
        <v>100</v>
      </c>
      <c r="H2608" s="86" t="s">
        <v>118</v>
      </c>
      <c r="I2608" s="86">
        <v>44680</v>
      </c>
      <c r="J2608" s="87">
        <v>1489999.2799999998</v>
      </c>
    </row>
    <row r="2609" spans="1:10" ht="24" x14ac:dyDescent="0.3">
      <c r="A2609" s="84" t="s">
        <v>6020</v>
      </c>
      <c r="B2609" s="85" t="s">
        <v>145</v>
      </c>
      <c r="C2609" s="85" t="s">
        <v>145</v>
      </c>
      <c r="D2609" s="85" t="s">
        <v>6021</v>
      </c>
      <c r="E2609" s="85" t="s">
        <v>100</v>
      </c>
      <c r="F2609" s="85" t="s">
        <v>336</v>
      </c>
      <c r="G2609" s="85" t="s">
        <v>337</v>
      </c>
      <c r="H2609" s="86" t="s">
        <v>118</v>
      </c>
      <c r="I2609" s="86">
        <v>44844</v>
      </c>
      <c r="J2609" s="87">
        <v>4625703.08</v>
      </c>
    </row>
    <row r="2610" spans="1:10" ht="48" x14ac:dyDescent="0.3">
      <c r="A2610" s="84" t="s">
        <v>6022</v>
      </c>
      <c r="B2610" s="85" t="s">
        <v>145</v>
      </c>
      <c r="C2610" s="85" t="s">
        <v>145</v>
      </c>
      <c r="D2610" s="85" t="s">
        <v>6023</v>
      </c>
      <c r="E2610" s="85" t="s">
        <v>100</v>
      </c>
      <c r="F2610" s="85" t="s">
        <v>130</v>
      </c>
      <c r="G2610" s="85" t="s">
        <v>6024</v>
      </c>
      <c r="H2610" s="86" t="s">
        <v>118</v>
      </c>
      <c r="I2610" s="86">
        <v>45051</v>
      </c>
      <c r="J2610" s="87">
        <v>4012894.0900000003</v>
      </c>
    </row>
    <row r="2611" spans="1:10" ht="36" x14ac:dyDescent="0.3">
      <c r="A2611" s="84" t="s">
        <v>6025</v>
      </c>
      <c r="B2611" s="85" t="s">
        <v>6026</v>
      </c>
      <c r="C2611" s="85" t="s">
        <v>6026</v>
      </c>
      <c r="D2611" s="85" t="s">
        <v>6027</v>
      </c>
      <c r="E2611" s="85" t="s">
        <v>100</v>
      </c>
      <c r="F2611" s="85" t="s">
        <v>6028</v>
      </c>
      <c r="G2611" s="85" t="s">
        <v>100</v>
      </c>
      <c r="H2611" s="86" t="s">
        <v>118</v>
      </c>
      <c r="I2611" s="86">
        <v>45108</v>
      </c>
      <c r="J2611" s="87">
        <v>493990.98</v>
      </c>
    </row>
    <row r="2612" spans="1:10" x14ac:dyDescent="0.3">
      <c r="A2612" s="84" t="s">
        <v>6029</v>
      </c>
      <c r="B2612" s="85" t="s">
        <v>145</v>
      </c>
      <c r="C2612" s="85" t="s">
        <v>145</v>
      </c>
      <c r="D2612" s="85" t="s">
        <v>6030</v>
      </c>
      <c r="E2612" s="85" t="s">
        <v>100</v>
      </c>
      <c r="F2612" s="85" t="s">
        <v>100</v>
      </c>
      <c r="G2612" s="85" t="s">
        <v>100</v>
      </c>
      <c r="H2612" s="86" t="s">
        <v>118</v>
      </c>
      <c r="I2612" s="86">
        <v>44607</v>
      </c>
      <c r="J2612" s="87">
        <v>128180.01999999999</v>
      </c>
    </row>
    <row r="2613" spans="1:10" ht="24" x14ac:dyDescent="0.3">
      <c r="A2613" s="84" t="s">
        <v>6031</v>
      </c>
      <c r="B2613" s="85" t="s">
        <v>145</v>
      </c>
      <c r="C2613" s="85" t="s">
        <v>145</v>
      </c>
      <c r="D2613" s="85" t="s">
        <v>6032</v>
      </c>
      <c r="E2613" s="85" t="s">
        <v>100</v>
      </c>
      <c r="F2613" s="85" t="s">
        <v>135</v>
      </c>
      <c r="G2613" s="85" t="s">
        <v>136</v>
      </c>
      <c r="H2613" s="86" t="s">
        <v>118</v>
      </c>
      <c r="I2613" s="86">
        <v>45051</v>
      </c>
      <c r="J2613" s="87">
        <v>12134175.58</v>
      </c>
    </row>
    <row r="2614" spans="1:10" ht="24" x14ac:dyDescent="0.3">
      <c r="A2614" s="84" t="s">
        <v>6033</v>
      </c>
      <c r="B2614" s="85" t="s">
        <v>145</v>
      </c>
      <c r="C2614" s="85" t="s">
        <v>145</v>
      </c>
      <c r="D2614" s="85" t="s">
        <v>6034</v>
      </c>
      <c r="E2614" s="85" t="s">
        <v>100</v>
      </c>
      <c r="F2614" s="85" t="s">
        <v>100</v>
      </c>
      <c r="G2614" s="85" t="s">
        <v>100</v>
      </c>
      <c r="H2614" s="86" t="s">
        <v>118</v>
      </c>
      <c r="I2614" s="86">
        <v>44636</v>
      </c>
      <c r="J2614" s="87">
        <v>64090</v>
      </c>
    </row>
    <row r="2615" spans="1:10" ht="24" x14ac:dyDescent="0.3">
      <c r="A2615" s="84" t="s">
        <v>6035</v>
      </c>
      <c r="B2615" s="85" t="s">
        <v>3382</v>
      </c>
      <c r="C2615" s="85" t="s">
        <v>3382</v>
      </c>
      <c r="D2615" s="85" t="s">
        <v>6036</v>
      </c>
      <c r="E2615" s="85" t="s">
        <v>100</v>
      </c>
      <c r="F2615" s="85" t="s">
        <v>130</v>
      </c>
      <c r="G2615" s="85" t="s">
        <v>2840</v>
      </c>
      <c r="H2615" s="86" t="s">
        <v>118</v>
      </c>
      <c r="I2615" s="86">
        <v>45051</v>
      </c>
      <c r="J2615" s="87">
        <v>2842897.95</v>
      </c>
    </row>
    <row r="2616" spans="1:10" ht="24" x14ac:dyDescent="0.3">
      <c r="A2616" s="84" t="s">
        <v>6037</v>
      </c>
      <c r="B2616" s="85" t="s">
        <v>145</v>
      </c>
      <c r="C2616" s="85" t="s">
        <v>145</v>
      </c>
      <c r="D2616" s="85" t="s">
        <v>6038</v>
      </c>
      <c r="E2616" s="85" t="s">
        <v>100</v>
      </c>
      <c r="F2616" s="85" t="s">
        <v>492</v>
      </c>
      <c r="G2616" s="85" t="s">
        <v>635</v>
      </c>
      <c r="H2616" s="86" t="s">
        <v>118</v>
      </c>
      <c r="I2616" s="86">
        <v>44687</v>
      </c>
      <c r="J2616" s="87">
        <v>6899667.8199999994</v>
      </c>
    </row>
    <row r="2617" spans="1:10" ht="60" x14ac:dyDescent="0.3">
      <c r="A2617" s="84" t="s">
        <v>6039</v>
      </c>
      <c r="B2617" s="85" t="s">
        <v>4741</v>
      </c>
      <c r="C2617" s="85" t="s">
        <v>4741</v>
      </c>
      <c r="D2617" s="85" t="s">
        <v>6040</v>
      </c>
      <c r="E2617" s="85" t="s">
        <v>100</v>
      </c>
      <c r="F2617" s="85" t="s">
        <v>158</v>
      </c>
      <c r="G2617" s="85" t="s">
        <v>6041</v>
      </c>
      <c r="H2617" s="86" t="s">
        <v>118</v>
      </c>
      <c r="I2617" s="86">
        <v>45419</v>
      </c>
      <c r="J2617" s="87">
        <v>14940140.699999997</v>
      </c>
    </row>
    <row r="2618" spans="1:10" ht="24" x14ac:dyDescent="0.3">
      <c r="A2618" s="84" t="s">
        <v>6042</v>
      </c>
      <c r="B2618" s="85" t="s">
        <v>145</v>
      </c>
      <c r="C2618" s="85" t="s">
        <v>145</v>
      </c>
      <c r="D2618" s="85" t="s">
        <v>6043</v>
      </c>
      <c r="E2618" s="85" t="s">
        <v>100</v>
      </c>
      <c r="F2618" s="85" t="s">
        <v>130</v>
      </c>
      <c r="G2618" s="85" t="s">
        <v>1903</v>
      </c>
      <c r="H2618" s="86" t="s">
        <v>118</v>
      </c>
      <c r="I2618" s="86">
        <v>44691</v>
      </c>
      <c r="J2618" s="87">
        <v>1882802.2500000002</v>
      </c>
    </row>
    <row r="2619" spans="1:10" ht="24" x14ac:dyDescent="0.3">
      <c r="A2619" s="84" t="s">
        <v>6044</v>
      </c>
      <c r="B2619" s="85" t="s">
        <v>145</v>
      </c>
      <c r="C2619" s="85" t="s">
        <v>145</v>
      </c>
      <c r="D2619" s="85" t="s">
        <v>6045</v>
      </c>
      <c r="E2619" s="85" t="s">
        <v>100</v>
      </c>
      <c r="F2619" s="85" t="s">
        <v>130</v>
      </c>
      <c r="G2619" s="85" t="s">
        <v>1955</v>
      </c>
      <c r="H2619" s="86" t="s">
        <v>118</v>
      </c>
      <c r="I2619" s="86">
        <v>44691</v>
      </c>
      <c r="J2619" s="87">
        <v>1311773.51</v>
      </c>
    </row>
    <row r="2620" spans="1:10" ht="24" x14ac:dyDescent="0.3">
      <c r="A2620" s="84" t="s">
        <v>6046</v>
      </c>
      <c r="B2620" s="85" t="s">
        <v>145</v>
      </c>
      <c r="C2620" s="85" t="s">
        <v>145</v>
      </c>
      <c r="D2620" s="85" t="s">
        <v>6047</v>
      </c>
      <c r="E2620" s="85" t="s">
        <v>100</v>
      </c>
      <c r="F2620" s="85" t="s">
        <v>130</v>
      </c>
      <c r="G2620" s="85" t="s">
        <v>1381</v>
      </c>
      <c r="H2620" s="86" t="s">
        <v>118</v>
      </c>
      <c r="I2620" s="86">
        <v>44691</v>
      </c>
      <c r="J2620" s="87">
        <v>2222593.7599999998</v>
      </c>
    </row>
    <row r="2621" spans="1:10" ht="24" x14ac:dyDescent="0.3">
      <c r="A2621" s="84" t="s">
        <v>6048</v>
      </c>
      <c r="B2621" s="85" t="s">
        <v>145</v>
      </c>
      <c r="C2621" s="85" t="s">
        <v>145</v>
      </c>
      <c r="D2621" s="85" t="s">
        <v>6049</v>
      </c>
      <c r="E2621" s="85" t="s">
        <v>100</v>
      </c>
      <c r="F2621" s="85" t="s">
        <v>577</v>
      </c>
      <c r="G2621" s="85" t="s">
        <v>3092</v>
      </c>
      <c r="H2621" s="86" t="s">
        <v>118</v>
      </c>
      <c r="I2621" s="86">
        <v>44690</v>
      </c>
      <c r="J2621" s="87">
        <v>4995308.7199999988</v>
      </c>
    </row>
    <row r="2622" spans="1:10" x14ac:dyDescent="0.3">
      <c r="A2622" s="84" t="s">
        <v>6050</v>
      </c>
      <c r="B2622" s="85" t="s">
        <v>145</v>
      </c>
      <c r="C2622" s="85" t="s">
        <v>145</v>
      </c>
      <c r="D2622" s="85" t="s">
        <v>6051</v>
      </c>
      <c r="E2622" s="85" t="s">
        <v>100</v>
      </c>
      <c r="F2622" s="85" t="s">
        <v>420</v>
      </c>
      <c r="G2622" s="85" t="s">
        <v>6052</v>
      </c>
      <c r="H2622" s="86" t="s">
        <v>118</v>
      </c>
      <c r="I2622" s="86">
        <v>44874</v>
      </c>
      <c r="J2622" s="87">
        <v>3974525.63</v>
      </c>
    </row>
    <row r="2623" spans="1:10" ht="84" x14ac:dyDescent="0.3">
      <c r="A2623" s="84" t="s">
        <v>6053</v>
      </c>
      <c r="B2623" s="85" t="s">
        <v>145</v>
      </c>
      <c r="C2623" s="85" t="s">
        <v>145</v>
      </c>
      <c r="D2623" s="85" t="s">
        <v>6054</v>
      </c>
      <c r="E2623" s="85" t="s">
        <v>6055</v>
      </c>
      <c r="F2623" s="85" t="s">
        <v>100</v>
      </c>
      <c r="G2623" s="85" t="s">
        <v>100</v>
      </c>
      <c r="H2623" s="86" t="s">
        <v>118</v>
      </c>
      <c r="I2623" s="86">
        <v>44684</v>
      </c>
      <c r="J2623" s="87">
        <v>853863.83000000007</v>
      </c>
    </row>
    <row r="2624" spans="1:10" ht="36" x14ac:dyDescent="0.3">
      <c r="A2624" s="84" t="s">
        <v>6056</v>
      </c>
      <c r="B2624" s="85" t="s">
        <v>145</v>
      </c>
      <c r="C2624" s="85" t="s">
        <v>145</v>
      </c>
      <c r="D2624" s="85" t="s">
        <v>6057</v>
      </c>
      <c r="E2624" s="85" t="s">
        <v>2929</v>
      </c>
      <c r="F2624" s="85" t="s">
        <v>100</v>
      </c>
      <c r="G2624" s="85" t="s">
        <v>100</v>
      </c>
      <c r="H2624" s="86" t="s">
        <v>118</v>
      </c>
      <c r="I2624" s="86">
        <v>44692</v>
      </c>
      <c r="J2624" s="87">
        <v>1494473.2999999998</v>
      </c>
    </row>
    <row r="2625" spans="1:10" ht="36" x14ac:dyDescent="0.3">
      <c r="A2625" s="84" t="s">
        <v>6058</v>
      </c>
      <c r="B2625" s="85" t="s">
        <v>145</v>
      </c>
      <c r="C2625" s="85" t="s">
        <v>145</v>
      </c>
      <c r="D2625" s="85" t="s">
        <v>6059</v>
      </c>
      <c r="E2625" s="85" t="s">
        <v>6060</v>
      </c>
      <c r="F2625" s="85" t="s">
        <v>1284</v>
      </c>
      <c r="G2625" s="85" t="s">
        <v>6061</v>
      </c>
      <c r="H2625" s="86" t="s">
        <v>118</v>
      </c>
      <c r="I2625" s="86">
        <v>44687</v>
      </c>
      <c r="J2625" s="87">
        <v>1541119.88</v>
      </c>
    </row>
    <row r="2626" spans="1:10" ht="24" x14ac:dyDescent="0.3">
      <c r="A2626" s="84" t="s">
        <v>6062</v>
      </c>
      <c r="B2626" s="85" t="s">
        <v>145</v>
      </c>
      <c r="C2626" s="85" t="s">
        <v>145</v>
      </c>
      <c r="D2626" s="85" t="s">
        <v>6063</v>
      </c>
      <c r="E2626" s="85" t="s">
        <v>6064</v>
      </c>
      <c r="F2626" s="85" t="s">
        <v>100</v>
      </c>
      <c r="G2626" s="85" t="s">
        <v>100</v>
      </c>
      <c r="H2626" s="86" t="s">
        <v>118</v>
      </c>
      <c r="I2626" s="86">
        <v>45057</v>
      </c>
      <c r="J2626" s="87">
        <v>2885045.57</v>
      </c>
    </row>
    <row r="2627" spans="1:10" ht="36" x14ac:dyDescent="0.3">
      <c r="A2627" s="84" t="s">
        <v>6065</v>
      </c>
      <c r="B2627" s="85" t="s">
        <v>6066</v>
      </c>
      <c r="C2627" s="85" t="s">
        <v>6066</v>
      </c>
      <c r="D2627" s="85" t="s">
        <v>6067</v>
      </c>
      <c r="E2627" s="85" t="s">
        <v>100</v>
      </c>
      <c r="F2627" s="85" t="s">
        <v>158</v>
      </c>
      <c r="G2627" s="85" t="s">
        <v>4174</v>
      </c>
      <c r="H2627" s="86" t="s">
        <v>118</v>
      </c>
      <c r="I2627" s="86">
        <v>45057</v>
      </c>
      <c r="J2627" s="87">
        <v>2132991.4400000004</v>
      </c>
    </row>
    <row r="2628" spans="1:10" ht="24" x14ac:dyDescent="0.3">
      <c r="A2628" s="84" t="s">
        <v>6068</v>
      </c>
      <c r="B2628" s="85" t="s">
        <v>145</v>
      </c>
      <c r="C2628" s="85" t="s">
        <v>145</v>
      </c>
      <c r="D2628" s="85" t="s">
        <v>6069</v>
      </c>
      <c r="E2628" s="85" t="s">
        <v>100</v>
      </c>
      <c r="F2628" s="85" t="s">
        <v>122</v>
      </c>
      <c r="G2628" s="85" t="s">
        <v>583</v>
      </c>
      <c r="H2628" s="86" t="s">
        <v>118</v>
      </c>
      <c r="I2628" s="86">
        <v>44691</v>
      </c>
      <c r="J2628" s="87">
        <v>3879357.69</v>
      </c>
    </row>
    <row r="2629" spans="1:10" x14ac:dyDescent="0.3">
      <c r="A2629" s="84" t="s">
        <v>6070</v>
      </c>
      <c r="B2629" s="85" t="s">
        <v>145</v>
      </c>
      <c r="C2629" s="85" t="s">
        <v>145</v>
      </c>
      <c r="D2629" s="85" t="s">
        <v>6071</v>
      </c>
      <c r="E2629" s="85" t="s">
        <v>100</v>
      </c>
      <c r="F2629" s="85" t="s">
        <v>100</v>
      </c>
      <c r="G2629" s="85" t="s">
        <v>100</v>
      </c>
      <c r="H2629" s="86" t="s">
        <v>118</v>
      </c>
      <c r="I2629" s="86">
        <v>45088</v>
      </c>
      <c r="J2629" s="87">
        <v>1509080</v>
      </c>
    </row>
    <row r="2630" spans="1:10" x14ac:dyDescent="0.3">
      <c r="A2630" s="84" t="s">
        <v>6072</v>
      </c>
      <c r="B2630" s="85" t="s">
        <v>145</v>
      </c>
      <c r="C2630" s="85" t="s">
        <v>145</v>
      </c>
      <c r="D2630" s="85" t="s">
        <v>6073</v>
      </c>
      <c r="E2630" s="85" t="s">
        <v>6074</v>
      </c>
      <c r="F2630" s="85" t="s">
        <v>100</v>
      </c>
      <c r="G2630" s="85" t="s">
        <v>100</v>
      </c>
      <c r="H2630" s="86" t="s">
        <v>118</v>
      </c>
      <c r="I2630" s="86">
        <v>44698</v>
      </c>
      <c r="J2630" s="87">
        <v>1156705.8999999999</v>
      </c>
    </row>
    <row r="2631" spans="1:10" ht="24" x14ac:dyDescent="0.3">
      <c r="A2631" s="84" t="s">
        <v>6075</v>
      </c>
      <c r="B2631" s="85" t="s">
        <v>145</v>
      </c>
      <c r="C2631" s="85" t="s">
        <v>145</v>
      </c>
      <c r="D2631" s="85" t="s">
        <v>6076</v>
      </c>
      <c r="E2631" s="85" t="s">
        <v>100</v>
      </c>
      <c r="F2631" s="85" t="s">
        <v>100</v>
      </c>
      <c r="G2631" s="85" t="s">
        <v>100</v>
      </c>
      <c r="H2631" s="86" t="s">
        <v>118</v>
      </c>
      <c r="I2631" s="86">
        <v>44756</v>
      </c>
      <c r="J2631" s="87">
        <v>20247402.420000002</v>
      </c>
    </row>
    <row r="2632" spans="1:10" ht="24" x14ac:dyDescent="0.3">
      <c r="A2632" s="84" t="s">
        <v>6077</v>
      </c>
      <c r="B2632" s="85" t="s">
        <v>145</v>
      </c>
      <c r="C2632" s="85" t="s">
        <v>145</v>
      </c>
      <c r="D2632" s="85" t="s">
        <v>6078</v>
      </c>
      <c r="E2632" s="85" t="s">
        <v>100</v>
      </c>
      <c r="F2632" s="85" t="s">
        <v>158</v>
      </c>
      <c r="G2632" s="85" t="s">
        <v>4294</v>
      </c>
      <c r="H2632" s="86" t="s">
        <v>118</v>
      </c>
      <c r="I2632" s="86">
        <v>45243</v>
      </c>
      <c r="J2632" s="87">
        <v>48523327.799999997</v>
      </c>
    </row>
    <row r="2633" spans="1:10" ht="24" x14ac:dyDescent="0.3">
      <c r="A2633" s="84" t="s">
        <v>6079</v>
      </c>
      <c r="B2633" s="85" t="s">
        <v>145</v>
      </c>
      <c r="C2633" s="85" t="s">
        <v>145</v>
      </c>
      <c r="D2633" s="85" t="s">
        <v>6080</v>
      </c>
      <c r="E2633" s="85" t="s">
        <v>100</v>
      </c>
      <c r="F2633" s="85" t="s">
        <v>122</v>
      </c>
      <c r="G2633" s="85" t="s">
        <v>583</v>
      </c>
      <c r="H2633" s="86" t="s">
        <v>118</v>
      </c>
      <c r="I2633" s="86">
        <v>44683</v>
      </c>
      <c r="J2633" s="87">
        <v>2505963.23</v>
      </c>
    </row>
    <row r="2634" spans="1:10" x14ac:dyDescent="0.3">
      <c r="A2634" s="84" t="s">
        <v>6081</v>
      </c>
      <c r="B2634" s="85" t="s">
        <v>188</v>
      </c>
      <c r="C2634" s="85" t="s">
        <v>188</v>
      </c>
      <c r="D2634" s="85" t="s">
        <v>6082</v>
      </c>
      <c r="E2634" s="85" t="s">
        <v>3007</v>
      </c>
      <c r="F2634" s="85" t="s">
        <v>135</v>
      </c>
      <c r="G2634" s="85" t="s">
        <v>136</v>
      </c>
      <c r="H2634" s="86" t="s">
        <v>118</v>
      </c>
      <c r="I2634" s="86">
        <v>44706</v>
      </c>
      <c r="J2634" s="87">
        <v>21921756.109999999</v>
      </c>
    </row>
    <row r="2635" spans="1:10" ht="24" x14ac:dyDescent="0.3">
      <c r="A2635" s="84" t="s">
        <v>6083</v>
      </c>
      <c r="B2635" s="85" t="s">
        <v>115</v>
      </c>
      <c r="C2635" s="85" t="s">
        <v>115</v>
      </c>
      <c r="D2635" s="85" t="s">
        <v>6084</v>
      </c>
      <c r="E2635" s="85" t="s">
        <v>2847</v>
      </c>
      <c r="F2635" s="85" t="s">
        <v>100</v>
      </c>
      <c r="G2635" s="85" t="s">
        <v>100</v>
      </c>
      <c r="H2635" s="86" t="s">
        <v>118</v>
      </c>
      <c r="I2635" s="86">
        <v>44634</v>
      </c>
      <c r="J2635" s="87">
        <v>37384681.200000003</v>
      </c>
    </row>
    <row r="2636" spans="1:10" ht="24" x14ac:dyDescent="0.3">
      <c r="A2636" s="84" t="s">
        <v>6085</v>
      </c>
      <c r="B2636" s="85" t="s">
        <v>145</v>
      </c>
      <c r="C2636" s="85" t="s">
        <v>145</v>
      </c>
      <c r="D2636" s="85" t="s">
        <v>6086</v>
      </c>
      <c r="E2636" s="85" t="s">
        <v>100</v>
      </c>
      <c r="F2636" s="85" t="s">
        <v>130</v>
      </c>
      <c r="G2636" s="85" t="s">
        <v>3332</v>
      </c>
      <c r="H2636" s="86" t="s">
        <v>118</v>
      </c>
      <c r="I2636" s="86">
        <v>44785</v>
      </c>
      <c r="J2636" s="87">
        <v>1665453.98</v>
      </c>
    </row>
    <row r="2637" spans="1:10" x14ac:dyDescent="0.3">
      <c r="A2637" s="84" t="s">
        <v>6087</v>
      </c>
      <c r="B2637" s="85" t="s">
        <v>145</v>
      </c>
      <c r="C2637" s="85" t="s">
        <v>145</v>
      </c>
      <c r="D2637" s="85" t="s">
        <v>6088</v>
      </c>
      <c r="E2637" s="85" t="s">
        <v>100</v>
      </c>
      <c r="F2637" s="85" t="s">
        <v>100</v>
      </c>
      <c r="G2637" s="85" t="s">
        <v>100</v>
      </c>
      <c r="H2637" s="86" t="s">
        <v>118</v>
      </c>
      <c r="I2637" s="86">
        <v>44575</v>
      </c>
      <c r="J2637" s="87">
        <v>1111383.92</v>
      </c>
    </row>
    <row r="2638" spans="1:10" ht="24" x14ac:dyDescent="0.3">
      <c r="A2638" s="84" t="s">
        <v>6089</v>
      </c>
      <c r="B2638" s="85" t="s">
        <v>115</v>
      </c>
      <c r="C2638" s="85" t="s">
        <v>115</v>
      </c>
      <c r="D2638" s="85" t="s">
        <v>6090</v>
      </c>
      <c r="E2638" s="85" t="s">
        <v>100</v>
      </c>
      <c r="F2638" s="85" t="s">
        <v>130</v>
      </c>
      <c r="G2638" s="85" t="s">
        <v>3415</v>
      </c>
      <c r="H2638" s="86" t="s">
        <v>118</v>
      </c>
      <c r="I2638" s="86">
        <v>45426</v>
      </c>
      <c r="J2638" s="87">
        <v>4371009.18</v>
      </c>
    </row>
    <row r="2639" spans="1:10" ht="24" x14ac:dyDescent="0.3">
      <c r="A2639" s="84" t="s">
        <v>6091</v>
      </c>
      <c r="B2639" s="85" t="s">
        <v>120</v>
      </c>
      <c r="C2639" s="85" t="s">
        <v>120</v>
      </c>
      <c r="D2639" s="85" t="s">
        <v>6092</v>
      </c>
      <c r="E2639" s="85" t="s">
        <v>4694</v>
      </c>
      <c r="F2639" s="85" t="s">
        <v>130</v>
      </c>
      <c r="G2639" s="85" t="s">
        <v>298</v>
      </c>
      <c r="H2639" s="86" t="s">
        <v>118</v>
      </c>
      <c r="I2639" s="86">
        <v>45244</v>
      </c>
      <c r="J2639" s="87">
        <v>17227445.089999996</v>
      </c>
    </row>
    <row r="2640" spans="1:10" x14ac:dyDescent="0.3">
      <c r="A2640" s="84" t="s">
        <v>6093</v>
      </c>
      <c r="B2640" s="85" t="s">
        <v>3382</v>
      </c>
      <c r="C2640" s="85" t="s">
        <v>3382</v>
      </c>
      <c r="D2640" s="85" t="s">
        <v>6094</v>
      </c>
      <c r="E2640" s="85" t="s">
        <v>6095</v>
      </c>
      <c r="F2640" s="85" t="s">
        <v>100</v>
      </c>
      <c r="G2640" s="85" t="s">
        <v>100</v>
      </c>
      <c r="H2640" s="86" t="s">
        <v>118</v>
      </c>
      <c r="I2640" s="86">
        <v>45457</v>
      </c>
      <c r="J2640" s="87">
        <v>4431103.3900000006</v>
      </c>
    </row>
    <row r="2641" spans="1:10" ht="24" x14ac:dyDescent="0.3">
      <c r="A2641" s="84" t="s">
        <v>6096</v>
      </c>
      <c r="B2641" s="85" t="s">
        <v>145</v>
      </c>
      <c r="C2641" s="85" t="s">
        <v>145</v>
      </c>
      <c r="D2641" s="85" t="s">
        <v>6097</v>
      </c>
      <c r="E2641" s="85" t="s">
        <v>100</v>
      </c>
      <c r="F2641" s="85" t="s">
        <v>6098</v>
      </c>
      <c r="G2641" s="85" t="s">
        <v>6099</v>
      </c>
      <c r="H2641" s="86" t="s">
        <v>118</v>
      </c>
      <c r="I2641" s="86">
        <v>44703</v>
      </c>
      <c r="J2641" s="87">
        <v>1189958.9100000001</v>
      </c>
    </row>
    <row r="2642" spans="1:10" ht="24" x14ac:dyDescent="0.3">
      <c r="A2642" s="84" t="s">
        <v>6100</v>
      </c>
      <c r="B2642" s="85" t="s">
        <v>145</v>
      </c>
      <c r="C2642" s="85" t="s">
        <v>145</v>
      </c>
      <c r="D2642" s="85" t="s">
        <v>6101</v>
      </c>
      <c r="E2642" s="85" t="s">
        <v>100</v>
      </c>
      <c r="F2642" s="85" t="s">
        <v>1284</v>
      </c>
      <c r="G2642" s="85" t="s">
        <v>1285</v>
      </c>
      <c r="H2642" s="86" t="s">
        <v>118</v>
      </c>
      <c r="I2642" s="86">
        <v>44833</v>
      </c>
      <c r="J2642" s="87">
        <v>1589720.95</v>
      </c>
    </row>
    <row r="2643" spans="1:10" ht="36" x14ac:dyDescent="0.3">
      <c r="A2643" s="84" t="s">
        <v>6102</v>
      </c>
      <c r="B2643" s="85" t="s">
        <v>145</v>
      </c>
      <c r="C2643" s="85" t="s">
        <v>145</v>
      </c>
      <c r="D2643" s="85" t="s">
        <v>6103</v>
      </c>
      <c r="E2643" s="85" t="s">
        <v>100</v>
      </c>
      <c r="F2643" s="85" t="s">
        <v>158</v>
      </c>
      <c r="G2643" s="85" t="s">
        <v>3731</v>
      </c>
      <c r="H2643" s="86" t="s">
        <v>118</v>
      </c>
      <c r="I2643" s="86">
        <v>44749</v>
      </c>
      <c r="J2643" s="87">
        <v>1007984.15</v>
      </c>
    </row>
    <row r="2644" spans="1:10" ht="24" x14ac:dyDescent="0.3">
      <c r="A2644" s="84" t="s">
        <v>6104</v>
      </c>
      <c r="B2644" s="85" t="s">
        <v>3654</v>
      </c>
      <c r="C2644" s="85" t="s">
        <v>3654</v>
      </c>
      <c r="D2644" s="85" t="s">
        <v>6105</v>
      </c>
      <c r="E2644" s="85" t="s">
        <v>100</v>
      </c>
      <c r="F2644" s="85" t="s">
        <v>130</v>
      </c>
      <c r="G2644" s="85" t="s">
        <v>838</v>
      </c>
      <c r="H2644" s="86" t="s">
        <v>118</v>
      </c>
      <c r="I2644" s="86">
        <v>44664</v>
      </c>
      <c r="J2644" s="87">
        <v>7085325.8600000003</v>
      </c>
    </row>
    <row r="2645" spans="1:10" ht="24" x14ac:dyDescent="0.3">
      <c r="A2645" s="84" t="s">
        <v>6106</v>
      </c>
      <c r="B2645" s="85" t="s">
        <v>145</v>
      </c>
      <c r="C2645" s="85" t="s">
        <v>145</v>
      </c>
      <c r="D2645" s="85" t="s">
        <v>6107</v>
      </c>
      <c r="E2645" s="85" t="s">
        <v>100</v>
      </c>
      <c r="F2645" s="85" t="s">
        <v>158</v>
      </c>
      <c r="G2645" s="85" t="s">
        <v>286</v>
      </c>
      <c r="H2645" s="86" t="s">
        <v>118</v>
      </c>
      <c r="I2645" s="86">
        <v>44704</v>
      </c>
      <c r="J2645" s="87">
        <v>1951701.2700000003</v>
      </c>
    </row>
    <row r="2646" spans="1:10" ht="36" x14ac:dyDescent="0.3">
      <c r="A2646" s="84" t="s">
        <v>6108</v>
      </c>
      <c r="B2646" s="85" t="s">
        <v>188</v>
      </c>
      <c r="C2646" s="85" t="s">
        <v>188</v>
      </c>
      <c r="D2646" s="85" t="s">
        <v>6109</v>
      </c>
      <c r="E2646" s="85" t="s">
        <v>100</v>
      </c>
      <c r="F2646" s="85" t="s">
        <v>130</v>
      </c>
      <c r="G2646" s="85" t="s">
        <v>245</v>
      </c>
      <c r="H2646" s="86" t="s">
        <v>118</v>
      </c>
      <c r="I2646" s="86">
        <v>44798</v>
      </c>
      <c r="J2646" s="87">
        <v>8499356.7699999996</v>
      </c>
    </row>
    <row r="2647" spans="1:10" ht="24" x14ac:dyDescent="0.3">
      <c r="A2647" s="84" t="s">
        <v>6110</v>
      </c>
      <c r="B2647" s="85" t="s">
        <v>145</v>
      </c>
      <c r="C2647" s="85" t="s">
        <v>145</v>
      </c>
      <c r="D2647" s="85" t="s">
        <v>6111</v>
      </c>
      <c r="E2647" s="85" t="s">
        <v>100</v>
      </c>
      <c r="F2647" s="85" t="s">
        <v>100</v>
      </c>
      <c r="G2647" s="85" t="s">
        <v>100</v>
      </c>
      <c r="H2647" s="86" t="s">
        <v>118</v>
      </c>
      <c r="I2647" s="86">
        <v>44454</v>
      </c>
      <c r="J2647" s="87">
        <v>1861091.3900000001</v>
      </c>
    </row>
    <row r="2648" spans="1:10" ht="36" x14ac:dyDescent="0.3">
      <c r="A2648" s="84" t="s">
        <v>6112</v>
      </c>
      <c r="B2648" s="85" t="s">
        <v>145</v>
      </c>
      <c r="C2648" s="85" t="s">
        <v>145</v>
      </c>
      <c r="D2648" s="85" t="s">
        <v>6113</v>
      </c>
      <c r="E2648" s="85" t="s">
        <v>100</v>
      </c>
      <c r="F2648" s="85" t="s">
        <v>122</v>
      </c>
      <c r="G2648" s="85" t="s">
        <v>611</v>
      </c>
      <c r="H2648" s="86" t="s">
        <v>118</v>
      </c>
      <c r="I2648" s="86">
        <v>45061</v>
      </c>
      <c r="J2648" s="87">
        <v>4096057.31</v>
      </c>
    </row>
    <row r="2649" spans="1:10" ht="24" x14ac:dyDescent="0.3">
      <c r="A2649" s="84" t="s">
        <v>6114</v>
      </c>
      <c r="B2649" s="85" t="s">
        <v>145</v>
      </c>
      <c r="C2649" s="85" t="s">
        <v>145</v>
      </c>
      <c r="D2649" s="85" t="s">
        <v>6115</v>
      </c>
      <c r="E2649" s="85" t="s">
        <v>100</v>
      </c>
      <c r="F2649" s="85" t="s">
        <v>122</v>
      </c>
      <c r="G2649" s="85" t="s">
        <v>882</v>
      </c>
      <c r="H2649" s="86" t="s">
        <v>118</v>
      </c>
      <c r="I2649" s="86">
        <v>44705</v>
      </c>
      <c r="J2649" s="87">
        <v>2029267.1599999997</v>
      </c>
    </row>
    <row r="2650" spans="1:10" x14ac:dyDescent="0.3">
      <c r="A2650" s="84" t="s">
        <v>6116</v>
      </c>
      <c r="B2650" s="85" t="s">
        <v>145</v>
      </c>
      <c r="C2650" s="85" t="s">
        <v>145</v>
      </c>
      <c r="D2650" s="85" t="s">
        <v>6117</v>
      </c>
      <c r="E2650" s="85" t="s">
        <v>100</v>
      </c>
      <c r="F2650" s="85" t="s">
        <v>100</v>
      </c>
      <c r="G2650" s="85" t="s">
        <v>100</v>
      </c>
      <c r="H2650" s="86" t="s">
        <v>118</v>
      </c>
      <c r="I2650" s="86">
        <v>45275</v>
      </c>
      <c r="J2650" s="87">
        <v>223260</v>
      </c>
    </row>
    <row r="2651" spans="1:10" ht="24" x14ac:dyDescent="0.3">
      <c r="A2651" s="84" t="s">
        <v>6118</v>
      </c>
      <c r="B2651" s="85" t="s">
        <v>145</v>
      </c>
      <c r="C2651" s="85" t="s">
        <v>145</v>
      </c>
      <c r="D2651" s="85" t="s">
        <v>6119</v>
      </c>
      <c r="E2651" s="85" t="s">
        <v>1596</v>
      </c>
      <c r="F2651" s="85" t="s">
        <v>100</v>
      </c>
      <c r="G2651" s="85" t="s">
        <v>100</v>
      </c>
      <c r="H2651" s="86" t="s">
        <v>118</v>
      </c>
      <c r="I2651" s="86">
        <v>44706</v>
      </c>
      <c r="J2651" s="87">
        <v>495627.7</v>
      </c>
    </row>
    <row r="2652" spans="1:10" ht="24" x14ac:dyDescent="0.3">
      <c r="A2652" s="84" t="s">
        <v>6120</v>
      </c>
      <c r="B2652" s="85" t="s">
        <v>145</v>
      </c>
      <c r="C2652" s="85" t="s">
        <v>145</v>
      </c>
      <c r="D2652" s="85" t="s">
        <v>6121</v>
      </c>
      <c r="E2652" s="85" t="s">
        <v>100</v>
      </c>
      <c r="F2652" s="85" t="s">
        <v>6122</v>
      </c>
      <c r="G2652" s="85" t="s">
        <v>6123</v>
      </c>
      <c r="H2652" s="86" t="s">
        <v>118</v>
      </c>
      <c r="I2652" s="86">
        <v>44706</v>
      </c>
      <c r="J2652" s="87">
        <v>1459158.44</v>
      </c>
    </row>
    <row r="2653" spans="1:10" ht="24" x14ac:dyDescent="0.3">
      <c r="A2653" s="84" t="s">
        <v>6124</v>
      </c>
      <c r="B2653" s="85" t="s">
        <v>145</v>
      </c>
      <c r="C2653" s="85" t="s">
        <v>145</v>
      </c>
      <c r="D2653" s="85" t="s">
        <v>6125</v>
      </c>
      <c r="E2653" s="85" t="s">
        <v>100</v>
      </c>
      <c r="F2653" s="85" t="s">
        <v>100</v>
      </c>
      <c r="G2653" s="85" t="s">
        <v>100</v>
      </c>
      <c r="H2653" s="86" t="s">
        <v>118</v>
      </c>
      <c r="I2653" s="86">
        <v>44729</v>
      </c>
      <c r="J2653" s="87">
        <v>1297800</v>
      </c>
    </row>
    <row r="2654" spans="1:10" ht="24" x14ac:dyDescent="0.3">
      <c r="A2654" s="84" t="s">
        <v>6126</v>
      </c>
      <c r="B2654" s="85" t="s">
        <v>145</v>
      </c>
      <c r="C2654" s="85" t="s">
        <v>145</v>
      </c>
      <c r="D2654" s="85" t="s">
        <v>6127</v>
      </c>
      <c r="E2654" s="85" t="s">
        <v>100</v>
      </c>
      <c r="F2654" s="85" t="s">
        <v>147</v>
      </c>
      <c r="G2654" s="85" t="s">
        <v>1178</v>
      </c>
      <c r="H2654" s="86" t="s">
        <v>118</v>
      </c>
      <c r="I2654" s="86">
        <v>44707</v>
      </c>
      <c r="J2654" s="87">
        <v>3232309.9999999991</v>
      </c>
    </row>
    <row r="2655" spans="1:10" ht="24" x14ac:dyDescent="0.3">
      <c r="A2655" s="84" t="s">
        <v>6128</v>
      </c>
      <c r="B2655" s="85" t="s">
        <v>145</v>
      </c>
      <c r="C2655" s="85" t="s">
        <v>145</v>
      </c>
      <c r="D2655" s="85" t="s">
        <v>6129</v>
      </c>
      <c r="E2655" s="85" t="s">
        <v>100</v>
      </c>
      <c r="F2655" s="85" t="s">
        <v>135</v>
      </c>
      <c r="G2655" s="85" t="s">
        <v>136</v>
      </c>
      <c r="H2655" s="86" t="s">
        <v>118</v>
      </c>
      <c r="I2655" s="86">
        <v>44713</v>
      </c>
      <c r="J2655" s="87">
        <v>359569.14</v>
      </c>
    </row>
    <row r="2656" spans="1:10" ht="36" x14ac:dyDescent="0.3">
      <c r="A2656" s="84" t="s">
        <v>6130</v>
      </c>
      <c r="B2656" s="85" t="s">
        <v>145</v>
      </c>
      <c r="C2656" s="85" t="s">
        <v>145</v>
      </c>
      <c r="D2656" s="85" t="s">
        <v>6131</v>
      </c>
      <c r="E2656" s="85" t="s">
        <v>100</v>
      </c>
      <c r="F2656" s="85" t="s">
        <v>122</v>
      </c>
      <c r="G2656" s="85" t="s">
        <v>583</v>
      </c>
      <c r="H2656" s="86" t="s">
        <v>118</v>
      </c>
      <c r="I2656" s="86">
        <v>44719</v>
      </c>
      <c r="J2656" s="87">
        <v>16837849.930000003</v>
      </c>
    </row>
    <row r="2657" spans="1:10" ht="24" x14ac:dyDescent="0.3">
      <c r="A2657" s="84" t="s">
        <v>6132</v>
      </c>
      <c r="B2657" s="85" t="s">
        <v>145</v>
      </c>
      <c r="C2657" s="85" t="s">
        <v>145</v>
      </c>
      <c r="D2657" s="85" t="s">
        <v>6133</v>
      </c>
      <c r="E2657" s="85" t="s">
        <v>100</v>
      </c>
      <c r="F2657" s="85" t="s">
        <v>207</v>
      </c>
      <c r="G2657" s="85" t="s">
        <v>208</v>
      </c>
      <c r="H2657" s="86" t="s">
        <v>118</v>
      </c>
      <c r="I2657" s="86">
        <v>45247</v>
      </c>
      <c r="J2657" s="87">
        <v>4119521.8299999996</v>
      </c>
    </row>
    <row r="2658" spans="1:10" ht="48" x14ac:dyDescent="0.3">
      <c r="A2658" s="84" t="s">
        <v>6134</v>
      </c>
      <c r="B2658" s="85" t="s">
        <v>6066</v>
      </c>
      <c r="C2658" s="85" t="s">
        <v>6066</v>
      </c>
      <c r="D2658" s="85" t="s">
        <v>6135</v>
      </c>
      <c r="E2658" s="85" t="s">
        <v>100</v>
      </c>
      <c r="F2658" s="85" t="s">
        <v>158</v>
      </c>
      <c r="G2658" s="85" t="s">
        <v>4174</v>
      </c>
      <c r="H2658" s="86" t="s">
        <v>118</v>
      </c>
      <c r="I2658" s="86">
        <v>45063</v>
      </c>
      <c r="J2658" s="87">
        <v>2676417.41</v>
      </c>
    </row>
    <row r="2659" spans="1:10" ht="36" x14ac:dyDescent="0.3">
      <c r="A2659" s="84" t="s">
        <v>6136</v>
      </c>
      <c r="B2659" s="85" t="s">
        <v>6066</v>
      </c>
      <c r="C2659" s="85" t="s">
        <v>6066</v>
      </c>
      <c r="D2659" s="85" t="s">
        <v>6137</v>
      </c>
      <c r="E2659" s="85" t="s">
        <v>100</v>
      </c>
      <c r="F2659" s="85" t="s">
        <v>158</v>
      </c>
      <c r="G2659" s="85" t="s">
        <v>4174</v>
      </c>
      <c r="H2659" s="86" t="s">
        <v>118</v>
      </c>
      <c r="I2659" s="86">
        <v>45063</v>
      </c>
      <c r="J2659" s="87">
        <v>2109898.4500000002</v>
      </c>
    </row>
    <row r="2660" spans="1:10" ht="24" x14ac:dyDescent="0.3">
      <c r="A2660" s="84" t="s">
        <v>6138</v>
      </c>
      <c r="B2660" s="85" t="s">
        <v>145</v>
      </c>
      <c r="C2660" s="85" t="s">
        <v>145</v>
      </c>
      <c r="D2660" s="85" t="s">
        <v>4573</v>
      </c>
      <c r="E2660" s="85" t="s">
        <v>100</v>
      </c>
      <c r="F2660" s="85" t="s">
        <v>3401</v>
      </c>
      <c r="G2660" s="85" t="s">
        <v>3402</v>
      </c>
      <c r="H2660" s="86" t="s">
        <v>118</v>
      </c>
      <c r="I2660" s="86">
        <v>44700</v>
      </c>
      <c r="J2660" s="87">
        <v>2963474.7</v>
      </c>
    </row>
    <row r="2661" spans="1:10" ht="24" x14ac:dyDescent="0.3">
      <c r="A2661" s="84" t="s">
        <v>6139</v>
      </c>
      <c r="B2661" s="85" t="s">
        <v>145</v>
      </c>
      <c r="C2661" s="85" t="s">
        <v>145</v>
      </c>
      <c r="D2661" s="85" t="s">
        <v>4970</v>
      </c>
      <c r="E2661" s="85" t="s">
        <v>100</v>
      </c>
      <c r="F2661" s="85" t="s">
        <v>314</v>
      </c>
      <c r="G2661" s="85" t="s">
        <v>675</v>
      </c>
      <c r="H2661" s="86" t="s">
        <v>118</v>
      </c>
      <c r="I2661" s="86">
        <v>44722</v>
      </c>
      <c r="J2661" s="87">
        <v>1697011.8900000004</v>
      </c>
    </row>
    <row r="2662" spans="1:10" ht="24" x14ac:dyDescent="0.3">
      <c r="A2662" s="84" t="s">
        <v>6140</v>
      </c>
      <c r="B2662" s="85" t="s">
        <v>145</v>
      </c>
      <c r="C2662" s="85" t="s">
        <v>145</v>
      </c>
      <c r="D2662" s="85" t="s">
        <v>6141</v>
      </c>
      <c r="E2662" s="85" t="s">
        <v>4508</v>
      </c>
      <c r="F2662" s="85" t="s">
        <v>100</v>
      </c>
      <c r="G2662" s="85" t="s">
        <v>100</v>
      </c>
      <c r="H2662" s="86" t="s">
        <v>118</v>
      </c>
      <c r="I2662" s="86">
        <v>44722</v>
      </c>
      <c r="J2662" s="87">
        <v>1487611.94</v>
      </c>
    </row>
    <row r="2663" spans="1:10" ht="24" x14ac:dyDescent="0.3">
      <c r="A2663" s="84" t="s">
        <v>6142</v>
      </c>
      <c r="B2663" s="85" t="s">
        <v>145</v>
      </c>
      <c r="C2663" s="85" t="s">
        <v>145</v>
      </c>
      <c r="D2663" s="85" t="s">
        <v>6143</v>
      </c>
      <c r="E2663" s="85" t="s">
        <v>100</v>
      </c>
      <c r="F2663" s="85" t="s">
        <v>130</v>
      </c>
      <c r="G2663" s="85" t="s">
        <v>200</v>
      </c>
      <c r="H2663" s="86" t="s">
        <v>118</v>
      </c>
      <c r="I2663" s="86">
        <v>44781</v>
      </c>
      <c r="J2663" s="87">
        <v>3984737.58</v>
      </c>
    </row>
    <row r="2664" spans="1:10" ht="36" x14ac:dyDescent="0.3">
      <c r="A2664" s="84" t="s">
        <v>6144</v>
      </c>
      <c r="B2664" s="85" t="s">
        <v>145</v>
      </c>
      <c r="C2664" s="85" t="s">
        <v>145</v>
      </c>
      <c r="D2664" s="85" t="s">
        <v>6145</v>
      </c>
      <c r="E2664" s="85" t="s">
        <v>100</v>
      </c>
      <c r="F2664" s="85" t="s">
        <v>294</v>
      </c>
      <c r="G2664" s="85" t="s">
        <v>295</v>
      </c>
      <c r="H2664" s="86" t="s">
        <v>118</v>
      </c>
      <c r="I2664" s="86">
        <v>44724</v>
      </c>
      <c r="J2664" s="87">
        <v>3117566.84</v>
      </c>
    </row>
    <row r="2665" spans="1:10" x14ac:dyDescent="0.3">
      <c r="A2665" s="84" t="s">
        <v>6146</v>
      </c>
      <c r="B2665" s="85" t="s">
        <v>145</v>
      </c>
      <c r="C2665" s="85" t="s">
        <v>145</v>
      </c>
      <c r="D2665" s="85" t="s">
        <v>6147</v>
      </c>
      <c r="E2665" s="85" t="s">
        <v>100</v>
      </c>
      <c r="F2665" s="85" t="s">
        <v>100</v>
      </c>
      <c r="G2665" s="85" t="s">
        <v>100</v>
      </c>
      <c r="H2665" s="86" t="s">
        <v>118</v>
      </c>
      <c r="I2665" s="86">
        <v>45098</v>
      </c>
      <c r="J2665" s="87">
        <v>1029000</v>
      </c>
    </row>
    <row r="2666" spans="1:10" ht="24" x14ac:dyDescent="0.3">
      <c r="A2666" s="84" t="s">
        <v>6148</v>
      </c>
      <c r="B2666" s="85" t="s">
        <v>145</v>
      </c>
      <c r="C2666" s="85" t="s">
        <v>145</v>
      </c>
      <c r="D2666" s="85" t="s">
        <v>6149</v>
      </c>
      <c r="E2666" s="85" t="s">
        <v>100</v>
      </c>
      <c r="F2666" s="85" t="s">
        <v>100</v>
      </c>
      <c r="G2666" s="85" t="s">
        <v>100</v>
      </c>
      <c r="H2666" s="86" t="s">
        <v>118</v>
      </c>
      <c r="I2666" s="86">
        <v>44228</v>
      </c>
      <c r="J2666" s="87">
        <v>955138.51</v>
      </c>
    </row>
    <row r="2667" spans="1:10" ht="36" x14ac:dyDescent="0.3">
      <c r="A2667" s="84" t="s">
        <v>6150</v>
      </c>
      <c r="B2667" s="85" t="s">
        <v>3382</v>
      </c>
      <c r="C2667" s="85" t="s">
        <v>3382</v>
      </c>
      <c r="D2667" s="85" t="s">
        <v>6151</v>
      </c>
      <c r="E2667" s="85" t="s">
        <v>100</v>
      </c>
      <c r="F2667" s="85" t="s">
        <v>130</v>
      </c>
      <c r="G2667" s="85" t="s">
        <v>6152</v>
      </c>
      <c r="H2667" s="86" t="s">
        <v>118</v>
      </c>
      <c r="I2667" s="86">
        <v>45252</v>
      </c>
      <c r="J2667" s="87">
        <v>1657596.75</v>
      </c>
    </row>
    <row r="2668" spans="1:10" ht="24" x14ac:dyDescent="0.3">
      <c r="A2668" s="84" t="s">
        <v>6153</v>
      </c>
      <c r="B2668" s="85" t="s">
        <v>145</v>
      </c>
      <c r="C2668" s="85" t="s">
        <v>145</v>
      </c>
      <c r="D2668" s="85" t="s">
        <v>6154</v>
      </c>
      <c r="E2668" s="85" t="s">
        <v>100</v>
      </c>
      <c r="F2668" s="85" t="s">
        <v>100</v>
      </c>
      <c r="G2668" s="85" t="s">
        <v>100</v>
      </c>
      <c r="H2668" s="86" t="s">
        <v>118</v>
      </c>
      <c r="I2668" s="86">
        <v>44328</v>
      </c>
      <c r="J2668" s="87">
        <v>388730.87999999995</v>
      </c>
    </row>
    <row r="2669" spans="1:10" x14ac:dyDescent="0.3">
      <c r="A2669" s="84" t="s">
        <v>6155</v>
      </c>
      <c r="B2669" s="85" t="s">
        <v>145</v>
      </c>
      <c r="C2669" s="85" t="s">
        <v>145</v>
      </c>
      <c r="D2669" s="85" t="s">
        <v>6156</v>
      </c>
      <c r="E2669" s="85" t="s">
        <v>100</v>
      </c>
      <c r="F2669" s="85" t="s">
        <v>100</v>
      </c>
      <c r="G2669" s="85" t="s">
        <v>100</v>
      </c>
      <c r="H2669" s="86" t="s">
        <v>118</v>
      </c>
      <c r="I2669" s="86">
        <v>44228</v>
      </c>
      <c r="J2669" s="87">
        <v>5101.0599999999995</v>
      </c>
    </row>
    <row r="2670" spans="1:10" x14ac:dyDescent="0.3">
      <c r="A2670" s="84" t="s">
        <v>6157</v>
      </c>
      <c r="B2670" s="85" t="s">
        <v>145</v>
      </c>
      <c r="C2670" s="85" t="s">
        <v>145</v>
      </c>
      <c r="D2670" s="85" t="s">
        <v>6158</v>
      </c>
      <c r="E2670" s="85" t="s">
        <v>100</v>
      </c>
      <c r="F2670" s="85" t="s">
        <v>100</v>
      </c>
      <c r="G2670" s="85" t="s">
        <v>100</v>
      </c>
      <c r="H2670" s="86" t="s">
        <v>118</v>
      </c>
      <c r="I2670" s="86">
        <v>44228</v>
      </c>
      <c r="J2670" s="87">
        <v>206573.32</v>
      </c>
    </row>
    <row r="2671" spans="1:10" x14ac:dyDescent="0.3">
      <c r="A2671" s="84" t="s">
        <v>6159</v>
      </c>
      <c r="B2671" s="85" t="s">
        <v>145</v>
      </c>
      <c r="C2671" s="85" t="s">
        <v>145</v>
      </c>
      <c r="D2671" s="85" t="s">
        <v>6160</v>
      </c>
      <c r="E2671" s="85" t="s">
        <v>100</v>
      </c>
      <c r="F2671" s="85" t="s">
        <v>100</v>
      </c>
      <c r="G2671" s="85" t="s">
        <v>100</v>
      </c>
      <c r="H2671" s="86" t="s">
        <v>118</v>
      </c>
      <c r="I2671" s="86">
        <v>44228</v>
      </c>
      <c r="J2671" s="87">
        <v>51573.599999999991</v>
      </c>
    </row>
    <row r="2672" spans="1:10" ht="24" x14ac:dyDescent="0.3">
      <c r="A2672" s="84" t="s">
        <v>6161</v>
      </c>
      <c r="B2672" s="85" t="s">
        <v>3382</v>
      </c>
      <c r="C2672" s="85" t="s">
        <v>3382</v>
      </c>
      <c r="D2672" s="85" t="s">
        <v>6162</v>
      </c>
      <c r="E2672" s="85" t="s">
        <v>100</v>
      </c>
      <c r="F2672" s="85" t="s">
        <v>130</v>
      </c>
      <c r="G2672" s="85" t="s">
        <v>2840</v>
      </c>
      <c r="H2672" s="86" t="s">
        <v>118</v>
      </c>
      <c r="I2672" s="86">
        <v>45069</v>
      </c>
      <c r="J2672" s="87">
        <v>2927020.4</v>
      </c>
    </row>
    <row r="2673" spans="1:10" ht="24" x14ac:dyDescent="0.3">
      <c r="A2673" s="84" t="s">
        <v>6163</v>
      </c>
      <c r="B2673" s="85" t="s">
        <v>3382</v>
      </c>
      <c r="C2673" s="85" t="s">
        <v>3382</v>
      </c>
      <c r="D2673" s="85" t="s">
        <v>6164</v>
      </c>
      <c r="E2673" s="85" t="s">
        <v>100</v>
      </c>
      <c r="F2673" s="85" t="s">
        <v>130</v>
      </c>
      <c r="G2673" s="85" t="s">
        <v>2840</v>
      </c>
      <c r="H2673" s="86" t="s">
        <v>118</v>
      </c>
      <c r="I2673" s="86">
        <v>45069</v>
      </c>
      <c r="J2673" s="87">
        <v>2585387.75</v>
      </c>
    </row>
    <row r="2674" spans="1:10" ht="24" x14ac:dyDescent="0.3">
      <c r="A2674" s="84" t="s">
        <v>6165</v>
      </c>
      <c r="B2674" s="85" t="s">
        <v>3382</v>
      </c>
      <c r="C2674" s="85" t="s">
        <v>3382</v>
      </c>
      <c r="D2674" s="85" t="s">
        <v>6166</v>
      </c>
      <c r="E2674" s="85" t="s">
        <v>100</v>
      </c>
      <c r="F2674" s="85" t="s">
        <v>130</v>
      </c>
      <c r="G2674" s="85" t="s">
        <v>2840</v>
      </c>
      <c r="H2674" s="86" t="s">
        <v>118</v>
      </c>
      <c r="I2674" s="86">
        <v>45069</v>
      </c>
      <c r="J2674" s="87">
        <v>3716510.2</v>
      </c>
    </row>
    <row r="2675" spans="1:10" x14ac:dyDescent="0.3">
      <c r="A2675" s="84" t="s">
        <v>6167</v>
      </c>
      <c r="B2675" s="85" t="s">
        <v>145</v>
      </c>
      <c r="C2675" s="85" t="s">
        <v>145</v>
      </c>
      <c r="D2675" s="85" t="s">
        <v>6168</v>
      </c>
      <c r="E2675" s="85" t="s">
        <v>100</v>
      </c>
      <c r="F2675" s="85" t="s">
        <v>100</v>
      </c>
      <c r="G2675" s="85" t="s">
        <v>100</v>
      </c>
      <c r="H2675" s="86" t="s">
        <v>118</v>
      </c>
      <c r="I2675" s="86">
        <v>44228</v>
      </c>
      <c r="J2675" s="87">
        <v>236420.1</v>
      </c>
    </row>
    <row r="2676" spans="1:10" x14ac:dyDescent="0.3">
      <c r="A2676" s="84" t="s">
        <v>6169</v>
      </c>
      <c r="B2676" s="85" t="s">
        <v>145</v>
      </c>
      <c r="C2676" s="85" t="s">
        <v>145</v>
      </c>
      <c r="D2676" s="85" t="s">
        <v>6170</v>
      </c>
      <c r="E2676" s="85" t="s">
        <v>100</v>
      </c>
      <c r="F2676" s="85" t="s">
        <v>100</v>
      </c>
      <c r="G2676" s="85" t="s">
        <v>100</v>
      </c>
      <c r="H2676" s="86" t="s">
        <v>118</v>
      </c>
      <c r="I2676" s="86">
        <v>44228</v>
      </c>
      <c r="J2676" s="87">
        <v>250952.67999999996</v>
      </c>
    </row>
    <row r="2677" spans="1:10" ht="24" x14ac:dyDescent="0.3">
      <c r="A2677" s="84" t="s">
        <v>6171</v>
      </c>
      <c r="B2677" s="85" t="s">
        <v>145</v>
      </c>
      <c r="C2677" s="85" t="s">
        <v>145</v>
      </c>
      <c r="D2677" s="85" t="s">
        <v>6172</v>
      </c>
      <c r="E2677" s="85" t="s">
        <v>100</v>
      </c>
      <c r="F2677" s="85" t="s">
        <v>1266</v>
      </c>
      <c r="G2677" s="85" t="s">
        <v>2159</v>
      </c>
      <c r="H2677" s="86" t="s">
        <v>118</v>
      </c>
      <c r="I2677" s="86">
        <v>44734</v>
      </c>
      <c r="J2677" s="87">
        <v>2496144.89</v>
      </c>
    </row>
    <row r="2678" spans="1:10" ht="36" x14ac:dyDescent="0.3">
      <c r="A2678" s="84" t="s">
        <v>6173</v>
      </c>
      <c r="B2678" s="85" t="s">
        <v>145</v>
      </c>
      <c r="C2678" s="85" t="s">
        <v>145</v>
      </c>
      <c r="D2678" s="85" t="s">
        <v>6174</v>
      </c>
      <c r="E2678" s="85" t="s">
        <v>6175</v>
      </c>
      <c r="F2678" s="85" t="s">
        <v>196</v>
      </c>
      <c r="G2678" s="85" t="s">
        <v>5121</v>
      </c>
      <c r="H2678" s="86" t="s">
        <v>118</v>
      </c>
      <c r="I2678" s="86">
        <v>44734</v>
      </c>
      <c r="J2678" s="87">
        <v>1488479.1199999999</v>
      </c>
    </row>
    <row r="2679" spans="1:10" ht="24" x14ac:dyDescent="0.3">
      <c r="A2679" s="84" t="s">
        <v>6176</v>
      </c>
      <c r="B2679" s="85" t="s">
        <v>4741</v>
      </c>
      <c r="C2679" s="85" t="s">
        <v>4741</v>
      </c>
      <c r="D2679" s="85" t="s">
        <v>6177</v>
      </c>
      <c r="E2679" s="85" t="s">
        <v>100</v>
      </c>
      <c r="F2679" s="85" t="s">
        <v>130</v>
      </c>
      <c r="G2679" s="85" t="s">
        <v>593</v>
      </c>
      <c r="H2679" s="86" t="s">
        <v>118</v>
      </c>
      <c r="I2679" s="86">
        <v>45316</v>
      </c>
      <c r="J2679" s="87">
        <v>1024862.7</v>
      </c>
    </row>
    <row r="2680" spans="1:10" x14ac:dyDescent="0.3">
      <c r="A2680" s="84" t="s">
        <v>6178</v>
      </c>
      <c r="B2680" s="85" t="s">
        <v>145</v>
      </c>
      <c r="C2680" s="85" t="s">
        <v>145</v>
      </c>
      <c r="D2680" s="85" t="s">
        <v>6179</v>
      </c>
      <c r="E2680" s="85" t="s">
        <v>100</v>
      </c>
      <c r="F2680" s="85" t="s">
        <v>100</v>
      </c>
      <c r="G2680" s="85" t="s">
        <v>100</v>
      </c>
      <c r="H2680" s="86" t="s">
        <v>118</v>
      </c>
      <c r="I2680" s="86">
        <v>44432</v>
      </c>
      <c r="J2680" s="87">
        <v>620400</v>
      </c>
    </row>
    <row r="2681" spans="1:10" x14ac:dyDescent="0.3">
      <c r="A2681" s="84" t="s">
        <v>6180</v>
      </c>
      <c r="B2681" s="85" t="s">
        <v>145</v>
      </c>
      <c r="C2681" s="85" t="s">
        <v>145</v>
      </c>
      <c r="D2681" s="85" t="s">
        <v>6181</v>
      </c>
      <c r="E2681" s="85" t="s">
        <v>100</v>
      </c>
      <c r="F2681" s="85" t="s">
        <v>100</v>
      </c>
      <c r="G2681" s="85" t="s">
        <v>100</v>
      </c>
      <c r="H2681" s="86" t="s">
        <v>118</v>
      </c>
      <c r="I2681" s="86">
        <v>44360</v>
      </c>
      <c r="J2681" s="87">
        <v>116640</v>
      </c>
    </row>
    <row r="2682" spans="1:10" ht="24" x14ac:dyDescent="0.3">
      <c r="A2682" s="84" t="s">
        <v>6182</v>
      </c>
      <c r="B2682" s="85" t="s">
        <v>145</v>
      </c>
      <c r="C2682" s="85" t="s">
        <v>145</v>
      </c>
      <c r="D2682" s="85" t="s">
        <v>6183</v>
      </c>
      <c r="E2682" s="85" t="s">
        <v>100</v>
      </c>
      <c r="F2682" s="85" t="s">
        <v>151</v>
      </c>
      <c r="G2682" s="85" t="s">
        <v>152</v>
      </c>
      <c r="H2682" s="86" t="s">
        <v>118</v>
      </c>
      <c r="I2682" s="86">
        <v>44963</v>
      </c>
      <c r="J2682" s="87">
        <v>1268988.3799999999</v>
      </c>
    </row>
    <row r="2683" spans="1:10" ht="24" x14ac:dyDescent="0.3">
      <c r="A2683" s="84" t="s">
        <v>6184</v>
      </c>
      <c r="B2683" s="85" t="s">
        <v>145</v>
      </c>
      <c r="C2683" s="85" t="s">
        <v>145</v>
      </c>
      <c r="D2683" s="85" t="s">
        <v>6185</v>
      </c>
      <c r="E2683" s="85" t="s">
        <v>100</v>
      </c>
      <c r="F2683" s="85" t="s">
        <v>100</v>
      </c>
      <c r="G2683" s="85" t="s">
        <v>100</v>
      </c>
      <c r="H2683" s="86" t="s">
        <v>118</v>
      </c>
      <c r="I2683" s="86">
        <v>44069</v>
      </c>
      <c r="J2683" s="87">
        <v>783510.84</v>
      </c>
    </row>
    <row r="2684" spans="1:10" ht="24" x14ac:dyDescent="0.3">
      <c r="A2684" s="84" t="s">
        <v>6186</v>
      </c>
      <c r="B2684" s="85" t="s">
        <v>6187</v>
      </c>
      <c r="C2684" s="85" t="s">
        <v>3382</v>
      </c>
      <c r="D2684" s="85" t="s">
        <v>6188</v>
      </c>
      <c r="E2684" s="85" t="s">
        <v>6189</v>
      </c>
      <c r="F2684" s="85" t="s">
        <v>100</v>
      </c>
      <c r="G2684" s="85" t="s">
        <v>100</v>
      </c>
      <c r="H2684" s="86" t="s">
        <v>118</v>
      </c>
      <c r="I2684" s="86">
        <v>44343</v>
      </c>
      <c r="J2684" s="87">
        <v>68138902.139999971</v>
      </c>
    </row>
    <row r="2685" spans="1:10" ht="24" x14ac:dyDescent="0.3">
      <c r="A2685" s="84" t="s">
        <v>6190</v>
      </c>
      <c r="B2685" s="85" t="s">
        <v>145</v>
      </c>
      <c r="C2685" s="85" t="s">
        <v>145</v>
      </c>
      <c r="D2685" s="85" t="s">
        <v>6191</v>
      </c>
      <c r="E2685" s="85" t="s">
        <v>100</v>
      </c>
      <c r="F2685" s="85" t="s">
        <v>130</v>
      </c>
      <c r="G2685" s="85" t="s">
        <v>1381</v>
      </c>
      <c r="H2685" s="86" t="s">
        <v>118</v>
      </c>
      <c r="I2685" s="86">
        <v>44742</v>
      </c>
      <c r="J2685" s="87">
        <v>2426206.5999999996</v>
      </c>
    </row>
    <row r="2686" spans="1:10" ht="36" x14ac:dyDescent="0.3">
      <c r="A2686" s="84" t="s">
        <v>6192</v>
      </c>
      <c r="B2686" s="85" t="s">
        <v>145</v>
      </c>
      <c r="C2686" s="85" t="s">
        <v>145</v>
      </c>
      <c r="D2686" s="85" t="s">
        <v>6193</v>
      </c>
      <c r="E2686" s="85" t="s">
        <v>6194</v>
      </c>
      <c r="F2686" s="85" t="s">
        <v>100</v>
      </c>
      <c r="G2686" s="85" t="s">
        <v>100</v>
      </c>
      <c r="H2686" s="86" t="s">
        <v>118</v>
      </c>
      <c r="I2686" s="86">
        <v>44735</v>
      </c>
      <c r="J2686" s="87">
        <v>498291.12</v>
      </c>
    </row>
    <row r="2687" spans="1:10" x14ac:dyDescent="0.3">
      <c r="A2687" s="84" t="s">
        <v>6195</v>
      </c>
      <c r="B2687" s="85" t="s">
        <v>145</v>
      </c>
      <c r="C2687" s="85" t="s">
        <v>145</v>
      </c>
      <c r="D2687" s="85" t="s">
        <v>6196</v>
      </c>
      <c r="E2687" s="85" t="s">
        <v>100</v>
      </c>
      <c r="F2687" s="85" t="s">
        <v>100</v>
      </c>
      <c r="G2687" s="85" t="s">
        <v>100</v>
      </c>
      <c r="H2687" s="86" t="s">
        <v>118</v>
      </c>
      <c r="I2687" s="86">
        <v>44228</v>
      </c>
      <c r="J2687" s="87">
        <v>350711.83999999997</v>
      </c>
    </row>
    <row r="2688" spans="1:10" x14ac:dyDescent="0.3">
      <c r="A2688" s="84" t="s">
        <v>6197</v>
      </c>
      <c r="B2688" s="85" t="s">
        <v>145</v>
      </c>
      <c r="C2688" s="85" t="s">
        <v>145</v>
      </c>
      <c r="D2688" s="85" t="s">
        <v>6198</v>
      </c>
      <c r="E2688" s="85" t="s">
        <v>100</v>
      </c>
      <c r="F2688" s="85" t="s">
        <v>100</v>
      </c>
      <c r="G2688" s="85" t="s">
        <v>100</v>
      </c>
      <c r="H2688" s="86" t="s">
        <v>118</v>
      </c>
      <c r="I2688" s="86">
        <v>44228</v>
      </c>
      <c r="J2688" s="87">
        <v>176929.62</v>
      </c>
    </row>
    <row r="2689" spans="1:10" x14ac:dyDescent="0.3">
      <c r="A2689" s="84" t="s">
        <v>6199</v>
      </c>
      <c r="B2689" s="85" t="s">
        <v>145</v>
      </c>
      <c r="C2689" s="85" t="s">
        <v>145</v>
      </c>
      <c r="D2689" s="85" t="s">
        <v>6200</v>
      </c>
      <c r="E2689" s="85" t="s">
        <v>100</v>
      </c>
      <c r="F2689" s="85" t="s">
        <v>100</v>
      </c>
      <c r="G2689" s="85" t="s">
        <v>100</v>
      </c>
      <c r="H2689" s="86" t="s">
        <v>118</v>
      </c>
      <c r="I2689" s="86">
        <v>44344</v>
      </c>
      <c r="J2689" s="87">
        <v>479376.99000000005</v>
      </c>
    </row>
    <row r="2690" spans="1:10" x14ac:dyDescent="0.3">
      <c r="A2690" s="84" t="s">
        <v>6201</v>
      </c>
      <c r="B2690" s="85" t="s">
        <v>145</v>
      </c>
      <c r="C2690" s="85" t="s">
        <v>145</v>
      </c>
      <c r="D2690" s="85" t="s">
        <v>6202</v>
      </c>
      <c r="E2690" s="85" t="s">
        <v>100</v>
      </c>
      <c r="F2690" s="85" t="s">
        <v>100</v>
      </c>
      <c r="G2690" s="85" t="s">
        <v>100</v>
      </c>
      <c r="H2690" s="86" t="s">
        <v>118</v>
      </c>
      <c r="I2690" s="86">
        <v>44228</v>
      </c>
      <c r="J2690" s="87">
        <v>544819.68000000005</v>
      </c>
    </row>
    <row r="2691" spans="1:10" x14ac:dyDescent="0.3">
      <c r="A2691" s="84" t="s">
        <v>6203</v>
      </c>
      <c r="B2691" s="85" t="s">
        <v>145</v>
      </c>
      <c r="C2691" s="85" t="s">
        <v>145</v>
      </c>
      <c r="D2691" s="85" t="s">
        <v>6204</v>
      </c>
      <c r="E2691" s="85" t="s">
        <v>100</v>
      </c>
      <c r="F2691" s="85" t="s">
        <v>100</v>
      </c>
      <c r="G2691" s="85" t="s">
        <v>100</v>
      </c>
      <c r="H2691" s="86" t="s">
        <v>118</v>
      </c>
      <c r="I2691" s="86">
        <v>44333</v>
      </c>
      <c r="J2691" s="87">
        <v>348033.02</v>
      </c>
    </row>
    <row r="2692" spans="1:10" x14ac:dyDescent="0.3">
      <c r="A2692" s="84" t="s">
        <v>6205</v>
      </c>
      <c r="B2692" s="85" t="s">
        <v>145</v>
      </c>
      <c r="C2692" s="85" t="s">
        <v>145</v>
      </c>
      <c r="D2692" s="85" t="s">
        <v>6206</v>
      </c>
      <c r="E2692" s="85" t="s">
        <v>100</v>
      </c>
      <c r="F2692" s="85" t="s">
        <v>100</v>
      </c>
      <c r="G2692" s="85" t="s">
        <v>100</v>
      </c>
      <c r="H2692" s="86" t="s">
        <v>118</v>
      </c>
      <c r="I2692" s="86">
        <v>44413</v>
      </c>
      <c r="J2692" s="87">
        <v>435120</v>
      </c>
    </row>
    <row r="2693" spans="1:10" x14ac:dyDescent="0.3">
      <c r="A2693" s="84" t="s">
        <v>6207</v>
      </c>
      <c r="B2693" s="85" t="s">
        <v>145</v>
      </c>
      <c r="C2693" s="85" t="s">
        <v>145</v>
      </c>
      <c r="D2693" s="85" t="s">
        <v>6208</v>
      </c>
      <c r="E2693" s="85" t="s">
        <v>100</v>
      </c>
      <c r="F2693" s="85" t="s">
        <v>100</v>
      </c>
      <c r="G2693" s="85" t="s">
        <v>100</v>
      </c>
      <c r="H2693" s="86" t="s">
        <v>118</v>
      </c>
      <c r="I2693" s="86">
        <v>44344</v>
      </c>
      <c r="J2693" s="87">
        <v>554439.60000000009</v>
      </c>
    </row>
    <row r="2694" spans="1:10" ht="24" x14ac:dyDescent="0.3">
      <c r="A2694" s="84" t="s">
        <v>6209</v>
      </c>
      <c r="B2694" s="85" t="s">
        <v>145</v>
      </c>
      <c r="C2694" s="85" t="s">
        <v>145</v>
      </c>
      <c r="D2694" s="85" t="s">
        <v>6210</v>
      </c>
      <c r="E2694" s="85" t="s">
        <v>100</v>
      </c>
      <c r="F2694" s="85" t="s">
        <v>130</v>
      </c>
      <c r="G2694" s="85" t="s">
        <v>593</v>
      </c>
      <c r="H2694" s="86" t="s">
        <v>118</v>
      </c>
      <c r="I2694" s="86">
        <v>44894</v>
      </c>
      <c r="J2694" s="87">
        <v>4249979.68</v>
      </c>
    </row>
    <row r="2695" spans="1:10" ht="24" x14ac:dyDescent="0.3">
      <c r="A2695" s="84" t="s">
        <v>6211</v>
      </c>
      <c r="B2695" s="85" t="s">
        <v>145</v>
      </c>
      <c r="C2695" s="85" t="s">
        <v>145</v>
      </c>
      <c r="D2695" s="85" t="s">
        <v>6212</v>
      </c>
      <c r="E2695" s="85" t="s">
        <v>100</v>
      </c>
      <c r="F2695" s="85" t="s">
        <v>1284</v>
      </c>
      <c r="G2695" s="85" t="s">
        <v>2855</v>
      </c>
      <c r="H2695" s="86" t="s">
        <v>118</v>
      </c>
      <c r="I2695" s="86">
        <v>45259</v>
      </c>
      <c r="J2695" s="87">
        <v>3851238.0999999996</v>
      </c>
    </row>
    <row r="2696" spans="1:10" ht="24" x14ac:dyDescent="0.3">
      <c r="A2696" s="84" t="s">
        <v>6213</v>
      </c>
      <c r="B2696" s="85" t="s">
        <v>145</v>
      </c>
      <c r="C2696" s="85" t="s">
        <v>145</v>
      </c>
      <c r="D2696" s="85" t="s">
        <v>6214</v>
      </c>
      <c r="E2696" s="85" t="s">
        <v>100</v>
      </c>
      <c r="F2696" s="85" t="s">
        <v>1159</v>
      </c>
      <c r="G2696" s="85" t="s">
        <v>6215</v>
      </c>
      <c r="H2696" s="86" t="s">
        <v>118</v>
      </c>
      <c r="I2696" s="86">
        <v>44740</v>
      </c>
      <c r="J2696" s="87">
        <v>1581867.8800000001</v>
      </c>
    </row>
    <row r="2697" spans="1:10" ht="24" x14ac:dyDescent="0.3">
      <c r="A2697" s="84" t="s">
        <v>6216</v>
      </c>
      <c r="B2697" s="85" t="s">
        <v>145</v>
      </c>
      <c r="C2697" s="85" t="s">
        <v>145</v>
      </c>
      <c r="D2697" s="85" t="s">
        <v>6217</v>
      </c>
      <c r="E2697" s="85" t="s">
        <v>100</v>
      </c>
      <c r="F2697" s="85" t="s">
        <v>122</v>
      </c>
      <c r="G2697" s="85" t="s">
        <v>1290</v>
      </c>
      <c r="H2697" s="86" t="s">
        <v>118</v>
      </c>
      <c r="I2697" s="86">
        <v>44722</v>
      </c>
      <c r="J2697" s="87">
        <v>14435659.800000001</v>
      </c>
    </row>
    <row r="2698" spans="1:10" ht="48" x14ac:dyDescent="0.3">
      <c r="A2698" s="84" t="s">
        <v>6218</v>
      </c>
      <c r="B2698" s="85" t="s">
        <v>188</v>
      </c>
      <c r="C2698" s="85" t="s">
        <v>188</v>
      </c>
      <c r="D2698" s="85" t="s">
        <v>6219</v>
      </c>
      <c r="E2698" s="85" t="s">
        <v>4463</v>
      </c>
      <c r="F2698" s="85" t="s">
        <v>830</v>
      </c>
      <c r="G2698" s="85" t="s">
        <v>831</v>
      </c>
      <c r="H2698" s="86" t="s">
        <v>118</v>
      </c>
      <c r="I2698" s="86">
        <v>44711</v>
      </c>
      <c r="J2698" s="87">
        <v>42173350.739999987</v>
      </c>
    </row>
    <row r="2699" spans="1:10" ht="24" x14ac:dyDescent="0.3">
      <c r="A2699" s="84" t="s">
        <v>6220</v>
      </c>
      <c r="B2699" s="85" t="s">
        <v>145</v>
      </c>
      <c r="C2699" s="85" t="s">
        <v>145</v>
      </c>
      <c r="D2699" s="85" t="s">
        <v>6221</v>
      </c>
      <c r="E2699" s="85" t="s">
        <v>100</v>
      </c>
      <c r="F2699" s="85" t="s">
        <v>122</v>
      </c>
      <c r="G2699" s="85" t="s">
        <v>821</v>
      </c>
      <c r="H2699" s="86" t="s">
        <v>118</v>
      </c>
      <c r="I2699" s="86">
        <v>44714</v>
      </c>
      <c r="J2699" s="87">
        <v>2495482.6800000002</v>
      </c>
    </row>
    <row r="2700" spans="1:10" x14ac:dyDescent="0.3">
      <c r="A2700" s="84" t="s">
        <v>6222</v>
      </c>
      <c r="B2700" s="85" t="s">
        <v>145</v>
      </c>
      <c r="C2700" s="85" t="s">
        <v>145</v>
      </c>
      <c r="D2700" s="85" t="s">
        <v>6223</v>
      </c>
      <c r="E2700" s="85" t="s">
        <v>100</v>
      </c>
      <c r="F2700" s="85" t="s">
        <v>100</v>
      </c>
      <c r="G2700" s="85" t="s">
        <v>100</v>
      </c>
      <c r="H2700" s="86" t="s">
        <v>118</v>
      </c>
      <c r="I2700" s="86">
        <v>44228</v>
      </c>
      <c r="J2700" s="87">
        <v>44880</v>
      </c>
    </row>
    <row r="2701" spans="1:10" x14ac:dyDescent="0.3">
      <c r="A2701" s="84" t="s">
        <v>6224</v>
      </c>
      <c r="B2701" s="85" t="s">
        <v>145</v>
      </c>
      <c r="C2701" s="85" t="s">
        <v>145</v>
      </c>
      <c r="D2701" s="85" t="s">
        <v>6225</v>
      </c>
      <c r="E2701" s="85" t="s">
        <v>100</v>
      </c>
      <c r="F2701" s="85" t="s">
        <v>100</v>
      </c>
      <c r="G2701" s="85" t="s">
        <v>100</v>
      </c>
      <c r="H2701" s="86" t="s">
        <v>118</v>
      </c>
      <c r="I2701" s="86">
        <v>44228</v>
      </c>
      <c r="J2701" s="87">
        <v>624047.89</v>
      </c>
    </row>
    <row r="2702" spans="1:10" x14ac:dyDescent="0.3">
      <c r="A2702" s="84" t="s">
        <v>6226</v>
      </c>
      <c r="B2702" s="85" t="s">
        <v>145</v>
      </c>
      <c r="C2702" s="85" t="s">
        <v>145</v>
      </c>
      <c r="D2702" s="85" t="s">
        <v>6227</v>
      </c>
      <c r="E2702" s="85" t="s">
        <v>100</v>
      </c>
      <c r="F2702" s="85" t="s">
        <v>100</v>
      </c>
      <c r="G2702" s="85" t="s">
        <v>100</v>
      </c>
      <c r="H2702" s="86" t="s">
        <v>118</v>
      </c>
      <c r="I2702" s="86">
        <v>44606</v>
      </c>
      <c r="J2702" s="87">
        <v>1132429.92</v>
      </c>
    </row>
    <row r="2703" spans="1:10" ht="24" x14ac:dyDescent="0.3">
      <c r="A2703" s="84" t="s">
        <v>6228</v>
      </c>
      <c r="B2703" s="85" t="s">
        <v>145</v>
      </c>
      <c r="C2703" s="85" t="s">
        <v>145</v>
      </c>
      <c r="D2703" s="85" t="s">
        <v>6229</v>
      </c>
      <c r="E2703" s="85" t="s">
        <v>100</v>
      </c>
      <c r="F2703" s="85" t="s">
        <v>158</v>
      </c>
      <c r="G2703" s="85" t="s">
        <v>1724</v>
      </c>
      <c r="H2703" s="86" t="s">
        <v>118</v>
      </c>
      <c r="I2703" s="86">
        <v>44894</v>
      </c>
      <c r="J2703" s="87">
        <v>1566734.24</v>
      </c>
    </row>
    <row r="2704" spans="1:10" ht="36" x14ac:dyDescent="0.3">
      <c r="A2704" s="84" t="s">
        <v>6230</v>
      </c>
      <c r="B2704" s="85" t="s">
        <v>145</v>
      </c>
      <c r="C2704" s="85" t="s">
        <v>145</v>
      </c>
      <c r="D2704" s="85" t="s">
        <v>6231</v>
      </c>
      <c r="E2704" s="85" t="s">
        <v>100</v>
      </c>
      <c r="F2704" s="85" t="s">
        <v>100</v>
      </c>
      <c r="G2704" s="85" t="s">
        <v>100</v>
      </c>
      <c r="H2704" s="86" t="s">
        <v>118</v>
      </c>
      <c r="I2704" s="86">
        <v>44461</v>
      </c>
      <c r="J2704" s="87">
        <v>52200</v>
      </c>
    </row>
    <row r="2705" spans="1:10" x14ac:dyDescent="0.3">
      <c r="A2705" s="84" t="s">
        <v>6232</v>
      </c>
      <c r="B2705" s="85" t="s">
        <v>145</v>
      </c>
      <c r="C2705" s="85" t="s">
        <v>145</v>
      </c>
      <c r="D2705" s="85" t="s">
        <v>6233</v>
      </c>
      <c r="E2705" s="85" t="s">
        <v>100</v>
      </c>
      <c r="F2705" s="85" t="s">
        <v>100</v>
      </c>
      <c r="G2705" s="85" t="s">
        <v>100</v>
      </c>
      <c r="H2705" s="86" t="s">
        <v>118</v>
      </c>
      <c r="I2705" s="86">
        <v>44228</v>
      </c>
      <c r="J2705" s="87">
        <v>334320</v>
      </c>
    </row>
    <row r="2706" spans="1:10" ht="24" x14ac:dyDescent="0.3">
      <c r="A2706" s="84" t="s">
        <v>6234</v>
      </c>
      <c r="B2706" s="85" t="s">
        <v>145</v>
      </c>
      <c r="C2706" s="85" t="s">
        <v>145</v>
      </c>
      <c r="D2706" s="85" t="s">
        <v>6235</v>
      </c>
      <c r="E2706" s="85" t="s">
        <v>100</v>
      </c>
      <c r="F2706" s="85" t="s">
        <v>162</v>
      </c>
      <c r="G2706" s="85" t="s">
        <v>163</v>
      </c>
      <c r="H2706" s="86" t="s">
        <v>118</v>
      </c>
      <c r="I2706" s="86">
        <v>44749</v>
      </c>
      <c r="J2706" s="87">
        <v>1906144.15</v>
      </c>
    </row>
    <row r="2707" spans="1:10" ht="24" x14ac:dyDescent="0.3">
      <c r="A2707" s="84" t="s">
        <v>6236</v>
      </c>
      <c r="B2707" s="85" t="s">
        <v>145</v>
      </c>
      <c r="C2707" s="85" t="s">
        <v>145</v>
      </c>
      <c r="D2707" s="85" t="s">
        <v>6237</v>
      </c>
      <c r="E2707" s="85" t="s">
        <v>6238</v>
      </c>
      <c r="F2707" s="85" t="s">
        <v>100</v>
      </c>
      <c r="G2707" s="85" t="s">
        <v>100</v>
      </c>
      <c r="H2707" s="86" t="s">
        <v>118</v>
      </c>
      <c r="I2707" s="86">
        <v>44750</v>
      </c>
      <c r="J2707" s="87">
        <v>499328.04</v>
      </c>
    </row>
    <row r="2708" spans="1:10" ht="24" x14ac:dyDescent="0.3">
      <c r="A2708" s="84" t="s">
        <v>6239</v>
      </c>
      <c r="B2708" s="85" t="s">
        <v>145</v>
      </c>
      <c r="C2708" s="85" t="s">
        <v>145</v>
      </c>
      <c r="D2708" s="85" t="s">
        <v>6240</v>
      </c>
      <c r="E2708" s="85" t="s">
        <v>100</v>
      </c>
      <c r="F2708" s="85" t="s">
        <v>3401</v>
      </c>
      <c r="G2708" s="85" t="s">
        <v>3402</v>
      </c>
      <c r="H2708" s="86" t="s">
        <v>118</v>
      </c>
      <c r="I2708" s="86">
        <v>44754</v>
      </c>
      <c r="J2708" s="87">
        <v>1989606.76</v>
      </c>
    </row>
    <row r="2709" spans="1:10" ht="48" x14ac:dyDescent="0.3">
      <c r="A2709" s="84" t="s">
        <v>6241</v>
      </c>
      <c r="B2709" s="85" t="s">
        <v>188</v>
      </c>
      <c r="C2709" s="85" t="s">
        <v>188</v>
      </c>
      <c r="D2709" s="85" t="s">
        <v>6219</v>
      </c>
      <c r="E2709" s="85" t="s">
        <v>4463</v>
      </c>
      <c r="F2709" s="85" t="s">
        <v>830</v>
      </c>
      <c r="G2709" s="85" t="s">
        <v>831</v>
      </c>
      <c r="H2709" s="86" t="s">
        <v>118</v>
      </c>
      <c r="I2709" s="86">
        <v>44711</v>
      </c>
      <c r="J2709" s="87">
        <v>42173350.739999987</v>
      </c>
    </row>
    <row r="2710" spans="1:10" x14ac:dyDescent="0.3">
      <c r="A2710" s="84" t="s">
        <v>6242</v>
      </c>
      <c r="B2710" s="85" t="s">
        <v>145</v>
      </c>
      <c r="C2710" s="85" t="s">
        <v>145</v>
      </c>
      <c r="D2710" s="85" t="s">
        <v>6243</v>
      </c>
      <c r="E2710" s="85" t="s">
        <v>100</v>
      </c>
      <c r="F2710" s="85" t="s">
        <v>207</v>
      </c>
      <c r="G2710" s="85" t="s">
        <v>208</v>
      </c>
      <c r="H2710" s="86" t="s">
        <v>118</v>
      </c>
      <c r="I2710" s="86">
        <v>44753</v>
      </c>
      <c r="J2710" s="87">
        <v>3073372.8100000005</v>
      </c>
    </row>
    <row r="2711" spans="1:10" ht="24" x14ac:dyDescent="0.3">
      <c r="A2711" s="84" t="s">
        <v>6244</v>
      </c>
      <c r="B2711" s="85" t="s">
        <v>145</v>
      </c>
      <c r="C2711" s="85" t="s">
        <v>145</v>
      </c>
      <c r="D2711" s="85" t="s">
        <v>6245</v>
      </c>
      <c r="E2711" s="85" t="s">
        <v>3145</v>
      </c>
      <c r="F2711" s="85" t="s">
        <v>100</v>
      </c>
      <c r="G2711" s="85" t="s">
        <v>100</v>
      </c>
      <c r="H2711" s="86" t="s">
        <v>118</v>
      </c>
      <c r="I2711" s="86">
        <v>44750</v>
      </c>
      <c r="J2711" s="87">
        <v>1189988.6400000001</v>
      </c>
    </row>
    <row r="2712" spans="1:10" ht="24" x14ac:dyDescent="0.3">
      <c r="A2712" s="84" t="s">
        <v>6246</v>
      </c>
      <c r="B2712" s="85" t="s">
        <v>145</v>
      </c>
      <c r="C2712" s="85" t="s">
        <v>145</v>
      </c>
      <c r="D2712" s="85" t="s">
        <v>6247</v>
      </c>
      <c r="E2712" s="85" t="s">
        <v>100</v>
      </c>
      <c r="F2712" s="85" t="s">
        <v>100</v>
      </c>
      <c r="G2712" s="85" t="s">
        <v>100</v>
      </c>
      <c r="H2712" s="86" t="s">
        <v>118</v>
      </c>
      <c r="I2712" s="86">
        <v>44592</v>
      </c>
      <c r="J2712" s="87">
        <v>1495075.68</v>
      </c>
    </row>
    <row r="2713" spans="1:10" x14ac:dyDescent="0.3">
      <c r="A2713" s="84" t="s">
        <v>6248</v>
      </c>
      <c r="B2713" s="85" t="s">
        <v>145</v>
      </c>
      <c r="C2713" s="85" t="s">
        <v>145</v>
      </c>
      <c r="D2713" s="85" t="s">
        <v>6249</v>
      </c>
      <c r="E2713" s="85" t="s">
        <v>100</v>
      </c>
      <c r="F2713" s="85" t="s">
        <v>100</v>
      </c>
      <c r="G2713" s="85" t="s">
        <v>100</v>
      </c>
      <c r="H2713" s="86" t="s">
        <v>118</v>
      </c>
      <c r="I2713" s="86">
        <v>44228</v>
      </c>
      <c r="J2713" s="87">
        <v>1946640.37</v>
      </c>
    </row>
    <row r="2714" spans="1:10" x14ac:dyDescent="0.3">
      <c r="A2714" s="84" t="s">
        <v>6250</v>
      </c>
      <c r="B2714" s="85" t="s">
        <v>188</v>
      </c>
      <c r="C2714" s="85" t="s">
        <v>188</v>
      </c>
      <c r="D2714" s="85" t="s">
        <v>6251</v>
      </c>
      <c r="E2714" s="85" t="s">
        <v>100</v>
      </c>
      <c r="F2714" s="85" t="s">
        <v>158</v>
      </c>
      <c r="G2714" s="85" t="s">
        <v>385</v>
      </c>
      <c r="H2714" s="86" t="s">
        <v>118</v>
      </c>
      <c r="I2714" s="86">
        <v>44713</v>
      </c>
      <c r="J2714" s="87">
        <v>2438916.9700000002</v>
      </c>
    </row>
    <row r="2715" spans="1:10" ht="36" x14ac:dyDescent="0.3">
      <c r="A2715" s="84" t="s">
        <v>6252</v>
      </c>
      <c r="B2715" s="85" t="s">
        <v>188</v>
      </c>
      <c r="C2715" s="85" t="s">
        <v>188</v>
      </c>
      <c r="D2715" s="85" t="s">
        <v>6253</v>
      </c>
      <c r="E2715" s="85" t="s">
        <v>100</v>
      </c>
      <c r="F2715" s="85" t="s">
        <v>5797</v>
      </c>
      <c r="G2715" s="85" t="s">
        <v>5798</v>
      </c>
      <c r="H2715" s="86" t="s">
        <v>118</v>
      </c>
      <c r="I2715" s="86">
        <v>44713</v>
      </c>
      <c r="J2715" s="87">
        <v>3139560.2199999997</v>
      </c>
    </row>
    <row r="2716" spans="1:10" ht="24" x14ac:dyDescent="0.3">
      <c r="A2716" s="84" t="s">
        <v>6254</v>
      </c>
      <c r="B2716" s="85" t="s">
        <v>145</v>
      </c>
      <c r="C2716" s="85" t="s">
        <v>145</v>
      </c>
      <c r="D2716" s="85" t="s">
        <v>6255</v>
      </c>
      <c r="E2716" s="85" t="s">
        <v>100</v>
      </c>
      <c r="F2716" s="85" t="s">
        <v>830</v>
      </c>
      <c r="G2716" s="85" t="s">
        <v>831</v>
      </c>
      <c r="H2716" s="86" t="s">
        <v>118</v>
      </c>
      <c r="I2716" s="86">
        <v>44756</v>
      </c>
      <c r="J2716" s="87">
        <v>1095874.3</v>
      </c>
    </row>
    <row r="2717" spans="1:10" ht="36" x14ac:dyDescent="0.3">
      <c r="A2717" s="84" t="s">
        <v>6256</v>
      </c>
      <c r="B2717" s="85" t="s">
        <v>145</v>
      </c>
      <c r="C2717" s="85" t="s">
        <v>145</v>
      </c>
      <c r="D2717" s="85" t="s">
        <v>6257</v>
      </c>
      <c r="E2717" s="85" t="s">
        <v>100</v>
      </c>
      <c r="F2717" s="85" t="s">
        <v>1194</v>
      </c>
      <c r="G2717" s="85" t="s">
        <v>1195</v>
      </c>
      <c r="H2717" s="86" t="s">
        <v>118</v>
      </c>
      <c r="I2717" s="86">
        <v>44750</v>
      </c>
      <c r="J2717" s="87">
        <v>1510472.4600000004</v>
      </c>
    </row>
    <row r="2718" spans="1:10" ht="48" x14ac:dyDescent="0.3">
      <c r="A2718" s="84" t="s">
        <v>6258</v>
      </c>
      <c r="B2718" s="85" t="s">
        <v>145</v>
      </c>
      <c r="C2718" s="85" t="s">
        <v>145</v>
      </c>
      <c r="D2718" s="85" t="s">
        <v>6259</v>
      </c>
      <c r="E2718" s="85" t="s">
        <v>100</v>
      </c>
      <c r="F2718" s="85" t="s">
        <v>1266</v>
      </c>
      <c r="G2718" s="85" t="s">
        <v>1267</v>
      </c>
      <c r="H2718" s="86" t="s">
        <v>118</v>
      </c>
      <c r="I2718" s="86">
        <v>44834</v>
      </c>
      <c r="J2718" s="87">
        <v>65006127.020000003</v>
      </c>
    </row>
    <row r="2719" spans="1:10" ht="36" x14ac:dyDescent="0.3">
      <c r="A2719" s="84" t="s">
        <v>6260</v>
      </c>
      <c r="B2719" s="85" t="s">
        <v>3454</v>
      </c>
      <c r="C2719" s="85" t="s">
        <v>3454</v>
      </c>
      <c r="D2719" s="85" t="s">
        <v>6261</v>
      </c>
      <c r="E2719" s="85" t="s">
        <v>100</v>
      </c>
      <c r="F2719" s="85" t="s">
        <v>139</v>
      </c>
      <c r="G2719" s="85" t="s">
        <v>6262</v>
      </c>
      <c r="H2719" s="86" t="s">
        <v>118</v>
      </c>
      <c r="I2719" s="86">
        <v>44805</v>
      </c>
      <c r="J2719" s="87">
        <v>2605710</v>
      </c>
    </row>
    <row r="2720" spans="1:10" ht="24" x14ac:dyDescent="0.3">
      <c r="A2720" s="84" t="s">
        <v>6263</v>
      </c>
      <c r="B2720" s="85" t="s">
        <v>145</v>
      </c>
      <c r="C2720" s="85" t="s">
        <v>145</v>
      </c>
      <c r="D2720" s="85" t="s">
        <v>6264</v>
      </c>
      <c r="E2720" s="85" t="s">
        <v>100</v>
      </c>
      <c r="F2720" s="85" t="s">
        <v>100</v>
      </c>
      <c r="G2720" s="85" t="s">
        <v>100</v>
      </c>
      <c r="H2720" s="86" t="s">
        <v>118</v>
      </c>
      <c r="I2720" s="86">
        <v>44909</v>
      </c>
      <c r="J2720" s="87">
        <v>29428321.630000003</v>
      </c>
    </row>
    <row r="2721" spans="1:10" ht="24" x14ac:dyDescent="0.3">
      <c r="A2721" s="84" t="s">
        <v>6265</v>
      </c>
      <c r="B2721" s="85" t="s">
        <v>145</v>
      </c>
      <c r="C2721" s="85" t="s">
        <v>145</v>
      </c>
      <c r="D2721" s="85" t="s">
        <v>6266</v>
      </c>
      <c r="E2721" s="85" t="s">
        <v>100</v>
      </c>
      <c r="F2721" s="85" t="s">
        <v>830</v>
      </c>
      <c r="G2721" s="85" t="s">
        <v>6267</v>
      </c>
      <c r="H2721" s="86" t="s">
        <v>118</v>
      </c>
      <c r="I2721" s="86">
        <v>45261</v>
      </c>
      <c r="J2721" s="87">
        <v>3067424.1299999994</v>
      </c>
    </row>
    <row r="2722" spans="1:10" x14ac:dyDescent="0.3">
      <c r="A2722" s="84" t="s">
        <v>6268</v>
      </c>
      <c r="B2722" s="85" t="s">
        <v>145</v>
      </c>
      <c r="C2722" s="85" t="s">
        <v>145</v>
      </c>
      <c r="D2722" s="85" t="s">
        <v>6269</v>
      </c>
      <c r="E2722" s="85" t="s">
        <v>100</v>
      </c>
      <c r="F2722" s="85" t="s">
        <v>100</v>
      </c>
      <c r="G2722" s="85" t="s">
        <v>100</v>
      </c>
      <c r="H2722" s="86" t="s">
        <v>118</v>
      </c>
      <c r="I2722" s="86">
        <v>45323</v>
      </c>
      <c r="J2722" s="87">
        <v>1027320</v>
      </c>
    </row>
    <row r="2723" spans="1:10" ht="24" x14ac:dyDescent="0.3">
      <c r="A2723" s="84" t="s">
        <v>6270</v>
      </c>
      <c r="B2723" s="85" t="s">
        <v>145</v>
      </c>
      <c r="C2723" s="85" t="s">
        <v>145</v>
      </c>
      <c r="D2723" s="85" t="s">
        <v>6271</v>
      </c>
      <c r="E2723" s="85" t="s">
        <v>100</v>
      </c>
      <c r="F2723" s="85" t="s">
        <v>218</v>
      </c>
      <c r="G2723" s="85" t="s">
        <v>1014</v>
      </c>
      <c r="H2723" s="86" t="s">
        <v>118</v>
      </c>
      <c r="I2723" s="86">
        <v>44762</v>
      </c>
      <c r="J2723" s="87">
        <v>1984508.5299999998</v>
      </c>
    </row>
    <row r="2724" spans="1:10" ht="48" x14ac:dyDescent="0.3">
      <c r="A2724" s="84" t="s">
        <v>6272</v>
      </c>
      <c r="B2724" s="85" t="s">
        <v>145</v>
      </c>
      <c r="C2724" s="85" t="s">
        <v>145</v>
      </c>
      <c r="D2724" s="85" t="s">
        <v>6273</v>
      </c>
      <c r="E2724" s="85" t="s">
        <v>100</v>
      </c>
      <c r="F2724" s="85" t="s">
        <v>207</v>
      </c>
      <c r="G2724" s="85" t="s">
        <v>208</v>
      </c>
      <c r="H2724" s="86" t="s">
        <v>118</v>
      </c>
      <c r="I2724" s="86">
        <v>44762</v>
      </c>
      <c r="J2724" s="87">
        <v>1945923.41</v>
      </c>
    </row>
    <row r="2725" spans="1:10" ht="24" x14ac:dyDescent="0.3">
      <c r="A2725" s="84" t="s">
        <v>6274</v>
      </c>
      <c r="B2725" s="85" t="s">
        <v>145</v>
      </c>
      <c r="C2725" s="85" t="s">
        <v>145</v>
      </c>
      <c r="D2725" s="85" t="s">
        <v>6275</v>
      </c>
      <c r="E2725" s="85" t="s">
        <v>100</v>
      </c>
      <c r="F2725" s="85" t="s">
        <v>122</v>
      </c>
      <c r="G2725" s="85" t="s">
        <v>821</v>
      </c>
      <c r="H2725" s="86" t="s">
        <v>118</v>
      </c>
      <c r="I2725" s="86">
        <v>44763</v>
      </c>
      <c r="J2725" s="87">
        <v>1959966.9299999997</v>
      </c>
    </row>
    <row r="2726" spans="1:10" ht="24" x14ac:dyDescent="0.3">
      <c r="A2726" s="84" t="s">
        <v>6276</v>
      </c>
      <c r="B2726" s="85" t="s">
        <v>145</v>
      </c>
      <c r="C2726" s="85" t="s">
        <v>145</v>
      </c>
      <c r="D2726" s="85" t="s">
        <v>6277</v>
      </c>
      <c r="E2726" s="85" t="s">
        <v>100</v>
      </c>
      <c r="F2726" s="85" t="s">
        <v>162</v>
      </c>
      <c r="G2726" s="85" t="s">
        <v>163</v>
      </c>
      <c r="H2726" s="86" t="s">
        <v>118</v>
      </c>
      <c r="I2726" s="86">
        <v>44764</v>
      </c>
      <c r="J2726" s="87">
        <v>1798727.56</v>
      </c>
    </row>
    <row r="2727" spans="1:10" ht="24" x14ac:dyDescent="0.3">
      <c r="A2727" s="84" t="s">
        <v>6278</v>
      </c>
      <c r="B2727" s="85" t="s">
        <v>145</v>
      </c>
      <c r="C2727" s="85" t="s">
        <v>145</v>
      </c>
      <c r="D2727" s="85" t="s">
        <v>6279</v>
      </c>
      <c r="E2727" s="85" t="s">
        <v>100</v>
      </c>
      <c r="F2727" s="85" t="s">
        <v>1159</v>
      </c>
      <c r="G2727" s="85" t="s">
        <v>1975</v>
      </c>
      <c r="H2727" s="86" t="s">
        <v>118</v>
      </c>
      <c r="I2727" s="86">
        <v>44764</v>
      </c>
      <c r="J2727" s="87">
        <v>4921549.63</v>
      </c>
    </row>
    <row r="2728" spans="1:10" ht="24" x14ac:dyDescent="0.3">
      <c r="A2728" s="84" t="s">
        <v>6280</v>
      </c>
      <c r="B2728" s="85" t="s">
        <v>145</v>
      </c>
      <c r="C2728" s="85" t="s">
        <v>145</v>
      </c>
      <c r="D2728" s="85" t="s">
        <v>6281</v>
      </c>
      <c r="E2728" s="85" t="s">
        <v>100</v>
      </c>
      <c r="F2728" s="85" t="s">
        <v>158</v>
      </c>
      <c r="G2728" s="85" t="s">
        <v>614</v>
      </c>
      <c r="H2728" s="86" t="s">
        <v>118</v>
      </c>
      <c r="I2728" s="86">
        <v>44715</v>
      </c>
      <c r="J2728" s="87">
        <v>3515470.5000000005</v>
      </c>
    </row>
    <row r="2729" spans="1:10" x14ac:dyDescent="0.3">
      <c r="A2729" s="84" t="s">
        <v>6282</v>
      </c>
      <c r="B2729" s="85" t="s">
        <v>145</v>
      </c>
      <c r="C2729" s="85" t="s">
        <v>145</v>
      </c>
      <c r="D2729" s="85" t="s">
        <v>6283</v>
      </c>
      <c r="E2729" s="85" t="s">
        <v>100</v>
      </c>
      <c r="F2729" s="85" t="s">
        <v>100</v>
      </c>
      <c r="G2729" s="85" t="s">
        <v>100</v>
      </c>
      <c r="H2729" s="86" t="s">
        <v>118</v>
      </c>
      <c r="I2729" s="86">
        <v>45110</v>
      </c>
      <c r="J2729" s="87">
        <v>1484560</v>
      </c>
    </row>
    <row r="2730" spans="1:10" ht="24" x14ac:dyDescent="0.3">
      <c r="A2730" s="84" t="s">
        <v>6284</v>
      </c>
      <c r="B2730" s="85" t="s">
        <v>188</v>
      </c>
      <c r="C2730" s="85" t="s">
        <v>188</v>
      </c>
      <c r="D2730" s="85" t="s">
        <v>6285</v>
      </c>
      <c r="E2730" s="85" t="s">
        <v>100</v>
      </c>
      <c r="F2730" s="85" t="s">
        <v>122</v>
      </c>
      <c r="G2730" s="85" t="s">
        <v>3456</v>
      </c>
      <c r="H2730" s="86" t="s">
        <v>118</v>
      </c>
      <c r="I2730" s="86">
        <v>44847</v>
      </c>
      <c r="J2730" s="87">
        <v>11175725.25</v>
      </c>
    </row>
    <row r="2731" spans="1:10" x14ac:dyDescent="0.3">
      <c r="A2731" s="84" t="s">
        <v>6286</v>
      </c>
      <c r="B2731" s="85" t="s">
        <v>145</v>
      </c>
      <c r="C2731" s="85" t="s">
        <v>145</v>
      </c>
      <c r="D2731" s="85" t="s">
        <v>5091</v>
      </c>
      <c r="E2731" s="85" t="s">
        <v>100</v>
      </c>
      <c r="F2731" s="85" t="s">
        <v>100</v>
      </c>
      <c r="G2731" s="85" t="s">
        <v>100</v>
      </c>
      <c r="H2731" s="86" t="s">
        <v>118</v>
      </c>
      <c r="I2731" s="86">
        <v>44609</v>
      </c>
      <c r="J2731" s="87">
        <v>401440</v>
      </c>
    </row>
    <row r="2732" spans="1:10" x14ac:dyDescent="0.3">
      <c r="A2732" s="84" t="s">
        <v>6287</v>
      </c>
      <c r="B2732" s="85" t="s">
        <v>145</v>
      </c>
      <c r="C2732" s="85" t="s">
        <v>145</v>
      </c>
      <c r="D2732" s="85" t="s">
        <v>6288</v>
      </c>
      <c r="E2732" s="85" t="s">
        <v>100</v>
      </c>
      <c r="F2732" s="85" t="s">
        <v>100</v>
      </c>
      <c r="G2732" s="85" t="s">
        <v>100</v>
      </c>
      <c r="H2732" s="86" t="s">
        <v>118</v>
      </c>
      <c r="I2732" s="86">
        <v>44610</v>
      </c>
      <c r="J2732" s="87">
        <v>286250.40000000002</v>
      </c>
    </row>
    <row r="2733" spans="1:10" x14ac:dyDescent="0.3">
      <c r="A2733" s="84" t="s">
        <v>6289</v>
      </c>
      <c r="B2733" s="85" t="s">
        <v>145</v>
      </c>
      <c r="C2733" s="85" t="s">
        <v>145</v>
      </c>
      <c r="D2733" s="85" t="s">
        <v>6290</v>
      </c>
      <c r="E2733" s="85" t="s">
        <v>100</v>
      </c>
      <c r="F2733" s="85" t="s">
        <v>100</v>
      </c>
      <c r="G2733" s="85" t="s">
        <v>100</v>
      </c>
      <c r="H2733" s="86" t="s">
        <v>118</v>
      </c>
      <c r="I2733" s="86">
        <v>44438</v>
      </c>
      <c r="J2733" s="87">
        <v>1052770</v>
      </c>
    </row>
    <row r="2734" spans="1:10" ht="36" x14ac:dyDescent="0.3">
      <c r="A2734" s="84" t="s">
        <v>6291</v>
      </c>
      <c r="B2734" s="85" t="s">
        <v>145</v>
      </c>
      <c r="C2734" s="85" t="s">
        <v>145</v>
      </c>
      <c r="D2734" s="85" t="s">
        <v>6292</v>
      </c>
      <c r="E2734" s="85" t="s">
        <v>100</v>
      </c>
      <c r="F2734" s="85" t="s">
        <v>100</v>
      </c>
      <c r="G2734" s="85" t="s">
        <v>100</v>
      </c>
      <c r="H2734" s="86" t="s">
        <v>118</v>
      </c>
      <c r="I2734" s="86">
        <v>44228</v>
      </c>
      <c r="J2734" s="87">
        <v>136356.32999999999</v>
      </c>
    </row>
    <row r="2735" spans="1:10" ht="36" x14ac:dyDescent="0.3">
      <c r="A2735" s="84" t="s">
        <v>6293</v>
      </c>
      <c r="B2735" s="85" t="s">
        <v>145</v>
      </c>
      <c r="C2735" s="85" t="s">
        <v>145</v>
      </c>
      <c r="D2735" s="85" t="s">
        <v>6294</v>
      </c>
      <c r="E2735" s="85" t="s">
        <v>100</v>
      </c>
      <c r="F2735" s="85" t="s">
        <v>100</v>
      </c>
      <c r="G2735" s="85" t="s">
        <v>100</v>
      </c>
      <c r="H2735" s="86" t="s">
        <v>118</v>
      </c>
      <c r="I2735" s="86">
        <v>44886</v>
      </c>
      <c r="J2735" s="87">
        <v>27578279.579999998</v>
      </c>
    </row>
    <row r="2736" spans="1:10" ht="36" x14ac:dyDescent="0.3">
      <c r="A2736" s="84" t="s">
        <v>6295</v>
      </c>
      <c r="B2736" s="85" t="s">
        <v>145</v>
      </c>
      <c r="C2736" s="85" t="s">
        <v>145</v>
      </c>
      <c r="D2736" s="85" t="s">
        <v>6296</v>
      </c>
      <c r="E2736" s="85" t="s">
        <v>100</v>
      </c>
      <c r="F2736" s="85" t="s">
        <v>100</v>
      </c>
      <c r="G2736" s="85" t="s">
        <v>100</v>
      </c>
      <c r="H2736" s="86" t="s">
        <v>118</v>
      </c>
      <c r="I2736" s="86">
        <v>44872</v>
      </c>
      <c r="J2736" s="87">
        <v>8697568.1600000001</v>
      </c>
    </row>
    <row r="2737" spans="1:10" ht="36" x14ac:dyDescent="0.3">
      <c r="A2737" s="84" t="s">
        <v>6297</v>
      </c>
      <c r="B2737" s="85" t="s">
        <v>145</v>
      </c>
      <c r="C2737" s="85" t="s">
        <v>145</v>
      </c>
      <c r="D2737" s="85" t="s">
        <v>6298</v>
      </c>
      <c r="E2737" s="85" t="s">
        <v>100</v>
      </c>
      <c r="F2737" s="85" t="s">
        <v>100</v>
      </c>
      <c r="G2737" s="85" t="s">
        <v>100</v>
      </c>
      <c r="H2737" s="86" t="s">
        <v>118</v>
      </c>
      <c r="I2737" s="86">
        <v>44872</v>
      </c>
      <c r="J2737" s="87">
        <v>11957614.449999999</v>
      </c>
    </row>
    <row r="2738" spans="1:10" ht="60" x14ac:dyDescent="0.3">
      <c r="A2738" s="84" t="s">
        <v>6299</v>
      </c>
      <c r="B2738" s="85" t="s">
        <v>145</v>
      </c>
      <c r="C2738" s="85" t="s">
        <v>145</v>
      </c>
      <c r="D2738" s="85" t="s">
        <v>6300</v>
      </c>
      <c r="E2738" s="85" t="s">
        <v>100</v>
      </c>
      <c r="F2738" s="85" t="s">
        <v>100</v>
      </c>
      <c r="G2738" s="85" t="s">
        <v>100</v>
      </c>
      <c r="H2738" s="86" t="s">
        <v>118</v>
      </c>
      <c r="I2738" s="86">
        <v>44841</v>
      </c>
      <c r="J2738" s="87">
        <v>22041900.859999999</v>
      </c>
    </row>
    <row r="2739" spans="1:10" x14ac:dyDescent="0.3">
      <c r="A2739" s="84" t="s">
        <v>6301</v>
      </c>
      <c r="B2739" s="85" t="s">
        <v>145</v>
      </c>
      <c r="C2739" s="85" t="s">
        <v>145</v>
      </c>
      <c r="D2739" s="85" t="s">
        <v>6302</v>
      </c>
      <c r="E2739" s="85" t="s">
        <v>100</v>
      </c>
      <c r="F2739" s="85" t="s">
        <v>100</v>
      </c>
      <c r="G2739" s="85" t="s">
        <v>100</v>
      </c>
      <c r="H2739" s="86" t="s">
        <v>118</v>
      </c>
      <c r="I2739" s="86">
        <v>44347</v>
      </c>
      <c r="J2739" s="87">
        <v>759020</v>
      </c>
    </row>
    <row r="2740" spans="1:10" ht="24" x14ac:dyDescent="0.3">
      <c r="A2740" s="84" t="s">
        <v>6303</v>
      </c>
      <c r="B2740" s="85" t="s">
        <v>145</v>
      </c>
      <c r="C2740" s="85" t="s">
        <v>145</v>
      </c>
      <c r="D2740" s="85" t="s">
        <v>6304</v>
      </c>
      <c r="E2740" s="85" t="s">
        <v>100</v>
      </c>
      <c r="F2740" s="85" t="s">
        <v>130</v>
      </c>
      <c r="G2740" s="85" t="s">
        <v>1903</v>
      </c>
      <c r="H2740" s="86" t="s">
        <v>118</v>
      </c>
      <c r="I2740" s="86">
        <v>45263</v>
      </c>
      <c r="J2740" s="87">
        <v>999935.99999999988</v>
      </c>
    </row>
    <row r="2741" spans="1:10" ht="24" x14ac:dyDescent="0.3">
      <c r="A2741" s="84" t="s">
        <v>6305</v>
      </c>
      <c r="B2741" s="85" t="s">
        <v>145</v>
      </c>
      <c r="C2741" s="85" t="s">
        <v>145</v>
      </c>
      <c r="D2741" s="85" t="s">
        <v>6306</v>
      </c>
      <c r="E2741" s="85" t="s">
        <v>100</v>
      </c>
      <c r="F2741" s="85" t="s">
        <v>100</v>
      </c>
      <c r="G2741" s="85" t="s">
        <v>100</v>
      </c>
      <c r="H2741" s="86" t="s">
        <v>118</v>
      </c>
      <c r="I2741" s="86">
        <v>44747</v>
      </c>
      <c r="J2741" s="87">
        <v>1611400</v>
      </c>
    </row>
    <row r="2742" spans="1:10" x14ac:dyDescent="0.3">
      <c r="A2742" s="84" t="s">
        <v>6307</v>
      </c>
      <c r="B2742" s="85" t="s">
        <v>145</v>
      </c>
      <c r="C2742" s="85" t="s">
        <v>145</v>
      </c>
      <c r="D2742" s="85" t="s">
        <v>6308</v>
      </c>
      <c r="E2742" s="85" t="s">
        <v>100</v>
      </c>
      <c r="F2742" s="85" t="s">
        <v>100</v>
      </c>
      <c r="G2742" s="85" t="s">
        <v>100</v>
      </c>
      <c r="H2742" s="86" t="s">
        <v>118</v>
      </c>
      <c r="I2742" s="86">
        <v>44228</v>
      </c>
      <c r="J2742" s="87">
        <v>171759.66999999998</v>
      </c>
    </row>
    <row r="2743" spans="1:10" x14ac:dyDescent="0.3">
      <c r="A2743" s="84" t="s">
        <v>6309</v>
      </c>
      <c r="B2743" s="85" t="s">
        <v>145</v>
      </c>
      <c r="C2743" s="85" t="s">
        <v>145</v>
      </c>
      <c r="D2743" s="85" t="s">
        <v>6310</v>
      </c>
      <c r="E2743" s="85" t="s">
        <v>100</v>
      </c>
      <c r="F2743" s="85" t="s">
        <v>100</v>
      </c>
      <c r="G2743" s="85" t="s">
        <v>100</v>
      </c>
      <c r="H2743" s="86" t="s">
        <v>118</v>
      </c>
      <c r="I2743" s="86">
        <v>44379</v>
      </c>
      <c r="J2743" s="87">
        <v>29298580</v>
      </c>
    </row>
    <row r="2744" spans="1:10" x14ac:dyDescent="0.3">
      <c r="A2744" s="84" t="s">
        <v>6311</v>
      </c>
      <c r="B2744" s="85" t="s">
        <v>145</v>
      </c>
      <c r="C2744" s="85" t="s">
        <v>145</v>
      </c>
      <c r="D2744" s="85" t="s">
        <v>6312</v>
      </c>
      <c r="E2744" s="85" t="s">
        <v>100</v>
      </c>
      <c r="F2744" s="85" t="s">
        <v>100</v>
      </c>
      <c r="G2744" s="85" t="s">
        <v>100</v>
      </c>
      <c r="H2744" s="86" t="s">
        <v>118</v>
      </c>
      <c r="I2744" s="86">
        <v>44228</v>
      </c>
      <c r="J2744" s="87">
        <v>279360</v>
      </c>
    </row>
    <row r="2745" spans="1:10" ht="24" x14ac:dyDescent="0.3">
      <c r="A2745" s="84" t="s">
        <v>6313</v>
      </c>
      <c r="B2745" s="85" t="s">
        <v>145</v>
      </c>
      <c r="C2745" s="85" t="s">
        <v>145</v>
      </c>
      <c r="D2745" s="85" t="s">
        <v>6314</v>
      </c>
      <c r="E2745" s="85" t="s">
        <v>100</v>
      </c>
      <c r="F2745" s="85" t="s">
        <v>158</v>
      </c>
      <c r="G2745" s="85" t="s">
        <v>2977</v>
      </c>
      <c r="H2745" s="86" t="s">
        <v>118</v>
      </c>
      <c r="I2745" s="86">
        <v>44923</v>
      </c>
      <c r="J2745" s="87">
        <v>1431797.85</v>
      </c>
    </row>
    <row r="2746" spans="1:10" ht="24" x14ac:dyDescent="0.3">
      <c r="A2746" s="84" t="s">
        <v>6315</v>
      </c>
      <c r="B2746" s="85" t="s">
        <v>145</v>
      </c>
      <c r="C2746" s="85" t="s">
        <v>145</v>
      </c>
      <c r="D2746" s="85" t="s">
        <v>6316</v>
      </c>
      <c r="E2746" s="85" t="s">
        <v>100</v>
      </c>
      <c r="F2746" s="85" t="s">
        <v>135</v>
      </c>
      <c r="G2746" s="85" t="s">
        <v>136</v>
      </c>
      <c r="H2746" s="86" t="s">
        <v>118</v>
      </c>
      <c r="I2746" s="86">
        <v>44915</v>
      </c>
      <c r="J2746" s="87">
        <v>13532400.709999999</v>
      </c>
    </row>
    <row r="2747" spans="1:10" x14ac:dyDescent="0.3">
      <c r="A2747" s="84" t="s">
        <v>6317</v>
      </c>
      <c r="B2747" s="85" t="s">
        <v>145</v>
      </c>
      <c r="C2747" s="85" t="s">
        <v>145</v>
      </c>
      <c r="D2747" s="85" t="s">
        <v>6318</v>
      </c>
      <c r="E2747" s="85" t="s">
        <v>100</v>
      </c>
      <c r="F2747" s="85" t="s">
        <v>2177</v>
      </c>
      <c r="G2747" s="85" t="s">
        <v>2178</v>
      </c>
      <c r="H2747" s="86" t="s">
        <v>118</v>
      </c>
      <c r="I2747" s="86">
        <v>44767</v>
      </c>
      <c r="J2747" s="87">
        <v>9499115.8999999985</v>
      </c>
    </row>
    <row r="2748" spans="1:10" ht="36" x14ac:dyDescent="0.3">
      <c r="A2748" s="84" t="s">
        <v>6319</v>
      </c>
      <c r="B2748" s="85" t="s">
        <v>3382</v>
      </c>
      <c r="C2748" s="85" t="s">
        <v>3382</v>
      </c>
      <c r="D2748" s="85" t="s">
        <v>6320</v>
      </c>
      <c r="E2748" s="85" t="s">
        <v>100</v>
      </c>
      <c r="F2748" s="85" t="s">
        <v>158</v>
      </c>
      <c r="G2748" s="85" t="s">
        <v>385</v>
      </c>
      <c r="H2748" s="86" t="s">
        <v>118</v>
      </c>
      <c r="I2748" s="86">
        <v>45448</v>
      </c>
      <c r="J2748" s="87">
        <v>1102100</v>
      </c>
    </row>
    <row r="2749" spans="1:10" x14ac:dyDescent="0.3">
      <c r="A2749" s="84" t="s">
        <v>6321</v>
      </c>
      <c r="B2749" s="85" t="s">
        <v>145</v>
      </c>
      <c r="C2749" s="85" t="s">
        <v>145</v>
      </c>
      <c r="D2749" s="85" t="s">
        <v>6322</v>
      </c>
      <c r="E2749" s="85" t="s">
        <v>100</v>
      </c>
      <c r="F2749" s="85" t="s">
        <v>100</v>
      </c>
      <c r="G2749" s="85" t="s">
        <v>100</v>
      </c>
      <c r="H2749" s="86" t="s">
        <v>118</v>
      </c>
      <c r="I2749" s="86">
        <v>45387</v>
      </c>
      <c r="J2749" s="87">
        <v>478200</v>
      </c>
    </row>
    <row r="2750" spans="1:10" x14ac:dyDescent="0.3">
      <c r="A2750" s="84" t="s">
        <v>6323</v>
      </c>
      <c r="B2750" s="85" t="s">
        <v>145</v>
      </c>
      <c r="C2750" s="85" t="s">
        <v>145</v>
      </c>
      <c r="D2750" s="85" t="s">
        <v>6324</v>
      </c>
      <c r="E2750" s="85" t="s">
        <v>100</v>
      </c>
      <c r="F2750" s="85" t="s">
        <v>100</v>
      </c>
      <c r="G2750" s="85" t="s">
        <v>100</v>
      </c>
      <c r="H2750" s="86" t="s">
        <v>118</v>
      </c>
      <c r="I2750" s="86">
        <v>44228</v>
      </c>
      <c r="J2750" s="87">
        <v>42272.720000000008</v>
      </c>
    </row>
    <row r="2751" spans="1:10" x14ac:dyDescent="0.3">
      <c r="A2751" s="84" t="s">
        <v>6325</v>
      </c>
      <c r="B2751" s="85" t="s">
        <v>145</v>
      </c>
      <c r="C2751" s="85" t="s">
        <v>145</v>
      </c>
      <c r="D2751" s="85" t="s">
        <v>6326</v>
      </c>
      <c r="E2751" s="85" t="s">
        <v>100</v>
      </c>
      <c r="F2751" s="85" t="s">
        <v>100</v>
      </c>
      <c r="G2751" s="85" t="s">
        <v>100</v>
      </c>
      <c r="H2751" s="86" t="s">
        <v>118</v>
      </c>
      <c r="I2751" s="86">
        <v>44369</v>
      </c>
      <c r="J2751" s="87">
        <v>2287412.92</v>
      </c>
    </row>
    <row r="2752" spans="1:10" ht="24" x14ac:dyDescent="0.3">
      <c r="A2752" s="84" t="s">
        <v>6327</v>
      </c>
      <c r="B2752" s="85" t="s">
        <v>145</v>
      </c>
      <c r="C2752" s="85" t="s">
        <v>145</v>
      </c>
      <c r="D2752" s="85" t="s">
        <v>6328</v>
      </c>
      <c r="E2752" s="85" t="s">
        <v>100</v>
      </c>
      <c r="F2752" s="85" t="s">
        <v>100</v>
      </c>
      <c r="G2752" s="85" t="s">
        <v>100</v>
      </c>
      <c r="H2752" s="86" t="s">
        <v>118</v>
      </c>
      <c r="I2752" s="86">
        <v>44228</v>
      </c>
      <c r="J2752" s="87">
        <v>1019940</v>
      </c>
    </row>
    <row r="2753" spans="1:10" x14ac:dyDescent="0.3">
      <c r="A2753" s="84" t="s">
        <v>6329</v>
      </c>
      <c r="B2753" s="85" t="s">
        <v>145</v>
      </c>
      <c r="C2753" s="85" t="s">
        <v>145</v>
      </c>
      <c r="D2753" s="85" t="s">
        <v>6330</v>
      </c>
      <c r="E2753" s="85" t="s">
        <v>100</v>
      </c>
      <c r="F2753" s="85" t="s">
        <v>100</v>
      </c>
      <c r="G2753" s="85" t="s">
        <v>100</v>
      </c>
      <c r="H2753" s="86" t="s">
        <v>118</v>
      </c>
      <c r="I2753" s="86">
        <v>44664</v>
      </c>
      <c r="J2753" s="87">
        <v>1133840</v>
      </c>
    </row>
    <row r="2754" spans="1:10" x14ac:dyDescent="0.3">
      <c r="A2754" s="84" t="s">
        <v>6331</v>
      </c>
      <c r="B2754" s="85" t="s">
        <v>145</v>
      </c>
      <c r="C2754" s="85" t="s">
        <v>145</v>
      </c>
      <c r="D2754" s="85" t="s">
        <v>6332</v>
      </c>
      <c r="E2754" s="85" t="s">
        <v>100</v>
      </c>
      <c r="F2754" s="85" t="s">
        <v>100</v>
      </c>
      <c r="G2754" s="85" t="s">
        <v>100</v>
      </c>
      <c r="H2754" s="86" t="s">
        <v>118</v>
      </c>
      <c r="I2754" s="86">
        <v>44393</v>
      </c>
      <c r="J2754" s="87">
        <v>130080</v>
      </c>
    </row>
    <row r="2755" spans="1:10" ht="24" x14ac:dyDescent="0.3">
      <c r="A2755" s="84" t="s">
        <v>6333</v>
      </c>
      <c r="B2755" s="85" t="s">
        <v>145</v>
      </c>
      <c r="C2755" s="85" t="s">
        <v>145</v>
      </c>
      <c r="D2755" s="85" t="s">
        <v>6334</v>
      </c>
      <c r="E2755" s="85" t="s">
        <v>100</v>
      </c>
      <c r="F2755" s="85" t="s">
        <v>100</v>
      </c>
      <c r="G2755" s="85" t="s">
        <v>100</v>
      </c>
      <c r="H2755" s="86" t="s">
        <v>118</v>
      </c>
      <c r="I2755" s="86">
        <v>44228</v>
      </c>
      <c r="J2755" s="87">
        <v>86459.359999999986</v>
      </c>
    </row>
    <row r="2756" spans="1:10" ht="24" x14ac:dyDescent="0.3">
      <c r="A2756" s="84" t="s">
        <v>6335</v>
      </c>
      <c r="B2756" s="85" t="s">
        <v>145</v>
      </c>
      <c r="C2756" s="85" t="s">
        <v>145</v>
      </c>
      <c r="D2756" s="85" t="s">
        <v>6336</v>
      </c>
      <c r="E2756" s="85" t="s">
        <v>100</v>
      </c>
      <c r="F2756" s="85" t="s">
        <v>151</v>
      </c>
      <c r="G2756" s="85" t="s">
        <v>501</v>
      </c>
      <c r="H2756" s="86" t="s">
        <v>118</v>
      </c>
      <c r="I2756" s="86">
        <v>44916</v>
      </c>
      <c r="J2756" s="87">
        <v>1255338</v>
      </c>
    </row>
    <row r="2757" spans="1:10" ht="24" x14ac:dyDescent="0.3">
      <c r="A2757" s="84" t="s">
        <v>6337</v>
      </c>
      <c r="B2757" s="85" t="s">
        <v>145</v>
      </c>
      <c r="C2757" s="85" t="s">
        <v>145</v>
      </c>
      <c r="D2757" s="85" t="s">
        <v>6338</v>
      </c>
      <c r="E2757" s="85" t="s">
        <v>100</v>
      </c>
      <c r="F2757" s="85" t="s">
        <v>100</v>
      </c>
      <c r="G2757" s="85" t="s">
        <v>100</v>
      </c>
      <c r="H2757" s="86" t="s">
        <v>118</v>
      </c>
      <c r="I2757" s="86">
        <v>44748</v>
      </c>
      <c r="J2757" s="87">
        <v>3556680</v>
      </c>
    </row>
    <row r="2758" spans="1:10" x14ac:dyDescent="0.3">
      <c r="A2758" s="84" t="s">
        <v>6339</v>
      </c>
      <c r="B2758" s="85" t="s">
        <v>145</v>
      </c>
      <c r="C2758" s="85" t="s">
        <v>145</v>
      </c>
      <c r="D2758" s="85" t="s">
        <v>6340</v>
      </c>
      <c r="E2758" s="85" t="s">
        <v>100</v>
      </c>
      <c r="F2758" s="85" t="s">
        <v>100</v>
      </c>
      <c r="G2758" s="85" t="s">
        <v>100</v>
      </c>
      <c r="H2758" s="86" t="s">
        <v>118</v>
      </c>
      <c r="I2758" s="86">
        <v>44610</v>
      </c>
      <c r="J2758" s="87">
        <v>1768260</v>
      </c>
    </row>
    <row r="2759" spans="1:10" x14ac:dyDescent="0.3">
      <c r="A2759" s="84" t="s">
        <v>6341</v>
      </c>
      <c r="B2759" s="85" t="s">
        <v>145</v>
      </c>
      <c r="C2759" s="85" t="s">
        <v>145</v>
      </c>
      <c r="D2759" s="85" t="s">
        <v>6342</v>
      </c>
      <c r="E2759" s="85" t="s">
        <v>100</v>
      </c>
      <c r="F2759" s="85" t="s">
        <v>100</v>
      </c>
      <c r="G2759" s="85" t="s">
        <v>100</v>
      </c>
      <c r="H2759" s="86" t="s">
        <v>118</v>
      </c>
      <c r="I2759" s="86">
        <v>44592</v>
      </c>
      <c r="J2759" s="87">
        <v>744816.44000000006</v>
      </c>
    </row>
    <row r="2760" spans="1:10" ht="24" x14ac:dyDescent="0.3">
      <c r="A2760" s="84" t="s">
        <v>6343</v>
      </c>
      <c r="B2760" s="85" t="s">
        <v>145</v>
      </c>
      <c r="C2760" s="85" t="s">
        <v>145</v>
      </c>
      <c r="D2760" s="85" t="s">
        <v>6279</v>
      </c>
      <c r="E2760" s="85" t="s">
        <v>100</v>
      </c>
      <c r="F2760" s="85" t="s">
        <v>100</v>
      </c>
      <c r="G2760" s="85" t="s">
        <v>100</v>
      </c>
      <c r="H2760" s="86" t="s">
        <v>118</v>
      </c>
      <c r="I2760" s="86">
        <v>44568</v>
      </c>
      <c r="J2760" s="87">
        <v>1904850</v>
      </c>
    </row>
    <row r="2761" spans="1:10" ht="24" x14ac:dyDescent="0.3">
      <c r="A2761" s="84" t="s">
        <v>6344</v>
      </c>
      <c r="B2761" s="85" t="s">
        <v>145</v>
      </c>
      <c r="C2761" s="85" t="s">
        <v>145</v>
      </c>
      <c r="D2761" s="85" t="s">
        <v>6345</v>
      </c>
      <c r="E2761" s="85" t="s">
        <v>100</v>
      </c>
      <c r="F2761" s="85" t="s">
        <v>100</v>
      </c>
      <c r="G2761" s="85" t="s">
        <v>100</v>
      </c>
      <c r="H2761" s="86" t="s">
        <v>118</v>
      </c>
      <c r="I2761" s="86">
        <v>44614</v>
      </c>
      <c r="J2761" s="87">
        <v>3473330</v>
      </c>
    </row>
    <row r="2762" spans="1:10" ht="24" x14ac:dyDescent="0.3">
      <c r="A2762" s="84" t="s">
        <v>6346</v>
      </c>
      <c r="B2762" s="85" t="s">
        <v>145</v>
      </c>
      <c r="C2762" s="85" t="s">
        <v>145</v>
      </c>
      <c r="D2762" s="85" t="s">
        <v>6347</v>
      </c>
      <c r="E2762" s="85" t="s">
        <v>100</v>
      </c>
      <c r="F2762" s="85" t="s">
        <v>100</v>
      </c>
      <c r="G2762" s="85" t="s">
        <v>100</v>
      </c>
      <c r="H2762" s="86" t="s">
        <v>118</v>
      </c>
      <c r="I2762" s="86">
        <v>44528</v>
      </c>
      <c r="J2762" s="87">
        <v>363160</v>
      </c>
    </row>
    <row r="2763" spans="1:10" ht="24" x14ac:dyDescent="0.3">
      <c r="A2763" s="84" t="s">
        <v>6348</v>
      </c>
      <c r="B2763" s="85" t="s">
        <v>188</v>
      </c>
      <c r="C2763" s="85" t="s">
        <v>188</v>
      </c>
      <c r="D2763" s="85" t="s">
        <v>6349</v>
      </c>
      <c r="E2763" s="85" t="s">
        <v>100</v>
      </c>
      <c r="F2763" s="85" t="s">
        <v>158</v>
      </c>
      <c r="G2763" s="85" t="s">
        <v>6350</v>
      </c>
      <c r="H2763" s="86" t="s">
        <v>118</v>
      </c>
      <c r="I2763" s="86">
        <v>45449</v>
      </c>
      <c r="J2763" s="87">
        <v>463500</v>
      </c>
    </row>
    <row r="2764" spans="1:10" ht="24" x14ac:dyDescent="0.3">
      <c r="A2764" s="84" t="s">
        <v>6351</v>
      </c>
      <c r="B2764" s="85" t="s">
        <v>145</v>
      </c>
      <c r="C2764" s="85" t="s">
        <v>145</v>
      </c>
      <c r="D2764" s="85" t="s">
        <v>6352</v>
      </c>
      <c r="E2764" s="85" t="s">
        <v>100</v>
      </c>
      <c r="F2764" s="85" t="s">
        <v>130</v>
      </c>
      <c r="G2764" s="85" t="s">
        <v>180</v>
      </c>
      <c r="H2764" s="86" t="s">
        <v>118</v>
      </c>
      <c r="I2764" s="86">
        <v>44876</v>
      </c>
      <c r="J2764" s="87">
        <v>1241960.58</v>
      </c>
    </row>
    <row r="2765" spans="1:10" ht="24" x14ac:dyDescent="0.3">
      <c r="A2765" s="84" t="s">
        <v>6353</v>
      </c>
      <c r="B2765" s="85" t="s">
        <v>188</v>
      </c>
      <c r="C2765" s="85" t="s">
        <v>188</v>
      </c>
      <c r="D2765" s="85" t="s">
        <v>6354</v>
      </c>
      <c r="E2765" s="85" t="s">
        <v>100</v>
      </c>
      <c r="F2765" s="85" t="s">
        <v>416</v>
      </c>
      <c r="G2765" s="85" t="s">
        <v>417</v>
      </c>
      <c r="H2765" s="86" t="s">
        <v>118</v>
      </c>
      <c r="I2765" s="86">
        <v>45084</v>
      </c>
      <c r="J2765" s="87">
        <v>21370378.02</v>
      </c>
    </row>
    <row r="2766" spans="1:10" x14ac:dyDescent="0.3">
      <c r="A2766" s="84" t="s">
        <v>6355</v>
      </c>
      <c r="B2766" s="85" t="s">
        <v>145</v>
      </c>
      <c r="C2766" s="85" t="s">
        <v>145</v>
      </c>
      <c r="D2766" s="85" t="s">
        <v>6356</v>
      </c>
      <c r="E2766" s="85" t="s">
        <v>100</v>
      </c>
      <c r="F2766" s="85" t="s">
        <v>100</v>
      </c>
      <c r="G2766" s="85" t="s">
        <v>100</v>
      </c>
      <c r="H2766" s="86" t="s">
        <v>118</v>
      </c>
      <c r="I2766" s="86">
        <v>44228</v>
      </c>
      <c r="J2766" s="87">
        <v>2663040</v>
      </c>
    </row>
    <row r="2767" spans="1:10" ht="24" x14ac:dyDescent="0.3">
      <c r="A2767" s="84" t="s">
        <v>6357</v>
      </c>
      <c r="B2767" s="85" t="s">
        <v>145</v>
      </c>
      <c r="C2767" s="85" t="s">
        <v>145</v>
      </c>
      <c r="D2767" s="85" t="s">
        <v>6358</v>
      </c>
      <c r="E2767" s="85" t="s">
        <v>100</v>
      </c>
      <c r="F2767" s="85" t="s">
        <v>100</v>
      </c>
      <c r="G2767" s="85" t="s">
        <v>100</v>
      </c>
      <c r="H2767" s="86" t="s">
        <v>118</v>
      </c>
      <c r="I2767" s="86">
        <v>44228</v>
      </c>
      <c r="J2767" s="87">
        <v>591814.67999999993</v>
      </c>
    </row>
    <row r="2768" spans="1:10" x14ac:dyDescent="0.3">
      <c r="A2768" s="84" t="s">
        <v>6359</v>
      </c>
      <c r="B2768" s="85" t="s">
        <v>145</v>
      </c>
      <c r="C2768" s="85" t="s">
        <v>145</v>
      </c>
      <c r="D2768" s="85" t="s">
        <v>6360</v>
      </c>
      <c r="E2768" s="85" t="s">
        <v>100</v>
      </c>
      <c r="F2768" s="85" t="s">
        <v>100</v>
      </c>
      <c r="G2768" s="85" t="s">
        <v>100</v>
      </c>
      <c r="H2768" s="86" t="s">
        <v>118</v>
      </c>
      <c r="I2768" s="86">
        <v>44501</v>
      </c>
      <c r="J2768" s="87">
        <v>1959530</v>
      </c>
    </row>
    <row r="2769" spans="1:10" ht="48" x14ac:dyDescent="0.3">
      <c r="A2769" s="84" t="s">
        <v>6361</v>
      </c>
      <c r="B2769" s="85" t="s">
        <v>188</v>
      </c>
      <c r="C2769" s="85" t="s">
        <v>188</v>
      </c>
      <c r="D2769" s="85" t="s">
        <v>6362</v>
      </c>
      <c r="E2769" s="85" t="s">
        <v>100</v>
      </c>
      <c r="F2769" s="85" t="s">
        <v>203</v>
      </c>
      <c r="G2769" s="85" t="s">
        <v>1331</v>
      </c>
      <c r="H2769" s="86" t="s">
        <v>118</v>
      </c>
      <c r="I2769" s="86">
        <v>45084</v>
      </c>
      <c r="J2769" s="87">
        <v>14634706.820000002</v>
      </c>
    </row>
    <row r="2770" spans="1:10" ht="24" x14ac:dyDescent="0.3">
      <c r="A2770" s="84" t="s">
        <v>6363</v>
      </c>
      <c r="B2770" s="85" t="s">
        <v>145</v>
      </c>
      <c r="C2770" s="85" t="s">
        <v>145</v>
      </c>
      <c r="D2770" s="85" t="s">
        <v>6364</v>
      </c>
      <c r="E2770" s="85" t="s">
        <v>100</v>
      </c>
      <c r="F2770" s="85" t="s">
        <v>420</v>
      </c>
      <c r="G2770" s="85" t="s">
        <v>968</v>
      </c>
      <c r="H2770" s="86" t="s">
        <v>118</v>
      </c>
      <c r="I2770" s="86">
        <v>44767</v>
      </c>
      <c r="J2770" s="87">
        <v>1445146.42</v>
      </c>
    </row>
    <row r="2771" spans="1:10" ht="36" x14ac:dyDescent="0.3">
      <c r="A2771" s="84" t="s">
        <v>6365</v>
      </c>
      <c r="B2771" s="85" t="s">
        <v>142</v>
      </c>
      <c r="C2771" s="85" t="s">
        <v>142</v>
      </c>
      <c r="D2771" s="85" t="s">
        <v>6366</v>
      </c>
      <c r="E2771" s="85" t="s">
        <v>100</v>
      </c>
      <c r="F2771" s="85" t="s">
        <v>162</v>
      </c>
      <c r="G2771" s="85" t="s">
        <v>163</v>
      </c>
      <c r="H2771" s="86" t="s">
        <v>118</v>
      </c>
      <c r="I2771" s="86">
        <v>45084</v>
      </c>
      <c r="J2771" s="87">
        <v>12518413.399999999</v>
      </c>
    </row>
    <row r="2772" spans="1:10" ht="36" x14ac:dyDescent="0.3">
      <c r="A2772" s="84" t="s">
        <v>6367</v>
      </c>
      <c r="B2772" s="85" t="s">
        <v>145</v>
      </c>
      <c r="C2772" s="85" t="s">
        <v>145</v>
      </c>
      <c r="D2772" s="85" t="s">
        <v>6368</v>
      </c>
      <c r="E2772" s="85" t="s">
        <v>100</v>
      </c>
      <c r="F2772" s="85" t="s">
        <v>6369</v>
      </c>
      <c r="G2772" s="85" t="s">
        <v>6370</v>
      </c>
      <c r="H2772" s="86" t="s">
        <v>118</v>
      </c>
      <c r="I2772" s="86">
        <v>44767</v>
      </c>
      <c r="J2772" s="87">
        <v>420183.83</v>
      </c>
    </row>
    <row r="2773" spans="1:10" ht="36" x14ac:dyDescent="0.3">
      <c r="A2773" s="84" t="s">
        <v>6371</v>
      </c>
      <c r="B2773" s="85" t="s">
        <v>145</v>
      </c>
      <c r="C2773" s="85" t="s">
        <v>145</v>
      </c>
      <c r="D2773" s="85" t="s">
        <v>6372</v>
      </c>
      <c r="E2773" s="85" t="s">
        <v>100</v>
      </c>
      <c r="F2773" s="85" t="s">
        <v>1155</v>
      </c>
      <c r="G2773" s="85" t="s">
        <v>1156</v>
      </c>
      <c r="H2773" s="86" t="s">
        <v>118</v>
      </c>
      <c r="I2773" s="86">
        <v>45450</v>
      </c>
      <c r="J2773" s="87">
        <v>1044993.4299999999</v>
      </c>
    </row>
    <row r="2774" spans="1:10" ht="36" x14ac:dyDescent="0.3">
      <c r="A2774" s="84" t="s">
        <v>6373</v>
      </c>
      <c r="B2774" s="85" t="s">
        <v>145</v>
      </c>
      <c r="C2774" s="85" t="s">
        <v>145</v>
      </c>
      <c r="D2774" s="85" t="s">
        <v>6374</v>
      </c>
      <c r="E2774" s="85" t="s">
        <v>100</v>
      </c>
      <c r="F2774" s="85" t="s">
        <v>122</v>
      </c>
      <c r="G2774" s="85" t="s">
        <v>583</v>
      </c>
      <c r="H2774" s="86" t="s">
        <v>118</v>
      </c>
      <c r="I2774" s="86">
        <v>44720</v>
      </c>
      <c r="J2774" s="87">
        <v>14522691.01</v>
      </c>
    </row>
    <row r="2775" spans="1:10" ht="48" x14ac:dyDescent="0.3">
      <c r="A2775" s="84" t="s">
        <v>6375</v>
      </c>
      <c r="B2775" s="85" t="s">
        <v>145</v>
      </c>
      <c r="C2775" s="85" t="s">
        <v>145</v>
      </c>
      <c r="D2775" s="85" t="s">
        <v>6376</v>
      </c>
      <c r="E2775" s="85" t="s">
        <v>100</v>
      </c>
      <c r="F2775" s="85" t="s">
        <v>218</v>
      </c>
      <c r="G2775" s="85" t="s">
        <v>1014</v>
      </c>
      <c r="H2775" s="86" t="s">
        <v>118</v>
      </c>
      <c r="I2775" s="86">
        <v>44769</v>
      </c>
      <c r="J2775" s="87">
        <v>1842924.2500000005</v>
      </c>
    </row>
    <row r="2776" spans="1:10" x14ac:dyDescent="0.3">
      <c r="A2776" s="84" t="s">
        <v>6377</v>
      </c>
      <c r="B2776" s="85" t="s">
        <v>145</v>
      </c>
      <c r="C2776" s="85" t="s">
        <v>145</v>
      </c>
      <c r="D2776" s="85" t="s">
        <v>6378</v>
      </c>
      <c r="E2776" s="85" t="s">
        <v>100</v>
      </c>
      <c r="F2776" s="85" t="s">
        <v>100</v>
      </c>
      <c r="G2776" s="85" t="s">
        <v>100</v>
      </c>
      <c r="H2776" s="86" t="s">
        <v>118</v>
      </c>
      <c r="I2776" s="86">
        <v>44965</v>
      </c>
      <c r="J2776" s="87">
        <v>649000</v>
      </c>
    </row>
    <row r="2777" spans="1:10" x14ac:dyDescent="0.3">
      <c r="A2777" s="84" t="s">
        <v>6379</v>
      </c>
      <c r="B2777" s="85" t="s">
        <v>145</v>
      </c>
      <c r="C2777" s="85" t="s">
        <v>145</v>
      </c>
      <c r="D2777" s="85" t="s">
        <v>6380</v>
      </c>
      <c r="E2777" s="85" t="s">
        <v>100</v>
      </c>
      <c r="F2777" s="85" t="s">
        <v>100</v>
      </c>
      <c r="G2777" s="85" t="s">
        <v>100</v>
      </c>
      <c r="H2777" s="86" t="s">
        <v>118</v>
      </c>
      <c r="I2777" s="86">
        <v>44228</v>
      </c>
      <c r="J2777" s="87">
        <v>96075.72</v>
      </c>
    </row>
    <row r="2778" spans="1:10" ht="24" x14ac:dyDescent="0.3">
      <c r="A2778" s="84" t="s">
        <v>6381</v>
      </c>
      <c r="B2778" s="85" t="s">
        <v>145</v>
      </c>
      <c r="C2778" s="85" t="s">
        <v>145</v>
      </c>
      <c r="D2778" s="85" t="s">
        <v>6382</v>
      </c>
      <c r="E2778" s="85" t="s">
        <v>100</v>
      </c>
      <c r="F2778" s="85" t="s">
        <v>100</v>
      </c>
      <c r="G2778" s="85" t="s">
        <v>100</v>
      </c>
      <c r="H2778" s="86" t="s">
        <v>118</v>
      </c>
      <c r="I2778" s="86">
        <v>44628</v>
      </c>
      <c r="J2778" s="87">
        <v>3468040</v>
      </c>
    </row>
    <row r="2779" spans="1:10" x14ac:dyDescent="0.3">
      <c r="A2779" s="84" t="s">
        <v>6383</v>
      </c>
      <c r="B2779" s="85" t="s">
        <v>145</v>
      </c>
      <c r="C2779" s="85" t="s">
        <v>145</v>
      </c>
      <c r="D2779" s="85" t="s">
        <v>6384</v>
      </c>
      <c r="E2779" s="85" t="s">
        <v>100</v>
      </c>
      <c r="F2779" s="85" t="s">
        <v>100</v>
      </c>
      <c r="G2779" s="85" t="s">
        <v>100</v>
      </c>
      <c r="H2779" s="86" t="s">
        <v>118</v>
      </c>
      <c r="I2779" s="86">
        <v>44301</v>
      </c>
      <c r="J2779" s="87">
        <v>40858.339999999997</v>
      </c>
    </row>
    <row r="2780" spans="1:10" x14ac:dyDescent="0.3">
      <c r="A2780" s="84" t="s">
        <v>6385</v>
      </c>
      <c r="B2780" s="85" t="s">
        <v>145</v>
      </c>
      <c r="C2780" s="85" t="s">
        <v>145</v>
      </c>
      <c r="D2780" s="85" t="s">
        <v>6386</v>
      </c>
      <c r="E2780" s="85" t="s">
        <v>100</v>
      </c>
      <c r="F2780" s="85" t="s">
        <v>100</v>
      </c>
      <c r="G2780" s="85" t="s">
        <v>100</v>
      </c>
      <c r="H2780" s="86" t="s">
        <v>118</v>
      </c>
      <c r="I2780" s="86">
        <v>44473</v>
      </c>
      <c r="J2780" s="87">
        <v>4811633.03</v>
      </c>
    </row>
    <row r="2781" spans="1:10" x14ac:dyDescent="0.3">
      <c r="A2781" s="84" t="s">
        <v>6387</v>
      </c>
      <c r="B2781" s="85" t="s">
        <v>145</v>
      </c>
      <c r="C2781" s="85" t="s">
        <v>145</v>
      </c>
      <c r="D2781" s="85" t="s">
        <v>6388</v>
      </c>
      <c r="E2781" s="85" t="s">
        <v>100</v>
      </c>
      <c r="F2781" s="85" t="s">
        <v>100</v>
      </c>
      <c r="G2781" s="85" t="s">
        <v>100</v>
      </c>
      <c r="H2781" s="86" t="s">
        <v>118</v>
      </c>
      <c r="I2781" s="86">
        <v>44494</v>
      </c>
      <c r="J2781" s="87">
        <v>886408</v>
      </c>
    </row>
    <row r="2782" spans="1:10" ht="24" x14ac:dyDescent="0.3">
      <c r="A2782" s="84" t="s">
        <v>6389</v>
      </c>
      <c r="B2782" s="85" t="s">
        <v>145</v>
      </c>
      <c r="C2782" s="85" t="s">
        <v>145</v>
      </c>
      <c r="D2782" s="85" t="s">
        <v>6390</v>
      </c>
      <c r="E2782" s="85" t="s">
        <v>100</v>
      </c>
      <c r="F2782" s="85" t="s">
        <v>100</v>
      </c>
      <c r="G2782" s="85" t="s">
        <v>100</v>
      </c>
      <c r="H2782" s="86" t="s">
        <v>118</v>
      </c>
      <c r="I2782" s="86">
        <v>44965</v>
      </c>
      <c r="J2782" s="87">
        <v>2145170</v>
      </c>
    </row>
    <row r="2783" spans="1:10" ht="24" x14ac:dyDescent="0.3">
      <c r="A2783" s="84" t="s">
        <v>6391</v>
      </c>
      <c r="B2783" s="85" t="s">
        <v>145</v>
      </c>
      <c r="C2783" s="85" t="s">
        <v>145</v>
      </c>
      <c r="D2783" s="85" t="s">
        <v>1811</v>
      </c>
      <c r="E2783" s="85" t="s">
        <v>100</v>
      </c>
      <c r="F2783" s="85" t="s">
        <v>100</v>
      </c>
      <c r="G2783" s="85" t="s">
        <v>100</v>
      </c>
      <c r="H2783" s="86" t="s">
        <v>118</v>
      </c>
      <c r="I2783" s="86">
        <v>44228</v>
      </c>
      <c r="J2783" s="87">
        <v>767850</v>
      </c>
    </row>
    <row r="2784" spans="1:10" x14ac:dyDescent="0.3">
      <c r="A2784" s="84" t="s">
        <v>6392</v>
      </c>
      <c r="B2784" s="85" t="s">
        <v>145</v>
      </c>
      <c r="C2784" s="85" t="s">
        <v>145</v>
      </c>
      <c r="D2784" s="85" t="s">
        <v>6393</v>
      </c>
      <c r="E2784" s="85" t="s">
        <v>100</v>
      </c>
      <c r="F2784" s="85" t="s">
        <v>100</v>
      </c>
      <c r="G2784" s="85" t="s">
        <v>100</v>
      </c>
      <c r="H2784" s="86" t="s">
        <v>118</v>
      </c>
      <c r="I2784" s="86">
        <v>44228</v>
      </c>
      <c r="J2784" s="87">
        <v>1316630</v>
      </c>
    </row>
    <row r="2785" spans="1:10" ht="36" x14ac:dyDescent="0.3">
      <c r="A2785" s="84" t="s">
        <v>6394</v>
      </c>
      <c r="B2785" s="85" t="s">
        <v>145</v>
      </c>
      <c r="C2785" s="85" t="s">
        <v>145</v>
      </c>
      <c r="D2785" s="85" t="s">
        <v>6395</v>
      </c>
      <c r="E2785" s="85" t="s">
        <v>100</v>
      </c>
      <c r="F2785" s="85" t="s">
        <v>100</v>
      </c>
      <c r="G2785" s="85" t="s">
        <v>100</v>
      </c>
      <c r="H2785" s="86" t="s">
        <v>118</v>
      </c>
      <c r="I2785" s="86">
        <v>44228</v>
      </c>
      <c r="J2785" s="87">
        <v>1019040</v>
      </c>
    </row>
    <row r="2786" spans="1:10" ht="24" x14ac:dyDescent="0.3">
      <c r="A2786" s="84" t="s">
        <v>6396</v>
      </c>
      <c r="B2786" s="85" t="s">
        <v>145</v>
      </c>
      <c r="C2786" s="85" t="s">
        <v>145</v>
      </c>
      <c r="D2786" s="85" t="s">
        <v>6397</v>
      </c>
      <c r="E2786" s="85" t="s">
        <v>100</v>
      </c>
      <c r="F2786" s="85" t="s">
        <v>100</v>
      </c>
      <c r="G2786" s="85" t="s">
        <v>100</v>
      </c>
      <c r="H2786" s="86" t="s">
        <v>118</v>
      </c>
      <c r="I2786" s="86">
        <v>44560</v>
      </c>
      <c r="J2786" s="87">
        <v>1644780</v>
      </c>
    </row>
    <row r="2787" spans="1:10" x14ac:dyDescent="0.3">
      <c r="A2787" s="84" t="s">
        <v>6398</v>
      </c>
      <c r="B2787" s="85" t="s">
        <v>145</v>
      </c>
      <c r="C2787" s="85" t="s">
        <v>145</v>
      </c>
      <c r="D2787" s="85" t="s">
        <v>6399</v>
      </c>
      <c r="E2787" s="85" t="s">
        <v>100</v>
      </c>
      <c r="F2787" s="85" t="s">
        <v>100</v>
      </c>
      <c r="G2787" s="85" t="s">
        <v>100</v>
      </c>
      <c r="H2787" s="86" t="s">
        <v>118</v>
      </c>
      <c r="I2787" s="86">
        <v>44587</v>
      </c>
      <c r="J2787" s="87">
        <v>2660320</v>
      </c>
    </row>
    <row r="2788" spans="1:10" x14ac:dyDescent="0.3">
      <c r="A2788" s="84" t="s">
        <v>6400</v>
      </c>
      <c r="B2788" s="85" t="s">
        <v>145</v>
      </c>
      <c r="C2788" s="85" t="s">
        <v>145</v>
      </c>
      <c r="D2788" s="85" t="s">
        <v>6401</v>
      </c>
      <c r="E2788" s="85" t="s">
        <v>100</v>
      </c>
      <c r="F2788" s="85" t="s">
        <v>100</v>
      </c>
      <c r="G2788" s="85" t="s">
        <v>100</v>
      </c>
      <c r="H2788" s="86" t="s">
        <v>118</v>
      </c>
      <c r="I2788" s="86">
        <v>45146</v>
      </c>
      <c r="J2788" s="87">
        <v>78890</v>
      </c>
    </row>
    <row r="2789" spans="1:10" x14ac:dyDescent="0.3">
      <c r="A2789" s="84" t="s">
        <v>6402</v>
      </c>
      <c r="B2789" s="85" t="s">
        <v>145</v>
      </c>
      <c r="C2789" s="85" t="s">
        <v>145</v>
      </c>
      <c r="D2789" s="85" t="s">
        <v>6403</v>
      </c>
      <c r="E2789" s="85" t="s">
        <v>100</v>
      </c>
      <c r="F2789" s="85" t="s">
        <v>1159</v>
      </c>
      <c r="G2789" s="85" t="s">
        <v>3557</v>
      </c>
      <c r="H2789" s="86" t="s">
        <v>118</v>
      </c>
      <c r="I2789" s="86">
        <v>45208</v>
      </c>
      <c r="J2789" s="87">
        <v>910860.15</v>
      </c>
    </row>
    <row r="2790" spans="1:10" ht="24" x14ac:dyDescent="0.3">
      <c r="A2790" s="84" t="s">
        <v>6404</v>
      </c>
      <c r="B2790" s="85" t="s">
        <v>145</v>
      </c>
      <c r="C2790" s="85" t="s">
        <v>145</v>
      </c>
      <c r="D2790" s="85" t="s">
        <v>6405</v>
      </c>
      <c r="E2790" s="85" t="s">
        <v>100</v>
      </c>
      <c r="F2790" s="85" t="s">
        <v>100</v>
      </c>
      <c r="G2790" s="85" t="s">
        <v>100</v>
      </c>
      <c r="H2790" s="86" t="s">
        <v>118</v>
      </c>
      <c r="I2790" s="86">
        <v>45055</v>
      </c>
      <c r="J2790" s="87">
        <v>7119970</v>
      </c>
    </row>
    <row r="2791" spans="1:10" ht="24" x14ac:dyDescent="0.3">
      <c r="A2791" s="84" t="s">
        <v>6406</v>
      </c>
      <c r="B2791" s="85" t="s">
        <v>145</v>
      </c>
      <c r="C2791" s="85" t="s">
        <v>145</v>
      </c>
      <c r="D2791" s="85" t="s">
        <v>6407</v>
      </c>
      <c r="E2791" s="85" t="s">
        <v>100</v>
      </c>
      <c r="F2791" s="85" t="s">
        <v>100</v>
      </c>
      <c r="G2791" s="85" t="s">
        <v>100</v>
      </c>
      <c r="H2791" s="86" t="s">
        <v>118</v>
      </c>
      <c r="I2791" s="86">
        <v>44655</v>
      </c>
      <c r="J2791" s="87">
        <v>518580</v>
      </c>
    </row>
    <row r="2792" spans="1:10" ht="24" x14ac:dyDescent="0.3">
      <c r="A2792" s="84" t="s">
        <v>6408</v>
      </c>
      <c r="B2792" s="85" t="s">
        <v>145</v>
      </c>
      <c r="C2792" s="85" t="s">
        <v>145</v>
      </c>
      <c r="D2792" s="85" t="s">
        <v>6409</v>
      </c>
      <c r="E2792" s="85" t="s">
        <v>100</v>
      </c>
      <c r="F2792" s="85" t="s">
        <v>100</v>
      </c>
      <c r="G2792" s="85" t="s">
        <v>100</v>
      </c>
      <c r="H2792" s="86" t="s">
        <v>118</v>
      </c>
      <c r="I2792" s="86">
        <v>44690</v>
      </c>
      <c r="J2792" s="87">
        <v>357900</v>
      </c>
    </row>
    <row r="2793" spans="1:10" x14ac:dyDescent="0.3">
      <c r="A2793" s="84" t="s">
        <v>6410</v>
      </c>
      <c r="B2793" s="85" t="s">
        <v>145</v>
      </c>
      <c r="C2793" s="85" t="s">
        <v>145</v>
      </c>
      <c r="D2793" s="85" t="s">
        <v>6411</v>
      </c>
      <c r="E2793" s="85" t="s">
        <v>100</v>
      </c>
      <c r="F2793" s="85" t="s">
        <v>100</v>
      </c>
      <c r="G2793" s="85" t="s">
        <v>100</v>
      </c>
      <c r="H2793" s="86" t="s">
        <v>118</v>
      </c>
      <c r="I2793" s="86">
        <v>44685</v>
      </c>
      <c r="J2793" s="87">
        <v>885210</v>
      </c>
    </row>
    <row r="2794" spans="1:10" ht="24" x14ac:dyDescent="0.3">
      <c r="A2794" s="84" t="s">
        <v>6412</v>
      </c>
      <c r="B2794" s="85" t="s">
        <v>145</v>
      </c>
      <c r="C2794" s="85" t="s">
        <v>145</v>
      </c>
      <c r="D2794" s="85" t="s">
        <v>6413</v>
      </c>
      <c r="E2794" s="85" t="s">
        <v>100</v>
      </c>
      <c r="F2794" s="85" t="s">
        <v>100</v>
      </c>
      <c r="G2794" s="85" t="s">
        <v>100</v>
      </c>
      <c r="H2794" s="86" t="s">
        <v>118</v>
      </c>
      <c r="I2794" s="86">
        <v>44771</v>
      </c>
      <c r="J2794" s="87">
        <v>820100</v>
      </c>
    </row>
    <row r="2795" spans="1:10" x14ac:dyDescent="0.3">
      <c r="A2795" s="84" t="s">
        <v>6414</v>
      </c>
      <c r="B2795" s="85" t="s">
        <v>145</v>
      </c>
      <c r="C2795" s="85" t="s">
        <v>145</v>
      </c>
      <c r="D2795" s="85" t="s">
        <v>6415</v>
      </c>
      <c r="E2795" s="85" t="s">
        <v>100</v>
      </c>
      <c r="F2795" s="85" t="s">
        <v>1042</v>
      </c>
      <c r="G2795" s="85" t="s">
        <v>1043</v>
      </c>
      <c r="H2795" s="86" t="s">
        <v>118</v>
      </c>
      <c r="I2795" s="86">
        <v>44357</v>
      </c>
      <c r="J2795" s="87">
        <v>4799189.9900000012</v>
      </c>
    </row>
    <row r="2796" spans="1:10" ht="36" x14ac:dyDescent="0.3">
      <c r="A2796" s="84" t="s">
        <v>6416</v>
      </c>
      <c r="B2796" s="85" t="s">
        <v>115</v>
      </c>
      <c r="C2796" s="85" t="s">
        <v>115</v>
      </c>
      <c r="D2796" s="85" t="s">
        <v>6417</v>
      </c>
      <c r="E2796" s="85" t="s">
        <v>100</v>
      </c>
      <c r="F2796" s="85" t="s">
        <v>130</v>
      </c>
      <c r="G2796" s="85" t="s">
        <v>6418</v>
      </c>
      <c r="H2796" s="86" t="s">
        <v>118</v>
      </c>
      <c r="I2796" s="86">
        <v>44722</v>
      </c>
      <c r="J2796" s="87">
        <v>34012924</v>
      </c>
    </row>
    <row r="2797" spans="1:10" ht="36" x14ac:dyDescent="0.3">
      <c r="A2797" s="84" t="s">
        <v>6419</v>
      </c>
      <c r="B2797" s="85" t="s">
        <v>145</v>
      </c>
      <c r="C2797" s="85" t="s">
        <v>145</v>
      </c>
      <c r="D2797" s="85" t="s">
        <v>6420</v>
      </c>
      <c r="E2797" s="85" t="s">
        <v>100</v>
      </c>
      <c r="F2797" s="85" t="s">
        <v>139</v>
      </c>
      <c r="G2797" s="85" t="s">
        <v>1362</v>
      </c>
      <c r="H2797" s="86" t="s">
        <v>118</v>
      </c>
      <c r="I2797" s="86">
        <v>45271</v>
      </c>
      <c r="J2797" s="87">
        <v>4766649.75</v>
      </c>
    </row>
    <row r="2798" spans="1:10" ht="24" x14ac:dyDescent="0.3">
      <c r="A2798" s="84" t="s">
        <v>6421</v>
      </c>
      <c r="B2798" s="85" t="s">
        <v>145</v>
      </c>
      <c r="C2798" s="85" t="s">
        <v>145</v>
      </c>
      <c r="D2798" s="85" t="s">
        <v>6422</v>
      </c>
      <c r="E2798" s="85" t="s">
        <v>100</v>
      </c>
      <c r="F2798" s="85" t="s">
        <v>151</v>
      </c>
      <c r="G2798" s="85" t="s">
        <v>812</v>
      </c>
      <c r="H2798" s="86" t="s">
        <v>118</v>
      </c>
      <c r="I2798" s="86">
        <v>45089</v>
      </c>
      <c r="J2798" s="87">
        <v>2762219.08</v>
      </c>
    </row>
    <row r="2799" spans="1:10" ht="24" x14ac:dyDescent="0.3">
      <c r="A2799" s="84" t="s">
        <v>6423</v>
      </c>
      <c r="B2799" s="85" t="s">
        <v>145</v>
      </c>
      <c r="C2799" s="85" t="s">
        <v>145</v>
      </c>
      <c r="D2799" s="85" t="s">
        <v>6424</v>
      </c>
      <c r="E2799" s="85" t="s">
        <v>100</v>
      </c>
      <c r="F2799" s="85" t="s">
        <v>100</v>
      </c>
      <c r="G2799" s="85" t="s">
        <v>100</v>
      </c>
      <c r="H2799" s="86" t="s">
        <v>118</v>
      </c>
      <c r="I2799" s="86">
        <v>44748</v>
      </c>
      <c r="J2799" s="87">
        <v>24993.359999999993</v>
      </c>
    </row>
    <row r="2800" spans="1:10" ht="24" x14ac:dyDescent="0.3">
      <c r="A2800" s="84" t="s">
        <v>6425</v>
      </c>
      <c r="B2800" s="85" t="s">
        <v>188</v>
      </c>
      <c r="C2800" s="85" t="s">
        <v>188</v>
      </c>
      <c r="D2800" s="85" t="s">
        <v>6426</v>
      </c>
      <c r="E2800" s="85" t="s">
        <v>100</v>
      </c>
      <c r="F2800" s="85" t="s">
        <v>135</v>
      </c>
      <c r="G2800" s="85" t="s">
        <v>136</v>
      </c>
      <c r="H2800" s="86" t="s">
        <v>118</v>
      </c>
      <c r="I2800" s="86">
        <v>44907</v>
      </c>
      <c r="J2800" s="87">
        <v>29090691.509999998</v>
      </c>
    </row>
    <row r="2801" spans="1:10" ht="24" x14ac:dyDescent="0.3">
      <c r="A2801" s="84" t="s">
        <v>6427</v>
      </c>
      <c r="B2801" s="85" t="s">
        <v>145</v>
      </c>
      <c r="C2801" s="85" t="s">
        <v>145</v>
      </c>
      <c r="D2801" s="85" t="s">
        <v>5524</v>
      </c>
      <c r="E2801" s="85" t="s">
        <v>100</v>
      </c>
      <c r="F2801" s="85" t="s">
        <v>336</v>
      </c>
      <c r="G2801" s="85" t="s">
        <v>3521</v>
      </c>
      <c r="H2801" s="86" t="s">
        <v>118</v>
      </c>
      <c r="I2801" s="86">
        <v>44725</v>
      </c>
      <c r="J2801" s="87">
        <v>2878200.14</v>
      </c>
    </row>
    <row r="2802" spans="1:10" ht="24" x14ac:dyDescent="0.3">
      <c r="A2802" s="84" t="s">
        <v>6428</v>
      </c>
      <c r="B2802" s="85" t="s">
        <v>188</v>
      </c>
      <c r="C2802" s="85" t="s">
        <v>188</v>
      </c>
      <c r="D2802" s="85" t="s">
        <v>6429</v>
      </c>
      <c r="E2802" s="85" t="s">
        <v>100</v>
      </c>
      <c r="F2802" s="85" t="s">
        <v>135</v>
      </c>
      <c r="G2802" s="85" t="s">
        <v>136</v>
      </c>
      <c r="H2802" s="86" t="s">
        <v>118</v>
      </c>
      <c r="I2802" s="86">
        <v>44886</v>
      </c>
      <c r="J2802" s="87">
        <v>29509769.829999998</v>
      </c>
    </row>
    <row r="2803" spans="1:10" ht="48" x14ac:dyDescent="0.3">
      <c r="A2803" s="84" t="s">
        <v>6430</v>
      </c>
      <c r="B2803" s="85" t="s">
        <v>188</v>
      </c>
      <c r="C2803" s="85" t="s">
        <v>188</v>
      </c>
      <c r="D2803" s="85" t="s">
        <v>6431</v>
      </c>
      <c r="E2803" s="85" t="s">
        <v>100</v>
      </c>
      <c r="F2803" s="85" t="s">
        <v>130</v>
      </c>
      <c r="G2803" s="85" t="s">
        <v>291</v>
      </c>
      <c r="H2803" s="86" t="s">
        <v>118</v>
      </c>
      <c r="I2803" s="86">
        <v>44869</v>
      </c>
      <c r="J2803" s="87">
        <v>19735641.180000003</v>
      </c>
    </row>
    <row r="2804" spans="1:10" ht="48" x14ac:dyDescent="0.3">
      <c r="A2804" s="84" t="s">
        <v>6432</v>
      </c>
      <c r="B2804" s="85" t="s">
        <v>188</v>
      </c>
      <c r="C2804" s="85" t="s">
        <v>188</v>
      </c>
      <c r="D2804" s="85" t="s">
        <v>6433</v>
      </c>
      <c r="E2804" s="85" t="s">
        <v>100</v>
      </c>
      <c r="F2804" s="85" t="s">
        <v>130</v>
      </c>
      <c r="G2804" s="85" t="s">
        <v>487</v>
      </c>
      <c r="H2804" s="86" t="s">
        <v>118</v>
      </c>
      <c r="I2804" s="86">
        <v>44888</v>
      </c>
      <c r="J2804" s="87">
        <v>19114701.510000005</v>
      </c>
    </row>
    <row r="2805" spans="1:10" ht="48" x14ac:dyDescent="0.3">
      <c r="A2805" s="84" t="s">
        <v>6434</v>
      </c>
      <c r="B2805" s="85" t="s">
        <v>188</v>
      </c>
      <c r="C2805" s="85" t="s">
        <v>188</v>
      </c>
      <c r="D2805" s="85" t="s">
        <v>6435</v>
      </c>
      <c r="E2805" s="85" t="s">
        <v>100</v>
      </c>
      <c r="F2805" s="85" t="s">
        <v>130</v>
      </c>
      <c r="G2805" s="85" t="s">
        <v>291</v>
      </c>
      <c r="H2805" s="86" t="s">
        <v>118</v>
      </c>
      <c r="I2805" s="86">
        <v>44859</v>
      </c>
      <c r="J2805" s="87">
        <v>1855891.83</v>
      </c>
    </row>
    <row r="2806" spans="1:10" ht="60" x14ac:dyDescent="0.3">
      <c r="A2806" s="84" t="s">
        <v>6436</v>
      </c>
      <c r="B2806" s="85" t="s">
        <v>188</v>
      </c>
      <c r="C2806" s="85" t="s">
        <v>188</v>
      </c>
      <c r="D2806" s="85" t="s">
        <v>6437</v>
      </c>
      <c r="E2806" s="85" t="s">
        <v>100</v>
      </c>
      <c r="F2806" s="85" t="s">
        <v>130</v>
      </c>
      <c r="G2806" s="85" t="s">
        <v>487</v>
      </c>
      <c r="H2806" s="86" t="s">
        <v>118</v>
      </c>
      <c r="I2806" s="86">
        <v>44859</v>
      </c>
      <c r="J2806" s="87">
        <v>3471520.4</v>
      </c>
    </row>
    <row r="2807" spans="1:10" ht="24" x14ac:dyDescent="0.3">
      <c r="A2807" s="84" t="s">
        <v>6438</v>
      </c>
      <c r="B2807" s="85" t="s">
        <v>145</v>
      </c>
      <c r="C2807" s="85" t="s">
        <v>145</v>
      </c>
      <c r="D2807" s="85" t="s">
        <v>6439</v>
      </c>
      <c r="E2807" s="85" t="s">
        <v>100</v>
      </c>
      <c r="F2807" s="85" t="s">
        <v>139</v>
      </c>
      <c r="G2807" s="85" t="s">
        <v>311</v>
      </c>
      <c r="H2807" s="86" t="s">
        <v>118</v>
      </c>
      <c r="I2807" s="86">
        <v>44914</v>
      </c>
      <c r="J2807" s="87">
        <v>545410.54</v>
      </c>
    </row>
    <row r="2808" spans="1:10" ht="48" x14ac:dyDescent="0.3">
      <c r="A2808" s="84" t="s">
        <v>6440</v>
      </c>
      <c r="B2808" s="85" t="s">
        <v>145</v>
      </c>
      <c r="C2808" s="85" t="s">
        <v>145</v>
      </c>
      <c r="D2808" s="85" t="s">
        <v>6441</v>
      </c>
      <c r="E2808" s="85" t="s">
        <v>100</v>
      </c>
      <c r="F2808" s="85" t="s">
        <v>1266</v>
      </c>
      <c r="G2808" s="85" t="s">
        <v>1267</v>
      </c>
      <c r="H2808" s="86" t="s">
        <v>118</v>
      </c>
      <c r="I2808" s="86">
        <v>44924</v>
      </c>
      <c r="J2808" s="87">
        <v>7581455.6600000001</v>
      </c>
    </row>
    <row r="2809" spans="1:10" ht="36" x14ac:dyDescent="0.3">
      <c r="A2809" s="84" t="s">
        <v>6442</v>
      </c>
      <c r="B2809" s="85" t="s">
        <v>188</v>
      </c>
      <c r="C2809" s="85" t="s">
        <v>188</v>
      </c>
      <c r="D2809" s="85" t="s">
        <v>6443</v>
      </c>
      <c r="E2809" s="85" t="s">
        <v>100</v>
      </c>
      <c r="F2809" s="85" t="s">
        <v>158</v>
      </c>
      <c r="G2809" s="85" t="s">
        <v>385</v>
      </c>
      <c r="H2809" s="86" t="s">
        <v>118</v>
      </c>
      <c r="I2809" s="86">
        <v>44900</v>
      </c>
      <c r="J2809" s="87">
        <v>7300115.2700000005</v>
      </c>
    </row>
    <row r="2810" spans="1:10" ht="24" x14ac:dyDescent="0.3">
      <c r="A2810" s="84" t="s">
        <v>6444</v>
      </c>
      <c r="B2810" s="85" t="s">
        <v>145</v>
      </c>
      <c r="C2810" s="85" t="s">
        <v>145</v>
      </c>
      <c r="D2810" s="85" t="s">
        <v>6445</v>
      </c>
      <c r="E2810" s="85" t="s">
        <v>100</v>
      </c>
      <c r="F2810" s="85" t="s">
        <v>100</v>
      </c>
      <c r="G2810" s="85" t="s">
        <v>100</v>
      </c>
      <c r="H2810" s="86" t="s">
        <v>118</v>
      </c>
      <c r="I2810" s="86">
        <v>45182</v>
      </c>
      <c r="J2810" s="87">
        <v>2660890</v>
      </c>
    </row>
    <row r="2811" spans="1:10" ht="24" x14ac:dyDescent="0.3">
      <c r="A2811" s="84" t="s">
        <v>6446</v>
      </c>
      <c r="B2811" s="85" t="s">
        <v>145</v>
      </c>
      <c r="C2811" s="85" t="s">
        <v>145</v>
      </c>
      <c r="D2811" s="85" t="s">
        <v>6447</v>
      </c>
      <c r="E2811" s="85" t="s">
        <v>100</v>
      </c>
      <c r="F2811" s="85" t="s">
        <v>130</v>
      </c>
      <c r="G2811" s="85" t="s">
        <v>1955</v>
      </c>
      <c r="H2811" s="86" t="s">
        <v>118</v>
      </c>
      <c r="I2811" s="86">
        <v>44915</v>
      </c>
      <c r="J2811" s="87">
        <v>865495.77</v>
      </c>
    </row>
    <row r="2812" spans="1:10" ht="24" x14ac:dyDescent="0.3">
      <c r="A2812" s="84" t="s">
        <v>6448</v>
      </c>
      <c r="B2812" s="85" t="s">
        <v>145</v>
      </c>
      <c r="C2812" s="85" t="s">
        <v>145</v>
      </c>
      <c r="D2812" s="85" t="s">
        <v>6449</v>
      </c>
      <c r="E2812" s="85" t="s">
        <v>100</v>
      </c>
      <c r="F2812" s="85" t="s">
        <v>207</v>
      </c>
      <c r="G2812" s="85" t="s">
        <v>208</v>
      </c>
      <c r="H2812" s="86" t="s">
        <v>118</v>
      </c>
      <c r="I2812" s="86">
        <v>44991</v>
      </c>
      <c r="J2812" s="87">
        <v>97850</v>
      </c>
    </row>
    <row r="2813" spans="1:10" ht="36" x14ac:dyDescent="0.3">
      <c r="A2813" s="84" t="s">
        <v>6450</v>
      </c>
      <c r="B2813" s="85" t="s">
        <v>3382</v>
      </c>
      <c r="C2813" s="85" t="s">
        <v>3382</v>
      </c>
      <c r="D2813" s="85" t="s">
        <v>6451</v>
      </c>
      <c r="E2813" s="85" t="s">
        <v>100</v>
      </c>
      <c r="F2813" s="85" t="s">
        <v>162</v>
      </c>
      <c r="G2813" s="85" t="s">
        <v>4311</v>
      </c>
      <c r="H2813" s="86" t="s">
        <v>118</v>
      </c>
      <c r="I2813" s="86">
        <v>45274</v>
      </c>
      <c r="J2813" s="87">
        <v>1672995.19</v>
      </c>
    </row>
    <row r="2814" spans="1:10" ht="36" x14ac:dyDescent="0.3">
      <c r="A2814" s="84" t="s">
        <v>6452</v>
      </c>
      <c r="B2814" s="85" t="s">
        <v>145</v>
      </c>
      <c r="C2814" s="85" t="s">
        <v>145</v>
      </c>
      <c r="D2814" s="85" t="s">
        <v>6453</v>
      </c>
      <c r="E2814" s="85" t="s">
        <v>6454</v>
      </c>
      <c r="F2814" s="85" t="s">
        <v>100</v>
      </c>
      <c r="G2814" s="85" t="s">
        <v>100</v>
      </c>
      <c r="H2814" s="86" t="s">
        <v>118</v>
      </c>
      <c r="I2814" s="86">
        <v>44771</v>
      </c>
      <c r="J2814" s="87">
        <v>1487339.6300000001</v>
      </c>
    </row>
    <row r="2815" spans="1:10" ht="36" x14ac:dyDescent="0.3">
      <c r="A2815" s="84" t="s">
        <v>6455</v>
      </c>
      <c r="B2815" s="85" t="s">
        <v>145</v>
      </c>
      <c r="C2815" s="85" t="s">
        <v>145</v>
      </c>
      <c r="D2815" s="85" t="s">
        <v>6456</v>
      </c>
      <c r="E2815" s="85" t="s">
        <v>6457</v>
      </c>
      <c r="F2815" s="85" t="s">
        <v>100</v>
      </c>
      <c r="G2815" s="85" t="s">
        <v>100</v>
      </c>
      <c r="H2815" s="86" t="s">
        <v>118</v>
      </c>
      <c r="I2815" s="86">
        <v>44771</v>
      </c>
      <c r="J2815" s="87">
        <v>493459.76</v>
      </c>
    </row>
    <row r="2816" spans="1:10" ht="24" x14ac:dyDescent="0.3">
      <c r="A2816" s="84" t="s">
        <v>6458</v>
      </c>
      <c r="B2816" s="85" t="s">
        <v>145</v>
      </c>
      <c r="C2816" s="85" t="s">
        <v>145</v>
      </c>
      <c r="D2816" s="85" t="s">
        <v>6459</v>
      </c>
      <c r="E2816" s="85" t="s">
        <v>100</v>
      </c>
      <c r="F2816" s="85" t="s">
        <v>100</v>
      </c>
      <c r="G2816" s="85" t="s">
        <v>100</v>
      </c>
      <c r="H2816" s="86" t="s">
        <v>118</v>
      </c>
      <c r="I2816" s="86">
        <v>45274</v>
      </c>
      <c r="J2816" s="87">
        <v>1127880</v>
      </c>
    </row>
    <row r="2817" spans="1:10" x14ac:dyDescent="0.3">
      <c r="A2817" s="84" t="s">
        <v>6460</v>
      </c>
      <c r="B2817" s="85" t="s">
        <v>145</v>
      </c>
      <c r="C2817" s="85" t="s">
        <v>145</v>
      </c>
      <c r="D2817" s="85" t="s">
        <v>6461</v>
      </c>
      <c r="E2817" s="85" t="s">
        <v>100</v>
      </c>
      <c r="F2817" s="85" t="s">
        <v>218</v>
      </c>
      <c r="G2817" s="85" t="s">
        <v>1014</v>
      </c>
      <c r="H2817" s="86" t="s">
        <v>118</v>
      </c>
      <c r="I2817" s="86">
        <v>44774</v>
      </c>
      <c r="J2817" s="87">
        <v>1096608.4200000002</v>
      </c>
    </row>
    <row r="2818" spans="1:10" ht="24" x14ac:dyDescent="0.3">
      <c r="A2818" s="84" t="s">
        <v>6462</v>
      </c>
      <c r="B2818" s="85" t="s">
        <v>145</v>
      </c>
      <c r="C2818" s="85" t="s">
        <v>145</v>
      </c>
      <c r="D2818" s="85" t="s">
        <v>6463</v>
      </c>
      <c r="E2818" s="85" t="s">
        <v>100</v>
      </c>
      <c r="F2818" s="85" t="s">
        <v>100</v>
      </c>
      <c r="G2818" s="85" t="s">
        <v>100</v>
      </c>
      <c r="H2818" s="86" t="s">
        <v>118</v>
      </c>
      <c r="I2818" s="86">
        <v>45610</v>
      </c>
      <c r="J2818" s="87">
        <v>1052240</v>
      </c>
    </row>
    <row r="2819" spans="1:10" ht="24" x14ac:dyDescent="0.3">
      <c r="A2819" s="84" t="s">
        <v>6464</v>
      </c>
      <c r="B2819" s="85" t="s">
        <v>145</v>
      </c>
      <c r="C2819" s="85" t="s">
        <v>145</v>
      </c>
      <c r="D2819" s="85" t="s">
        <v>6465</v>
      </c>
      <c r="E2819" s="85" t="s">
        <v>100</v>
      </c>
      <c r="F2819" s="85" t="s">
        <v>122</v>
      </c>
      <c r="G2819" s="85" t="s">
        <v>821</v>
      </c>
      <c r="H2819" s="86" t="s">
        <v>118</v>
      </c>
      <c r="I2819" s="86">
        <v>44771</v>
      </c>
      <c r="J2819" s="87">
        <v>1513169.2799999998</v>
      </c>
    </row>
    <row r="2820" spans="1:10" ht="24" x14ac:dyDescent="0.3">
      <c r="A2820" s="84" t="s">
        <v>6466</v>
      </c>
      <c r="B2820" s="85" t="s">
        <v>145</v>
      </c>
      <c r="C2820" s="85" t="s">
        <v>145</v>
      </c>
      <c r="D2820" s="85" t="s">
        <v>6467</v>
      </c>
      <c r="E2820" s="85" t="s">
        <v>6468</v>
      </c>
      <c r="F2820" s="85" t="s">
        <v>100</v>
      </c>
      <c r="G2820" s="85" t="s">
        <v>100</v>
      </c>
      <c r="H2820" s="86" t="s">
        <v>118</v>
      </c>
      <c r="I2820" s="86">
        <v>44727</v>
      </c>
      <c r="J2820" s="87">
        <v>2411846.0699999998</v>
      </c>
    </row>
    <row r="2821" spans="1:10" ht="48" x14ac:dyDescent="0.3">
      <c r="A2821" s="84" t="s">
        <v>6469</v>
      </c>
      <c r="B2821" s="85" t="s">
        <v>4453</v>
      </c>
      <c r="C2821" s="85" t="s">
        <v>4453</v>
      </c>
      <c r="D2821" s="85" t="s">
        <v>6470</v>
      </c>
      <c r="E2821" s="85" t="s">
        <v>6471</v>
      </c>
      <c r="F2821" s="85" t="s">
        <v>100</v>
      </c>
      <c r="G2821" s="85" t="s">
        <v>100</v>
      </c>
      <c r="H2821" s="86" t="s">
        <v>118</v>
      </c>
      <c r="I2821" s="86">
        <v>45092</v>
      </c>
      <c r="J2821" s="87">
        <v>17792700</v>
      </c>
    </row>
    <row r="2822" spans="1:10" ht="36" x14ac:dyDescent="0.3">
      <c r="A2822" s="84" t="s">
        <v>6472</v>
      </c>
      <c r="B2822" s="85" t="s">
        <v>3382</v>
      </c>
      <c r="C2822" s="85" t="s">
        <v>3382</v>
      </c>
      <c r="D2822" s="85" t="s">
        <v>6473</v>
      </c>
      <c r="E2822" s="85" t="s">
        <v>6474</v>
      </c>
      <c r="F2822" s="85" t="s">
        <v>100</v>
      </c>
      <c r="G2822" s="85" t="s">
        <v>100</v>
      </c>
      <c r="H2822" s="86" t="s">
        <v>118</v>
      </c>
      <c r="I2822" s="86">
        <v>45397</v>
      </c>
      <c r="J2822" s="87">
        <v>4293718.67</v>
      </c>
    </row>
    <row r="2823" spans="1:10" ht="24" x14ac:dyDescent="0.3">
      <c r="A2823" s="84" t="s">
        <v>6475</v>
      </c>
      <c r="B2823" s="85" t="s">
        <v>145</v>
      </c>
      <c r="C2823" s="85" t="s">
        <v>145</v>
      </c>
      <c r="D2823" s="85" t="s">
        <v>6476</v>
      </c>
      <c r="E2823" s="85" t="s">
        <v>100</v>
      </c>
      <c r="F2823" s="85" t="s">
        <v>853</v>
      </c>
      <c r="G2823" s="85" t="s">
        <v>2484</v>
      </c>
      <c r="H2823" s="86" t="s">
        <v>118</v>
      </c>
      <c r="I2823" s="86">
        <v>44363</v>
      </c>
      <c r="J2823" s="87">
        <v>6792028.3600000003</v>
      </c>
    </row>
    <row r="2824" spans="1:10" ht="24" x14ac:dyDescent="0.3">
      <c r="A2824" s="84" t="s">
        <v>6477</v>
      </c>
      <c r="B2824" s="85" t="s">
        <v>145</v>
      </c>
      <c r="C2824" s="85" t="s">
        <v>145</v>
      </c>
      <c r="D2824" s="85" t="s">
        <v>6478</v>
      </c>
      <c r="E2824" s="85" t="s">
        <v>100</v>
      </c>
      <c r="F2824" s="85" t="s">
        <v>4151</v>
      </c>
      <c r="G2824" s="85" t="s">
        <v>4152</v>
      </c>
      <c r="H2824" s="86" t="s">
        <v>118</v>
      </c>
      <c r="I2824" s="86">
        <v>44911</v>
      </c>
      <c r="J2824" s="87">
        <v>8256299.049999998</v>
      </c>
    </row>
    <row r="2825" spans="1:10" ht="24" x14ac:dyDescent="0.3">
      <c r="A2825" s="84" t="s">
        <v>6479</v>
      </c>
      <c r="B2825" s="85" t="s">
        <v>145</v>
      </c>
      <c r="C2825" s="85" t="s">
        <v>145</v>
      </c>
      <c r="D2825" s="85" t="s">
        <v>6480</v>
      </c>
      <c r="E2825" s="85" t="s">
        <v>100</v>
      </c>
      <c r="F2825" s="85" t="s">
        <v>158</v>
      </c>
      <c r="G2825" s="85" t="s">
        <v>2977</v>
      </c>
      <c r="H2825" s="86" t="s">
        <v>118</v>
      </c>
      <c r="I2825" s="86">
        <v>44804</v>
      </c>
      <c r="J2825" s="87">
        <v>3824350.5499999989</v>
      </c>
    </row>
    <row r="2826" spans="1:10" ht="24" x14ac:dyDescent="0.3">
      <c r="A2826" s="84" t="s">
        <v>6481</v>
      </c>
      <c r="B2826" s="85" t="s">
        <v>145</v>
      </c>
      <c r="C2826" s="85" t="s">
        <v>145</v>
      </c>
      <c r="D2826" s="85" t="s">
        <v>6482</v>
      </c>
      <c r="E2826" s="85" t="s">
        <v>100</v>
      </c>
      <c r="F2826" s="85" t="s">
        <v>122</v>
      </c>
      <c r="G2826" s="85" t="s">
        <v>583</v>
      </c>
      <c r="H2826" s="86" t="s">
        <v>118</v>
      </c>
      <c r="I2826" s="86">
        <v>44365</v>
      </c>
      <c r="J2826" s="87">
        <v>4973144.43</v>
      </c>
    </row>
    <row r="2827" spans="1:10" ht="24" x14ac:dyDescent="0.3">
      <c r="A2827" s="84" t="s">
        <v>6483</v>
      </c>
      <c r="B2827" s="85" t="s">
        <v>145</v>
      </c>
      <c r="C2827" s="85" t="s">
        <v>145</v>
      </c>
      <c r="D2827" s="85" t="s">
        <v>6484</v>
      </c>
      <c r="E2827" s="85" t="s">
        <v>6485</v>
      </c>
      <c r="F2827" s="85" t="s">
        <v>100</v>
      </c>
      <c r="G2827" s="85" t="s">
        <v>100</v>
      </c>
      <c r="H2827" s="86" t="s">
        <v>118</v>
      </c>
      <c r="I2827" s="86">
        <v>44722</v>
      </c>
      <c r="J2827" s="87">
        <v>497362.51000000007</v>
      </c>
    </row>
    <row r="2828" spans="1:10" x14ac:dyDescent="0.3">
      <c r="A2828" s="84" t="s">
        <v>6486</v>
      </c>
      <c r="B2828" s="85" t="s">
        <v>145</v>
      </c>
      <c r="C2828" s="85" t="s">
        <v>145</v>
      </c>
      <c r="D2828" s="85" t="s">
        <v>6487</v>
      </c>
      <c r="E2828" s="85" t="s">
        <v>100</v>
      </c>
      <c r="F2828" s="85" t="s">
        <v>100</v>
      </c>
      <c r="G2828" s="85" t="s">
        <v>100</v>
      </c>
      <c r="H2828" s="86" t="s">
        <v>118</v>
      </c>
      <c r="I2828" s="86">
        <v>44426</v>
      </c>
      <c r="J2828" s="87">
        <v>1513720</v>
      </c>
    </row>
    <row r="2829" spans="1:10" ht="48" x14ac:dyDescent="0.3">
      <c r="A2829" s="84" t="s">
        <v>6488</v>
      </c>
      <c r="B2829" s="85" t="s">
        <v>3382</v>
      </c>
      <c r="C2829" s="85" t="s">
        <v>3382</v>
      </c>
      <c r="D2829" s="85" t="s">
        <v>6489</v>
      </c>
      <c r="E2829" s="85" t="s">
        <v>100</v>
      </c>
      <c r="F2829" s="85" t="s">
        <v>162</v>
      </c>
      <c r="G2829" s="85" t="s">
        <v>4311</v>
      </c>
      <c r="H2829" s="86" t="s">
        <v>118</v>
      </c>
      <c r="I2829" s="86">
        <v>45188</v>
      </c>
      <c r="J2829" s="87">
        <v>303850</v>
      </c>
    </row>
    <row r="2830" spans="1:10" ht="24" x14ac:dyDescent="0.3">
      <c r="A2830" s="84" t="s">
        <v>6490</v>
      </c>
      <c r="B2830" s="85" t="s">
        <v>4453</v>
      </c>
      <c r="C2830" s="85" t="s">
        <v>4453</v>
      </c>
      <c r="D2830" s="85" t="s">
        <v>6491</v>
      </c>
      <c r="E2830" s="85" t="s">
        <v>100</v>
      </c>
      <c r="F2830" s="85" t="s">
        <v>158</v>
      </c>
      <c r="G2830" s="85" t="s">
        <v>385</v>
      </c>
      <c r="H2830" s="86" t="s">
        <v>118</v>
      </c>
      <c r="I2830" s="86">
        <v>45096</v>
      </c>
      <c r="J2830" s="87">
        <v>2624133.7200000002</v>
      </c>
    </row>
    <row r="2831" spans="1:10" x14ac:dyDescent="0.3">
      <c r="A2831" s="84" t="s">
        <v>6492</v>
      </c>
      <c r="B2831" s="85" t="s">
        <v>145</v>
      </c>
      <c r="C2831" s="85" t="s">
        <v>145</v>
      </c>
      <c r="D2831" s="85" t="s">
        <v>6493</v>
      </c>
      <c r="E2831" s="85" t="s">
        <v>100</v>
      </c>
      <c r="F2831" s="85" t="s">
        <v>207</v>
      </c>
      <c r="G2831" s="85" t="s">
        <v>208</v>
      </c>
      <c r="H2831" s="86" t="s">
        <v>118</v>
      </c>
      <c r="I2831" s="86">
        <v>45097</v>
      </c>
      <c r="J2831" s="87">
        <v>14851410.27</v>
      </c>
    </row>
    <row r="2832" spans="1:10" ht="24" x14ac:dyDescent="0.3">
      <c r="A2832" s="84" t="s">
        <v>6494</v>
      </c>
      <c r="B2832" s="85" t="s">
        <v>145</v>
      </c>
      <c r="C2832" s="85" t="s">
        <v>145</v>
      </c>
      <c r="D2832" s="85" t="s">
        <v>6495</v>
      </c>
      <c r="E2832" s="85" t="s">
        <v>100</v>
      </c>
      <c r="F2832" s="85" t="s">
        <v>158</v>
      </c>
      <c r="G2832" s="85" t="s">
        <v>1537</v>
      </c>
      <c r="H2832" s="86" t="s">
        <v>118</v>
      </c>
      <c r="I2832" s="86">
        <v>45280</v>
      </c>
      <c r="J2832" s="87">
        <v>3093171.4599999995</v>
      </c>
    </row>
    <row r="2833" spans="1:10" ht="24" x14ac:dyDescent="0.3">
      <c r="A2833" s="84" t="s">
        <v>6496</v>
      </c>
      <c r="B2833" s="85" t="s">
        <v>145</v>
      </c>
      <c r="C2833" s="85" t="s">
        <v>145</v>
      </c>
      <c r="D2833" s="85" t="s">
        <v>6497</v>
      </c>
      <c r="E2833" s="85" t="s">
        <v>100</v>
      </c>
      <c r="F2833" s="85" t="s">
        <v>196</v>
      </c>
      <c r="G2833" s="85" t="s">
        <v>2296</v>
      </c>
      <c r="H2833" s="86" t="s">
        <v>118</v>
      </c>
      <c r="I2833" s="86">
        <v>44776</v>
      </c>
      <c r="J2833" s="87">
        <v>3737950.18</v>
      </c>
    </row>
    <row r="2834" spans="1:10" ht="24" x14ac:dyDescent="0.3">
      <c r="A2834" s="84" t="s">
        <v>6498</v>
      </c>
      <c r="B2834" s="85" t="s">
        <v>145</v>
      </c>
      <c r="C2834" s="85" t="s">
        <v>145</v>
      </c>
      <c r="D2834" s="85" t="s">
        <v>6499</v>
      </c>
      <c r="E2834" s="85" t="s">
        <v>100</v>
      </c>
      <c r="F2834" s="85" t="s">
        <v>218</v>
      </c>
      <c r="G2834" s="85" t="s">
        <v>6500</v>
      </c>
      <c r="H2834" s="86" t="s">
        <v>118</v>
      </c>
      <c r="I2834" s="86">
        <v>44784</v>
      </c>
      <c r="J2834" s="87">
        <v>1786701.58</v>
      </c>
    </row>
    <row r="2835" spans="1:10" ht="72" x14ac:dyDescent="0.3">
      <c r="A2835" s="84" t="s">
        <v>6501</v>
      </c>
      <c r="B2835" s="85" t="s">
        <v>145</v>
      </c>
      <c r="C2835" s="85" t="s">
        <v>145</v>
      </c>
      <c r="D2835" s="85" t="s">
        <v>6502</v>
      </c>
      <c r="E2835" s="85" t="s">
        <v>100</v>
      </c>
      <c r="F2835" s="85" t="s">
        <v>151</v>
      </c>
      <c r="G2835" s="85" t="s">
        <v>532</v>
      </c>
      <c r="H2835" s="86" t="s">
        <v>118</v>
      </c>
      <c r="I2835" s="86">
        <v>44781</v>
      </c>
      <c r="J2835" s="87">
        <v>2226948.83</v>
      </c>
    </row>
    <row r="2836" spans="1:10" ht="24" x14ac:dyDescent="0.3">
      <c r="A2836" s="84" t="s">
        <v>6503</v>
      </c>
      <c r="B2836" s="85" t="s">
        <v>145</v>
      </c>
      <c r="C2836" s="85" t="s">
        <v>145</v>
      </c>
      <c r="D2836" s="85" t="s">
        <v>6504</v>
      </c>
      <c r="E2836" s="85" t="s">
        <v>100</v>
      </c>
      <c r="F2836" s="85" t="s">
        <v>336</v>
      </c>
      <c r="G2836" s="85" t="s">
        <v>3584</v>
      </c>
      <c r="H2836" s="86" t="s">
        <v>118</v>
      </c>
      <c r="I2836" s="86">
        <v>44916</v>
      </c>
      <c r="J2836" s="87">
        <v>3000078.92</v>
      </c>
    </row>
    <row r="2837" spans="1:10" ht="24" x14ac:dyDescent="0.3">
      <c r="A2837" s="84" t="s">
        <v>6505</v>
      </c>
      <c r="B2837" s="85" t="s">
        <v>145</v>
      </c>
      <c r="C2837" s="85" t="s">
        <v>145</v>
      </c>
      <c r="D2837" s="85" t="s">
        <v>6506</v>
      </c>
      <c r="E2837" s="85" t="s">
        <v>100</v>
      </c>
      <c r="F2837" s="85" t="s">
        <v>2006</v>
      </c>
      <c r="G2837" s="85" t="s">
        <v>6507</v>
      </c>
      <c r="H2837" s="86" t="s">
        <v>118</v>
      </c>
      <c r="I2837" s="86">
        <v>45678</v>
      </c>
      <c r="J2837" s="87">
        <v>5136354.4899999993</v>
      </c>
    </row>
    <row r="2838" spans="1:10" ht="24" x14ac:dyDescent="0.3">
      <c r="A2838" s="84" t="s">
        <v>6508</v>
      </c>
      <c r="B2838" s="85" t="s">
        <v>6509</v>
      </c>
      <c r="C2838" s="85" t="s">
        <v>6509</v>
      </c>
      <c r="D2838" s="85" t="s">
        <v>6510</v>
      </c>
      <c r="E2838" s="85" t="s">
        <v>100</v>
      </c>
      <c r="F2838" s="85" t="s">
        <v>135</v>
      </c>
      <c r="G2838" s="85" t="s">
        <v>136</v>
      </c>
      <c r="H2838" s="86" t="s">
        <v>118</v>
      </c>
      <c r="I2838" s="86">
        <v>45100</v>
      </c>
      <c r="J2838" s="87">
        <v>6901965.1500000004</v>
      </c>
    </row>
    <row r="2839" spans="1:10" ht="24" x14ac:dyDescent="0.3">
      <c r="A2839" s="84" t="s">
        <v>6511</v>
      </c>
      <c r="B2839" s="85" t="s">
        <v>145</v>
      </c>
      <c r="C2839" s="85" t="s">
        <v>145</v>
      </c>
      <c r="D2839" s="85" t="s">
        <v>6512</v>
      </c>
      <c r="E2839" s="85" t="s">
        <v>100</v>
      </c>
      <c r="F2839" s="85" t="s">
        <v>203</v>
      </c>
      <c r="G2839" s="85" t="s">
        <v>963</v>
      </c>
      <c r="H2839" s="86" t="s">
        <v>118</v>
      </c>
      <c r="I2839" s="86">
        <v>44774</v>
      </c>
      <c r="J2839" s="87">
        <v>1332189.8799999999</v>
      </c>
    </row>
    <row r="2840" spans="1:10" ht="48" x14ac:dyDescent="0.3">
      <c r="A2840" s="84" t="s">
        <v>6513</v>
      </c>
      <c r="B2840" s="85" t="s">
        <v>145</v>
      </c>
      <c r="C2840" s="85" t="s">
        <v>145</v>
      </c>
      <c r="D2840" s="85" t="s">
        <v>6514</v>
      </c>
      <c r="E2840" s="85" t="s">
        <v>100</v>
      </c>
      <c r="F2840" s="85" t="s">
        <v>130</v>
      </c>
      <c r="G2840" s="85" t="s">
        <v>180</v>
      </c>
      <c r="H2840" s="86" t="s">
        <v>118</v>
      </c>
      <c r="I2840" s="86">
        <v>45467</v>
      </c>
      <c r="J2840" s="87">
        <v>9774490.8599999994</v>
      </c>
    </row>
    <row r="2841" spans="1:10" ht="24" x14ac:dyDescent="0.3">
      <c r="A2841" s="84" t="s">
        <v>6515</v>
      </c>
      <c r="B2841" s="85" t="s">
        <v>145</v>
      </c>
      <c r="C2841" s="85" t="s">
        <v>145</v>
      </c>
      <c r="D2841" s="85" t="s">
        <v>6516</v>
      </c>
      <c r="E2841" s="85" t="s">
        <v>100</v>
      </c>
      <c r="F2841" s="85" t="s">
        <v>130</v>
      </c>
      <c r="G2841" s="85" t="s">
        <v>1334</v>
      </c>
      <c r="H2841" s="86" t="s">
        <v>118</v>
      </c>
      <c r="I2841" s="86">
        <v>45286</v>
      </c>
      <c r="J2841" s="87">
        <v>2620446.1800000002</v>
      </c>
    </row>
    <row r="2842" spans="1:10" ht="24" x14ac:dyDescent="0.3">
      <c r="A2842" s="84" t="s">
        <v>6517</v>
      </c>
      <c r="B2842" s="85" t="s">
        <v>145</v>
      </c>
      <c r="C2842" s="85" t="s">
        <v>145</v>
      </c>
      <c r="D2842" s="85" t="s">
        <v>6518</v>
      </c>
      <c r="E2842" s="85" t="s">
        <v>100</v>
      </c>
      <c r="F2842" s="85" t="s">
        <v>151</v>
      </c>
      <c r="G2842" s="85" t="s">
        <v>152</v>
      </c>
      <c r="H2842" s="86" t="s">
        <v>118</v>
      </c>
      <c r="I2842" s="86">
        <v>44781</v>
      </c>
      <c r="J2842" s="87">
        <v>1842571.09</v>
      </c>
    </row>
    <row r="2843" spans="1:10" ht="36" x14ac:dyDescent="0.3">
      <c r="A2843" s="84" t="s">
        <v>6519</v>
      </c>
      <c r="B2843" s="85" t="s">
        <v>145</v>
      </c>
      <c r="C2843" s="85" t="s">
        <v>145</v>
      </c>
      <c r="D2843" s="85" t="s">
        <v>6520</v>
      </c>
      <c r="E2843" s="85" t="s">
        <v>6521</v>
      </c>
      <c r="F2843" s="85" t="s">
        <v>130</v>
      </c>
      <c r="G2843" s="85" t="s">
        <v>537</v>
      </c>
      <c r="H2843" s="86" t="s">
        <v>118</v>
      </c>
      <c r="I2843" s="86">
        <v>44785</v>
      </c>
      <c r="J2843" s="87">
        <v>1470937.44</v>
      </c>
    </row>
    <row r="2844" spans="1:10" ht="24" x14ac:dyDescent="0.3">
      <c r="A2844" s="84" t="s">
        <v>6522</v>
      </c>
      <c r="B2844" s="85" t="s">
        <v>145</v>
      </c>
      <c r="C2844" s="85" t="s">
        <v>145</v>
      </c>
      <c r="D2844" s="85" t="s">
        <v>6523</v>
      </c>
      <c r="E2844" s="85" t="s">
        <v>100</v>
      </c>
      <c r="F2844" s="85" t="s">
        <v>130</v>
      </c>
      <c r="G2844" s="85" t="s">
        <v>1204</v>
      </c>
      <c r="H2844" s="86" t="s">
        <v>118</v>
      </c>
      <c r="I2844" s="86">
        <v>44805</v>
      </c>
      <c r="J2844" s="87">
        <v>2460239.81</v>
      </c>
    </row>
    <row r="2845" spans="1:10" x14ac:dyDescent="0.3">
      <c r="A2845" s="84" t="s">
        <v>6524</v>
      </c>
      <c r="B2845" s="85" t="s">
        <v>145</v>
      </c>
      <c r="C2845" s="85" t="s">
        <v>145</v>
      </c>
      <c r="D2845" s="85" t="s">
        <v>6525</v>
      </c>
      <c r="E2845" s="85" t="s">
        <v>100</v>
      </c>
      <c r="F2845" s="85" t="s">
        <v>122</v>
      </c>
      <c r="G2845" s="85" t="s">
        <v>471</v>
      </c>
      <c r="H2845" s="86" t="s">
        <v>118</v>
      </c>
      <c r="I2845" s="86">
        <v>44785</v>
      </c>
      <c r="J2845" s="87">
        <v>4291315.97</v>
      </c>
    </row>
    <row r="2846" spans="1:10" x14ac:dyDescent="0.3">
      <c r="A2846" s="84" t="s">
        <v>6526</v>
      </c>
      <c r="B2846" s="85" t="s">
        <v>145</v>
      </c>
      <c r="C2846" s="85" t="s">
        <v>145</v>
      </c>
      <c r="D2846" s="85" t="s">
        <v>6527</v>
      </c>
      <c r="E2846" s="85" t="s">
        <v>100</v>
      </c>
      <c r="F2846" s="85" t="s">
        <v>100</v>
      </c>
      <c r="G2846" s="85" t="s">
        <v>100</v>
      </c>
      <c r="H2846" s="86" t="s">
        <v>118</v>
      </c>
      <c r="I2846" s="86">
        <v>45561</v>
      </c>
      <c r="J2846" s="87">
        <v>565200</v>
      </c>
    </row>
    <row r="2847" spans="1:10" ht="36" x14ac:dyDescent="0.3">
      <c r="A2847" s="84" t="s">
        <v>6528</v>
      </c>
      <c r="B2847" s="85" t="s">
        <v>145</v>
      </c>
      <c r="C2847" s="85" t="s">
        <v>145</v>
      </c>
      <c r="D2847" s="85" t="s">
        <v>6529</v>
      </c>
      <c r="E2847" s="85" t="s">
        <v>2932</v>
      </c>
      <c r="F2847" s="85" t="s">
        <v>130</v>
      </c>
      <c r="G2847" s="85" t="s">
        <v>298</v>
      </c>
      <c r="H2847" s="86" t="s">
        <v>118</v>
      </c>
      <c r="I2847" s="86">
        <v>44785</v>
      </c>
      <c r="J2847" s="87">
        <v>1449571.75</v>
      </c>
    </row>
    <row r="2848" spans="1:10" x14ac:dyDescent="0.3">
      <c r="A2848" s="84" t="s">
        <v>6530</v>
      </c>
      <c r="B2848" s="85" t="s">
        <v>145</v>
      </c>
      <c r="C2848" s="85" t="s">
        <v>145</v>
      </c>
      <c r="D2848" s="85" t="s">
        <v>6531</v>
      </c>
      <c r="E2848" s="85" t="s">
        <v>100</v>
      </c>
      <c r="F2848" s="85" t="s">
        <v>100</v>
      </c>
      <c r="G2848" s="85" t="s">
        <v>100</v>
      </c>
      <c r="H2848" s="86" t="s">
        <v>118</v>
      </c>
      <c r="I2848" s="86">
        <v>44404</v>
      </c>
      <c r="J2848" s="87">
        <v>1870623.1800000002</v>
      </c>
    </row>
    <row r="2849" spans="1:10" ht="36" x14ac:dyDescent="0.3">
      <c r="A2849" s="84" t="s">
        <v>6532</v>
      </c>
      <c r="B2849" s="85" t="s">
        <v>145</v>
      </c>
      <c r="C2849" s="85" t="s">
        <v>145</v>
      </c>
      <c r="D2849" s="85" t="s">
        <v>6533</v>
      </c>
      <c r="E2849" s="85" t="s">
        <v>100</v>
      </c>
      <c r="F2849" s="85" t="s">
        <v>196</v>
      </c>
      <c r="G2849" s="85" t="s">
        <v>1878</v>
      </c>
      <c r="H2849" s="86" t="s">
        <v>118</v>
      </c>
      <c r="I2849" s="86">
        <v>44785</v>
      </c>
      <c r="J2849" s="87">
        <v>4066865.3400000003</v>
      </c>
    </row>
    <row r="2850" spans="1:10" ht="24" x14ac:dyDescent="0.3">
      <c r="A2850" s="84" t="s">
        <v>6534</v>
      </c>
      <c r="B2850" s="85" t="s">
        <v>145</v>
      </c>
      <c r="C2850" s="85" t="s">
        <v>145</v>
      </c>
      <c r="D2850" s="85" t="s">
        <v>6535</v>
      </c>
      <c r="E2850" s="85" t="s">
        <v>100</v>
      </c>
      <c r="F2850" s="85" t="s">
        <v>130</v>
      </c>
      <c r="G2850" s="85" t="s">
        <v>2299</v>
      </c>
      <c r="H2850" s="86" t="s">
        <v>118</v>
      </c>
      <c r="I2850" s="86">
        <v>44742</v>
      </c>
      <c r="J2850" s="87">
        <v>6296231.3700000001</v>
      </c>
    </row>
    <row r="2851" spans="1:10" x14ac:dyDescent="0.3">
      <c r="A2851" s="84" t="s">
        <v>6536</v>
      </c>
      <c r="B2851" s="85" t="s">
        <v>145</v>
      </c>
      <c r="C2851" s="85" t="s">
        <v>145</v>
      </c>
      <c r="D2851" s="85" t="s">
        <v>6537</v>
      </c>
      <c r="E2851" s="85" t="s">
        <v>100</v>
      </c>
      <c r="F2851" s="85" t="s">
        <v>100</v>
      </c>
      <c r="G2851" s="85" t="s">
        <v>100</v>
      </c>
      <c r="H2851" s="86" t="s">
        <v>118</v>
      </c>
      <c r="I2851" s="86">
        <v>44404</v>
      </c>
      <c r="J2851" s="87">
        <v>1987182.2599999998</v>
      </c>
    </row>
    <row r="2852" spans="1:10" ht="24" x14ac:dyDescent="0.3">
      <c r="A2852" s="84" t="s">
        <v>6538</v>
      </c>
      <c r="B2852" s="85" t="s">
        <v>145</v>
      </c>
      <c r="C2852" s="85" t="s">
        <v>145</v>
      </c>
      <c r="D2852" s="85" t="s">
        <v>6539</v>
      </c>
      <c r="E2852" s="85" t="s">
        <v>100</v>
      </c>
      <c r="F2852" s="85" t="s">
        <v>817</v>
      </c>
      <c r="G2852" s="85" t="s">
        <v>2472</v>
      </c>
      <c r="H2852" s="86" t="s">
        <v>118</v>
      </c>
      <c r="I2852" s="86">
        <v>44739</v>
      </c>
      <c r="J2852" s="87">
        <v>1362794.52</v>
      </c>
    </row>
    <row r="2853" spans="1:10" ht="60" x14ac:dyDescent="0.3">
      <c r="A2853" s="84" t="s">
        <v>6540</v>
      </c>
      <c r="B2853" s="85" t="s">
        <v>145</v>
      </c>
      <c r="C2853" s="85" t="s">
        <v>145</v>
      </c>
      <c r="D2853" s="85" t="s">
        <v>6541</v>
      </c>
      <c r="E2853" s="85" t="s">
        <v>6542</v>
      </c>
      <c r="F2853" s="85" t="s">
        <v>100</v>
      </c>
      <c r="G2853" s="85" t="s">
        <v>100</v>
      </c>
      <c r="H2853" s="86" t="s">
        <v>118</v>
      </c>
      <c r="I2853" s="86">
        <v>44810</v>
      </c>
      <c r="J2853" s="87">
        <v>497268.79999999993</v>
      </c>
    </row>
    <row r="2854" spans="1:10" ht="24" x14ac:dyDescent="0.3">
      <c r="A2854" s="84" t="s">
        <v>6543</v>
      </c>
      <c r="B2854" s="85" t="s">
        <v>145</v>
      </c>
      <c r="C2854" s="85" t="s">
        <v>145</v>
      </c>
      <c r="D2854" s="85" t="s">
        <v>6544</v>
      </c>
      <c r="E2854" s="85" t="s">
        <v>100</v>
      </c>
      <c r="F2854" s="85" t="s">
        <v>130</v>
      </c>
      <c r="G2854" s="85" t="s">
        <v>973</v>
      </c>
      <c r="H2854" s="86" t="s">
        <v>118</v>
      </c>
      <c r="I2854" s="86">
        <v>44922</v>
      </c>
      <c r="J2854" s="87">
        <v>5709938.4300000006</v>
      </c>
    </row>
    <row r="2855" spans="1:10" ht="24" x14ac:dyDescent="0.3">
      <c r="A2855" s="84" t="s">
        <v>6545</v>
      </c>
      <c r="B2855" s="85" t="s">
        <v>145</v>
      </c>
      <c r="C2855" s="85" t="s">
        <v>145</v>
      </c>
      <c r="D2855" s="85" t="s">
        <v>6546</v>
      </c>
      <c r="E2855" s="85" t="s">
        <v>100</v>
      </c>
      <c r="F2855" s="85" t="s">
        <v>122</v>
      </c>
      <c r="G2855" s="85" t="s">
        <v>583</v>
      </c>
      <c r="H2855" s="86" t="s">
        <v>118</v>
      </c>
      <c r="I2855" s="86">
        <v>44740</v>
      </c>
      <c r="J2855" s="87">
        <v>8816282.9199999981</v>
      </c>
    </row>
    <row r="2856" spans="1:10" x14ac:dyDescent="0.3">
      <c r="A2856" s="84" t="s">
        <v>6547</v>
      </c>
      <c r="B2856" s="85" t="s">
        <v>145</v>
      </c>
      <c r="C2856" s="85" t="s">
        <v>145</v>
      </c>
      <c r="D2856" s="85" t="s">
        <v>6548</v>
      </c>
      <c r="E2856" s="85" t="s">
        <v>100</v>
      </c>
      <c r="F2856" s="85" t="s">
        <v>151</v>
      </c>
      <c r="G2856" s="85" t="s">
        <v>501</v>
      </c>
      <c r="H2856" s="86" t="s">
        <v>118</v>
      </c>
      <c r="I2856" s="86">
        <v>44797</v>
      </c>
      <c r="J2856" s="87">
        <v>2431075.8800000004</v>
      </c>
    </row>
    <row r="2857" spans="1:10" ht="24" x14ac:dyDescent="0.3">
      <c r="A2857" s="84" t="s">
        <v>6549</v>
      </c>
      <c r="B2857" s="85" t="s">
        <v>145</v>
      </c>
      <c r="C2857" s="85" t="s">
        <v>145</v>
      </c>
      <c r="D2857" s="85" t="s">
        <v>6550</v>
      </c>
      <c r="E2857" s="85" t="s">
        <v>100</v>
      </c>
      <c r="F2857" s="85" t="s">
        <v>130</v>
      </c>
      <c r="G2857" s="85" t="s">
        <v>440</v>
      </c>
      <c r="H2857" s="86" t="s">
        <v>118</v>
      </c>
      <c r="I2857" s="86">
        <v>44740</v>
      </c>
      <c r="J2857" s="87">
        <v>7332012.2800000012</v>
      </c>
    </row>
    <row r="2858" spans="1:10" ht="24" x14ac:dyDescent="0.3">
      <c r="A2858" s="84" t="s">
        <v>6551</v>
      </c>
      <c r="B2858" s="85" t="s">
        <v>145</v>
      </c>
      <c r="C2858" s="85" t="s">
        <v>145</v>
      </c>
      <c r="D2858" s="85" t="s">
        <v>6552</v>
      </c>
      <c r="E2858" s="85" t="s">
        <v>100</v>
      </c>
      <c r="F2858" s="85" t="s">
        <v>122</v>
      </c>
      <c r="G2858" s="85" t="s">
        <v>583</v>
      </c>
      <c r="H2858" s="86" t="s">
        <v>118</v>
      </c>
      <c r="I2858" s="86">
        <v>44740</v>
      </c>
      <c r="J2858" s="87">
        <v>9554843.4899999984</v>
      </c>
    </row>
    <row r="2859" spans="1:10" ht="24" x14ac:dyDescent="0.3">
      <c r="A2859" s="84" t="s">
        <v>6553</v>
      </c>
      <c r="B2859" s="85" t="s">
        <v>145</v>
      </c>
      <c r="C2859" s="85" t="s">
        <v>145</v>
      </c>
      <c r="D2859" s="85" t="s">
        <v>6554</v>
      </c>
      <c r="E2859" s="85" t="s">
        <v>100</v>
      </c>
      <c r="F2859" s="85" t="s">
        <v>100</v>
      </c>
      <c r="G2859" s="85" t="s">
        <v>100</v>
      </c>
      <c r="H2859" s="86" t="s">
        <v>118</v>
      </c>
      <c r="I2859" s="86">
        <v>44621</v>
      </c>
      <c r="J2859" s="87">
        <v>2120577.5300000003</v>
      </c>
    </row>
    <row r="2860" spans="1:10" ht="36" x14ac:dyDescent="0.3">
      <c r="A2860" s="84" t="s">
        <v>6555</v>
      </c>
      <c r="B2860" s="85" t="s">
        <v>145</v>
      </c>
      <c r="C2860" s="85" t="s">
        <v>145</v>
      </c>
      <c r="D2860" s="85" t="s">
        <v>6556</v>
      </c>
      <c r="E2860" s="85" t="s">
        <v>100</v>
      </c>
      <c r="F2860" s="85" t="s">
        <v>602</v>
      </c>
      <c r="G2860" s="85" t="s">
        <v>603</v>
      </c>
      <c r="H2860" s="86" t="s">
        <v>118</v>
      </c>
      <c r="I2860" s="86">
        <v>44923</v>
      </c>
      <c r="J2860" s="87">
        <v>4542827.51</v>
      </c>
    </row>
    <row r="2861" spans="1:10" ht="36" x14ac:dyDescent="0.3">
      <c r="A2861" s="84" t="s">
        <v>6557</v>
      </c>
      <c r="B2861" s="85" t="s">
        <v>145</v>
      </c>
      <c r="C2861" s="85" t="s">
        <v>145</v>
      </c>
      <c r="D2861" s="85" t="s">
        <v>6558</v>
      </c>
      <c r="E2861" s="85" t="s">
        <v>1318</v>
      </c>
      <c r="F2861" s="85" t="s">
        <v>100</v>
      </c>
      <c r="G2861" s="85" t="s">
        <v>100</v>
      </c>
      <c r="H2861" s="86" t="s">
        <v>118</v>
      </c>
      <c r="I2861" s="86">
        <v>45105</v>
      </c>
      <c r="J2861" s="87">
        <v>1589743.17</v>
      </c>
    </row>
    <row r="2862" spans="1:10" x14ac:dyDescent="0.3">
      <c r="A2862" s="84" t="s">
        <v>6559</v>
      </c>
      <c r="B2862" s="85" t="s">
        <v>145</v>
      </c>
      <c r="C2862" s="85" t="s">
        <v>145</v>
      </c>
      <c r="D2862" s="85" t="s">
        <v>6560</v>
      </c>
      <c r="E2862" s="85" t="s">
        <v>100</v>
      </c>
      <c r="F2862" s="85" t="s">
        <v>100</v>
      </c>
      <c r="G2862" s="85" t="s">
        <v>100</v>
      </c>
      <c r="H2862" s="86" t="s">
        <v>118</v>
      </c>
      <c r="I2862" s="86">
        <v>44587</v>
      </c>
      <c r="J2862" s="87">
        <v>4356560</v>
      </c>
    </row>
    <row r="2863" spans="1:10" ht="24" x14ac:dyDescent="0.3">
      <c r="A2863" s="84" t="s">
        <v>6561</v>
      </c>
      <c r="B2863" s="85" t="s">
        <v>145</v>
      </c>
      <c r="C2863" s="85" t="s">
        <v>145</v>
      </c>
      <c r="D2863" s="85" t="s">
        <v>6562</v>
      </c>
      <c r="E2863" s="85" t="s">
        <v>100</v>
      </c>
      <c r="F2863" s="85" t="s">
        <v>100</v>
      </c>
      <c r="G2863" s="85" t="s">
        <v>100</v>
      </c>
      <c r="H2863" s="86" t="s">
        <v>118</v>
      </c>
      <c r="I2863" s="86">
        <v>44677</v>
      </c>
      <c r="J2863" s="87">
        <v>1044780</v>
      </c>
    </row>
    <row r="2864" spans="1:10" ht="36" x14ac:dyDescent="0.3">
      <c r="A2864" s="84" t="s">
        <v>6563</v>
      </c>
      <c r="B2864" s="85" t="s">
        <v>145</v>
      </c>
      <c r="C2864" s="85" t="s">
        <v>145</v>
      </c>
      <c r="D2864" s="85" t="s">
        <v>6564</v>
      </c>
      <c r="E2864" s="85" t="s">
        <v>1596</v>
      </c>
      <c r="F2864" s="85" t="s">
        <v>100</v>
      </c>
      <c r="G2864" s="85" t="s">
        <v>100</v>
      </c>
      <c r="H2864" s="86" t="s">
        <v>118</v>
      </c>
      <c r="I2864" s="86">
        <v>45288</v>
      </c>
      <c r="J2864" s="87">
        <v>3002038.62</v>
      </c>
    </row>
    <row r="2865" spans="1:10" x14ac:dyDescent="0.3">
      <c r="A2865" s="84" t="s">
        <v>6565</v>
      </c>
      <c r="B2865" s="85" t="s">
        <v>145</v>
      </c>
      <c r="C2865" s="85" t="s">
        <v>145</v>
      </c>
      <c r="D2865" s="85" t="s">
        <v>6566</v>
      </c>
      <c r="E2865" s="85" t="s">
        <v>100</v>
      </c>
      <c r="F2865" s="85" t="s">
        <v>100</v>
      </c>
      <c r="G2865" s="85" t="s">
        <v>100</v>
      </c>
      <c r="H2865" s="86" t="s">
        <v>118</v>
      </c>
      <c r="I2865" s="86">
        <v>44228</v>
      </c>
      <c r="J2865" s="87">
        <v>960746.4</v>
      </c>
    </row>
    <row r="2866" spans="1:10" ht="24" x14ac:dyDescent="0.3">
      <c r="A2866" s="84" t="s">
        <v>6567</v>
      </c>
      <c r="B2866" s="85" t="s">
        <v>145</v>
      </c>
      <c r="C2866" s="85" t="s">
        <v>145</v>
      </c>
      <c r="D2866" s="85" t="s">
        <v>6568</v>
      </c>
      <c r="E2866" s="85" t="s">
        <v>100</v>
      </c>
      <c r="F2866" s="85" t="s">
        <v>130</v>
      </c>
      <c r="G2866" s="85" t="s">
        <v>440</v>
      </c>
      <c r="H2866" s="86" t="s">
        <v>118</v>
      </c>
      <c r="I2866" s="86">
        <v>44918</v>
      </c>
      <c r="J2866" s="87">
        <v>1411089.19</v>
      </c>
    </row>
    <row r="2867" spans="1:10" x14ac:dyDescent="0.3">
      <c r="A2867" s="88" t="s">
        <v>6569</v>
      </c>
      <c r="B2867" s="89" t="s">
        <v>145</v>
      </c>
      <c r="C2867" s="89" t="s">
        <v>145</v>
      </c>
      <c r="D2867" s="89" t="s">
        <v>6570</v>
      </c>
      <c r="E2867" s="89" t="s">
        <v>100</v>
      </c>
      <c r="F2867" s="89" t="s">
        <v>100</v>
      </c>
      <c r="G2867" s="89" t="s">
        <v>100</v>
      </c>
      <c r="H2867" s="90" t="s">
        <v>118</v>
      </c>
      <c r="I2867" s="90">
        <v>45624</v>
      </c>
      <c r="J2867" s="91">
        <v>180000</v>
      </c>
    </row>
    <row r="2868" spans="1:10" ht="48" x14ac:dyDescent="0.3">
      <c r="A2868" s="84" t="s">
        <v>6571</v>
      </c>
      <c r="B2868" s="85" t="s">
        <v>145</v>
      </c>
      <c r="C2868" s="85" t="s">
        <v>145</v>
      </c>
      <c r="D2868" s="85" t="s">
        <v>6572</v>
      </c>
      <c r="E2868" s="85" t="s">
        <v>100</v>
      </c>
      <c r="F2868" s="85" t="s">
        <v>158</v>
      </c>
      <c r="G2868" s="85" t="s">
        <v>1348</v>
      </c>
      <c r="H2868" s="86" t="s">
        <v>118</v>
      </c>
      <c r="I2868" s="86">
        <v>44741</v>
      </c>
      <c r="J2868" s="87">
        <v>4995889.3900000006</v>
      </c>
    </row>
    <row r="2869" spans="1:10" ht="36" x14ac:dyDescent="0.3">
      <c r="A2869" s="84" t="s">
        <v>6573</v>
      </c>
      <c r="B2869" s="85" t="s">
        <v>145</v>
      </c>
      <c r="C2869" s="85" t="s">
        <v>145</v>
      </c>
      <c r="D2869" s="85" t="s">
        <v>6574</v>
      </c>
      <c r="E2869" s="85" t="s">
        <v>6575</v>
      </c>
      <c r="F2869" s="85" t="s">
        <v>336</v>
      </c>
      <c r="G2869" s="85" t="s">
        <v>337</v>
      </c>
      <c r="H2869" s="86" t="s">
        <v>118</v>
      </c>
      <c r="I2869" s="86">
        <v>44925</v>
      </c>
      <c r="J2869" s="87">
        <v>13184323.709999997</v>
      </c>
    </row>
    <row r="2870" spans="1:10" ht="24" x14ac:dyDescent="0.3">
      <c r="A2870" s="84" t="s">
        <v>6576</v>
      </c>
      <c r="B2870" s="85" t="s">
        <v>145</v>
      </c>
      <c r="C2870" s="85" t="s">
        <v>145</v>
      </c>
      <c r="D2870" s="85" t="s">
        <v>6577</v>
      </c>
      <c r="E2870" s="85" t="s">
        <v>100</v>
      </c>
      <c r="F2870" s="85" t="s">
        <v>1155</v>
      </c>
      <c r="G2870" s="85" t="s">
        <v>6578</v>
      </c>
      <c r="H2870" s="86" t="s">
        <v>118</v>
      </c>
      <c r="I2870" s="86">
        <v>45107</v>
      </c>
      <c r="J2870" s="87">
        <v>17993526.999999996</v>
      </c>
    </row>
    <row r="2871" spans="1:10" ht="36" x14ac:dyDescent="0.3">
      <c r="A2871" s="84" t="s">
        <v>6579</v>
      </c>
      <c r="B2871" s="85" t="s">
        <v>188</v>
      </c>
      <c r="C2871" s="85" t="s">
        <v>188</v>
      </c>
      <c r="D2871" s="85" t="s">
        <v>6580</v>
      </c>
      <c r="E2871" s="85" t="s">
        <v>2847</v>
      </c>
      <c r="F2871" s="85" t="s">
        <v>158</v>
      </c>
      <c r="G2871" s="85" t="s">
        <v>385</v>
      </c>
      <c r="H2871" s="86" t="s">
        <v>118</v>
      </c>
      <c r="I2871" s="86">
        <v>44806</v>
      </c>
      <c r="J2871" s="87">
        <v>12018901.549999999</v>
      </c>
    </row>
    <row r="2872" spans="1:10" ht="36" x14ac:dyDescent="0.3">
      <c r="A2872" s="84" t="s">
        <v>6581</v>
      </c>
      <c r="B2872" s="85" t="s">
        <v>3382</v>
      </c>
      <c r="C2872" s="85" t="s">
        <v>3382</v>
      </c>
      <c r="D2872" s="85" t="s">
        <v>6582</v>
      </c>
      <c r="E2872" s="85" t="s">
        <v>193</v>
      </c>
      <c r="F2872" s="85" t="s">
        <v>100</v>
      </c>
      <c r="G2872" s="85" t="s">
        <v>100</v>
      </c>
      <c r="H2872" s="86" t="s">
        <v>118</v>
      </c>
      <c r="I2872" s="86">
        <v>45169</v>
      </c>
      <c r="J2872" s="87">
        <v>4359788.1000000006</v>
      </c>
    </row>
    <row r="2873" spans="1:10" x14ac:dyDescent="0.3">
      <c r="A2873" s="84" t="s">
        <v>6583</v>
      </c>
      <c r="B2873" s="85" t="s">
        <v>145</v>
      </c>
      <c r="C2873" s="85" t="s">
        <v>145</v>
      </c>
      <c r="D2873" s="85" t="s">
        <v>6584</v>
      </c>
      <c r="E2873" s="85" t="s">
        <v>100</v>
      </c>
      <c r="F2873" s="85" t="s">
        <v>100</v>
      </c>
      <c r="G2873" s="85" t="s">
        <v>100</v>
      </c>
      <c r="H2873" s="86" t="s">
        <v>118</v>
      </c>
      <c r="I2873" s="86">
        <v>45107</v>
      </c>
      <c r="J2873" s="87">
        <v>21876180</v>
      </c>
    </row>
    <row r="2874" spans="1:10" ht="36" x14ac:dyDescent="0.3">
      <c r="A2874" s="84" t="s">
        <v>6585</v>
      </c>
      <c r="B2874" s="85" t="s">
        <v>188</v>
      </c>
      <c r="C2874" s="85" t="s">
        <v>188</v>
      </c>
      <c r="D2874" s="85" t="s">
        <v>6586</v>
      </c>
      <c r="E2874" s="85" t="s">
        <v>1818</v>
      </c>
      <c r="F2874" s="85" t="s">
        <v>100</v>
      </c>
      <c r="G2874" s="85" t="s">
        <v>100</v>
      </c>
      <c r="H2874" s="86" t="s">
        <v>118</v>
      </c>
      <c r="I2874" s="86">
        <v>44833</v>
      </c>
      <c r="J2874" s="87">
        <v>22617827.880000003</v>
      </c>
    </row>
    <row r="2875" spans="1:10" ht="24" x14ac:dyDescent="0.3">
      <c r="A2875" s="84" t="s">
        <v>6587</v>
      </c>
      <c r="B2875" s="85" t="s">
        <v>188</v>
      </c>
      <c r="C2875" s="85" t="s">
        <v>188</v>
      </c>
      <c r="D2875" s="85" t="s">
        <v>6588</v>
      </c>
      <c r="E2875" s="85" t="s">
        <v>3145</v>
      </c>
      <c r="F2875" s="85" t="s">
        <v>130</v>
      </c>
      <c r="G2875" s="85" t="s">
        <v>298</v>
      </c>
      <c r="H2875" s="86" t="s">
        <v>118</v>
      </c>
      <c r="I2875" s="86">
        <v>44831</v>
      </c>
      <c r="J2875" s="87">
        <v>11723243.449999997</v>
      </c>
    </row>
    <row r="2876" spans="1:10" x14ac:dyDescent="0.3">
      <c r="A2876" s="84" t="s">
        <v>6589</v>
      </c>
      <c r="B2876" s="85" t="s">
        <v>145</v>
      </c>
      <c r="C2876" s="85" t="s">
        <v>145</v>
      </c>
      <c r="D2876" s="85" t="s">
        <v>6590</v>
      </c>
      <c r="E2876" s="85" t="s">
        <v>100</v>
      </c>
      <c r="F2876" s="85" t="s">
        <v>100</v>
      </c>
      <c r="G2876" s="85" t="s">
        <v>100</v>
      </c>
      <c r="H2876" s="86" t="s">
        <v>118</v>
      </c>
      <c r="I2876" s="86">
        <v>44368</v>
      </c>
      <c r="J2876" s="87">
        <v>386340</v>
      </c>
    </row>
    <row r="2877" spans="1:10" ht="24" x14ac:dyDescent="0.3">
      <c r="A2877" s="84" t="s">
        <v>6591</v>
      </c>
      <c r="B2877" s="85" t="s">
        <v>145</v>
      </c>
      <c r="C2877" s="85" t="s">
        <v>145</v>
      </c>
      <c r="D2877" s="85" t="s">
        <v>6592</v>
      </c>
      <c r="E2877" s="85" t="s">
        <v>100</v>
      </c>
      <c r="F2877" s="85" t="s">
        <v>100</v>
      </c>
      <c r="G2877" s="85" t="s">
        <v>100</v>
      </c>
      <c r="H2877" s="86" t="s">
        <v>118</v>
      </c>
      <c r="I2877" s="86">
        <v>44498</v>
      </c>
      <c r="J2877" s="87">
        <v>2068040</v>
      </c>
    </row>
    <row r="2878" spans="1:10" ht="36" x14ac:dyDescent="0.3">
      <c r="A2878" s="84" t="s">
        <v>6593</v>
      </c>
      <c r="B2878" s="85" t="s">
        <v>145</v>
      </c>
      <c r="C2878" s="85" t="s">
        <v>145</v>
      </c>
      <c r="D2878" s="85" t="s">
        <v>6594</v>
      </c>
      <c r="E2878" s="85" t="s">
        <v>100</v>
      </c>
      <c r="F2878" s="85" t="s">
        <v>100</v>
      </c>
      <c r="G2878" s="85" t="s">
        <v>100</v>
      </c>
      <c r="H2878" s="86" t="s">
        <v>118</v>
      </c>
      <c r="I2878" s="86">
        <v>44644</v>
      </c>
      <c r="J2878" s="87">
        <v>601399.28</v>
      </c>
    </row>
    <row r="2879" spans="1:10" ht="24" x14ac:dyDescent="0.3">
      <c r="A2879" s="84" t="s">
        <v>6595</v>
      </c>
      <c r="B2879" s="85" t="s">
        <v>145</v>
      </c>
      <c r="C2879" s="85" t="s">
        <v>145</v>
      </c>
      <c r="D2879" s="85" t="s">
        <v>6596</v>
      </c>
      <c r="E2879" s="85" t="s">
        <v>100</v>
      </c>
      <c r="F2879" s="85" t="s">
        <v>100</v>
      </c>
      <c r="G2879" s="85" t="s">
        <v>100</v>
      </c>
      <c r="H2879" s="86" t="s">
        <v>118</v>
      </c>
      <c r="I2879" s="86">
        <v>45321</v>
      </c>
      <c r="J2879" s="87">
        <v>62808900</v>
      </c>
    </row>
    <row r="2880" spans="1:10" ht="24" x14ac:dyDescent="0.3">
      <c r="A2880" s="84" t="s">
        <v>6597</v>
      </c>
      <c r="B2880" s="85" t="s">
        <v>145</v>
      </c>
      <c r="C2880" s="85" t="s">
        <v>145</v>
      </c>
      <c r="D2880" s="85" t="s">
        <v>6598</v>
      </c>
      <c r="E2880" s="85" t="s">
        <v>100</v>
      </c>
      <c r="F2880" s="85" t="s">
        <v>100</v>
      </c>
      <c r="G2880" s="85" t="s">
        <v>100</v>
      </c>
      <c r="H2880" s="86" t="s">
        <v>118</v>
      </c>
      <c r="I2880" s="86">
        <v>44228</v>
      </c>
      <c r="J2880" s="87">
        <v>1985040</v>
      </c>
    </row>
    <row r="2881" spans="1:10" x14ac:dyDescent="0.3">
      <c r="A2881" s="84" t="s">
        <v>6599</v>
      </c>
      <c r="B2881" s="85" t="s">
        <v>145</v>
      </c>
      <c r="C2881" s="85" t="s">
        <v>145</v>
      </c>
      <c r="D2881" s="85" t="s">
        <v>6600</v>
      </c>
      <c r="E2881" s="85" t="s">
        <v>100</v>
      </c>
      <c r="F2881" s="85" t="s">
        <v>100</v>
      </c>
      <c r="G2881" s="85" t="s">
        <v>100</v>
      </c>
      <c r="H2881" s="86" t="s">
        <v>118</v>
      </c>
      <c r="I2881" s="86">
        <v>44228</v>
      </c>
      <c r="J2881" s="87">
        <v>5269383.7299999986</v>
      </c>
    </row>
    <row r="2882" spans="1:10" x14ac:dyDescent="0.3">
      <c r="A2882" s="84" t="s">
        <v>6601</v>
      </c>
      <c r="B2882" s="85" t="s">
        <v>145</v>
      </c>
      <c r="C2882" s="85" t="s">
        <v>145</v>
      </c>
      <c r="D2882" s="85" t="s">
        <v>6602</v>
      </c>
      <c r="E2882" s="85" t="s">
        <v>100</v>
      </c>
      <c r="F2882" s="85" t="s">
        <v>100</v>
      </c>
      <c r="G2882" s="85" t="s">
        <v>100</v>
      </c>
      <c r="H2882" s="86" t="s">
        <v>118</v>
      </c>
      <c r="I2882" s="86">
        <v>44228</v>
      </c>
      <c r="J2882" s="87">
        <v>567120</v>
      </c>
    </row>
    <row r="2883" spans="1:10" x14ac:dyDescent="0.3">
      <c r="A2883" s="84" t="s">
        <v>6603</v>
      </c>
      <c r="B2883" s="85" t="s">
        <v>145</v>
      </c>
      <c r="C2883" s="85" t="s">
        <v>145</v>
      </c>
      <c r="D2883" s="85" t="s">
        <v>6604</v>
      </c>
      <c r="E2883" s="85" t="s">
        <v>100</v>
      </c>
      <c r="F2883" s="85" t="s">
        <v>100</v>
      </c>
      <c r="G2883" s="85" t="s">
        <v>100</v>
      </c>
      <c r="H2883" s="86" t="s">
        <v>118</v>
      </c>
      <c r="I2883" s="86">
        <v>44347</v>
      </c>
      <c r="J2883" s="87">
        <v>5568540</v>
      </c>
    </row>
    <row r="2884" spans="1:10" x14ac:dyDescent="0.3">
      <c r="A2884" s="84" t="s">
        <v>6605</v>
      </c>
      <c r="B2884" s="85" t="s">
        <v>145</v>
      </c>
      <c r="C2884" s="85" t="s">
        <v>145</v>
      </c>
      <c r="D2884" s="85" t="s">
        <v>6606</v>
      </c>
      <c r="E2884" s="85" t="s">
        <v>100</v>
      </c>
      <c r="F2884" s="85" t="s">
        <v>100</v>
      </c>
      <c r="G2884" s="85" t="s">
        <v>100</v>
      </c>
      <c r="H2884" s="86" t="s">
        <v>118</v>
      </c>
      <c r="I2884" s="86">
        <v>44228</v>
      </c>
      <c r="J2884" s="87">
        <v>312210</v>
      </c>
    </row>
    <row r="2885" spans="1:10" ht="24" x14ac:dyDescent="0.3">
      <c r="A2885" s="84" t="s">
        <v>6607</v>
      </c>
      <c r="B2885" s="85" t="s">
        <v>145</v>
      </c>
      <c r="C2885" s="85" t="s">
        <v>145</v>
      </c>
      <c r="D2885" s="85" t="s">
        <v>6608</v>
      </c>
      <c r="E2885" s="85" t="s">
        <v>100</v>
      </c>
      <c r="F2885" s="85" t="s">
        <v>100</v>
      </c>
      <c r="G2885" s="85" t="s">
        <v>100</v>
      </c>
      <c r="H2885" s="86" t="s">
        <v>118</v>
      </c>
      <c r="I2885" s="86">
        <v>44580</v>
      </c>
      <c r="J2885" s="87">
        <v>9164750</v>
      </c>
    </row>
    <row r="2886" spans="1:10" ht="36" x14ac:dyDescent="0.3">
      <c r="A2886" s="84" t="s">
        <v>6609</v>
      </c>
      <c r="B2886" s="85" t="s">
        <v>145</v>
      </c>
      <c r="C2886" s="85" t="s">
        <v>145</v>
      </c>
      <c r="D2886" s="85" t="s">
        <v>6610</v>
      </c>
      <c r="E2886" s="85" t="s">
        <v>100</v>
      </c>
      <c r="F2886" s="85" t="s">
        <v>100</v>
      </c>
      <c r="G2886" s="85" t="s">
        <v>100</v>
      </c>
      <c r="H2886" s="86" t="s">
        <v>118</v>
      </c>
      <c r="I2886" s="86">
        <v>44652</v>
      </c>
      <c r="J2886" s="87">
        <v>870720</v>
      </c>
    </row>
    <row r="2887" spans="1:10" ht="24" x14ac:dyDescent="0.3">
      <c r="A2887" s="84" t="s">
        <v>6611</v>
      </c>
      <c r="B2887" s="85" t="s">
        <v>145</v>
      </c>
      <c r="C2887" s="85" t="s">
        <v>145</v>
      </c>
      <c r="D2887" s="85" t="s">
        <v>6612</v>
      </c>
      <c r="E2887" s="85" t="s">
        <v>100</v>
      </c>
      <c r="F2887" s="85" t="s">
        <v>100</v>
      </c>
      <c r="G2887" s="85" t="s">
        <v>100</v>
      </c>
      <c r="H2887" s="86" t="s">
        <v>118</v>
      </c>
      <c r="I2887" s="86">
        <v>44719</v>
      </c>
      <c r="J2887" s="87">
        <v>3028470</v>
      </c>
    </row>
    <row r="2888" spans="1:10" x14ac:dyDescent="0.3">
      <c r="A2888" s="84" t="s">
        <v>6613</v>
      </c>
      <c r="B2888" s="85" t="s">
        <v>145</v>
      </c>
      <c r="C2888" s="85" t="s">
        <v>145</v>
      </c>
      <c r="D2888" s="85" t="s">
        <v>6614</v>
      </c>
      <c r="E2888" s="85" t="s">
        <v>100</v>
      </c>
      <c r="F2888" s="85" t="s">
        <v>100</v>
      </c>
      <c r="G2888" s="85" t="s">
        <v>100</v>
      </c>
      <c r="H2888" s="86" t="s">
        <v>118</v>
      </c>
      <c r="I2888" s="86">
        <v>44228</v>
      </c>
      <c r="J2888" s="87">
        <v>106380</v>
      </c>
    </row>
    <row r="2889" spans="1:10" ht="24" x14ac:dyDescent="0.3">
      <c r="A2889" s="84" t="s">
        <v>6615</v>
      </c>
      <c r="B2889" s="85" t="s">
        <v>145</v>
      </c>
      <c r="C2889" s="85" t="s">
        <v>145</v>
      </c>
      <c r="D2889" s="85" t="s">
        <v>6616</v>
      </c>
      <c r="E2889" s="85" t="s">
        <v>100</v>
      </c>
      <c r="F2889" s="85" t="s">
        <v>100</v>
      </c>
      <c r="G2889" s="85" t="s">
        <v>100</v>
      </c>
      <c r="H2889" s="86" t="s">
        <v>118</v>
      </c>
      <c r="I2889" s="86">
        <v>44614</v>
      </c>
      <c r="J2889" s="87">
        <v>1402440</v>
      </c>
    </row>
    <row r="2890" spans="1:10" x14ac:dyDescent="0.3">
      <c r="A2890" s="84" t="s">
        <v>6617</v>
      </c>
      <c r="B2890" s="85" t="s">
        <v>145</v>
      </c>
      <c r="C2890" s="85" t="s">
        <v>145</v>
      </c>
      <c r="D2890" s="85" t="s">
        <v>6618</v>
      </c>
      <c r="E2890" s="85" t="s">
        <v>100</v>
      </c>
      <c r="F2890" s="85" t="s">
        <v>100</v>
      </c>
      <c r="G2890" s="85" t="s">
        <v>100</v>
      </c>
      <c r="H2890" s="86" t="s">
        <v>118</v>
      </c>
      <c r="I2890" s="86">
        <v>44616</v>
      </c>
      <c r="J2890" s="87">
        <v>668280</v>
      </c>
    </row>
    <row r="2891" spans="1:10" x14ac:dyDescent="0.3">
      <c r="A2891" s="84" t="s">
        <v>6619</v>
      </c>
      <c r="B2891" s="85" t="s">
        <v>145</v>
      </c>
      <c r="C2891" s="85" t="s">
        <v>145</v>
      </c>
      <c r="D2891" s="85" t="s">
        <v>6620</v>
      </c>
      <c r="E2891" s="85" t="s">
        <v>100</v>
      </c>
      <c r="F2891" s="85" t="s">
        <v>100</v>
      </c>
      <c r="G2891" s="85" t="s">
        <v>100</v>
      </c>
      <c r="H2891" s="86" t="s">
        <v>118</v>
      </c>
      <c r="I2891" s="86">
        <v>44228</v>
      </c>
      <c r="J2891" s="87">
        <v>1364110</v>
      </c>
    </row>
    <row r="2892" spans="1:10" ht="36" x14ac:dyDescent="0.3">
      <c r="A2892" s="84" t="s">
        <v>6621</v>
      </c>
      <c r="B2892" s="85" t="s">
        <v>145</v>
      </c>
      <c r="C2892" s="85" t="s">
        <v>145</v>
      </c>
      <c r="D2892" s="85" t="s">
        <v>6622</v>
      </c>
      <c r="E2892" s="85" t="s">
        <v>6194</v>
      </c>
      <c r="F2892" s="85" t="s">
        <v>100</v>
      </c>
      <c r="G2892" s="85" t="s">
        <v>100</v>
      </c>
      <c r="H2892" s="86" t="s">
        <v>118</v>
      </c>
      <c r="I2892" s="86">
        <v>45474</v>
      </c>
      <c r="J2892" s="87">
        <v>657092.64</v>
      </c>
    </row>
    <row r="2893" spans="1:10" x14ac:dyDescent="0.3">
      <c r="A2893" s="84" t="s">
        <v>6623</v>
      </c>
      <c r="B2893" s="85" t="s">
        <v>145</v>
      </c>
      <c r="C2893" s="85" t="s">
        <v>145</v>
      </c>
      <c r="D2893" s="85" t="s">
        <v>6624</v>
      </c>
      <c r="E2893" s="85" t="s">
        <v>100</v>
      </c>
      <c r="F2893" s="85" t="s">
        <v>100</v>
      </c>
      <c r="G2893" s="85" t="s">
        <v>100</v>
      </c>
      <c r="H2893" s="86" t="s">
        <v>118</v>
      </c>
      <c r="I2893" s="86">
        <v>44790</v>
      </c>
      <c r="J2893" s="87">
        <v>1892270</v>
      </c>
    </row>
    <row r="2894" spans="1:10" ht="24" x14ac:dyDescent="0.3">
      <c r="A2894" s="84" t="s">
        <v>6625</v>
      </c>
      <c r="B2894" s="85" t="s">
        <v>145</v>
      </c>
      <c r="C2894" s="85" t="s">
        <v>145</v>
      </c>
      <c r="D2894" s="85" t="s">
        <v>6626</v>
      </c>
      <c r="E2894" s="85" t="s">
        <v>100</v>
      </c>
      <c r="F2894" s="85" t="s">
        <v>100</v>
      </c>
      <c r="G2894" s="85" t="s">
        <v>100</v>
      </c>
      <c r="H2894" s="86" t="s">
        <v>118</v>
      </c>
      <c r="I2894" s="86">
        <v>45414</v>
      </c>
      <c r="J2894" s="87">
        <v>356250</v>
      </c>
    </row>
    <row r="2895" spans="1:10" ht="24" x14ac:dyDescent="0.3">
      <c r="A2895" s="84" t="s">
        <v>6627</v>
      </c>
      <c r="B2895" s="85" t="s">
        <v>145</v>
      </c>
      <c r="C2895" s="85" t="s">
        <v>145</v>
      </c>
      <c r="D2895" s="85" t="s">
        <v>6628</v>
      </c>
      <c r="E2895" s="85" t="s">
        <v>100</v>
      </c>
      <c r="F2895" s="85" t="s">
        <v>100</v>
      </c>
      <c r="G2895" s="85" t="s">
        <v>100</v>
      </c>
      <c r="H2895" s="86" t="s">
        <v>118</v>
      </c>
      <c r="I2895" s="86">
        <v>45779</v>
      </c>
      <c r="J2895" s="87">
        <v>90000</v>
      </c>
    </row>
    <row r="2896" spans="1:10" ht="24" x14ac:dyDescent="0.3">
      <c r="A2896" s="84" t="s">
        <v>6629</v>
      </c>
      <c r="B2896" s="85" t="s">
        <v>145</v>
      </c>
      <c r="C2896" s="85" t="s">
        <v>145</v>
      </c>
      <c r="D2896" s="85" t="s">
        <v>6630</v>
      </c>
      <c r="E2896" s="85" t="s">
        <v>100</v>
      </c>
      <c r="F2896" s="85" t="s">
        <v>336</v>
      </c>
      <c r="G2896" s="85" t="s">
        <v>337</v>
      </c>
      <c r="H2896" s="86" t="s">
        <v>118</v>
      </c>
      <c r="I2896" s="86">
        <v>45110</v>
      </c>
      <c r="J2896" s="87">
        <v>9515396.0500000007</v>
      </c>
    </row>
    <row r="2897" spans="1:10" x14ac:dyDescent="0.3">
      <c r="A2897" s="84" t="s">
        <v>6631</v>
      </c>
      <c r="B2897" s="85" t="s">
        <v>145</v>
      </c>
      <c r="C2897" s="85" t="s">
        <v>145</v>
      </c>
      <c r="D2897" s="85" t="s">
        <v>6632</v>
      </c>
      <c r="E2897" s="85" t="s">
        <v>100</v>
      </c>
      <c r="F2897" s="85" t="s">
        <v>1194</v>
      </c>
      <c r="G2897" s="85" t="s">
        <v>4184</v>
      </c>
      <c r="H2897" s="86" t="s">
        <v>118</v>
      </c>
      <c r="I2897" s="86">
        <v>45112</v>
      </c>
      <c r="J2897" s="87">
        <v>102733664.56999999</v>
      </c>
    </row>
    <row r="2898" spans="1:10" ht="36" x14ac:dyDescent="0.3">
      <c r="A2898" s="84" t="s">
        <v>6633</v>
      </c>
      <c r="B2898" s="85" t="s">
        <v>145</v>
      </c>
      <c r="C2898" s="85" t="s">
        <v>145</v>
      </c>
      <c r="D2898" s="85" t="s">
        <v>6634</v>
      </c>
      <c r="E2898" s="85" t="s">
        <v>100</v>
      </c>
      <c r="F2898" s="85" t="s">
        <v>817</v>
      </c>
      <c r="G2898" s="85" t="s">
        <v>2472</v>
      </c>
      <c r="H2898" s="86" t="s">
        <v>118</v>
      </c>
      <c r="I2898" s="86">
        <v>45601</v>
      </c>
      <c r="J2898" s="87">
        <v>80244.66</v>
      </c>
    </row>
    <row r="2899" spans="1:10" x14ac:dyDescent="0.3">
      <c r="A2899" s="84" t="s">
        <v>6635</v>
      </c>
      <c r="B2899" s="85" t="s">
        <v>145</v>
      </c>
      <c r="C2899" s="85" t="s">
        <v>145</v>
      </c>
      <c r="D2899" s="85" t="s">
        <v>6636</v>
      </c>
      <c r="E2899" s="85" t="s">
        <v>100</v>
      </c>
      <c r="F2899" s="85" t="s">
        <v>100</v>
      </c>
      <c r="G2899" s="85" t="s">
        <v>100</v>
      </c>
      <c r="H2899" s="86" t="s">
        <v>118</v>
      </c>
      <c r="I2899" s="86">
        <v>44018</v>
      </c>
      <c r="J2899" s="87">
        <v>325026.43</v>
      </c>
    </row>
    <row r="2900" spans="1:10" ht="24" x14ac:dyDescent="0.3">
      <c r="A2900" s="84" t="s">
        <v>6637</v>
      </c>
      <c r="B2900" s="85" t="s">
        <v>145</v>
      </c>
      <c r="C2900" s="85" t="s">
        <v>145</v>
      </c>
      <c r="D2900" s="85" t="s">
        <v>6638</v>
      </c>
      <c r="E2900" s="85" t="s">
        <v>100</v>
      </c>
      <c r="F2900" s="85" t="s">
        <v>158</v>
      </c>
      <c r="G2900" s="85" t="s">
        <v>2467</v>
      </c>
      <c r="H2900" s="86" t="s">
        <v>118</v>
      </c>
      <c r="I2900" s="86">
        <v>44748</v>
      </c>
      <c r="J2900" s="87">
        <v>3082064.6099999989</v>
      </c>
    </row>
    <row r="2901" spans="1:10" ht="48" x14ac:dyDescent="0.3">
      <c r="A2901" s="84" t="s">
        <v>6639</v>
      </c>
      <c r="B2901" s="85" t="s">
        <v>188</v>
      </c>
      <c r="C2901" s="85" t="s">
        <v>188</v>
      </c>
      <c r="D2901" s="85" t="s">
        <v>6640</v>
      </c>
      <c r="E2901" s="85" t="s">
        <v>571</v>
      </c>
      <c r="F2901" s="85" t="s">
        <v>130</v>
      </c>
      <c r="G2901" s="85" t="s">
        <v>838</v>
      </c>
      <c r="H2901" s="86" t="s">
        <v>118</v>
      </c>
      <c r="I2901" s="86">
        <v>44932</v>
      </c>
      <c r="J2901" s="87">
        <v>25177311.169999994</v>
      </c>
    </row>
    <row r="2902" spans="1:10" x14ac:dyDescent="0.3">
      <c r="A2902" s="84" t="s">
        <v>6641</v>
      </c>
      <c r="B2902" s="85" t="s">
        <v>145</v>
      </c>
      <c r="C2902" s="85" t="s">
        <v>145</v>
      </c>
      <c r="D2902" s="85" t="s">
        <v>6642</v>
      </c>
      <c r="E2902" s="85" t="s">
        <v>100</v>
      </c>
      <c r="F2902" s="85" t="s">
        <v>100</v>
      </c>
      <c r="G2902" s="85" t="s">
        <v>100</v>
      </c>
      <c r="H2902" s="86" t="s">
        <v>118</v>
      </c>
      <c r="I2902" s="86">
        <v>44508</v>
      </c>
      <c r="J2902" s="87">
        <v>3226675.2000000002</v>
      </c>
    </row>
    <row r="2903" spans="1:10" ht="24" x14ac:dyDescent="0.3">
      <c r="A2903" s="84" t="s">
        <v>6643</v>
      </c>
      <c r="B2903" s="85" t="s">
        <v>145</v>
      </c>
      <c r="C2903" s="85" t="s">
        <v>145</v>
      </c>
      <c r="D2903" s="85" t="s">
        <v>6644</v>
      </c>
      <c r="E2903" s="85" t="s">
        <v>100</v>
      </c>
      <c r="F2903" s="85" t="s">
        <v>139</v>
      </c>
      <c r="G2903" s="85" t="s">
        <v>1362</v>
      </c>
      <c r="H2903" s="86" t="s">
        <v>118</v>
      </c>
      <c r="I2903" s="86">
        <v>44750</v>
      </c>
      <c r="J2903" s="87">
        <v>4173500.16</v>
      </c>
    </row>
    <row r="2904" spans="1:10" ht="24" x14ac:dyDescent="0.3">
      <c r="A2904" s="84" t="s">
        <v>6645</v>
      </c>
      <c r="B2904" s="85" t="s">
        <v>145</v>
      </c>
      <c r="C2904" s="85" t="s">
        <v>145</v>
      </c>
      <c r="D2904" s="85" t="s">
        <v>6646</v>
      </c>
      <c r="E2904" s="85" t="s">
        <v>100</v>
      </c>
      <c r="F2904" s="85" t="s">
        <v>853</v>
      </c>
      <c r="G2904" s="85" t="s">
        <v>3142</v>
      </c>
      <c r="H2904" s="86" t="s">
        <v>118</v>
      </c>
      <c r="I2904" s="86">
        <v>44386</v>
      </c>
      <c r="J2904" s="87">
        <v>1406781.26</v>
      </c>
    </row>
    <row r="2905" spans="1:10" x14ac:dyDescent="0.3">
      <c r="A2905" s="84" t="s">
        <v>6647</v>
      </c>
      <c r="B2905" s="85" t="s">
        <v>3382</v>
      </c>
      <c r="C2905" s="85" t="s">
        <v>3382</v>
      </c>
      <c r="D2905" s="85" t="s">
        <v>6648</v>
      </c>
      <c r="E2905" s="85" t="s">
        <v>100</v>
      </c>
      <c r="F2905" s="85" t="s">
        <v>130</v>
      </c>
      <c r="G2905" s="85" t="s">
        <v>1334</v>
      </c>
      <c r="H2905" s="86" t="s">
        <v>118</v>
      </c>
      <c r="I2905" s="86">
        <v>44697</v>
      </c>
      <c r="J2905" s="87">
        <v>3367768.55</v>
      </c>
    </row>
    <row r="2906" spans="1:10" x14ac:dyDescent="0.3">
      <c r="A2906" s="84" t="s">
        <v>6649</v>
      </c>
      <c r="B2906" s="85" t="s">
        <v>145</v>
      </c>
      <c r="C2906" s="85" t="s">
        <v>145</v>
      </c>
      <c r="D2906" s="85" t="s">
        <v>6650</v>
      </c>
      <c r="E2906" s="85" t="s">
        <v>100</v>
      </c>
      <c r="F2906" s="85" t="s">
        <v>100</v>
      </c>
      <c r="G2906" s="85" t="s">
        <v>100</v>
      </c>
      <c r="H2906" s="86" t="s">
        <v>118</v>
      </c>
      <c r="I2906" s="86">
        <v>44782</v>
      </c>
      <c r="J2906" s="87">
        <v>4123271.48</v>
      </c>
    </row>
    <row r="2907" spans="1:10" ht="24" x14ac:dyDescent="0.3">
      <c r="A2907" s="84" t="s">
        <v>6651</v>
      </c>
      <c r="B2907" s="85" t="s">
        <v>145</v>
      </c>
      <c r="C2907" s="85" t="s">
        <v>145</v>
      </c>
      <c r="D2907" s="85" t="s">
        <v>6652</v>
      </c>
      <c r="E2907" s="85" t="s">
        <v>100</v>
      </c>
      <c r="F2907" s="85" t="s">
        <v>100</v>
      </c>
      <c r="G2907" s="85" t="s">
        <v>100</v>
      </c>
      <c r="H2907" s="86" t="s">
        <v>118</v>
      </c>
      <c r="I2907" s="86">
        <v>45147</v>
      </c>
      <c r="J2907" s="87">
        <v>1336720</v>
      </c>
    </row>
    <row r="2908" spans="1:10" x14ac:dyDescent="0.3">
      <c r="A2908" s="84" t="s">
        <v>6653</v>
      </c>
      <c r="B2908" s="85" t="s">
        <v>145</v>
      </c>
      <c r="C2908" s="85" t="s">
        <v>145</v>
      </c>
      <c r="D2908" s="85" t="s">
        <v>6654</v>
      </c>
      <c r="E2908" s="85" t="s">
        <v>3097</v>
      </c>
      <c r="F2908" s="85" t="s">
        <v>100</v>
      </c>
      <c r="G2908" s="85" t="s">
        <v>100</v>
      </c>
      <c r="H2908" s="86" t="s">
        <v>118</v>
      </c>
      <c r="I2908" s="86">
        <v>44837</v>
      </c>
      <c r="J2908" s="87">
        <v>2346458.6</v>
      </c>
    </row>
    <row r="2909" spans="1:10" x14ac:dyDescent="0.3">
      <c r="A2909" s="84" t="s">
        <v>6655</v>
      </c>
      <c r="B2909" s="85" t="s">
        <v>145</v>
      </c>
      <c r="C2909" s="85" t="s">
        <v>145</v>
      </c>
      <c r="D2909" s="85" t="s">
        <v>6656</v>
      </c>
      <c r="E2909" s="85" t="s">
        <v>100</v>
      </c>
      <c r="F2909" s="85" t="s">
        <v>662</v>
      </c>
      <c r="G2909" s="85" t="s">
        <v>663</v>
      </c>
      <c r="H2909" s="86" t="s">
        <v>118</v>
      </c>
      <c r="I2909" s="86">
        <v>44825</v>
      </c>
      <c r="J2909" s="87">
        <v>588180.73</v>
      </c>
    </row>
    <row r="2910" spans="1:10" ht="24" x14ac:dyDescent="0.3">
      <c r="A2910" s="84" t="s">
        <v>6657</v>
      </c>
      <c r="B2910" s="85" t="s">
        <v>4453</v>
      </c>
      <c r="C2910" s="85" t="s">
        <v>4453</v>
      </c>
      <c r="D2910" s="85" t="s">
        <v>6658</v>
      </c>
      <c r="E2910" s="85" t="s">
        <v>100</v>
      </c>
      <c r="F2910" s="85" t="s">
        <v>162</v>
      </c>
      <c r="G2910" s="85" t="s">
        <v>163</v>
      </c>
      <c r="H2910" s="86" t="s">
        <v>118</v>
      </c>
      <c r="I2910" s="86">
        <v>45118</v>
      </c>
      <c r="J2910" s="87">
        <v>5608409.3900000006</v>
      </c>
    </row>
    <row r="2911" spans="1:10" x14ac:dyDescent="0.3">
      <c r="A2911" s="84" t="s">
        <v>6659</v>
      </c>
      <c r="B2911" s="85" t="s">
        <v>145</v>
      </c>
      <c r="C2911" s="85" t="s">
        <v>145</v>
      </c>
      <c r="D2911" s="85" t="s">
        <v>6660</v>
      </c>
      <c r="E2911" s="85" t="s">
        <v>100</v>
      </c>
      <c r="F2911" s="85" t="s">
        <v>100</v>
      </c>
      <c r="G2911" s="85" t="s">
        <v>100</v>
      </c>
      <c r="H2911" s="86" t="s">
        <v>118</v>
      </c>
      <c r="I2911" s="86">
        <v>45455</v>
      </c>
      <c r="J2911" s="87">
        <v>231840</v>
      </c>
    </row>
    <row r="2912" spans="1:10" ht="24" x14ac:dyDescent="0.3">
      <c r="A2912" s="84" t="s">
        <v>6661</v>
      </c>
      <c r="B2912" s="85" t="s">
        <v>145</v>
      </c>
      <c r="C2912" s="85" t="s">
        <v>145</v>
      </c>
      <c r="D2912" s="85" t="s">
        <v>6662</v>
      </c>
      <c r="E2912" s="85" t="s">
        <v>100</v>
      </c>
      <c r="F2912" s="85" t="s">
        <v>420</v>
      </c>
      <c r="G2912" s="85" t="s">
        <v>1057</v>
      </c>
      <c r="H2912" s="86" t="s">
        <v>118</v>
      </c>
      <c r="I2912" s="86">
        <v>44939</v>
      </c>
      <c r="J2912" s="87">
        <v>1308448.26</v>
      </c>
    </row>
    <row r="2913" spans="1:10" ht="24" x14ac:dyDescent="0.3">
      <c r="A2913" s="84" t="s">
        <v>6663</v>
      </c>
      <c r="B2913" s="85" t="s">
        <v>145</v>
      </c>
      <c r="C2913" s="85" t="s">
        <v>145</v>
      </c>
      <c r="D2913" s="85" t="s">
        <v>6664</v>
      </c>
      <c r="E2913" s="85" t="s">
        <v>100</v>
      </c>
      <c r="F2913" s="85" t="s">
        <v>100</v>
      </c>
      <c r="G2913" s="85" t="s">
        <v>100</v>
      </c>
      <c r="H2913" s="86" t="s">
        <v>118</v>
      </c>
      <c r="I2913" s="86">
        <v>44594</v>
      </c>
      <c r="J2913" s="87">
        <v>1803900</v>
      </c>
    </row>
    <row r="2914" spans="1:10" ht="24" x14ac:dyDescent="0.3">
      <c r="A2914" s="84" t="s">
        <v>6665</v>
      </c>
      <c r="B2914" s="85" t="s">
        <v>145</v>
      </c>
      <c r="C2914" s="85" t="s">
        <v>145</v>
      </c>
      <c r="D2914" s="85" t="s">
        <v>6666</v>
      </c>
      <c r="E2914" s="85" t="s">
        <v>100</v>
      </c>
      <c r="F2914" s="85" t="s">
        <v>100</v>
      </c>
      <c r="G2914" s="85" t="s">
        <v>100</v>
      </c>
      <c r="H2914" s="86" t="s">
        <v>118</v>
      </c>
      <c r="I2914" s="86">
        <v>44636</v>
      </c>
      <c r="J2914" s="87">
        <v>309768.38</v>
      </c>
    </row>
    <row r="2915" spans="1:10" ht="24" x14ac:dyDescent="0.3">
      <c r="A2915" s="84" t="s">
        <v>6667</v>
      </c>
      <c r="B2915" s="85" t="s">
        <v>145</v>
      </c>
      <c r="C2915" s="85" t="s">
        <v>145</v>
      </c>
      <c r="D2915" s="85" t="s">
        <v>6668</v>
      </c>
      <c r="E2915" s="85" t="s">
        <v>100</v>
      </c>
      <c r="F2915" s="85" t="s">
        <v>100</v>
      </c>
      <c r="G2915" s="85" t="s">
        <v>100</v>
      </c>
      <c r="H2915" s="86" t="s">
        <v>118</v>
      </c>
      <c r="I2915" s="86">
        <v>44228</v>
      </c>
      <c r="J2915" s="87">
        <v>40196.81</v>
      </c>
    </row>
    <row r="2916" spans="1:10" ht="24" x14ac:dyDescent="0.3">
      <c r="A2916" s="84" t="s">
        <v>6669</v>
      </c>
      <c r="B2916" s="85" t="s">
        <v>145</v>
      </c>
      <c r="C2916" s="85" t="s">
        <v>145</v>
      </c>
      <c r="D2916" s="85" t="s">
        <v>6670</v>
      </c>
      <c r="E2916" s="85" t="s">
        <v>100</v>
      </c>
      <c r="F2916" s="85" t="s">
        <v>100</v>
      </c>
      <c r="G2916" s="85" t="s">
        <v>100</v>
      </c>
      <c r="H2916" s="86" t="s">
        <v>118</v>
      </c>
      <c r="I2916" s="86">
        <v>44999</v>
      </c>
      <c r="J2916" s="87">
        <v>5812360</v>
      </c>
    </row>
    <row r="2917" spans="1:10" ht="36" x14ac:dyDescent="0.3">
      <c r="A2917" s="84" t="s">
        <v>6671</v>
      </c>
      <c r="B2917" s="85" t="s">
        <v>3654</v>
      </c>
      <c r="C2917" s="85" t="s">
        <v>3654</v>
      </c>
      <c r="D2917" s="85" t="s">
        <v>6672</v>
      </c>
      <c r="E2917" s="85" t="s">
        <v>100</v>
      </c>
      <c r="F2917" s="85" t="s">
        <v>162</v>
      </c>
      <c r="G2917" s="85" t="s">
        <v>163</v>
      </c>
      <c r="H2917" s="86" t="s">
        <v>118</v>
      </c>
      <c r="I2917" s="86">
        <v>44876</v>
      </c>
      <c r="J2917" s="87">
        <v>2000218.69</v>
      </c>
    </row>
    <row r="2918" spans="1:10" ht="36" x14ac:dyDescent="0.3">
      <c r="A2918" s="84" t="s">
        <v>6673</v>
      </c>
      <c r="B2918" s="85" t="s">
        <v>3654</v>
      </c>
      <c r="C2918" s="85" t="s">
        <v>3654</v>
      </c>
      <c r="D2918" s="85" t="s">
        <v>6674</v>
      </c>
      <c r="E2918" s="85" t="s">
        <v>100</v>
      </c>
      <c r="F2918" s="85" t="s">
        <v>853</v>
      </c>
      <c r="G2918" s="85" t="s">
        <v>854</v>
      </c>
      <c r="H2918" s="86" t="s">
        <v>118</v>
      </c>
      <c r="I2918" s="86">
        <v>44910</v>
      </c>
      <c r="J2918" s="87">
        <v>868078.12999999989</v>
      </c>
    </row>
    <row r="2919" spans="1:10" ht="24" x14ac:dyDescent="0.3">
      <c r="A2919" s="84" t="s">
        <v>6675</v>
      </c>
      <c r="B2919" s="85" t="s">
        <v>145</v>
      </c>
      <c r="C2919" s="85" t="s">
        <v>145</v>
      </c>
      <c r="D2919" s="85" t="s">
        <v>6676</v>
      </c>
      <c r="E2919" s="85" t="s">
        <v>100</v>
      </c>
      <c r="F2919" s="85" t="s">
        <v>100</v>
      </c>
      <c r="G2919" s="85" t="s">
        <v>100</v>
      </c>
      <c r="H2919" s="86" t="s">
        <v>118</v>
      </c>
      <c r="I2919" s="86">
        <v>44662</v>
      </c>
      <c r="J2919" s="87">
        <v>503034.22</v>
      </c>
    </row>
    <row r="2920" spans="1:10" ht="24" x14ac:dyDescent="0.3">
      <c r="A2920" s="84" t="s">
        <v>6677</v>
      </c>
      <c r="B2920" s="85" t="s">
        <v>145</v>
      </c>
      <c r="C2920" s="85" t="s">
        <v>145</v>
      </c>
      <c r="D2920" s="85" t="s">
        <v>6678</v>
      </c>
      <c r="E2920" s="85" t="s">
        <v>100</v>
      </c>
      <c r="F2920" s="85" t="s">
        <v>203</v>
      </c>
      <c r="G2920" s="85" t="s">
        <v>504</v>
      </c>
      <c r="H2920" s="86" t="s">
        <v>118</v>
      </c>
      <c r="I2920" s="86">
        <v>44757</v>
      </c>
      <c r="J2920" s="87">
        <v>4918676.8900000015</v>
      </c>
    </row>
    <row r="2921" spans="1:10" ht="24" x14ac:dyDescent="0.3">
      <c r="A2921" s="84" t="s">
        <v>6679</v>
      </c>
      <c r="B2921" s="85" t="s">
        <v>145</v>
      </c>
      <c r="C2921" s="85" t="s">
        <v>145</v>
      </c>
      <c r="D2921" s="85" t="s">
        <v>6680</v>
      </c>
      <c r="E2921" s="85" t="s">
        <v>100</v>
      </c>
      <c r="F2921" s="85" t="s">
        <v>100</v>
      </c>
      <c r="G2921" s="85" t="s">
        <v>100</v>
      </c>
      <c r="H2921" s="86" t="s">
        <v>118</v>
      </c>
      <c r="I2921" s="86">
        <v>44575</v>
      </c>
      <c r="J2921" s="87">
        <v>7548260</v>
      </c>
    </row>
    <row r="2922" spans="1:10" x14ac:dyDescent="0.3">
      <c r="A2922" s="84" t="s">
        <v>6681</v>
      </c>
      <c r="B2922" s="85" t="s">
        <v>145</v>
      </c>
      <c r="C2922" s="85" t="s">
        <v>145</v>
      </c>
      <c r="D2922" s="85" t="s">
        <v>6682</v>
      </c>
      <c r="E2922" s="85" t="s">
        <v>100</v>
      </c>
      <c r="F2922" s="85" t="s">
        <v>100</v>
      </c>
      <c r="G2922" s="85" t="s">
        <v>100</v>
      </c>
      <c r="H2922" s="86" t="s">
        <v>118</v>
      </c>
      <c r="I2922" s="86">
        <v>44722</v>
      </c>
      <c r="J2922" s="87">
        <v>1994640</v>
      </c>
    </row>
    <row r="2923" spans="1:10" ht="24" x14ac:dyDescent="0.3">
      <c r="A2923" s="84" t="s">
        <v>6683</v>
      </c>
      <c r="B2923" s="85" t="s">
        <v>145</v>
      </c>
      <c r="C2923" s="85" t="s">
        <v>145</v>
      </c>
      <c r="D2923" s="85" t="s">
        <v>6684</v>
      </c>
      <c r="E2923" s="85" t="s">
        <v>100</v>
      </c>
      <c r="F2923" s="85" t="s">
        <v>100</v>
      </c>
      <c r="G2923" s="85" t="s">
        <v>100</v>
      </c>
      <c r="H2923" s="86" t="s">
        <v>118</v>
      </c>
      <c r="I2923" s="86">
        <v>44741</v>
      </c>
      <c r="J2923" s="87">
        <v>1889510</v>
      </c>
    </row>
    <row r="2924" spans="1:10" x14ac:dyDescent="0.3">
      <c r="A2924" s="84" t="s">
        <v>6685</v>
      </c>
      <c r="B2924" s="85" t="s">
        <v>145</v>
      </c>
      <c r="C2924" s="85" t="s">
        <v>145</v>
      </c>
      <c r="D2924" s="85" t="s">
        <v>6686</v>
      </c>
      <c r="E2924" s="85" t="s">
        <v>100</v>
      </c>
      <c r="F2924" s="85" t="s">
        <v>100</v>
      </c>
      <c r="G2924" s="85" t="s">
        <v>100</v>
      </c>
      <c r="H2924" s="86" t="s">
        <v>118</v>
      </c>
      <c r="I2924" s="86">
        <v>45337</v>
      </c>
      <c r="J2924" s="87">
        <v>614250</v>
      </c>
    </row>
    <row r="2925" spans="1:10" x14ac:dyDescent="0.3">
      <c r="A2925" s="84" t="s">
        <v>6687</v>
      </c>
      <c r="B2925" s="85" t="s">
        <v>145</v>
      </c>
      <c r="C2925" s="85" t="s">
        <v>145</v>
      </c>
      <c r="D2925" s="85" t="s">
        <v>6688</v>
      </c>
      <c r="E2925" s="85" t="s">
        <v>100</v>
      </c>
      <c r="F2925" s="85" t="s">
        <v>100</v>
      </c>
      <c r="G2925" s="85" t="s">
        <v>100</v>
      </c>
      <c r="H2925" s="86" t="s">
        <v>118</v>
      </c>
      <c r="I2925" s="86">
        <v>44090</v>
      </c>
      <c r="J2925" s="87">
        <v>2127109.7799999998</v>
      </c>
    </row>
    <row r="2926" spans="1:10" ht="36" x14ac:dyDescent="0.3">
      <c r="A2926" s="84" t="s">
        <v>6689</v>
      </c>
      <c r="B2926" s="85" t="s">
        <v>145</v>
      </c>
      <c r="C2926" s="85" t="s">
        <v>145</v>
      </c>
      <c r="D2926" s="85" t="s">
        <v>6690</v>
      </c>
      <c r="E2926" s="85" t="s">
        <v>100</v>
      </c>
      <c r="F2926" s="85" t="s">
        <v>135</v>
      </c>
      <c r="G2926" s="85" t="s">
        <v>136</v>
      </c>
      <c r="H2926" s="86" t="s">
        <v>118</v>
      </c>
      <c r="I2926" s="86">
        <v>44839</v>
      </c>
      <c r="J2926" s="87">
        <v>15081514.710000001</v>
      </c>
    </row>
    <row r="2927" spans="1:10" ht="36" x14ac:dyDescent="0.3">
      <c r="A2927" s="84" t="s">
        <v>6691</v>
      </c>
      <c r="B2927" s="85" t="s">
        <v>115</v>
      </c>
      <c r="C2927" s="85" t="s">
        <v>115</v>
      </c>
      <c r="D2927" s="85" t="s">
        <v>6692</v>
      </c>
      <c r="E2927" s="85" t="s">
        <v>100</v>
      </c>
      <c r="F2927" s="85" t="s">
        <v>6693</v>
      </c>
      <c r="G2927" s="85" t="s">
        <v>6694</v>
      </c>
      <c r="H2927" s="86" t="s">
        <v>118</v>
      </c>
      <c r="I2927" s="86">
        <v>44942</v>
      </c>
      <c r="J2927" s="87">
        <v>5110319.2100000009</v>
      </c>
    </row>
    <row r="2928" spans="1:10" ht="24" x14ac:dyDescent="0.3">
      <c r="A2928" s="84" t="s">
        <v>6695</v>
      </c>
      <c r="B2928" s="85" t="s">
        <v>145</v>
      </c>
      <c r="C2928" s="85" t="s">
        <v>145</v>
      </c>
      <c r="D2928" s="85" t="s">
        <v>6696</v>
      </c>
      <c r="E2928" s="85" t="s">
        <v>100</v>
      </c>
      <c r="F2928" s="85" t="s">
        <v>336</v>
      </c>
      <c r="G2928" s="85" t="s">
        <v>337</v>
      </c>
      <c r="H2928" s="86" t="s">
        <v>118</v>
      </c>
      <c r="I2928" s="86">
        <v>44845</v>
      </c>
      <c r="J2928" s="87">
        <v>734794.20000000007</v>
      </c>
    </row>
    <row r="2929" spans="1:10" ht="24" x14ac:dyDescent="0.3">
      <c r="A2929" s="84" t="s">
        <v>6697</v>
      </c>
      <c r="B2929" s="85" t="s">
        <v>145</v>
      </c>
      <c r="C2929" s="85" t="s">
        <v>145</v>
      </c>
      <c r="D2929" s="85" t="s">
        <v>6698</v>
      </c>
      <c r="E2929" s="85" t="s">
        <v>1729</v>
      </c>
      <c r="F2929" s="85" t="s">
        <v>100</v>
      </c>
      <c r="G2929" s="85" t="s">
        <v>100</v>
      </c>
      <c r="H2929" s="86" t="s">
        <v>118</v>
      </c>
      <c r="I2929" s="86">
        <v>45428</v>
      </c>
      <c r="J2929" s="87">
        <v>2592929.3600000003</v>
      </c>
    </row>
    <row r="2930" spans="1:10" x14ac:dyDescent="0.3">
      <c r="A2930" s="84" t="s">
        <v>6699</v>
      </c>
      <c r="B2930" s="85" t="s">
        <v>145</v>
      </c>
      <c r="C2930" s="85" t="s">
        <v>145</v>
      </c>
      <c r="D2930" s="85" t="s">
        <v>6700</v>
      </c>
      <c r="E2930" s="85" t="s">
        <v>100</v>
      </c>
      <c r="F2930" s="85" t="s">
        <v>100</v>
      </c>
      <c r="G2930" s="85" t="s">
        <v>100</v>
      </c>
      <c r="H2930" s="86" t="s">
        <v>118</v>
      </c>
      <c r="I2930" s="86">
        <v>44347</v>
      </c>
      <c r="J2930" s="87">
        <v>348233.62000000005</v>
      </c>
    </row>
    <row r="2931" spans="1:10" x14ac:dyDescent="0.3">
      <c r="A2931" s="84" t="s">
        <v>6701</v>
      </c>
      <c r="B2931" s="85" t="s">
        <v>145</v>
      </c>
      <c r="C2931" s="85" t="s">
        <v>145</v>
      </c>
      <c r="D2931" s="85" t="s">
        <v>6702</v>
      </c>
      <c r="E2931" s="85" t="s">
        <v>100</v>
      </c>
      <c r="F2931" s="85" t="s">
        <v>100</v>
      </c>
      <c r="G2931" s="85" t="s">
        <v>100</v>
      </c>
      <c r="H2931" s="86" t="s">
        <v>118</v>
      </c>
      <c r="I2931" s="86">
        <v>45489</v>
      </c>
      <c r="J2931" s="87">
        <v>128140</v>
      </c>
    </row>
    <row r="2932" spans="1:10" ht="24" x14ac:dyDescent="0.3">
      <c r="A2932" s="84" t="s">
        <v>6703</v>
      </c>
      <c r="B2932" s="85" t="s">
        <v>145</v>
      </c>
      <c r="C2932" s="85" t="s">
        <v>145</v>
      </c>
      <c r="D2932" s="85" t="s">
        <v>6704</v>
      </c>
      <c r="E2932" s="85" t="s">
        <v>6542</v>
      </c>
      <c r="F2932" s="85" t="s">
        <v>100</v>
      </c>
      <c r="G2932" s="85" t="s">
        <v>100</v>
      </c>
      <c r="H2932" s="86" t="s">
        <v>118</v>
      </c>
      <c r="I2932" s="86">
        <v>45491</v>
      </c>
      <c r="J2932" s="87">
        <v>1897889.1399999997</v>
      </c>
    </row>
    <row r="2933" spans="1:10" ht="24" x14ac:dyDescent="0.3">
      <c r="A2933" s="84" t="s">
        <v>6705</v>
      </c>
      <c r="B2933" s="85" t="s">
        <v>145</v>
      </c>
      <c r="C2933" s="85" t="s">
        <v>145</v>
      </c>
      <c r="D2933" s="85" t="s">
        <v>6706</v>
      </c>
      <c r="E2933" s="85" t="s">
        <v>100</v>
      </c>
      <c r="F2933" s="85" t="s">
        <v>100</v>
      </c>
      <c r="G2933" s="85" t="s">
        <v>100</v>
      </c>
      <c r="H2933" s="86" t="s">
        <v>118</v>
      </c>
      <c r="I2933" s="86">
        <v>44508</v>
      </c>
      <c r="J2933" s="87">
        <v>1050920</v>
      </c>
    </row>
    <row r="2934" spans="1:10" ht="24" x14ac:dyDescent="0.3">
      <c r="A2934" s="84" t="s">
        <v>6707</v>
      </c>
      <c r="B2934" s="85" t="s">
        <v>145</v>
      </c>
      <c r="C2934" s="85" t="s">
        <v>145</v>
      </c>
      <c r="D2934" s="85" t="s">
        <v>6708</v>
      </c>
      <c r="E2934" s="85" t="s">
        <v>100</v>
      </c>
      <c r="F2934" s="85" t="s">
        <v>100</v>
      </c>
      <c r="G2934" s="85" t="s">
        <v>100</v>
      </c>
      <c r="H2934" s="86" t="s">
        <v>118</v>
      </c>
      <c r="I2934" s="86">
        <v>44636</v>
      </c>
      <c r="J2934" s="87">
        <v>248320</v>
      </c>
    </row>
    <row r="2935" spans="1:10" ht="24" x14ac:dyDescent="0.3">
      <c r="A2935" s="84" t="s">
        <v>6709</v>
      </c>
      <c r="B2935" s="85" t="s">
        <v>145</v>
      </c>
      <c r="C2935" s="85" t="s">
        <v>145</v>
      </c>
      <c r="D2935" s="85" t="s">
        <v>6710</v>
      </c>
      <c r="E2935" s="85" t="s">
        <v>100</v>
      </c>
      <c r="F2935" s="85" t="s">
        <v>100</v>
      </c>
      <c r="G2935" s="85" t="s">
        <v>100</v>
      </c>
      <c r="H2935" s="86" t="s">
        <v>118</v>
      </c>
      <c r="I2935" s="86">
        <v>44636</v>
      </c>
      <c r="J2935" s="87">
        <v>165800</v>
      </c>
    </row>
    <row r="2936" spans="1:10" x14ac:dyDescent="0.3">
      <c r="A2936" s="84" t="s">
        <v>6711</v>
      </c>
      <c r="B2936" s="85" t="s">
        <v>145</v>
      </c>
      <c r="C2936" s="85" t="s">
        <v>145</v>
      </c>
      <c r="D2936" s="85" t="s">
        <v>6712</v>
      </c>
      <c r="E2936" s="85" t="s">
        <v>100</v>
      </c>
      <c r="F2936" s="85" t="s">
        <v>100</v>
      </c>
      <c r="G2936" s="85" t="s">
        <v>100</v>
      </c>
      <c r="H2936" s="86" t="s">
        <v>118</v>
      </c>
      <c r="I2936" s="86">
        <v>44468</v>
      </c>
      <c r="J2936" s="87">
        <v>3010608</v>
      </c>
    </row>
    <row r="2937" spans="1:10" ht="24" x14ac:dyDescent="0.3">
      <c r="A2937" s="84" t="s">
        <v>6713</v>
      </c>
      <c r="B2937" s="85" t="s">
        <v>145</v>
      </c>
      <c r="C2937" s="85" t="s">
        <v>145</v>
      </c>
      <c r="D2937" s="85" t="s">
        <v>6714</v>
      </c>
      <c r="E2937" s="85" t="s">
        <v>100</v>
      </c>
      <c r="F2937" s="85" t="s">
        <v>100</v>
      </c>
      <c r="G2937" s="85" t="s">
        <v>100</v>
      </c>
      <c r="H2937" s="86" t="s">
        <v>118</v>
      </c>
      <c r="I2937" s="86">
        <v>44636</v>
      </c>
      <c r="J2937" s="87">
        <v>155220</v>
      </c>
    </row>
    <row r="2938" spans="1:10" ht="24" x14ac:dyDescent="0.3">
      <c r="A2938" s="84" t="s">
        <v>6715</v>
      </c>
      <c r="B2938" s="85" t="s">
        <v>145</v>
      </c>
      <c r="C2938" s="85" t="s">
        <v>145</v>
      </c>
      <c r="D2938" s="85" t="s">
        <v>6716</v>
      </c>
      <c r="E2938" s="85" t="s">
        <v>100</v>
      </c>
      <c r="F2938" s="85" t="s">
        <v>100</v>
      </c>
      <c r="G2938" s="85" t="s">
        <v>100</v>
      </c>
      <c r="H2938" s="86" t="s">
        <v>118</v>
      </c>
      <c r="I2938" s="86">
        <v>44662</v>
      </c>
      <c r="J2938" s="87">
        <v>857810</v>
      </c>
    </row>
    <row r="2939" spans="1:10" ht="24" x14ac:dyDescent="0.3">
      <c r="A2939" s="84" t="s">
        <v>6717</v>
      </c>
      <c r="B2939" s="85" t="s">
        <v>145</v>
      </c>
      <c r="C2939" s="85" t="s">
        <v>145</v>
      </c>
      <c r="D2939" s="85" t="s">
        <v>6718</v>
      </c>
      <c r="E2939" s="85" t="s">
        <v>100</v>
      </c>
      <c r="F2939" s="85" t="s">
        <v>100</v>
      </c>
      <c r="G2939" s="85" t="s">
        <v>100</v>
      </c>
      <c r="H2939" s="86" t="s">
        <v>118</v>
      </c>
      <c r="I2939" s="86">
        <v>44725</v>
      </c>
      <c r="J2939" s="87">
        <v>3190770</v>
      </c>
    </row>
    <row r="2940" spans="1:10" ht="36" x14ac:dyDescent="0.3">
      <c r="A2940" s="84" t="s">
        <v>6719</v>
      </c>
      <c r="B2940" s="85" t="s">
        <v>145</v>
      </c>
      <c r="C2940" s="85" t="s">
        <v>145</v>
      </c>
      <c r="D2940" s="85" t="s">
        <v>6720</v>
      </c>
      <c r="E2940" s="85" t="s">
        <v>100</v>
      </c>
      <c r="F2940" s="85" t="s">
        <v>162</v>
      </c>
      <c r="G2940" s="85" t="s">
        <v>1906</v>
      </c>
      <c r="H2940" s="86" t="s">
        <v>118</v>
      </c>
      <c r="I2940" s="86">
        <v>44761</v>
      </c>
      <c r="J2940" s="87">
        <v>7091285.0300000012</v>
      </c>
    </row>
    <row r="2941" spans="1:10" x14ac:dyDescent="0.3">
      <c r="A2941" s="84" t="s">
        <v>6721</v>
      </c>
      <c r="B2941" s="85" t="s">
        <v>145</v>
      </c>
      <c r="C2941" s="85" t="s">
        <v>145</v>
      </c>
      <c r="D2941" s="85" t="s">
        <v>6722</v>
      </c>
      <c r="E2941" s="85" t="s">
        <v>100</v>
      </c>
      <c r="F2941" s="85" t="s">
        <v>100</v>
      </c>
      <c r="G2941" s="85" t="s">
        <v>100</v>
      </c>
      <c r="H2941" s="86" t="s">
        <v>118</v>
      </c>
      <c r="I2941" s="86">
        <v>44398</v>
      </c>
      <c r="J2941" s="87">
        <v>15235442.08</v>
      </c>
    </row>
    <row r="2942" spans="1:10" x14ac:dyDescent="0.3">
      <c r="A2942" s="84" t="s">
        <v>6723</v>
      </c>
      <c r="B2942" s="85" t="s">
        <v>145</v>
      </c>
      <c r="C2942" s="85" t="s">
        <v>145</v>
      </c>
      <c r="D2942" s="85" t="s">
        <v>6724</v>
      </c>
      <c r="E2942" s="85" t="s">
        <v>100</v>
      </c>
      <c r="F2942" s="85" t="s">
        <v>100</v>
      </c>
      <c r="G2942" s="85" t="s">
        <v>100</v>
      </c>
      <c r="H2942" s="86" t="s">
        <v>118</v>
      </c>
      <c r="I2942" s="86">
        <v>44228</v>
      </c>
      <c r="J2942" s="87">
        <v>35000</v>
      </c>
    </row>
    <row r="2943" spans="1:10" x14ac:dyDescent="0.3">
      <c r="A2943" s="84" t="s">
        <v>6725</v>
      </c>
      <c r="B2943" s="85" t="s">
        <v>145</v>
      </c>
      <c r="C2943" s="85" t="s">
        <v>145</v>
      </c>
      <c r="D2943" s="85" t="s">
        <v>6726</v>
      </c>
      <c r="E2943" s="85" t="s">
        <v>100</v>
      </c>
      <c r="F2943" s="85" t="s">
        <v>100</v>
      </c>
      <c r="G2943" s="85" t="s">
        <v>100</v>
      </c>
      <c r="H2943" s="86" t="s">
        <v>118</v>
      </c>
      <c r="I2943" s="86">
        <v>44582</v>
      </c>
      <c r="J2943" s="87">
        <v>960480.7200000002</v>
      </c>
    </row>
    <row r="2944" spans="1:10" ht="24" x14ac:dyDescent="0.3">
      <c r="A2944" s="84" t="s">
        <v>6727</v>
      </c>
      <c r="B2944" s="85" t="s">
        <v>145</v>
      </c>
      <c r="C2944" s="85" t="s">
        <v>145</v>
      </c>
      <c r="D2944" s="85" t="s">
        <v>6728</v>
      </c>
      <c r="E2944" s="85" t="s">
        <v>100</v>
      </c>
      <c r="F2944" s="85" t="s">
        <v>100</v>
      </c>
      <c r="G2944" s="85" t="s">
        <v>100</v>
      </c>
      <c r="H2944" s="86" t="s">
        <v>118</v>
      </c>
      <c r="I2944" s="86">
        <v>45006</v>
      </c>
      <c r="J2944" s="87">
        <v>15999630</v>
      </c>
    </row>
    <row r="2945" spans="1:10" ht="24" x14ac:dyDescent="0.3">
      <c r="A2945" s="84" t="s">
        <v>6729</v>
      </c>
      <c r="B2945" s="85" t="s">
        <v>145</v>
      </c>
      <c r="C2945" s="85" t="s">
        <v>145</v>
      </c>
      <c r="D2945" s="85" t="s">
        <v>6730</v>
      </c>
      <c r="E2945" s="85" t="s">
        <v>100</v>
      </c>
      <c r="F2945" s="85" t="s">
        <v>577</v>
      </c>
      <c r="G2945" s="85" t="s">
        <v>578</v>
      </c>
      <c r="H2945" s="86" t="s">
        <v>118</v>
      </c>
      <c r="I2945" s="86">
        <v>44911</v>
      </c>
      <c r="J2945" s="87">
        <v>1165040.76</v>
      </c>
    </row>
    <row r="2946" spans="1:10" x14ac:dyDescent="0.3">
      <c r="A2946" s="84" t="s">
        <v>6731</v>
      </c>
      <c r="B2946" s="85" t="s">
        <v>145</v>
      </c>
      <c r="C2946" s="85" t="s">
        <v>145</v>
      </c>
      <c r="D2946" s="85" t="s">
        <v>6732</v>
      </c>
      <c r="E2946" s="85" t="s">
        <v>100</v>
      </c>
      <c r="F2946" s="85" t="s">
        <v>100</v>
      </c>
      <c r="G2946" s="85" t="s">
        <v>100</v>
      </c>
      <c r="H2946" s="86" t="s">
        <v>118</v>
      </c>
      <c r="I2946" s="86">
        <v>44886</v>
      </c>
      <c r="J2946" s="87">
        <v>75470065.140000015</v>
      </c>
    </row>
    <row r="2947" spans="1:10" ht="36" x14ac:dyDescent="0.3">
      <c r="A2947" s="84" t="s">
        <v>6733</v>
      </c>
      <c r="B2947" s="85" t="s">
        <v>120</v>
      </c>
      <c r="C2947" s="85" t="s">
        <v>120</v>
      </c>
      <c r="D2947" s="85" t="s">
        <v>6734</v>
      </c>
      <c r="E2947" s="85" t="s">
        <v>6735</v>
      </c>
      <c r="F2947" s="85" t="s">
        <v>162</v>
      </c>
      <c r="G2947" s="85" t="s">
        <v>163</v>
      </c>
      <c r="H2947" s="86" t="s">
        <v>118</v>
      </c>
      <c r="I2947" s="86">
        <v>44785</v>
      </c>
      <c r="J2947" s="87">
        <v>10802075</v>
      </c>
    </row>
    <row r="2948" spans="1:10" ht="36" x14ac:dyDescent="0.3">
      <c r="A2948" s="84" t="s">
        <v>6736</v>
      </c>
      <c r="B2948" s="85" t="s">
        <v>145</v>
      </c>
      <c r="C2948" s="85" t="s">
        <v>145</v>
      </c>
      <c r="D2948" s="85" t="s">
        <v>6737</v>
      </c>
      <c r="E2948" s="85" t="s">
        <v>100</v>
      </c>
      <c r="F2948" s="85" t="s">
        <v>100</v>
      </c>
      <c r="G2948" s="85" t="s">
        <v>100</v>
      </c>
      <c r="H2948" s="86" t="s">
        <v>118</v>
      </c>
      <c r="I2948" s="86">
        <v>44228</v>
      </c>
      <c r="J2948" s="87">
        <v>560800.80000000005</v>
      </c>
    </row>
    <row r="2949" spans="1:10" x14ac:dyDescent="0.3">
      <c r="A2949" s="84" t="s">
        <v>6738</v>
      </c>
      <c r="B2949" s="85" t="s">
        <v>145</v>
      </c>
      <c r="C2949" s="85" t="s">
        <v>145</v>
      </c>
      <c r="D2949" s="85" t="s">
        <v>6739</v>
      </c>
      <c r="E2949" s="85" t="s">
        <v>100</v>
      </c>
      <c r="F2949" s="85" t="s">
        <v>100</v>
      </c>
      <c r="G2949" s="85" t="s">
        <v>100</v>
      </c>
      <c r="H2949" s="86" t="s">
        <v>118</v>
      </c>
      <c r="I2949" s="86">
        <v>44228</v>
      </c>
      <c r="J2949" s="87">
        <v>347654.44</v>
      </c>
    </row>
    <row r="2950" spans="1:10" ht="24" x14ac:dyDescent="0.3">
      <c r="A2950" s="84" t="s">
        <v>6740</v>
      </c>
      <c r="B2950" s="85" t="s">
        <v>145</v>
      </c>
      <c r="C2950" s="85" t="s">
        <v>145</v>
      </c>
      <c r="D2950" s="85" t="s">
        <v>6741</v>
      </c>
      <c r="E2950" s="85" t="s">
        <v>100</v>
      </c>
      <c r="F2950" s="85" t="s">
        <v>100</v>
      </c>
      <c r="G2950" s="85" t="s">
        <v>100</v>
      </c>
      <c r="H2950" s="86" t="s">
        <v>118</v>
      </c>
      <c r="I2950" s="86">
        <v>45159</v>
      </c>
      <c r="J2950" s="87">
        <v>20400</v>
      </c>
    </row>
    <row r="2951" spans="1:10" ht="24" x14ac:dyDescent="0.3">
      <c r="A2951" s="84" t="s">
        <v>6742</v>
      </c>
      <c r="B2951" s="85" t="s">
        <v>145</v>
      </c>
      <c r="C2951" s="85" t="s">
        <v>145</v>
      </c>
      <c r="D2951" s="85" t="s">
        <v>6743</v>
      </c>
      <c r="E2951" s="85" t="s">
        <v>100</v>
      </c>
      <c r="F2951" s="85" t="s">
        <v>100</v>
      </c>
      <c r="G2951" s="85" t="s">
        <v>100</v>
      </c>
      <c r="H2951" s="86" t="s">
        <v>118</v>
      </c>
      <c r="I2951" s="86">
        <v>44228</v>
      </c>
      <c r="J2951" s="87">
        <v>52784.800000000003</v>
      </c>
    </row>
    <row r="2952" spans="1:10" x14ac:dyDescent="0.3">
      <c r="A2952" s="84" t="s">
        <v>6744</v>
      </c>
      <c r="B2952" s="85" t="s">
        <v>145</v>
      </c>
      <c r="C2952" s="85" t="s">
        <v>145</v>
      </c>
      <c r="D2952" s="85" t="s">
        <v>6745</v>
      </c>
      <c r="E2952" s="85" t="s">
        <v>100</v>
      </c>
      <c r="F2952" s="85" t="s">
        <v>100</v>
      </c>
      <c r="G2952" s="85" t="s">
        <v>100</v>
      </c>
      <c r="H2952" s="86" t="s">
        <v>118</v>
      </c>
      <c r="I2952" s="86">
        <v>44427</v>
      </c>
      <c r="J2952" s="87">
        <v>755160</v>
      </c>
    </row>
    <row r="2953" spans="1:10" ht="24" x14ac:dyDescent="0.3">
      <c r="A2953" s="84" t="s">
        <v>6746</v>
      </c>
      <c r="B2953" s="85" t="s">
        <v>145</v>
      </c>
      <c r="C2953" s="85" t="s">
        <v>145</v>
      </c>
      <c r="D2953" s="85" t="s">
        <v>6747</v>
      </c>
      <c r="E2953" s="85" t="s">
        <v>100</v>
      </c>
      <c r="F2953" s="85" t="s">
        <v>100</v>
      </c>
      <c r="G2953" s="85" t="s">
        <v>100</v>
      </c>
      <c r="H2953" s="86" t="s">
        <v>118</v>
      </c>
      <c r="I2953" s="86">
        <v>44228</v>
      </c>
      <c r="J2953" s="87">
        <v>693600</v>
      </c>
    </row>
    <row r="2954" spans="1:10" ht="24" x14ac:dyDescent="0.3">
      <c r="A2954" s="84" t="s">
        <v>6748</v>
      </c>
      <c r="B2954" s="85" t="s">
        <v>145</v>
      </c>
      <c r="C2954" s="85" t="s">
        <v>145</v>
      </c>
      <c r="D2954" s="85" t="s">
        <v>6749</v>
      </c>
      <c r="E2954" s="85" t="s">
        <v>100</v>
      </c>
      <c r="F2954" s="85" t="s">
        <v>100</v>
      </c>
      <c r="G2954" s="85" t="s">
        <v>100</v>
      </c>
      <c r="H2954" s="86" t="s">
        <v>118</v>
      </c>
      <c r="I2954" s="86">
        <v>44228</v>
      </c>
      <c r="J2954" s="87">
        <v>612977.80000000005</v>
      </c>
    </row>
    <row r="2955" spans="1:10" x14ac:dyDescent="0.3">
      <c r="A2955" s="84" t="s">
        <v>6750</v>
      </c>
      <c r="B2955" s="85" t="s">
        <v>145</v>
      </c>
      <c r="C2955" s="85" t="s">
        <v>145</v>
      </c>
      <c r="D2955" s="85" t="s">
        <v>6751</v>
      </c>
      <c r="E2955" s="85" t="s">
        <v>100</v>
      </c>
      <c r="F2955" s="85" t="s">
        <v>100</v>
      </c>
      <c r="G2955" s="85" t="s">
        <v>100</v>
      </c>
      <c r="H2955" s="86" t="s">
        <v>118</v>
      </c>
      <c r="I2955" s="86">
        <v>44379</v>
      </c>
      <c r="J2955" s="87">
        <v>7967660</v>
      </c>
    </row>
    <row r="2956" spans="1:10" x14ac:dyDescent="0.3">
      <c r="A2956" s="84" t="s">
        <v>6752</v>
      </c>
      <c r="B2956" s="85" t="s">
        <v>145</v>
      </c>
      <c r="C2956" s="85" t="s">
        <v>145</v>
      </c>
      <c r="D2956" s="85" t="s">
        <v>6753</v>
      </c>
      <c r="E2956" s="85" t="s">
        <v>100</v>
      </c>
      <c r="F2956" s="85" t="s">
        <v>100</v>
      </c>
      <c r="G2956" s="85" t="s">
        <v>100</v>
      </c>
      <c r="H2956" s="86" t="s">
        <v>118</v>
      </c>
      <c r="I2956" s="86">
        <v>44398</v>
      </c>
      <c r="J2956" s="87">
        <v>1016880</v>
      </c>
    </row>
    <row r="2957" spans="1:10" x14ac:dyDescent="0.3">
      <c r="A2957" s="84" t="s">
        <v>6754</v>
      </c>
      <c r="B2957" s="85" t="s">
        <v>145</v>
      </c>
      <c r="C2957" s="85" t="s">
        <v>145</v>
      </c>
      <c r="D2957" s="85" t="s">
        <v>6755</v>
      </c>
      <c r="E2957" s="85" t="s">
        <v>100</v>
      </c>
      <c r="F2957" s="85" t="s">
        <v>100</v>
      </c>
      <c r="G2957" s="85" t="s">
        <v>100</v>
      </c>
      <c r="H2957" s="86" t="s">
        <v>118</v>
      </c>
      <c r="I2957" s="86">
        <v>44390</v>
      </c>
      <c r="J2957" s="87">
        <v>25582400</v>
      </c>
    </row>
    <row r="2958" spans="1:10" ht="24" x14ac:dyDescent="0.3">
      <c r="A2958" s="84" t="s">
        <v>6756</v>
      </c>
      <c r="B2958" s="85" t="s">
        <v>145</v>
      </c>
      <c r="C2958" s="85" t="s">
        <v>145</v>
      </c>
      <c r="D2958" s="85" t="s">
        <v>6757</v>
      </c>
      <c r="E2958" s="85" t="s">
        <v>100</v>
      </c>
      <c r="F2958" s="85" t="s">
        <v>100</v>
      </c>
      <c r="G2958" s="85" t="s">
        <v>100</v>
      </c>
      <c r="H2958" s="86" t="s">
        <v>118</v>
      </c>
      <c r="I2958" s="86">
        <v>44636</v>
      </c>
      <c r="J2958" s="87">
        <v>127360</v>
      </c>
    </row>
    <row r="2959" spans="1:10" x14ac:dyDescent="0.3">
      <c r="A2959" s="84" t="s">
        <v>6758</v>
      </c>
      <c r="B2959" s="85" t="s">
        <v>145</v>
      </c>
      <c r="C2959" s="85" t="s">
        <v>145</v>
      </c>
      <c r="D2959" s="85" t="s">
        <v>6759</v>
      </c>
      <c r="E2959" s="85" t="s">
        <v>100</v>
      </c>
      <c r="F2959" s="85" t="s">
        <v>100</v>
      </c>
      <c r="G2959" s="85" t="s">
        <v>100</v>
      </c>
      <c r="H2959" s="86" t="s">
        <v>118</v>
      </c>
      <c r="I2959" s="86">
        <v>45159</v>
      </c>
      <c r="J2959" s="87">
        <v>20400</v>
      </c>
    </row>
    <row r="2960" spans="1:10" x14ac:dyDescent="0.3">
      <c r="A2960" s="84" t="s">
        <v>6760</v>
      </c>
      <c r="B2960" s="85" t="s">
        <v>145</v>
      </c>
      <c r="C2960" s="85" t="s">
        <v>145</v>
      </c>
      <c r="D2960" s="85" t="s">
        <v>6761</v>
      </c>
      <c r="E2960" s="85" t="s">
        <v>100</v>
      </c>
      <c r="F2960" s="85" t="s">
        <v>100</v>
      </c>
      <c r="G2960" s="85" t="s">
        <v>100</v>
      </c>
      <c r="H2960" s="86" t="s">
        <v>118</v>
      </c>
      <c r="I2960" s="86">
        <v>44228</v>
      </c>
      <c r="J2960" s="87">
        <v>677280</v>
      </c>
    </row>
    <row r="2961" spans="1:10" ht="24" x14ac:dyDescent="0.3">
      <c r="A2961" s="84" t="s">
        <v>6762</v>
      </c>
      <c r="B2961" s="85" t="s">
        <v>145</v>
      </c>
      <c r="C2961" s="85" t="s">
        <v>145</v>
      </c>
      <c r="D2961" s="85" t="s">
        <v>6763</v>
      </c>
      <c r="E2961" s="85" t="s">
        <v>100</v>
      </c>
      <c r="F2961" s="85" t="s">
        <v>100</v>
      </c>
      <c r="G2961" s="85" t="s">
        <v>100</v>
      </c>
      <c r="H2961" s="86" t="s">
        <v>118</v>
      </c>
      <c r="I2961" s="86">
        <v>45159</v>
      </c>
      <c r="J2961" s="87">
        <v>20400</v>
      </c>
    </row>
    <row r="2962" spans="1:10" x14ac:dyDescent="0.3">
      <c r="A2962" s="84" t="s">
        <v>6764</v>
      </c>
      <c r="B2962" s="85" t="s">
        <v>145</v>
      </c>
      <c r="C2962" s="85" t="s">
        <v>145</v>
      </c>
      <c r="D2962" s="85" t="s">
        <v>6765</v>
      </c>
      <c r="E2962" s="85" t="s">
        <v>100</v>
      </c>
      <c r="F2962" s="85" t="s">
        <v>100</v>
      </c>
      <c r="G2962" s="85" t="s">
        <v>100</v>
      </c>
      <c r="H2962" s="86" t="s">
        <v>118</v>
      </c>
      <c r="I2962" s="86">
        <v>44398</v>
      </c>
      <c r="J2962" s="87">
        <v>20491400</v>
      </c>
    </row>
    <row r="2963" spans="1:10" x14ac:dyDescent="0.3">
      <c r="A2963" s="84" t="s">
        <v>6766</v>
      </c>
      <c r="B2963" s="85" t="s">
        <v>145</v>
      </c>
      <c r="C2963" s="85" t="s">
        <v>145</v>
      </c>
      <c r="D2963" s="85" t="s">
        <v>6767</v>
      </c>
      <c r="E2963" s="85" t="s">
        <v>100</v>
      </c>
      <c r="F2963" s="85" t="s">
        <v>100</v>
      </c>
      <c r="G2963" s="85" t="s">
        <v>100</v>
      </c>
      <c r="H2963" s="86" t="s">
        <v>118</v>
      </c>
      <c r="I2963" s="86">
        <v>45159</v>
      </c>
      <c r="J2963" s="87">
        <v>30720</v>
      </c>
    </row>
    <row r="2964" spans="1:10" x14ac:dyDescent="0.3">
      <c r="A2964" s="84" t="s">
        <v>6768</v>
      </c>
      <c r="B2964" s="85" t="s">
        <v>145</v>
      </c>
      <c r="C2964" s="85" t="s">
        <v>145</v>
      </c>
      <c r="D2964" s="85" t="s">
        <v>6769</v>
      </c>
      <c r="E2964" s="85" t="s">
        <v>100</v>
      </c>
      <c r="F2964" s="85" t="s">
        <v>100</v>
      </c>
      <c r="G2964" s="85" t="s">
        <v>100</v>
      </c>
      <c r="H2964" s="86" t="s">
        <v>118</v>
      </c>
      <c r="I2964" s="86">
        <v>45159</v>
      </c>
      <c r="J2964" s="87">
        <v>20400</v>
      </c>
    </row>
    <row r="2965" spans="1:10" ht="24" x14ac:dyDescent="0.3">
      <c r="A2965" s="84" t="s">
        <v>6770</v>
      </c>
      <c r="B2965" s="85" t="s">
        <v>145</v>
      </c>
      <c r="C2965" s="85" t="s">
        <v>145</v>
      </c>
      <c r="D2965" s="85" t="s">
        <v>6771</v>
      </c>
      <c r="E2965" s="85" t="s">
        <v>100</v>
      </c>
      <c r="F2965" s="85" t="s">
        <v>100</v>
      </c>
      <c r="G2965" s="85" t="s">
        <v>100</v>
      </c>
      <c r="H2965" s="86" t="s">
        <v>118</v>
      </c>
      <c r="I2965" s="86">
        <v>44580</v>
      </c>
      <c r="J2965" s="87">
        <v>838230</v>
      </c>
    </row>
    <row r="2966" spans="1:10" ht="24" x14ac:dyDescent="0.3">
      <c r="A2966" s="84" t="s">
        <v>6772</v>
      </c>
      <c r="B2966" s="85" t="s">
        <v>145</v>
      </c>
      <c r="C2966" s="85" t="s">
        <v>145</v>
      </c>
      <c r="D2966" s="85" t="s">
        <v>6773</v>
      </c>
      <c r="E2966" s="85" t="s">
        <v>100</v>
      </c>
      <c r="F2966" s="85" t="s">
        <v>100</v>
      </c>
      <c r="G2966" s="85" t="s">
        <v>100</v>
      </c>
      <c r="H2966" s="86" t="s">
        <v>118</v>
      </c>
      <c r="I2966" s="86">
        <v>45159</v>
      </c>
      <c r="J2966" s="87">
        <v>40800</v>
      </c>
    </row>
    <row r="2967" spans="1:10" ht="24" x14ac:dyDescent="0.3">
      <c r="A2967" s="84" t="s">
        <v>6774</v>
      </c>
      <c r="B2967" s="85" t="s">
        <v>145</v>
      </c>
      <c r="C2967" s="85" t="s">
        <v>145</v>
      </c>
      <c r="D2967" s="85" t="s">
        <v>6775</v>
      </c>
      <c r="E2967" s="85" t="s">
        <v>100</v>
      </c>
      <c r="F2967" s="85" t="s">
        <v>853</v>
      </c>
      <c r="G2967" s="85" t="s">
        <v>6776</v>
      </c>
      <c r="H2967" s="86" t="s">
        <v>118</v>
      </c>
      <c r="I2967" s="86">
        <v>44764</v>
      </c>
      <c r="J2967" s="87">
        <v>4833594.7300000004</v>
      </c>
    </row>
    <row r="2968" spans="1:10" ht="36" x14ac:dyDescent="0.3">
      <c r="A2968" s="84" t="s">
        <v>6777</v>
      </c>
      <c r="B2968" s="85" t="s">
        <v>145</v>
      </c>
      <c r="C2968" s="85" t="s">
        <v>145</v>
      </c>
      <c r="D2968" s="85" t="s">
        <v>6453</v>
      </c>
      <c r="E2968" s="85" t="s">
        <v>100</v>
      </c>
      <c r="F2968" s="85" t="s">
        <v>100</v>
      </c>
      <c r="G2968" s="85" t="s">
        <v>100</v>
      </c>
      <c r="H2968" s="86" t="s">
        <v>118</v>
      </c>
      <c r="I2968" s="86">
        <v>44643</v>
      </c>
      <c r="J2968" s="87">
        <v>1143620</v>
      </c>
    </row>
    <row r="2969" spans="1:10" x14ac:dyDescent="0.3">
      <c r="A2969" s="84" t="s">
        <v>6778</v>
      </c>
      <c r="B2969" s="85" t="s">
        <v>145</v>
      </c>
      <c r="C2969" s="85" t="s">
        <v>145</v>
      </c>
      <c r="D2969" s="85" t="s">
        <v>6779</v>
      </c>
      <c r="E2969" s="85" t="s">
        <v>100</v>
      </c>
      <c r="F2969" s="85" t="s">
        <v>100</v>
      </c>
      <c r="G2969" s="85" t="s">
        <v>100</v>
      </c>
      <c r="H2969" s="86" t="s">
        <v>118</v>
      </c>
      <c r="I2969" s="86">
        <v>44750</v>
      </c>
      <c r="J2969" s="87">
        <v>867926.95999999985</v>
      </c>
    </row>
    <row r="2970" spans="1:10" x14ac:dyDescent="0.3">
      <c r="A2970" s="84" t="s">
        <v>6780</v>
      </c>
      <c r="B2970" s="85" t="s">
        <v>145</v>
      </c>
      <c r="C2970" s="85" t="s">
        <v>145</v>
      </c>
      <c r="D2970" s="85" t="s">
        <v>6781</v>
      </c>
      <c r="E2970" s="85" t="s">
        <v>100</v>
      </c>
      <c r="F2970" s="85" t="s">
        <v>100</v>
      </c>
      <c r="G2970" s="85" t="s">
        <v>100</v>
      </c>
      <c r="H2970" s="86" t="s">
        <v>118</v>
      </c>
      <c r="I2970" s="86">
        <v>44406</v>
      </c>
      <c r="J2970" s="87">
        <v>119637.5</v>
      </c>
    </row>
    <row r="2971" spans="1:10" ht="24" x14ac:dyDescent="0.3">
      <c r="A2971" s="84" t="s">
        <v>6782</v>
      </c>
      <c r="B2971" s="85" t="s">
        <v>145</v>
      </c>
      <c r="C2971" s="85" t="s">
        <v>145</v>
      </c>
      <c r="D2971" s="85" t="s">
        <v>6783</v>
      </c>
      <c r="E2971" s="85" t="s">
        <v>100</v>
      </c>
      <c r="F2971" s="85" t="s">
        <v>100</v>
      </c>
      <c r="G2971" s="85" t="s">
        <v>100</v>
      </c>
      <c r="H2971" s="86" t="s">
        <v>118</v>
      </c>
      <c r="I2971" s="86">
        <v>44580</v>
      </c>
      <c r="J2971" s="87">
        <v>253290</v>
      </c>
    </row>
    <row r="2972" spans="1:10" x14ac:dyDescent="0.3">
      <c r="A2972" s="84" t="s">
        <v>6784</v>
      </c>
      <c r="B2972" s="85" t="s">
        <v>145</v>
      </c>
      <c r="C2972" s="85" t="s">
        <v>145</v>
      </c>
      <c r="D2972" s="85" t="s">
        <v>6785</v>
      </c>
      <c r="E2972" s="85" t="s">
        <v>100</v>
      </c>
      <c r="F2972" s="85" t="s">
        <v>100</v>
      </c>
      <c r="G2972" s="85" t="s">
        <v>100</v>
      </c>
      <c r="H2972" s="86" t="s">
        <v>118</v>
      </c>
      <c r="I2972" s="86">
        <v>44719</v>
      </c>
      <c r="J2972" s="87">
        <v>2879840</v>
      </c>
    </row>
    <row r="2973" spans="1:10" x14ac:dyDescent="0.3">
      <c r="A2973" s="84" t="s">
        <v>6786</v>
      </c>
      <c r="B2973" s="85" t="s">
        <v>145</v>
      </c>
      <c r="C2973" s="85" t="s">
        <v>145</v>
      </c>
      <c r="D2973" s="85" t="s">
        <v>6787</v>
      </c>
      <c r="E2973" s="85" t="s">
        <v>100</v>
      </c>
      <c r="F2973" s="85" t="s">
        <v>100</v>
      </c>
      <c r="G2973" s="85" t="s">
        <v>100</v>
      </c>
      <c r="H2973" s="86" t="s">
        <v>118</v>
      </c>
      <c r="I2973" s="86">
        <v>44771</v>
      </c>
      <c r="J2973" s="87">
        <v>109800</v>
      </c>
    </row>
    <row r="2974" spans="1:10" x14ac:dyDescent="0.3">
      <c r="A2974" s="84" t="s">
        <v>6788</v>
      </c>
      <c r="B2974" s="85" t="s">
        <v>145</v>
      </c>
      <c r="C2974" s="85" t="s">
        <v>145</v>
      </c>
      <c r="D2974" s="85" t="s">
        <v>6789</v>
      </c>
      <c r="E2974" s="85" t="s">
        <v>100</v>
      </c>
      <c r="F2974" s="85" t="s">
        <v>420</v>
      </c>
      <c r="G2974" s="85" t="s">
        <v>6052</v>
      </c>
      <c r="H2974" s="86" t="s">
        <v>118</v>
      </c>
      <c r="I2974" s="86">
        <v>45313</v>
      </c>
      <c r="J2974" s="87">
        <v>2196155.02</v>
      </c>
    </row>
    <row r="2975" spans="1:10" ht="24" x14ac:dyDescent="0.3">
      <c r="A2975" s="84" t="s">
        <v>6790</v>
      </c>
      <c r="B2975" s="85" t="s">
        <v>145</v>
      </c>
      <c r="C2975" s="85" t="s">
        <v>145</v>
      </c>
      <c r="D2975" s="85" t="s">
        <v>6791</v>
      </c>
      <c r="E2975" s="85" t="s">
        <v>100</v>
      </c>
      <c r="F2975" s="85" t="s">
        <v>100</v>
      </c>
      <c r="G2975" s="85" t="s">
        <v>100</v>
      </c>
      <c r="H2975" s="86" t="s">
        <v>118</v>
      </c>
      <c r="I2975" s="86">
        <v>44741</v>
      </c>
      <c r="J2975" s="87">
        <v>716300</v>
      </c>
    </row>
    <row r="2976" spans="1:10" x14ac:dyDescent="0.3">
      <c r="A2976" s="84" t="s">
        <v>6792</v>
      </c>
      <c r="B2976" s="85" t="s">
        <v>145</v>
      </c>
      <c r="C2976" s="85" t="s">
        <v>145</v>
      </c>
      <c r="D2976" s="85" t="s">
        <v>6793</v>
      </c>
      <c r="E2976" s="85" t="s">
        <v>100</v>
      </c>
      <c r="F2976" s="85" t="s">
        <v>100</v>
      </c>
      <c r="G2976" s="85" t="s">
        <v>100</v>
      </c>
      <c r="H2976" s="86" t="s">
        <v>118</v>
      </c>
      <c r="I2976" s="86">
        <v>44228</v>
      </c>
      <c r="J2976" s="87">
        <v>308040</v>
      </c>
    </row>
    <row r="2977" spans="1:10" x14ac:dyDescent="0.3">
      <c r="A2977" s="84" t="s">
        <v>6794</v>
      </c>
      <c r="B2977" s="85" t="s">
        <v>145</v>
      </c>
      <c r="C2977" s="85" t="s">
        <v>145</v>
      </c>
      <c r="D2977" s="85" t="s">
        <v>6795</v>
      </c>
      <c r="E2977" s="85" t="s">
        <v>100</v>
      </c>
      <c r="F2977" s="85" t="s">
        <v>100</v>
      </c>
      <c r="G2977" s="85" t="s">
        <v>100</v>
      </c>
      <c r="H2977" s="86" t="s">
        <v>118</v>
      </c>
      <c r="I2977" s="86">
        <v>44494</v>
      </c>
      <c r="J2977" s="87">
        <v>580440</v>
      </c>
    </row>
    <row r="2978" spans="1:10" x14ac:dyDescent="0.3">
      <c r="A2978" s="84" t="s">
        <v>6796</v>
      </c>
      <c r="B2978" s="85" t="s">
        <v>145</v>
      </c>
      <c r="C2978" s="85" t="s">
        <v>145</v>
      </c>
      <c r="D2978" s="85" t="s">
        <v>6797</v>
      </c>
      <c r="E2978" s="85" t="s">
        <v>100</v>
      </c>
      <c r="F2978" s="85" t="s">
        <v>100</v>
      </c>
      <c r="G2978" s="85" t="s">
        <v>100</v>
      </c>
      <c r="H2978" s="86" t="s">
        <v>118</v>
      </c>
      <c r="I2978" s="86">
        <v>44228</v>
      </c>
      <c r="J2978" s="87">
        <v>536820</v>
      </c>
    </row>
    <row r="2979" spans="1:10" x14ac:dyDescent="0.3">
      <c r="A2979" s="84" t="s">
        <v>6798</v>
      </c>
      <c r="B2979" s="85" t="s">
        <v>145</v>
      </c>
      <c r="C2979" s="85" t="s">
        <v>145</v>
      </c>
      <c r="D2979" s="85" t="s">
        <v>6799</v>
      </c>
      <c r="E2979" s="85" t="s">
        <v>100</v>
      </c>
      <c r="F2979" s="85" t="s">
        <v>100</v>
      </c>
      <c r="G2979" s="85" t="s">
        <v>100</v>
      </c>
      <c r="H2979" s="86" t="s">
        <v>118</v>
      </c>
      <c r="I2979" s="86">
        <v>44716</v>
      </c>
      <c r="J2979" s="87">
        <v>257380</v>
      </c>
    </row>
    <row r="2980" spans="1:10" x14ac:dyDescent="0.3">
      <c r="A2980" s="84" t="s">
        <v>6800</v>
      </c>
      <c r="B2980" s="85" t="s">
        <v>145</v>
      </c>
      <c r="C2980" s="85" t="s">
        <v>145</v>
      </c>
      <c r="D2980" s="85" t="s">
        <v>6801</v>
      </c>
      <c r="E2980" s="85" t="s">
        <v>100</v>
      </c>
      <c r="F2980" s="85" t="s">
        <v>3297</v>
      </c>
      <c r="G2980" s="85" t="s">
        <v>3709</v>
      </c>
      <c r="H2980" s="86" t="s">
        <v>118</v>
      </c>
      <c r="I2980" s="86">
        <v>45253</v>
      </c>
      <c r="J2980" s="87">
        <v>3953553.4500000007</v>
      </c>
    </row>
    <row r="2981" spans="1:10" ht="36" x14ac:dyDescent="0.3">
      <c r="A2981" s="84" t="s">
        <v>6802</v>
      </c>
      <c r="B2981" s="85" t="s">
        <v>145</v>
      </c>
      <c r="C2981" s="85" t="s">
        <v>145</v>
      </c>
      <c r="D2981" s="85" t="s">
        <v>6803</v>
      </c>
      <c r="E2981" s="85" t="s">
        <v>100</v>
      </c>
      <c r="F2981" s="85" t="s">
        <v>100</v>
      </c>
      <c r="G2981" s="85" t="s">
        <v>100</v>
      </c>
      <c r="H2981" s="86" t="s">
        <v>118</v>
      </c>
      <c r="I2981" s="86">
        <v>44585</v>
      </c>
      <c r="J2981" s="87">
        <v>4445340</v>
      </c>
    </row>
    <row r="2982" spans="1:10" ht="36" x14ac:dyDescent="0.3">
      <c r="A2982" s="84" t="s">
        <v>6804</v>
      </c>
      <c r="B2982" s="85" t="s">
        <v>145</v>
      </c>
      <c r="C2982" s="85" t="s">
        <v>145</v>
      </c>
      <c r="D2982" s="85" t="s">
        <v>6805</v>
      </c>
      <c r="E2982" s="85" t="s">
        <v>100</v>
      </c>
      <c r="F2982" s="85" t="s">
        <v>100</v>
      </c>
      <c r="G2982" s="85" t="s">
        <v>100</v>
      </c>
      <c r="H2982" s="86" t="s">
        <v>118</v>
      </c>
      <c r="I2982" s="86">
        <v>45222</v>
      </c>
      <c r="J2982" s="87">
        <v>645570</v>
      </c>
    </row>
    <row r="2983" spans="1:10" ht="24" x14ac:dyDescent="0.3">
      <c r="A2983" s="84" t="s">
        <v>6806</v>
      </c>
      <c r="B2983" s="85" t="s">
        <v>145</v>
      </c>
      <c r="C2983" s="85" t="s">
        <v>145</v>
      </c>
      <c r="D2983" s="85" t="s">
        <v>6807</v>
      </c>
      <c r="E2983" s="85" t="s">
        <v>100</v>
      </c>
      <c r="F2983" s="85" t="s">
        <v>2132</v>
      </c>
      <c r="G2983" s="85" t="s">
        <v>2133</v>
      </c>
      <c r="H2983" s="86" t="s">
        <v>118</v>
      </c>
      <c r="I2983" s="86">
        <v>44766</v>
      </c>
      <c r="J2983" s="87">
        <v>2043526.16</v>
      </c>
    </row>
    <row r="2984" spans="1:10" ht="24" x14ac:dyDescent="0.3">
      <c r="A2984" s="84" t="s">
        <v>6808</v>
      </c>
      <c r="B2984" s="85" t="s">
        <v>145</v>
      </c>
      <c r="C2984" s="85" t="s">
        <v>145</v>
      </c>
      <c r="D2984" s="85" t="s">
        <v>6809</v>
      </c>
      <c r="E2984" s="85" t="s">
        <v>100</v>
      </c>
      <c r="F2984" s="85" t="s">
        <v>130</v>
      </c>
      <c r="G2984" s="85" t="s">
        <v>911</v>
      </c>
      <c r="H2984" s="86" t="s">
        <v>118</v>
      </c>
      <c r="I2984" s="86">
        <v>44851</v>
      </c>
      <c r="J2984" s="87">
        <v>1828864.61</v>
      </c>
    </row>
    <row r="2985" spans="1:10" x14ac:dyDescent="0.3">
      <c r="A2985" s="84" t="s">
        <v>6810</v>
      </c>
      <c r="B2985" s="85" t="s">
        <v>145</v>
      </c>
      <c r="C2985" s="85" t="s">
        <v>145</v>
      </c>
      <c r="D2985" s="85" t="s">
        <v>6811</v>
      </c>
      <c r="E2985" s="85" t="s">
        <v>100</v>
      </c>
      <c r="F2985" s="85" t="s">
        <v>100</v>
      </c>
      <c r="G2985" s="85" t="s">
        <v>100</v>
      </c>
      <c r="H2985" s="86" t="s">
        <v>118</v>
      </c>
      <c r="I2985" s="86">
        <v>44580</v>
      </c>
      <c r="J2985" s="87">
        <v>860160</v>
      </c>
    </row>
    <row r="2986" spans="1:10" ht="24" x14ac:dyDescent="0.3">
      <c r="A2986" s="84" t="s">
        <v>6812</v>
      </c>
      <c r="B2986" s="85" t="s">
        <v>145</v>
      </c>
      <c r="C2986" s="85" t="s">
        <v>145</v>
      </c>
      <c r="D2986" s="85" t="s">
        <v>6813</v>
      </c>
      <c r="E2986" s="85" t="s">
        <v>100</v>
      </c>
      <c r="F2986" s="85" t="s">
        <v>100</v>
      </c>
      <c r="G2986" s="85" t="s">
        <v>100</v>
      </c>
      <c r="H2986" s="86" t="s">
        <v>118</v>
      </c>
      <c r="I2986" s="86">
        <v>44228</v>
      </c>
      <c r="J2986" s="87">
        <v>489560</v>
      </c>
    </row>
    <row r="2987" spans="1:10" x14ac:dyDescent="0.3">
      <c r="A2987" s="84" t="s">
        <v>6814</v>
      </c>
      <c r="B2987" s="85" t="s">
        <v>145</v>
      </c>
      <c r="C2987" s="85" t="s">
        <v>145</v>
      </c>
      <c r="D2987" s="85" t="s">
        <v>6815</v>
      </c>
      <c r="E2987" s="85" t="s">
        <v>100</v>
      </c>
      <c r="F2987" s="85" t="s">
        <v>100</v>
      </c>
      <c r="G2987" s="85" t="s">
        <v>100</v>
      </c>
      <c r="H2987" s="86" t="s">
        <v>118</v>
      </c>
      <c r="I2987" s="86">
        <v>44427</v>
      </c>
      <c r="J2987" s="87">
        <v>829400</v>
      </c>
    </row>
    <row r="2988" spans="1:10" ht="48" x14ac:dyDescent="0.3">
      <c r="A2988" s="84" t="s">
        <v>6816</v>
      </c>
      <c r="B2988" s="85" t="s">
        <v>188</v>
      </c>
      <c r="C2988" s="85" t="s">
        <v>188</v>
      </c>
      <c r="D2988" s="85" t="s">
        <v>6817</v>
      </c>
      <c r="E2988" s="85" t="s">
        <v>6818</v>
      </c>
      <c r="F2988" s="85" t="s">
        <v>100</v>
      </c>
      <c r="G2988" s="85" t="s">
        <v>100</v>
      </c>
      <c r="H2988" s="86" t="s">
        <v>118</v>
      </c>
      <c r="I2988" s="86">
        <v>44767</v>
      </c>
      <c r="J2988" s="87">
        <v>16738819.179999998</v>
      </c>
    </row>
    <row r="2989" spans="1:10" ht="48" x14ac:dyDescent="0.3">
      <c r="A2989" s="84" t="s">
        <v>6819</v>
      </c>
      <c r="B2989" s="85" t="s">
        <v>188</v>
      </c>
      <c r="C2989" s="85" t="s">
        <v>188</v>
      </c>
      <c r="D2989" s="85" t="s">
        <v>6820</v>
      </c>
      <c r="E2989" s="85" t="s">
        <v>6821</v>
      </c>
      <c r="F2989" s="85" t="s">
        <v>100</v>
      </c>
      <c r="G2989" s="85" t="s">
        <v>100</v>
      </c>
      <c r="H2989" s="86" t="s">
        <v>118</v>
      </c>
      <c r="I2989" s="86">
        <v>44403</v>
      </c>
      <c r="J2989" s="87">
        <v>99756795.480000004</v>
      </c>
    </row>
    <row r="2990" spans="1:10" x14ac:dyDescent="0.3">
      <c r="A2990" s="84" t="s">
        <v>6822</v>
      </c>
      <c r="B2990" s="85" t="s">
        <v>145</v>
      </c>
      <c r="C2990" s="85" t="s">
        <v>145</v>
      </c>
      <c r="D2990" s="85" t="s">
        <v>6823</v>
      </c>
      <c r="E2990" s="85" t="s">
        <v>100</v>
      </c>
      <c r="F2990" s="85" t="s">
        <v>100</v>
      </c>
      <c r="G2990" s="85" t="s">
        <v>100</v>
      </c>
      <c r="H2990" s="86" t="s">
        <v>118</v>
      </c>
      <c r="I2990" s="86">
        <v>44550</v>
      </c>
      <c r="J2990" s="87">
        <v>346800</v>
      </c>
    </row>
    <row r="2991" spans="1:10" x14ac:dyDescent="0.3">
      <c r="A2991" s="84" t="s">
        <v>6824</v>
      </c>
      <c r="B2991" s="85" t="s">
        <v>145</v>
      </c>
      <c r="C2991" s="85" t="s">
        <v>145</v>
      </c>
      <c r="D2991" s="85" t="s">
        <v>6825</v>
      </c>
      <c r="E2991" s="85" t="s">
        <v>100</v>
      </c>
      <c r="F2991" s="85" t="s">
        <v>100</v>
      </c>
      <c r="G2991" s="85" t="s">
        <v>100</v>
      </c>
      <c r="H2991" s="86" t="s">
        <v>118</v>
      </c>
      <c r="I2991" s="86">
        <v>44648</v>
      </c>
      <c r="J2991" s="87">
        <v>1321860</v>
      </c>
    </row>
    <row r="2992" spans="1:10" x14ac:dyDescent="0.3">
      <c r="A2992" s="84" t="s">
        <v>6826</v>
      </c>
      <c r="B2992" s="85" t="s">
        <v>145</v>
      </c>
      <c r="C2992" s="85" t="s">
        <v>145</v>
      </c>
      <c r="D2992" s="85" t="s">
        <v>6827</v>
      </c>
      <c r="E2992" s="85" t="s">
        <v>100</v>
      </c>
      <c r="F2992" s="85" t="s">
        <v>100</v>
      </c>
      <c r="G2992" s="85" t="s">
        <v>100</v>
      </c>
      <c r="H2992" s="86" t="s">
        <v>118</v>
      </c>
      <c r="I2992" s="86">
        <v>44228</v>
      </c>
      <c r="J2992" s="87">
        <v>413105.39999999997</v>
      </c>
    </row>
    <row r="2993" spans="1:10" ht="24" x14ac:dyDescent="0.3">
      <c r="A2993" s="84" t="s">
        <v>6828</v>
      </c>
      <c r="B2993" s="85" t="s">
        <v>145</v>
      </c>
      <c r="C2993" s="85" t="s">
        <v>145</v>
      </c>
      <c r="D2993" s="85" t="s">
        <v>6829</v>
      </c>
      <c r="E2993" s="85" t="s">
        <v>100</v>
      </c>
      <c r="F2993" s="85" t="s">
        <v>100</v>
      </c>
      <c r="G2993" s="85" t="s">
        <v>100</v>
      </c>
      <c r="H2993" s="86" t="s">
        <v>118</v>
      </c>
      <c r="I2993" s="86">
        <v>44712</v>
      </c>
      <c r="J2993" s="87">
        <v>7090480</v>
      </c>
    </row>
    <row r="2994" spans="1:10" x14ac:dyDescent="0.3">
      <c r="A2994" s="84" t="s">
        <v>6830</v>
      </c>
      <c r="B2994" s="85" t="s">
        <v>145</v>
      </c>
      <c r="C2994" s="85" t="s">
        <v>145</v>
      </c>
      <c r="D2994" s="85" t="s">
        <v>6831</v>
      </c>
      <c r="E2994" s="85" t="s">
        <v>100</v>
      </c>
      <c r="F2994" s="85" t="s">
        <v>100</v>
      </c>
      <c r="G2994" s="85" t="s">
        <v>100</v>
      </c>
      <c r="H2994" s="86" t="s">
        <v>118</v>
      </c>
      <c r="I2994" s="86">
        <v>44404</v>
      </c>
      <c r="J2994" s="87">
        <v>1330655.04</v>
      </c>
    </row>
    <row r="2995" spans="1:10" ht="24" x14ac:dyDescent="0.3">
      <c r="A2995" s="84" t="s">
        <v>6832</v>
      </c>
      <c r="B2995" s="85" t="s">
        <v>145</v>
      </c>
      <c r="C2995" s="85" t="s">
        <v>145</v>
      </c>
      <c r="D2995" s="85" t="s">
        <v>6833</v>
      </c>
      <c r="E2995" s="85" t="s">
        <v>100</v>
      </c>
      <c r="F2995" s="85" t="s">
        <v>100</v>
      </c>
      <c r="G2995" s="85" t="s">
        <v>100</v>
      </c>
      <c r="H2995" s="86" t="s">
        <v>118</v>
      </c>
      <c r="I2995" s="86">
        <v>44582</v>
      </c>
      <c r="J2995" s="87">
        <v>3948420</v>
      </c>
    </row>
    <row r="2996" spans="1:10" ht="24" x14ac:dyDescent="0.3">
      <c r="A2996" s="84" t="s">
        <v>6834</v>
      </c>
      <c r="B2996" s="85" t="s">
        <v>145</v>
      </c>
      <c r="C2996" s="85" t="s">
        <v>145</v>
      </c>
      <c r="D2996" s="85" t="s">
        <v>6835</v>
      </c>
      <c r="E2996" s="85" t="s">
        <v>100</v>
      </c>
      <c r="F2996" s="85" t="s">
        <v>100</v>
      </c>
      <c r="G2996" s="85" t="s">
        <v>100</v>
      </c>
      <c r="H2996" s="86" t="s">
        <v>118</v>
      </c>
      <c r="I2996" s="86">
        <v>44718</v>
      </c>
      <c r="J2996" s="87">
        <v>538110</v>
      </c>
    </row>
    <row r="2997" spans="1:10" ht="24" x14ac:dyDescent="0.3">
      <c r="A2997" s="84" t="s">
        <v>6836</v>
      </c>
      <c r="B2997" s="85" t="s">
        <v>145</v>
      </c>
      <c r="C2997" s="85" t="s">
        <v>145</v>
      </c>
      <c r="D2997" s="85" t="s">
        <v>6837</v>
      </c>
      <c r="E2997" s="85" t="s">
        <v>100</v>
      </c>
      <c r="F2997" s="85" t="s">
        <v>100</v>
      </c>
      <c r="G2997" s="85" t="s">
        <v>100</v>
      </c>
      <c r="H2997" s="86" t="s">
        <v>118</v>
      </c>
      <c r="I2997" s="86">
        <v>44228</v>
      </c>
      <c r="J2997" s="87">
        <v>159460</v>
      </c>
    </row>
    <row r="2998" spans="1:10" ht="24" x14ac:dyDescent="0.3">
      <c r="A2998" s="84" t="s">
        <v>6838</v>
      </c>
      <c r="B2998" s="85" t="s">
        <v>145</v>
      </c>
      <c r="C2998" s="85" t="s">
        <v>145</v>
      </c>
      <c r="D2998" s="85" t="s">
        <v>6839</v>
      </c>
      <c r="E2998" s="85" t="s">
        <v>100</v>
      </c>
      <c r="F2998" s="85" t="s">
        <v>100</v>
      </c>
      <c r="G2998" s="85" t="s">
        <v>100</v>
      </c>
      <c r="H2998" s="86" t="s">
        <v>118</v>
      </c>
      <c r="I2998" s="86">
        <v>44347</v>
      </c>
      <c r="J2998" s="87">
        <v>1621000</v>
      </c>
    </row>
    <row r="2999" spans="1:10" ht="24" x14ac:dyDescent="0.3">
      <c r="A2999" s="84" t="s">
        <v>6840</v>
      </c>
      <c r="B2999" s="85" t="s">
        <v>145</v>
      </c>
      <c r="C2999" s="85" t="s">
        <v>145</v>
      </c>
      <c r="D2999" s="85" t="s">
        <v>6841</v>
      </c>
      <c r="E2999" s="85" t="s">
        <v>100</v>
      </c>
      <c r="F2999" s="85" t="s">
        <v>100</v>
      </c>
      <c r="G2999" s="85" t="s">
        <v>100</v>
      </c>
      <c r="H2999" s="86" t="s">
        <v>118</v>
      </c>
      <c r="I2999" s="86">
        <v>44757</v>
      </c>
      <c r="J2999" s="87">
        <v>8178320</v>
      </c>
    </row>
    <row r="3000" spans="1:10" x14ac:dyDescent="0.3">
      <c r="A3000" s="84" t="s">
        <v>6842</v>
      </c>
      <c r="B3000" s="85" t="s">
        <v>145</v>
      </c>
      <c r="C3000" s="85" t="s">
        <v>145</v>
      </c>
      <c r="D3000" s="85" t="s">
        <v>6843</v>
      </c>
      <c r="E3000" s="85" t="s">
        <v>100</v>
      </c>
      <c r="F3000" s="85" t="s">
        <v>100</v>
      </c>
      <c r="G3000" s="85" t="s">
        <v>100</v>
      </c>
      <c r="H3000" s="86" t="s">
        <v>118</v>
      </c>
      <c r="I3000" s="86">
        <v>44404</v>
      </c>
      <c r="J3000" s="87">
        <v>8580570</v>
      </c>
    </row>
    <row r="3001" spans="1:10" ht="36" x14ac:dyDescent="0.3">
      <c r="A3001" s="84" t="s">
        <v>6844</v>
      </c>
      <c r="B3001" s="85" t="s">
        <v>145</v>
      </c>
      <c r="C3001" s="85" t="s">
        <v>145</v>
      </c>
      <c r="D3001" s="85" t="s">
        <v>6845</v>
      </c>
      <c r="E3001" s="85" t="s">
        <v>100</v>
      </c>
      <c r="F3001" s="85" t="s">
        <v>577</v>
      </c>
      <c r="G3001" s="85" t="s">
        <v>1181</v>
      </c>
      <c r="H3001" s="86" t="s">
        <v>118</v>
      </c>
      <c r="I3001" s="86">
        <v>44769</v>
      </c>
      <c r="J3001" s="87">
        <v>2863722.3299999996</v>
      </c>
    </row>
    <row r="3002" spans="1:10" ht="24" x14ac:dyDescent="0.3">
      <c r="A3002" s="84" t="s">
        <v>6846</v>
      </c>
      <c r="B3002" s="85" t="s">
        <v>145</v>
      </c>
      <c r="C3002" s="85" t="s">
        <v>145</v>
      </c>
      <c r="D3002" s="85" t="s">
        <v>6847</v>
      </c>
      <c r="E3002" s="85" t="s">
        <v>100</v>
      </c>
      <c r="F3002" s="85" t="s">
        <v>100</v>
      </c>
      <c r="G3002" s="85" t="s">
        <v>100</v>
      </c>
      <c r="H3002" s="86" t="s">
        <v>118</v>
      </c>
      <c r="I3002" s="86">
        <v>44560</v>
      </c>
      <c r="J3002" s="87">
        <v>4978170</v>
      </c>
    </row>
    <row r="3003" spans="1:10" ht="48" x14ac:dyDescent="0.3">
      <c r="A3003" s="84" t="s">
        <v>6848</v>
      </c>
      <c r="B3003" s="85" t="s">
        <v>145</v>
      </c>
      <c r="C3003" s="85" t="s">
        <v>145</v>
      </c>
      <c r="D3003" s="85" t="s">
        <v>6849</v>
      </c>
      <c r="E3003" s="85" t="s">
        <v>100</v>
      </c>
      <c r="F3003" s="85" t="s">
        <v>492</v>
      </c>
      <c r="G3003" s="85" t="s">
        <v>635</v>
      </c>
      <c r="H3003" s="86" t="s">
        <v>118</v>
      </c>
      <c r="I3003" s="86">
        <v>44769</v>
      </c>
      <c r="J3003" s="87">
        <v>5142249.4000000004</v>
      </c>
    </row>
    <row r="3004" spans="1:10" ht="24" x14ac:dyDescent="0.3">
      <c r="A3004" s="84" t="s">
        <v>6850</v>
      </c>
      <c r="B3004" s="85" t="s">
        <v>145</v>
      </c>
      <c r="C3004" s="85" t="s">
        <v>145</v>
      </c>
      <c r="D3004" s="85" t="s">
        <v>6851</v>
      </c>
      <c r="E3004" s="85" t="s">
        <v>100</v>
      </c>
      <c r="F3004" s="85" t="s">
        <v>1194</v>
      </c>
      <c r="G3004" s="85" t="s">
        <v>4184</v>
      </c>
      <c r="H3004" s="86" t="s">
        <v>118</v>
      </c>
      <c r="I3004" s="86">
        <v>44769</v>
      </c>
      <c r="J3004" s="87">
        <v>6601950.8099999996</v>
      </c>
    </row>
    <row r="3005" spans="1:10" ht="36" x14ac:dyDescent="0.3">
      <c r="A3005" s="84" t="s">
        <v>6852</v>
      </c>
      <c r="B3005" s="85" t="s">
        <v>120</v>
      </c>
      <c r="C3005" s="85" t="s">
        <v>120</v>
      </c>
      <c r="D3005" s="85" t="s">
        <v>6853</v>
      </c>
      <c r="E3005" s="85" t="s">
        <v>100</v>
      </c>
      <c r="F3005" s="85" t="s">
        <v>135</v>
      </c>
      <c r="G3005" s="85" t="s">
        <v>136</v>
      </c>
      <c r="H3005" s="86" t="s">
        <v>118</v>
      </c>
      <c r="I3005" s="86">
        <v>44770</v>
      </c>
      <c r="J3005" s="87">
        <v>4581164.5699999994</v>
      </c>
    </row>
    <row r="3006" spans="1:10" ht="24" x14ac:dyDescent="0.3">
      <c r="A3006" s="84" t="s">
        <v>6854</v>
      </c>
      <c r="B3006" s="85" t="s">
        <v>145</v>
      </c>
      <c r="C3006" s="85" t="s">
        <v>145</v>
      </c>
      <c r="D3006" s="85" t="s">
        <v>6855</v>
      </c>
      <c r="E3006" s="85" t="s">
        <v>100</v>
      </c>
      <c r="F3006" s="85" t="s">
        <v>100</v>
      </c>
      <c r="G3006" s="85" t="s">
        <v>100</v>
      </c>
      <c r="H3006" s="86" t="s">
        <v>118</v>
      </c>
      <c r="I3006" s="86">
        <v>44715</v>
      </c>
      <c r="J3006" s="87">
        <v>113920</v>
      </c>
    </row>
    <row r="3007" spans="1:10" ht="24" x14ac:dyDescent="0.3">
      <c r="A3007" s="84" t="s">
        <v>6856</v>
      </c>
      <c r="B3007" s="85" t="s">
        <v>145</v>
      </c>
      <c r="C3007" s="85" t="s">
        <v>145</v>
      </c>
      <c r="D3007" s="85" t="s">
        <v>6857</v>
      </c>
      <c r="E3007" s="85" t="s">
        <v>100</v>
      </c>
      <c r="F3007" s="85" t="s">
        <v>100</v>
      </c>
      <c r="G3007" s="85" t="s">
        <v>100</v>
      </c>
      <c r="H3007" s="86" t="s">
        <v>118</v>
      </c>
      <c r="I3007" s="86">
        <v>44228</v>
      </c>
      <c r="J3007" s="87">
        <v>100730</v>
      </c>
    </row>
    <row r="3008" spans="1:10" ht="24" x14ac:dyDescent="0.3">
      <c r="A3008" s="84" t="s">
        <v>6858</v>
      </c>
      <c r="B3008" s="85" t="s">
        <v>145</v>
      </c>
      <c r="C3008" s="85" t="s">
        <v>145</v>
      </c>
      <c r="D3008" s="85" t="s">
        <v>6859</v>
      </c>
      <c r="E3008" s="85" t="s">
        <v>100</v>
      </c>
      <c r="F3008" s="85" t="s">
        <v>100</v>
      </c>
      <c r="G3008" s="85" t="s">
        <v>100</v>
      </c>
      <c r="H3008" s="86" t="s">
        <v>118</v>
      </c>
      <c r="I3008" s="86">
        <v>44593</v>
      </c>
      <c r="J3008" s="87">
        <v>1528740</v>
      </c>
    </row>
    <row r="3009" spans="1:10" ht="24" x14ac:dyDescent="0.3">
      <c r="A3009" s="84" t="s">
        <v>6860</v>
      </c>
      <c r="B3009" s="85" t="s">
        <v>145</v>
      </c>
      <c r="C3009" s="85" t="s">
        <v>145</v>
      </c>
      <c r="D3009" s="85" t="s">
        <v>6861</v>
      </c>
      <c r="E3009" s="85" t="s">
        <v>100</v>
      </c>
      <c r="F3009" s="85" t="s">
        <v>841</v>
      </c>
      <c r="G3009" s="85" t="s">
        <v>842</v>
      </c>
      <c r="H3009" s="86" t="s">
        <v>118</v>
      </c>
      <c r="I3009" s="86">
        <v>44770</v>
      </c>
      <c r="J3009" s="87">
        <v>4582725.4400000004</v>
      </c>
    </row>
    <row r="3010" spans="1:10" x14ac:dyDescent="0.3">
      <c r="A3010" s="84" t="s">
        <v>6862</v>
      </c>
      <c r="B3010" s="85" t="s">
        <v>145</v>
      </c>
      <c r="C3010" s="85" t="s">
        <v>145</v>
      </c>
      <c r="D3010" s="85" t="s">
        <v>6863</v>
      </c>
      <c r="E3010" s="85" t="s">
        <v>100</v>
      </c>
      <c r="F3010" s="85" t="s">
        <v>100</v>
      </c>
      <c r="G3010" s="85" t="s">
        <v>100</v>
      </c>
      <c r="H3010" s="86" t="s">
        <v>118</v>
      </c>
      <c r="I3010" s="86">
        <v>44606</v>
      </c>
      <c r="J3010" s="87">
        <v>2094890</v>
      </c>
    </row>
    <row r="3011" spans="1:10" ht="24" x14ac:dyDescent="0.3">
      <c r="A3011" s="84" t="s">
        <v>6864</v>
      </c>
      <c r="B3011" s="85" t="s">
        <v>145</v>
      </c>
      <c r="C3011" s="85" t="s">
        <v>145</v>
      </c>
      <c r="D3011" s="85" t="s">
        <v>6865</v>
      </c>
      <c r="E3011" s="85" t="s">
        <v>100</v>
      </c>
      <c r="F3011" s="85" t="s">
        <v>100</v>
      </c>
      <c r="G3011" s="85" t="s">
        <v>100</v>
      </c>
      <c r="H3011" s="86" t="s">
        <v>118</v>
      </c>
      <c r="I3011" s="86">
        <v>44644</v>
      </c>
      <c r="J3011" s="87">
        <v>14292380</v>
      </c>
    </row>
    <row r="3012" spans="1:10" ht="36" x14ac:dyDescent="0.3">
      <c r="A3012" s="84" t="s">
        <v>6866</v>
      </c>
      <c r="B3012" s="85" t="s">
        <v>188</v>
      </c>
      <c r="C3012" s="85" t="s">
        <v>188</v>
      </c>
      <c r="D3012" s="85" t="s">
        <v>6867</v>
      </c>
      <c r="E3012" s="85" t="s">
        <v>6868</v>
      </c>
      <c r="F3012" s="85" t="s">
        <v>100</v>
      </c>
      <c r="G3012" s="85" t="s">
        <v>100</v>
      </c>
      <c r="H3012" s="86" t="s">
        <v>118</v>
      </c>
      <c r="I3012" s="86">
        <v>44771</v>
      </c>
      <c r="J3012" s="87">
        <v>15966480.160000006</v>
      </c>
    </row>
    <row r="3013" spans="1:10" ht="24" x14ac:dyDescent="0.3">
      <c r="A3013" s="84" t="s">
        <v>6869</v>
      </c>
      <c r="B3013" s="85" t="s">
        <v>145</v>
      </c>
      <c r="C3013" s="85" t="s">
        <v>145</v>
      </c>
      <c r="D3013" s="85" t="s">
        <v>6870</v>
      </c>
      <c r="E3013" s="85" t="s">
        <v>100</v>
      </c>
      <c r="F3013" s="85" t="s">
        <v>577</v>
      </c>
      <c r="G3013" s="85" t="s">
        <v>1181</v>
      </c>
      <c r="H3013" s="86" t="s">
        <v>118</v>
      </c>
      <c r="I3013" s="86">
        <v>44770</v>
      </c>
      <c r="J3013" s="87">
        <v>2981627.65</v>
      </c>
    </row>
    <row r="3014" spans="1:10" ht="36" x14ac:dyDescent="0.3">
      <c r="A3014" s="84" t="s">
        <v>6871</v>
      </c>
      <c r="B3014" s="85" t="s">
        <v>145</v>
      </c>
      <c r="C3014" s="85" t="s">
        <v>145</v>
      </c>
      <c r="D3014" s="85" t="s">
        <v>6872</v>
      </c>
      <c r="E3014" s="85" t="s">
        <v>100</v>
      </c>
      <c r="F3014" s="85" t="s">
        <v>577</v>
      </c>
      <c r="G3014" s="85" t="s">
        <v>1894</v>
      </c>
      <c r="H3014" s="86" t="s">
        <v>118</v>
      </c>
      <c r="I3014" s="86">
        <v>44770</v>
      </c>
      <c r="J3014" s="87">
        <v>3185255.6899999995</v>
      </c>
    </row>
    <row r="3015" spans="1:10" ht="24" x14ac:dyDescent="0.3">
      <c r="A3015" s="84" t="s">
        <v>6873</v>
      </c>
      <c r="B3015" s="85" t="s">
        <v>145</v>
      </c>
      <c r="C3015" s="85" t="s">
        <v>145</v>
      </c>
      <c r="D3015" s="85" t="s">
        <v>6874</v>
      </c>
      <c r="E3015" s="85" t="s">
        <v>100</v>
      </c>
      <c r="F3015" s="85" t="s">
        <v>100</v>
      </c>
      <c r="G3015" s="85" t="s">
        <v>100</v>
      </c>
      <c r="H3015" s="86" t="s">
        <v>118</v>
      </c>
      <c r="I3015" s="86">
        <v>44720</v>
      </c>
      <c r="J3015" s="87">
        <v>678451.5</v>
      </c>
    </row>
    <row r="3016" spans="1:10" ht="24" x14ac:dyDescent="0.3">
      <c r="A3016" s="84" t="s">
        <v>6875</v>
      </c>
      <c r="B3016" s="85" t="s">
        <v>145</v>
      </c>
      <c r="C3016" s="85" t="s">
        <v>145</v>
      </c>
      <c r="D3016" s="85" t="s">
        <v>6876</v>
      </c>
      <c r="E3016" s="85" t="s">
        <v>100</v>
      </c>
      <c r="F3016" s="85" t="s">
        <v>100</v>
      </c>
      <c r="G3016" s="85" t="s">
        <v>100</v>
      </c>
      <c r="H3016" s="86" t="s">
        <v>118</v>
      </c>
      <c r="I3016" s="86">
        <v>44631</v>
      </c>
      <c r="J3016" s="87">
        <v>3011500</v>
      </c>
    </row>
    <row r="3017" spans="1:10" ht="24" x14ac:dyDescent="0.3">
      <c r="A3017" s="84" t="s">
        <v>6877</v>
      </c>
      <c r="B3017" s="85" t="s">
        <v>145</v>
      </c>
      <c r="C3017" s="85" t="s">
        <v>145</v>
      </c>
      <c r="D3017" s="85" t="s">
        <v>6878</v>
      </c>
      <c r="E3017" s="85" t="s">
        <v>100</v>
      </c>
      <c r="F3017" s="85" t="s">
        <v>100</v>
      </c>
      <c r="G3017" s="85" t="s">
        <v>100</v>
      </c>
      <c r="H3017" s="86" t="s">
        <v>118</v>
      </c>
      <c r="I3017" s="86">
        <v>44357</v>
      </c>
      <c r="J3017" s="87">
        <v>769480</v>
      </c>
    </row>
    <row r="3018" spans="1:10" x14ac:dyDescent="0.3">
      <c r="A3018" s="84" t="s">
        <v>6879</v>
      </c>
      <c r="B3018" s="85" t="s">
        <v>145</v>
      </c>
      <c r="C3018" s="85" t="s">
        <v>145</v>
      </c>
      <c r="D3018" s="85" t="s">
        <v>6880</v>
      </c>
      <c r="E3018" s="85" t="s">
        <v>100</v>
      </c>
      <c r="F3018" s="85" t="s">
        <v>100</v>
      </c>
      <c r="G3018" s="85" t="s">
        <v>100</v>
      </c>
      <c r="H3018" s="86" t="s">
        <v>118</v>
      </c>
      <c r="I3018" s="86">
        <v>44711</v>
      </c>
      <c r="J3018" s="87">
        <v>131506</v>
      </c>
    </row>
    <row r="3019" spans="1:10" x14ac:dyDescent="0.3">
      <c r="A3019" s="84" t="s">
        <v>6881</v>
      </c>
      <c r="B3019" s="85" t="s">
        <v>145</v>
      </c>
      <c r="C3019" s="85" t="s">
        <v>145</v>
      </c>
      <c r="D3019" s="85" t="s">
        <v>6882</v>
      </c>
      <c r="E3019" s="85" t="s">
        <v>100</v>
      </c>
      <c r="F3019" s="85" t="s">
        <v>100</v>
      </c>
      <c r="G3019" s="85" t="s">
        <v>100</v>
      </c>
      <c r="H3019" s="86" t="s">
        <v>118</v>
      </c>
      <c r="I3019" s="86">
        <v>44733</v>
      </c>
      <c r="J3019" s="87">
        <v>215010</v>
      </c>
    </row>
    <row r="3020" spans="1:10" ht="24" x14ac:dyDescent="0.3">
      <c r="A3020" s="84" t="s">
        <v>6883</v>
      </c>
      <c r="B3020" s="85" t="s">
        <v>6509</v>
      </c>
      <c r="C3020" s="85" t="s">
        <v>6509</v>
      </c>
      <c r="D3020" s="85" t="s">
        <v>6884</v>
      </c>
      <c r="E3020" s="85" t="s">
        <v>100</v>
      </c>
      <c r="F3020" s="85" t="s">
        <v>662</v>
      </c>
      <c r="G3020" s="85" t="s">
        <v>827</v>
      </c>
      <c r="H3020" s="86" t="s">
        <v>118</v>
      </c>
      <c r="I3020" s="86">
        <v>44770</v>
      </c>
      <c r="J3020" s="87">
        <v>8364014.169999999</v>
      </c>
    </row>
    <row r="3021" spans="1:10" ht="24" x14ac:dyDescent="0.3">
      <c r="A3021" s="84" t="s">
        <v>6885</v>
      </c>
      <c r="B3021" s="85" t="s">
        <v>145</v>
      </c>
      <c r="C3021" s="85" t="s">
        <v>145</v>
      </c>
      <c r="D3021" s="85" t="s">
        <v>6886</v>
      </c>
      <c r="E3021" s="85" t="s">
        <v>100</v>
      </c>
      <c r="F3021" s="85" t="s">
        <v>100</v>
      </c>
      <c r="G3021" s="85" t="s">
        <v>100</v>
      </c>
      <c r="H3021" s="86" t="s">
        <v>118</v>
      </c>
      <c r="I3021" s="86">
        <v>44719</v>
      </c>
      <c r="J3021" s="87">
        <v>3097800</v>
      </c>
    </row>
    <row r="3022" spans="1:10" x14ac:dyDescent="0.3">
      <c r="A3022" s="84" t="s">
        <v>6887</v>
      </c>
      <c r="B3022" s="85" t="s">
        <v>145</v>
      </c>
      <c r="C3022" s="85" t="s">
        <v>145</v>
      </c>
      <c r="D3022" s="85" t="s">
        <v>6888</v>
      </c>
      <c r="E3022" s="85" t="s">
        <v>100</v>
      </c>
      <c r="F3022" s="85" t="s">
        <v>100</v>
      </c>
      <c r="G3022" s="85" t="s">
        <v>100</v>
      </c>
      <c r="H3022" s="86" t="s">
        <v>118</v>
      </c>
      <c r="I3022" s="86">
        <v>44468</v>
      </c>
      <c r="J3022" s="87">
        <v>25721900</v>
      </c>
    </row>
    <row r="3023" spans="1:10" ht="36" x14ac:dyDescent="0.3">
      <c r="A3023" s="84" t="s">
        <v>6889</v>
      </c>
      <c r="B3023" s="85" t="s">
        <v>120</v>
      </c>
      <c r="C3023" s="85" t="s">
        <v>120</v>
      </c>
      <c r="D3023" s="85" t="s">
        <v>6890</v>
      </c>
      <c r="E3023" s="85" t="s">
        <v>126</v>
      </c>
      <c r="F3023" s="85" t="s">
        <v>3528</v>
      </c>
      <c r="G3023" s="85" t="s">
        <v>3529</v>
      </c>
      <c r="H3023" s="86" t="s">
        <v>118</v>
      </c>
      <c r="I3023" s="86">
        <v>44785</v>
      </c>
      <c r="J3023" s="87">
        <v>3725990.0000000005</v>
      </c>
    </row>
    <row r="3024" spans="1:10" ht="24" x14ac:dyDescent="0.3">
      <c r="A3024" s="84" t="s">
        <v>6891</v>
      </c>
      <c r="B3024" s="85" t="s">
        <v>120</v>
      </c>
      <c r="C3024" s="85" t="s">
        <v>120</v>
      </c>
      <c r="D3024" s="85" t="s">
        <v>6892</v>
      </c>
      <c r="E3024" s="85" t="s">
        <v>2847</v>
      </c>
      <c r="F3024" s="85" t="s">
        <v>100</v>
      </c>
      <c r="G3024" s="85" t="s">
        <v>100</v>
      </c>
      <c r="H3024" s="86" t="s">
        <v>118</v>
      </c>
      <c r="I3024" s="86">
        <v>44795</v>
      </c>
      <c r="J3024" s="87">
        <v>14170604.950000001</v>
      </c>
    </row>
    <row r="3025" spans="1:10" ht="24" x14ac:dyDescent="0.3">
      <c r="A3025" s="84" t="s">
        <v>6893</v>
      </c>
      <c r="B3025" s="85" t="s">
        <v>188</v>
      </c>
      <c r="C3025" s="85" t="s">
        <v>188</v>
      </c>
      <c r="D3025" s="85" t="s">
        <v>6894</v>
      </c>
      <c r="E3025" s="85" t="s">
        <v>100</v>
      </c>
      <c r="F3025" s="85" t="s">
        <v>158</v>
      </c>
      <c r="G3025" s="85" t="s">
        <v>385</v>
      </c>
      <c r="H3025" s="86" t="s">
        <v>118</v>
      </c>
      <c r="I3025" s="86">
        <v>44911</v>
      </c>
      <c r="J3025" s="87">
        <v>17667550.150000002</v>
      </c>
    </row>
    <row r="3026" spans="1:10" ht="24" x14ac:dyDescent="0.3">
      <c r="A3026" s="84" t="s">
        <v>6895</v>
      </c>
      <c r="B3026" s="85" t="s">
        <v>145</v>
      </c>
      <c r="C3026" s="85" t="s">
        <v>145</v>
      </c>
      <c r="D3026" s="85" t="s">
        <v>6896</v>
      </c>
      <c r="E3026" s="85" t="s">
        <v>100</v>
      </c>
      <c r="F3026" s="85" t="s">
        <v>100</v>
      </c>
      <c r="G3026" s="85" t="s">
        <v>100</v>
      </c>
      <c r="H3026" s="86" t="s">
        <v>118</v>
      </c>
      <c r="I3026" s="86">
        <v>44757</v>
      </c>
      <c r="J3026" s="87">
        <v>2441720</v>
      </c>
    </row>
    <row r="3027" spans="1:10" x14ac:dyDescent="0.3">
      <c r="A3027" s="84" t="s">
        <v>6897</v>
      </c>
      <c r="B3027" s="85" t="s">
        <v>145</v>
      </c>
      <c r="C3027" s="85" t="s">
        <v>145</v>
      </c>
      <c r="D3027" s="85" t="s">
        <v>6898</v>
      </c>
      <c r="E3027" s="85" t="s">
        <v>100</v>
      </c>
      <c r="F3027" s="85" t="s">
        <v>100</v>
      </c>
      <c r="G3027" s="85" t="s">
        <v>100</v>
      </c>
      <c r="H3027" s="86" t="s">
        <v>118</v>
      </c>
      <c r="I3027" s="86">
        <v>44732</v>
      </c>
      <c r="J3027" s="87">
        <v>257200</v>
      </c>
    </row>
    <row r="3028" spans="1:10" x14ac:dyDescent="0.3">
      <c r="A3028" s="84" t="s">
        <v>6899</v>
      </c>
      <c r="B3028" s="85" t="s">
        <v>145</v>
      </c>
      <c r="C3028" s="85" t="s">
        <v>145</v>
      </c>
      <c r="D3028" s="85" t="s">
        <v>6900</v>
      </c>
      <c r="E3028" s="85" t="s">
        <v>100</v>
      </c>
      <c r="F3028" s="85" t="s">
        <v>100</v>
      </c>
      <c r="G3028" s="85" t="s">
        <v>100</v>
      </c>
      <c r="H3028" s="86" t="s">
        <v>118</v>
      </c>
      <c r="I3028" s="86">
        <v>44715</v>
      </c>
      <c r="J3028" s="87">
        <v>470530</v>
      </c>
    </row>
    <row r="3029" spans="1:10" ht="24" x14ac:dyDescent="0.3">
      <c r="A3029" s="84" t="s">
        <v>6901</v>
      </c>
      <c r="B3029" s="85" t="s">
        <v>145</v>
      </c>
      <c r="C3029" s="85" t="s">
        <v>145</v>
      </c>
      <c r="D3029" s="85" t="s">
        <v>6902</v>
      </c>
      <c r="E3029" s="85" t="s">
        <v>100</v>
      </c>
      <c r="F3029" s="85" t="s">
        <v>100</v>
      </c>
      <c r="G3029" s="85" t="s">
        <v>100</v>
      </c>
      <c r="H3029" s="86" t="s">
        <v>118</v>
      </c>
      <c r="I3029" s="86">
        <v>44718</v>
      </c>
      <c r="J3029" s="87">
        <v>614740</v>
      </c>
    </row>
    <row r="3030" spans="1:10" ht="24" x14ac:dyDescent="0.3">
      <c r="A3030" s="84" t="s">
        <v>6903</v>
      </c>
      <c r="B3030" s="85" t="s">
        <v>188</v>
      </c>
      <c r="C3030" s="85" t="s">
        <v>188</v>
      </c>
      <c r="D3030" s="85" t="s">
        <v>6904</v>
      </c>
      <c r="E3030" s="85" t="s">
        <v>1049</v>
      </c>
      <c r="F3030" s="85" t="s">
        <v>100</v>
      </c>
      <c r="G3030" s="85" t="s">
        <v>100</v>
      </c>
      <c r="H3030" s="86" t="s">
        <v>118</v>
      </c>
      <c r="I3030" s="86">
        <v>44845</v>
      </c>
      <c r="J3030" s="87">
        <v>34433668.810000002</v>
      </c>
    </row>
    <row r="3031" spans="1:10" ht="36" x14ac:dyDescent="0.3">
      <c r="A3031" s="84" t="s">
        <v>6905</v>
      </c>
      <c r="B3031" s="85" t="s">
        <v>145</v>
      </c>
      <c r="C3031" s="85" t="s">
        <v>145</v>
      </c>
      <c r="D3031" s="85" t="s">
        <v>6906</v>
      </c>
      <c r="E3031" s="85" t="s">
        <v>100</v>
      </c>
      <c r="F3031" s="85" t="s">
        <v>853</v>
      </c>
      <c r="G3031" s="85" t="s">
        <v>4867</v>
      </c>
      <c r="H3031" s="86" t="s">
        <v>118</v>
      </c>
      <c r="I3031" s="86">
        <v>44938</v>
      </c>
      <c r="J3031" s="87">
        <v>4151242.41</v>
      </c>
    </row>
    <row r="3032" spans="1:10" ht="24" x14ac:dyDescent="0.3">
      <c r="A3032" s="84" t="s">
        <v>6907</v>
      </c>
      <c r="B3032" s="85" t="s">
        <v>145</v>
      </c>
      <c r="C3032" s="85" t="s">
        <v>145</v>
      </c>
      <c r="D3032" s="85" t="s">
        <v>6908</v>
      </c>
      <c r="E3032" s="85" t="s">
        <v>100</v>
      </c>
      <c r="F3032" s="85" t="s">
        <v>130</v>
      </c>
      <c r="G3032" s="85" t="s">
        <v>911</v>
      </c>
      <c r="H3032" s="86" t="s">
        <v>118</v>
      </c>
      <c r="I3032" s="86">
        <v>44848</v>
      </c>
      <c r="J3032" s="87">
        <v>2642104.37</v>
      </c>
    </row>
    <row r="3033" spans="1:10" ht="48" x14ac:dyDescent="0.3">
      <c r="A3033" s="84" t="s">
        <v>6909</v>
      </c>
      <c r="B3033" s="85" t="s">
        <v>145</v>
      </c>
      <c r="C3033" s="85" t="s">
        <v>145</v>
      </c>
      <c r="D3033" s="85" t="s">
        <v>6910</v>
      </c>
      <c r="E3033" s="85" t="s">
        <v>100</v>
      </c>
      <c r="F3033" s="85" t="s">
        <v>130</v>
      </c>
      <c r="G3033" s="85" t="s">
        <v>6911</v>
      </c>
      <c r="H3033" s="86" t="s">
        <v>118</v>
      </c>
      <c r="I3033" s="86">
        <v>44771</v>
      </c>
      <c r="J3033" s="87">
        <v>10224119.149999999</v>
      </c>
    </row>
    <row r="3034" spans="1:10" ht="36" x14ac:dyDescent="0.3">
      <c r="A3034" s="84" t="s">
        <v>6912</v>
      </c>
      <c r="B3034" s="85" t="s">
        <v>145</v>
      </c>
      <c r="C3034" s="85" t="s">
        <v>145</v>
      </c>
      <c r="D3034" s="85" t="s">
        <v>6913</v>
      </c>
      <c r="E3034" s="85" t="s">
        <v>100</v>
      </c>
      <c r="F3034" s="85" t="s">
        <v>158</v>
      </c>
      <c r="G3034" s="85" t="s">
        <v>3731</v>
      </c>
      <c r="H3034" s="86" t="s">
        <v>118</v>
      </c>
      <c r="I3034" s="86">
        <v>44771</v>
      </c>
      <c r="J3034" s="87">
        <v>5136105.6000000024</v>
      </c>
    </row>
    <row r="3035" spans="1:10" x14ac:dyDescent="0.3">
      <c r="A3035" s="84" t="s">
        <v>6914</v>
      </c>
      <c r="B3035" s="85" t="s">
        <v>145</v>
      </c>
      <c r="C3035" s="85" t="s">
        <v>145</v>
      </c>
      <c r="D3035" s="85" t="s">
        <v>6915</v>
      </c>
      <c r="E3035" s="85" t="s">
        <v>100</v>
      </c>
      <c r="F3035" s="85" t="s">
        <v>100</v>
      </c>
      <c r="G3035" s="85" t="s">
        <v>100</v>
      </c>
      <c r="H3035" s="86" t="s">
        <v>118</v>
      </c>
      <c r="I3035" s="86">
        <v>44228</v>
      </c>
      <c r="J3035" s="87">
        <v>1598000</v>
      </c>
    </row>
    <row r="3036" spans="1:10" ht="36" x14ac:dyDescent="0.3">
      <c r="A3036" s="84" t="s">
        <v>6916</v>
      </c>
      <c r="B3036" s="85" t="s">
        <v>145</v>
      </c>
      <c r="C3036" s="85" t="s">
        <v>145</v>
      </c>
      <c r="D3036" s="85" t="s">
        <v>6917</v>
      </c>
      <c r="E3036" s="85" t="s">
        <v>100</v>
      </c>
      <c r="F3036" s="85" t="s">
        <v>1155</v>
      </c>
      <c r="G3036" s="85" t="s">
        <v>1156</v>
      </c>
      <c r="H3036" s="86" t="s">
        <v>118</v>
      </c>
      <c r="I3036" s="86">
        <v>45320</v>
      </c>
      <c r="J3036" s="87">
        <v>1960951.23</v>
      </c>
    </row>
    <row r="3037" spans="1:10" ht="24" x14ac:dyDescent="0.3">
      <c r="A3037" s="84" t="s">
        <v>6918</v>
      </c>
      <c r="B3037" s="85" t="s">
        <v>188</v>
      </c>
      <c r="C3037" s="85" t="s">
        <v>188</v>
      </c>
      <c r="D3037" s="85" t="s">
        <v>6919</v>
      </c>
      <c r="E3037" s="85" t="s">
        <v>2847</v>
      </c>
      <c r="F3037" s="85" t="s">
        <v>100</v>
      </c>
      <c r="G3037" s="85" t="s">
        <v>100</v>
      </c>
      <c r="H3037" s="86" t="s">
        <v>118</v>
      </c>
      <c r="I3037" s="86">
        <v>44860</v>
      </c>
      <c r="J3037" s="87">
        <v>3201492.8200000003</v>
      </c>
    </row>
    <row r="3038" spans="1:10" ht="24" x14ac:dyDescent="0.3">
      <c r="A3038" s="84" t="s">
        <v>6920</v>
      </c>
      <c r="B3038" s="85" t="s">
        <v>145</v>
      </c>
      <c r="C3038" s="85" t="s">
        <v>145</v>
      </c>
      <c r="D3038" s="85" t="s">
        <v>6921</v>
      </c>
      <c r="E3038" s="85" t="s">
        <v>100</v>
      </c>
      <c r="F3038" s="85" t="s">
        <v>225</v>
      </c>
      <c r="G3038" s="85" t="s">
        <v>226</v>
      </c>
      <c r="H3038" s="86" t="s">
        <v>118</v>
      </c>
      <c r="I3038" s="86">
        <v>45321</v>
      </c>
      <c r="J3038" s="87">
        <v>2695558.72</v>
      </c>
    </row>
    <row r="3039" spans="1:10" ht="24" x14ac:dyDescent="0.3">
      <c r="A3039" s="84" t="s">
        <v>6922</v>
      </c>
      <c r="B3039" s="85" t="s">
        <v>145</v>
      </c>
      <c r="C3039" s="85" t="s">
        <v>145</v>
      </c>
      <c r="D3039" s="85" t="s">
        <v>6923</v>
      </c>
      <c r="E3039" s="85" t="s">
        <v>100</v>
      </c>
      <c r="F3039" s="85" t="s">
        <v>122</v>
      </c>
      <c r="G3039" s="85" t="s">
        <v>821</v>
      </c>
      <c r="H3039" s="86" t="s">
        <v>118</v>
      </c>
      <c r="I3039" s="86">
        <v>45503</v>
      </c>
      <c r="J3039" s="87">
        <v>1773713.8699999999</v>
      </c>
    </row>
    <row r="3040" spans="1:10" ht="24" x14ac:dyDescent="0.3">
      <c r="A3040" s="84" t="s">
        <v>6924</v>
      </c>
      <c r="B3040" s="85" t="s">
        <v>145</v>
      </c>
      <c r="C3040" s="85" t="s">
        <v>145</v>
      </c>
      <c r="D3040" s="85" t="s">
        <v>6925</v>
      </c>
      <c r="E3040" s="85" t="s">
        <v>100</v>
      </c>
      <c r="F3040" s="85" t="s">
        <v>100</v>
      </c>
      <c r="G3040" s="85" t="s">
        <v>100</v>
      </c>
      <c r="H3040" s="86" t="s">
        <v>118</v>
      </c>
      <c r="I3040" s="86">
        <v>44228</v>
      </c>
      <c r="J3040" s="87">
        <v>2757185.6</v>
      </c>
    </row>
    <row r="3041" spans="1:10" x14ac:dyDescent="0.3">
      <c r="A3041" s="84" t="s">
        <v>6926</v>
      </c>
      <c r="B3041" s="85" t="s">
        <v>145</v>
      </c>
      <c r="C3041" s="85" t="s">
        <v>145</v>
      </c>
      <c r="D3041" s="85" t="s">
        <v>6927</v>
      </c>
      <c r="E3041" s="85" t="s">
        <v>100</v>
      </c>
      <c r="F3041" s="85" t="s">
        <v>100</v>
      </c>
      <c r="G3041" s="85" t="s">
        <v>100</v>
      </c>
      <c r="H3041" s="86" t="s">
        <v>118</v>
      </c>
      <c r="I3041" s="86">
        <v>44228</v>
      </c>
      <c r="J3041" s="87">
        <v>18794773.920000002</v>
      </c>
    </row>
    <row r="3042" spans="1:10" ht="24" x14ac:dyDescent="0.3">
      <c r="A3042" s="84" t="s">
        <v>6928</v>
      </c>
      <c r="B3042" s="85" t="s">
        <v>145</v>
      </c>
      <c r="C3042" s="85" t="s">
        <v>145</v>
      </c>
      <c r="D3042" s="85" t="s">
        <v>6929</v>
      </c>
      <c r="E3042" s="85" t="s">
        <v>100</v>
      </c>
      <c r="F3042" s="85" t="s">
        <v>100</v>
      </c>
      <c r="G3042" s="85" t="s">
        <v>100</v>
      </c>
      <c r="H3042" s="86" t="s">
        <v>118</v>
      </c>
      <c r="I3042" s="86">
        <v>44228</v>
      </c>
      <c r="J3042" s="87">
        <v>774593.6100000001</v>
      </c>
    </row>
    <row r="3043" spans="1:10" x14ac:dyDescent="0.3">
      <c r="A3043" s="84" t="s">
        <v>6930</v>
      </c>
      <c r="B3043" s="85" t="s">
        <v>145</v>
      </c>
      <c r="C3043" s="85" t="s">
        <v>145</v>
      </c>
      <c r="D3043" s="85" t="s">
        <v>6931</v>
      </c>
      <c r="E3043" s="85" t="s">
        <v>100</v>
      </c>
      <c r="F3043" s="85" t="s">
        <v>130</v>
      </c>
      <c r="G3043" s="85" t="s">
        <v>1017</v>
      </c>
      <c r="H3043" s="86" t="s">
        <v>118</v>
      </c>
      <c r="I3043" s="86">
        <v>44774</v>
      </c>
      <c r="J3043" s="87">
        <v>5247521.379999999</v>
      </c>
    </row>
    <row r="3044" spans="1:10" ht="36" x14ac:dyDescent="0.3">
      <c r="A3044" s="84" t="s">
        <v>6932</v>
      </c>
      <c r="B3044" s="85" t="s">
        <v>145</v>
      </c>
      <c r="C3044" s="85" t="s">
        <v>145</v>
      </c>
      <c r="D3044" s="85" t="s">
        <v>6933</v>
      </c>
      <c r="E3044" s="85" t="s">
        <v>100</v>
      </c>
      <c r="F3044" s="85" t="s">
        <v>577</v>
      </c>
      <c r="G3044" s="85" t="s">
        <v>3092</v>
      </c>
      <c r="H3044" s="86" t="s">
        <v>118</v>
      </c>
      <c r="I3044" s="86">
        <v>44774</v>
      </c>
      <c r="J3044" s="87">
        <v>4693105.21</v>
      </c>
    </row>
    <row r="3045" spans="1:10" ht="24" x14ac:dyDescent="0.3">
      <c r="A3045" s="84" t="s">
        <v>6934</v>
      </c>
      <c r="B3045" s="85" t="s">
        <v>145</v>
      </c>
      <c r="C3045" s="85" t="s">
        <v>145</v>
      </c>
      <c r="D3045" s="85" t="s">
        <v>6935</v>
      </c>
      <c r="E3045" s="85" t="s">
        <v>100</v>
      </c>
      <c r="F3045" s="85" t="s">
        <v>130</v>
      </c>
      <c r="G3045" s="85" t="s">
        <v>2840</v>
      </c>
      <c r="H3045" s="86" t="s">
        <v>118</v>
      </c>
      <c r="I3045" s="86">
        <v>45323</v>
      </c>
      <c r="J3045" s="87">
        <v>2179643.71</v>
      </c>
    </row>
    <row r="3046" spans="1:10" ht="24" x14ac:dyDescent="0.3">
      <c r="A3046" s="84" t="s">
        <v>6936</v>
      </c>
      <c r="B3046" s="85" t="s">
        <v>145</v>
      </c>
      <c r="C3046" s="85" t="s">
        <v>145</v>
      </c>
      <c r="D3046" s="85" t="s">
        <v>6937</v>
      </c>
      <c r="E3046" s="85" t="s">
        <v>100</v>
      </c>
      <c r="F3046" s="85" t="s">
        <v>100</v>
      </c>
      <c r="G3046" s="85" t="s">
        <v>100</v>
      </c>
      <c r="H3046" s="86" t="s">
        <v>118</v>
      </c>
      <c r="I3046" s="86">
        <v>44582</v>
      </c>
      <c r="J3046" s="87">
        <v>1827240</v>
      </c>
    </row>
    <row r="3047" spans="1:10" ht="24" x14ac:dyDescent="0.3">
      <c r="A3047" s="84" t="s">
        <v>6938</v>
      </c>
      <c r="B3047" s="85" t="s">
        <v>145</v>
      </c>
      <c r="C3047" s="85" t="s">
        <v>145</v>
      </c>
      <c r="D3047" s="85" t="s">
        <v>6939</v>
      </c>
      <c r="E3047" s="85" t="s">
        <v>100</v>
      </c>
      <c r="F3047" s="85" t="s">
        <v>100</v>
      </c>
      <c r="G3047" s="85" t="s">
        <v>100</v>
      </c>
      <c r="H3047" s="86" t="s">
        <v>118</v>
      </c>
      <c r="I3047" s="86">
        <v>44804</v>
      </c>
      <c r="J3047" s="87">
        <v>288560</v>
      </c>
    </row>
    <row r="3048" spans="1:10" ht="24" x14ac:dyDescent="0.3">
      <c r="A3048" s="84" t="s">
        <v>6940</v>
      </c>
      <c r="B3048" s="85" t="s">
        <v>145</v>
      </c>
      <c r="C3048" s="85" t="s">
        <v>145</v>
      </c>
      <c r="D3048" s="85" t="s">
        <v>6941</v>
      </c>
      <c r="E3048" s="85" t="s">
        <v>100</v>
      </c>
      <c r="F3048" s="85" t="s">
        <v>100</v>
      </c>
      <c r="G3048" s="85" t="s">
        <v>100</v>
      </c>
      <c r="H3048" s="86" t="s">
        <v>118</v>
      </c>
      <c r="I3048" s="86">
        <v>44818</v>
      </c>
      <c r="J3048" s="87">
        <v>857760</v>
      </c>
    </row>
    <row r="3049" spans="1:10" ht="24" x14ac:dyDescent="0.3">
      <c r="A3049" s="84" t="s">
        <v>6942</v>
      </c>
      <c r="B3049" s="85" t="s">
        <v>145</v>
      </c>
      <c r="C3049" s="85" t="s">
        <v>145</v>
      </c>
      <c r="D3049" s="85" t="s">
        <v>6943</v>
      </c>
      <c r="E3049" s="85" t="s">
        <v>100</v>
      </c>
      <c r="F3049" s="85" t="s">
        <v>158</v>
      </c>
      <c r="G3049" s="85" t="s">
        <v>6944</v>
      </c>
      <c r="H3049" s="86" t="s">
        <v>118</v>
      </c>
      <c r="I3049" s="86">
        <v>45566</v>
      </c>
      <c r="J3049" s="87">
        <v>362095.82</v>
      </c>
    </row>
    <row r="3050" spans="1:10" ht="48" x14ac:dyDescent="0.3">
      <c r="A3050" s="84" t="s">
        <v>6945</v>
      </c>
      <c r="B3050" s="85" t="s">
        <v>120</v>
      </c>
      <c r="C3050" s="85" t="s">
        <v>120</v>
      </c>
      <c r="D3050" s="85" t="s">
        <v>6946</v>
      </c>
      <c r="E3050" s="85" t="s">
        <v>4463</v>
      </c>
      <c r="F3050" s="85" t="s">
        <v>830</v>
      </c>
      <c r="G3050" s="85" t="s">
        <v>831</v>
      </c>
      <c r="H3050" s="86" t="s">
        <v>118</v>
      </c>
      <c r="I3050" s="86">
        <v>44785</v>
      </c>
      <c r="J3050" s="87">
        <v>11544199.099999998</v>
      </c>
    </row>
    <row r="3051" spans="1:10" ht="48" x14ac:dyDescent="0.3">
      <c r="A3051" s="84" t="s">
        <v>6947</v>
      </c>
      <c r="B3051" s="85" t="s">
        <v>120</v>
      </c>
      <c r="C3051" s="85" t="s">
        <v>120</v>
      </c>
      <c r="D3051" s="85" t="s">
        <v>6948</v>
      </c>
      <c r="E3051" s="85" t="s">
        <v>2926</v>
      </c>
      <c r="F3051" s="85" t="s">
        <v>100</v>
      </c>
      <c r="G3051" s="85" t="s">
        <v>100</v>
      </c>
      <c r="H3051" s="86" t="s">
        <v>118</v>
      </c>
      <c r="I3051" s="86">
        <v>44782</v>
      </c>
      <c r="J3051" s="87">
        <v>7283997.8900000006</v>
      </c>
    </row>
    <row r="3052" spans="1:10" ht="24" x14ac:dyDescent="0.3">
      <c r="A3052" s="84" t="s">
        <v>6949</v>
      </c>
      <c r="B3052" s="85" t="s">
        <v>145</v>
      </c>
      <c r="C3052" s="85" t="s">
        <v>145</v>
      </c>
      <c r="D3052" s="85" t="s">
        <v>6950</v>
      </c>
      <c r="E3052" s="85" t="s">
        <v>100</v>
      </c>
      <c r="F3052" s="85" t="s">
        <v>100</v>
      </c>
      <c r="G3052" s="85" t="s">
        <v>100</v>
      </c>
      <c r="H3052" s="86" t="s">
        <v>118</v>
      </c>
      <c r="I3052" s="86">
        <v>44410</v>
      </c>
      <c r="J3052" s="87">
        <v>1260104.68</v>
      </c>
    </row>
    <row r="3053" spans="1:10" x14ac:dyDescent="0.3">
      <c r="A3053" s="84" t="s">
        <v>6951</v>
      </c>
      <c r="B3053" s="85" t="s">
        <v>145</v>
      </c>
      <c r="C3053" s="85" t="s">
        <v>145</v>
      </c>
      <c r="D3053" s="85" t="s">
        <v>6952</v>
      </c>
      <c r="E3053" s="85" t="s">
        <v>100</v>
      </c>
      <c r="F3053" s="85" t="s">
        <v>100</v>
      </c>
      <c r="G3053" s="85" t="s">
        <v>100</v>
      </c>
      <c r="H3053" s="86" t="s">
        <v>118</v>
      </c>
      <c r="I3053" s="86">
        <v>44714</v>
      </c>
      <c r="J3053" s="87">
        <v>6563490</v>
      </c>
    </row>
    <row r="3054" spans="1:10" ht="36" x14ac:dyDescent="0.3">
      <c r="A3054" s="84" t="s">
        <v>6953</v>
      </c>
      <c r="B3054" s="85" t="s">
        <v>145</v>
      </c>
      <c r="C3054" s="85" t="s">
        <v>145</v>
      </c>
      <c r="D3054" s="85" t="s">
        <v>6954</v>
      </c>
      <c r="E3054" s="85" t="s">
        <v>100</v>
      </c>
      <c r="F3054" s="85" t="s">
        <v>577</v>
      </c>
      <c r="G3054" s="85" t="s">
        <v>6955</v>
      </c>
      <c r="H3054" s="86" t="s">
        <v>118</v>
      </c>
      <c r="I3054" s="86">
        <v>44411</v>
      </c>
      <c r="J3054" s="87">
        <v>1053139.26</v>
      </c>
    </row>
    <row r="3055" spans="1:10" ht="48" x14ac:dyDescent="0.3">
      <c r="A3055" s="84" t="s">
        <v>6956</v>
      </c>
      <c r="B3055" s="85" t="s">
        <v>188</v>
      </c>
      <c r="C3055" s="85" t="s">
        <v>188</v>
      </c>
      <c r="D3055" s="85" t="s">
        <v>6957</v>
      </c>
      <c r="E3055" s="85" t="s">
        <v>6958</v>
      </c>
      <c r="F3055" s="85" t="s">
        <v>100</v>
      </c>
      <c r="G3055" s="85" t="s">
        <v>100</v>
      </c>
      <c r="H3055" s="86" t="s">
        <v>118</v>
      </c>
      <c r="I3055" s="86">
        <v>44874</v>
      </c>
      <c r="J3055" s="87">
        <v>14144012.489999998</v>
      </c>
    </row>
    <row r="3056" spans="1:10" ht="24" x14ac:dyDescent="0.3">
      <c r="A3056" s="84" t="s">
        <v>6959</v>
      </c>
      <c r="B3056" s="85" t="s">
        <v>188</v>
      </c>
      <c r="C3056" s="85" t="s">
        <v>188</v>
      </c>
      <c r="D3056" s="85" t="s">
        <v>6960</v>
      </c>
      <c r="E3056" s="85" t="s">
        <v>6958</v>
      </c>
      <c r="F3056" s="85" t="s">
        <v>100</v>
      </c>
      <c r="G3056" s="85" t="s">
        <v>100</v>
      </c>
      <c r="H3056" s="86" t="s">
        <v>118</v>
      </c>
      <c r="I3056" s="86">
        <v>44874</v>
      </c>
      <c r="J3056" s="87">
        <v>10682343.890000002</v>
      </c>
    </row>
    <row r="3057" spans="1:10" x14ac:dyDescent="0.3">
      <c r="A3057" s="84" t="s">
        <v>6961</v>
      </c>
      <c r="B3057" s="85" t="s">
        <v>145</v>
      </c>
      <c r="C3057" s="85" t="s">
        <v>145</v>
      </c>
      <c r="D3057" s="85" t="s">
        <v>6962</v>
      </c>
      <c r="E3057" s="85" t="s">
        <v>100</v>
      </c>
      <c r="F3057" s="85" t="s">
        <v>130</v>
      </c>
      <c r="G3057" s="85" t="s">
        <v>252</v>
      </c>
      <c r="H3057" s="86" t="s">
        <v>118</v>
      </c>
      <c r="I3057" s="86">
        <v>44776</v>
      </c>
      <c r="J3057" s="87">
        <v>5652385.7000000002</v>
      </c>
    </row>
    <row r="3058" spans="1:10" ht="24" x14ac:dyDescent="0.3">
      <c r="A3058" s="84" t="s">
        <v>6963</v>
      </c>
      <c r="B3058" s="85" t="s">
        <v>145</v>
      </c>
      <c r="C3058" s="85" t="s">
        <v>145</v>
      </c>
      <c r="D3058" s="85" t="s">
        <v>6964</v>
      </c>
      <c r="E3058" s="85" t="s">
        <v>100</v>
      </c>
      <c r="F3058" s="85" t="s">
        <v>122</v>
      </c>
      <c r="G3058" s="85" t="s">
        <v>611</v>
      </c>
      <c r="H3058" s="86" t="s">
        <v>118</v>
      </c>
      <c r="I3058" s="86">
        <v>45141</v>
      </c>
      <c r="J3058" s="87">
        <v>3296286.1100000003</v>
      </c>
    </row>
    <row r="3059" spans="1:10" ht="36" x14ac:dyDescent="0.3">
      <c r="A3059" s="84" t="s">
        <v>6965</v>
      </c>
      <c r="B3059" s="85" t="s">
        <v>115</v>
      </c>
      <c r="C3059" s="85" t="s">
        <v>115</v>
      </c>
      <c r="D3059" s="85" t="s">
        <v>6966</v>
      </c>
      <c r="E3059" s="85" t="s">
        <v>100</v>
      </c>
      <c r="F3059" s="85" t="s">
        <v>2006</v>
      </c>
      <c r="G3059" s="85" t="s">
        <v>2007</v>
      </c>
      <c r="H3059" s="86" t="s">
        <v>118</v>
      </c>
      <c r="I3059" s="86">
        <v>44949</v>
      </c>
      <c r="J3059" s="87">
        <v>1734800</v>
      </c>
    </row>
    <row r="3060" spans="1:10" ht="24" x14ac:dyDescent="0.3">
      <c r="A3060" s="84" t="s">
        <v>6967</v>
      </c>
      <c r="B3060" s="85" t="s">
        <v>145</v>
      </c>
      <c r="C3060" s="85" t="s">
        <v>145</v>
      </c>
      <c r="D3060" s="85" t="s">
        <v>6968</v>
      </c>
      <c r="E3060" s="85" t="s">
        <v>100</v>
      </c>
      <c r="F3060" s="85" t="s">
        <v>2340</v>
      </c>
      <c r="G3060" s="85" t="s">
        <v>2341</v>
      </c>
      <c r="H3060" s="86" t="s">
        <v>118</v>
      </c>
      <c r="I3060" s="86">
        <v>44778</v>
      </c>
      <c r="J3060" s="87">
        <v>3931792.2</v>
      </c>
    </row>
    <row r="3061" spans="1:10" ht="24" x14ac:dyDescent="0.3">
      <c r="A3061" s="84" t="s">
        <v>6969</v>
      </c>
      <c r="B3061" s="85" t="s">
        <v>145</v>
      </c>
      <c r="C3061" s="85" t="s">
        <v>145</v>
      </c>
      <c r="D3061" s="85" t="s">
        <v>6970</v>
      </c>
      <c r="E3061" s="85" t="s">
        <v>100</v>
      </c>
      <c r="F3061" s="85" t="s">
        <v>122</v>
      </c>
      <c r="G3061" s="85" t="s">
        <v>583</v>
      </c>
      <c r="H3061" s="86" t="s">
        <v>118</v>
      </c>
      <c r="I3061" s="86">
        <v>44778</v>
      </c>
      <c r="J3061" s="87">
        <v>7973663.4899999993</v>
      </c>
    </row>
    <row r="3062" spans="1:10" ht="24" x14ac:dyDescent="0.3">
      <c r="A3062" s="84" t="s">
        <v>6971</v>
      </c>
      <c r="B3062" s="85" t="s">
        <v>145</v>
      </c>
      <c r="C3062" s="85" t="s">
        <v>145</v>
      </c>
      <c r="D3062" s="85" t="s">
        <v>6972</v>
      </c>
      <c r="E3062" s="85" t="s">
        <v>100</v>
      </c>
      <c r="F3062" s="85" t="s">
        <v>1351</v>
      </c>
      <c r="G3062" s="85" t="s">
        <v>3700</v>
      </c>
      <c r="H3062" s="86" t="s">
        <v>118</v>
      </c>
      <c r="I3062" s="86">
        <v>45145</v>
      </c>
      <c r="J3062" s="87">
        <v>2250336.2799999998</v>
      </c>
    </row>
    <row r="3063" spans="1:10" ht="24" x14ac:dyDescent="0.3">
      <c r="A3063" s="84" t="s">
        <v>6973</v>
      </c>
      <c r="B3063" s="85" t="s">
        <v>145</v>
      </c>
      <c r="C3063" s="85" t="s">
        <v>145</v>
      </c>
      <c r="D3063" s="85" t="s">
        <v>6974</v>
      </c>
      <c r="E3063" s="85" t="s">
        <v>100</v>
      </c>
      <c r="F3063" s="85" t="s">
        <v>100</v>
      </c>
      <c r="G3063" s="85" t="s">
        <v>100</v>
      </c>
      <c r="H3063" s="86" t="s">
        <v>118</v>
      </c>
      <c r="I3063" s="86">
        <v>44722</v>
      </c>
      <c r="J3063" s="87">
        <v>2849220.9</v>
      </c>
    </row>
    <row r="3064" spans="1:10" ht="24" x14ac:dyDescent="0.3">
      <c r="A3064" s="84" t="s">
        <v>6975</v>
      </c>
      <c r="B3064" s="85" t="s">
        <v>145</v>
      </c>
      <c r="C3064" s="85" t="s">
        <v>145</v>
      </c>
      <c r="D3064" s="85" t="s">
        <v>6976</v>
      </c>
      <c r="E3064" s="85" t="s">
        <v>100</v>
      </c>
      <c r="F3064" s="85" t="s">
        <v>130</v>
      </c>
      <c r="G3064" s="85" t="s">
        <v>2980</v>
      </c>
      <c r="H3064" s="86" t="s">
        <v>118</v>
      </c>
      <c r="I3064" s="86">
        <v>44861</v>
      </c>
      <c r="J3064" s="87">
        <v>1833777.01</v>
      </c>
    </row>
    <row r="3065" spans="1:10" ht="36" x14ac:dyDescent="0.3">
      <c r="A3065" s="84" t="s">
        <v>6977</v>
      </c>
      <c r="B3065" s="85" t="s">
        <v>120</v>
      </c>
      <c r="C3065" s="85" t="s">
        <v>120</v>
      </c>
      <c r="D3065" s="85" t="s">
        <v>6978</v>
      </c>
      <c r="E3065" s="85" t="s">
        <v>6979</v>
      </c>
      <c r="F3065" s="85" t="s">
        <v>203</v>
      </c>
      <c r="G3065" s="85" t="s">
        <v>6980</v>
      </c>
      <c r="H3065" s="86" t="s">
        <v>118</v>
      </c>
      <c r="I3065" s="86">
        <v>45145</v>
      </c>
      <c r="J3065" s="87">
        <v>5422121.2800000003</v>
      </c>
    </row>
    <row r="3066" spans="1:10" ht="24" x14ac:dyDescent="0.3">
      <c r="A3066" s="84" t="s">
        <v>6981</v>
      </c>
      <c r="B3066" s="85" t="s">
        <v>145</v>
      </c>
      <c r="C3066" s="85" t="s">
        <v>145</v>
      </c>
      <c r="D3066" s="85" t="s">
        <v>6982</v>
      </c>
      <c r="E3066" s="85" t="s">
        <v>100</v>
      </c>
      <c r="F3066" s="85" t="s">
        <v>1284</v>
      </c>
      <c r="G3066" s="85" t="s">
        <v>2499</v>
      </c>
      <c r="H3066" s="86" t="s">
        <v>118</v>
      </c>
      <c r="I3066" s="86">
        <v>44865</v>
      </c>
      <c r="J3066" s="87">
        <v>2023903.2800000003</v>
      </c>
    </row>
    <row r="3067" spans="1:10" ht="36" x14ac:dyDescent="0.3">
      <c r="A3067" s="84" t="s">
        <v>6983</v>
      </c>
      <c r="B3067" s="85" t="s">
        <v>120</v>
      </c>
      <c r="C3067" s="85" t="s">
        <v>120</v>
      </c>
      <c r="D3067" s="85" t="s">
        <v>6984</v>
      </c>
      <c r="E3067" s="85" t="s">
        <v>100</v>
      </c>
      <c r="F3067" s="85" t="s">
        <v>218</v>
      </c>
      <c r="G3067" s="85" t="s">
        <v>1014</v>
      </c>
      <c r="H3067" s="86" t="s">
        <v>118</v>
      </c>
      <c r="I3067" s="86">
        <v>44781</v>
      </c>
      <c r="J3067" s="87">
        <v>51961061.210000008</v>
      </c>
    </row>
    <row r="3068" spans="1:10" ht="24" x14ac:dyDescent="0.3">
      <c r="A3068" s="84" t="s">
        <v>6985</v>
      </c>
      <c r="B3068" s="85" t="s">
        <v>145</v>
      </c>
      <c r="C3068" s="85" t="s">
        <v>145</v>
      </c>
      <c r="D3068" s="85" t="s">
        <v>6986</v>
      </c>
      <c r="E3068" s="85" t="s">
        <v>100</v>
      </c>
      <c r="F3068" s="85" t="s">
        <v>130</v>
      </c>
      <c r="G3068" s="85" t="s">
        <v>200</v>
      </c>
      <c r="H3068" s="86" t="s">
        <v>118</v>
      </c>
      <c r="I3068" s="86">
        <v>44781</v>
      </c>
      <c r="J3068" s="87">
        <v>3855034.6</v>
      </c>
    </row>
    <row r="3069" spans="1:10" ht="24" x14ac:dyDescent="0.3">
      <c r="A3069" s="84" t="s">
        <v>6987</v>
      </c>
      <c r="B3069" s="85" t="s">
        <v>145</v>
      </c>
      <c r="C3069" s="85" t="s">
        <v>145</v>
      </c>
      <c r="D3069" s="85" t="s">
        <v>6988</v>
      </c>
      <c r="E3069" s="85" t="s">
        <v>100</v>
      </c>
      <c r="F3069" s="85" t="s">
        <v>130</v>
      </c>
      <c r="G3069" s="85" t="s">
        <v>200</v>
      </c>
      <c r="H3069" s="86" t="s">
        <v>118</v>
      </c>
      <c r="I3069" s="86">
        <v>44853</v>
      </c>
      <c r="J3069" s="87">
        <v>1496833.5999999999</v>
      </c>
    </row>
    <row r="3070" spans="1:10" ht="24" x14ac:dyDescent="0.3">
      <c r="A3070" s="84" t="s">
        <v>6989</v>
      </c>
      <c r="B3070" s="85" t="s">
        <v>145</v>
      </c>
      <c r="C3070" s="85" t="s">
        <v>145</v>
      </c>
      <c r="D3070" s="85" t="s">
        <v>6990</v>
      </c>
      <c r="E3070" s="85" t="s">
        <v>100</v>
      </c>
      <c r="F3070" s="85" t="s">
        <v>1133</v>
      </c>
      <c r="G3070" s="85" t="s">
        <v>1134</v>
      </c>
      <c r="H3070" s="86" t="s">
        <v>118</v>
      </c>
      <c r="I3070" s="86">
        <v>44874</v>
      </c>
      <c r="J3070" s="87">
        <v>2056939.6300000001</v>
      </c>
    </row>
    <row r="3071" spans="1:10" ht="48" x14ac:dyDescent="0.3">
      <c r="A3071" s="84" t="s">
        <v>6991</v>
      </c>
      <c r="B3071" s="85" t="s">
        <v>145</v>
      </c>
      <c r="C3071" s="85" t="s">
        <v>145</v>
      </c>
      <c r="D3071" s="85" t="s">
        <v>6992</v>
      </c>
      <c r="E3071" s="85" t="s">
        <v>1857</v>
      </c>
      <c r="F3071" s="85" t="s">
        <v>100</v>
      </c>
      <c r="G3071" s="85" t="s">
        <v>100</v>
      </c>
      <c r="H3071" s="86" t="s">
        <v>118</v>
      </c>
      <c r="I3071" s="86">
        <v>44869</v>
      </c>
      <c r="J3071" s="87">
        <v>4870604.6899999976</v>
      </c>
    </row>
    <row r="3072" spans="1:10" ht="24" x14ac:dyDescent="0.3">
      <c r="A3072" s="84" t="s">
        <v>6993</v>
      </c>
      <c r="B3072" s="85" t="s">
        <v>145</v>
      </c>
      <c r="C3072" s="85" t="s">
        <v>145</v>
      </c>
      <c r="D3072" s="85" t="s">
        <v>6716</v>
      </c>
      <c r="E3072" s="85" t="s">
        <v>6994</v>
      </c>
      <c r="F3072" s="85" t="s">
        <v>100</v>
      </c>
      <c r="G3072" s="85" t="s">
        <v>100</v>
      </c>
      <c r="H3072" s="86" t="s">
        <v>118</v>
      </c>
      <c r="I3072" s="86">
        <v>44859</v>
      </c>
      <c r="J3072" s="87">
        <v>3693731.3799999994</v>
      </c>
    </row>
    <row r="3073" spans="1:10" ht="36" x14ac:dyDescent="0.3">
      <c r="A3073" s="84" t="s">
        <v>6995</v>
      </c>
      <c r="B3073" s="85" t="s">
        <v>115</v>
      </c>
      <c r="C3073" s="85" t="s">
        <v>115</v>
      </c>
      <c r="D3073" s="85" t="s">
        <v>6996</v>
      </c>
      <c r="E3073" s="85" t="s">
        <v>100</v>
      </c>
      <c r="F3073" s="85" t="s">
        <v>203</v>
      </c>
      <c r="G3073" s="85" t="s">
        <v>6997</v>
      </c>
      <c r="H3073" s="86" t="s">
        <v>118</v>
      </c>
      <c r="I3073" s="86">
        <v>45063</v>
      </c>
      <c r="J3073" s="87">
        <v>4685691.32</v>
      </c>
    </row>
    <row r="3074" spans="1:10" x14ac:dyDescent="0.3">
      <c r="A3074" s="84" t="s">
        <v>6998</v>
      </c>
      <c r="B3074" s="85" t="s">
        <v>145</v>
      </c>
      <c r="C3074" s="85" t="s">
        <v>145</v>
      </c>
      <c r="D3074" s="85" t="s">
        <v>6999</v>
      </c>
      <c r="E3074" s="85" t="s">
        <v>100</v>
      </c>
      <c r="F3074" s="85" t="s">
        <v>135</v>
      </c>
      <c r="G3074" s="85" t="s">
        <v>136</v>
      </c>
      <c r="H3074" s="86" t="s">
        <v>118</v>
      </c>
      <c r="I3074" s="86">
        <v>44876</v>
      </c>
      <c r="J3074" s="87">
        <v>19848570.179999996</v>
      </c>
    </row>
    <row r="3075" spans="1:10" ht="36" x14ac:dyDescent="0.3">
      <c r="A3075" s="84" t="s">
        <v>7000</v>
      </c>
      <c r="B3075" s="85" t="s">
        <v>120</v>
      </c>
      <c r="C3075" s="85" t="s">
        <v>120</v>
      </c>
      <c r="D3075" s="85" t="s">
        <v>7001</v>
      </c>
      <c r="E3075" s="85" t="s">
        <v>5668</v>
      </c>
      <c r="F3075" s="85" t="s">
        <v>100</v>
      </c>
      <c r="G3075" s="85" t="s">
        <v>100</v>
      </c>
      <c r="H3075" s="86" t="s">
        <v>118</v>
      </c>
      <c r="I3075" s="86">
        <v>45147</v>
      </c>
      <c r="J3075" s="87">
        <v>6923148.4900000002</v>
      </c>
    </row>
    <row r="3076" spans="1:10" ht="36" x14ac:dyDescent="0.3">
      <c r="A3076" s="84" t="s">
        <v>7002</v>
      </c>
      <c r="B3076" s="85" t="s">
        <v>145</v>
      </c>
      <c r="C3076" s="85" t="s">
        <v>145</v>
      </c>
      <c r="D3076" s="85" t="s">
        <v>7003</v>
      </c>
      <c r="E3076" s="85" t="s">
        <v>100</v>
      </c>
      <c r="F3076" s="85" t="s">
        <v>130</v>
      </c>
      <c r="G3076" s="85" t="s">
        <v>2087</v>
      </c>
      <c r="H3076" s="86" t="s">
        <v>118</v>
      </c>
      <c r="I3076" s="86">
        <v>44876</v>
      </c>
      <c r="J3076" s="87">
        <v>2496916.0400000005</v>
      </c>
    </row>
    <row r="3077" spans="1:10" ht="24" x14ac:dyDescent="0.3">
      <c r="A3077" s="84" t="s">
        <v>7004</v>
      </c>
      <c r="B3077" s="85" t="s">
        <v>145</v>
      </c>
      <c r="C3077" s="85" t="s">
        <v>145</v>
      </c>
      <c r="D3077" s="85" t="s">
        <v>7005</v>
      </c>
      <c r="E3077" s="85" t="s">
        <v>100</v>
      </c>
      <c r="F3077" s="85" t="s">
        <v>662</v>
      </c>
      <c r="G3077" s="85" t="s">
        <v>827</v>
      </c>
      <c r="H3077" s="86" t="s">
        <v>118</v>
      </c>
      <c r="I3077" s="86">
        <v>45147</v>
      </c>
      <c r="J3077" s="87">
        <v>5071504.3500000015</v>
      </c>
    </row>
    <row r="3078" spans="1:10" ht="36" x14ac:dyDescent="0.3">
      <c r="A3078" s="84" t="s">
        <v>7006</v>
      </c>
      <c r="B3078" s="85" t="s">
        <v>145</v>
      </c>
      <c r="C3078" s="85" t="s">
        <v>145</v>
      </c>
      <c r="D3078" s="85" t="s">
        <v>7007</v>
      </c>
      <c r="E3078" s="85" t="s">
        <v>100</v>
      </c>
      <c r="F3078" s="85" t="s">
        <v>7008</v>
      </c>
      <c r="G3078" s="85" t="s">
        <v>7009</v>
      </c>
      <c r="H3078" s="86" t="s">
        <v>118</v>
      </c>
      <c r="I3078" s="86">
        <v>44783</v>
      </c>
      <c r="J3078" s="87">
        <v>2583398.89</v>
      </c>
    </row>
    <row r="3079" spans="1:10" x14ac:dyDescent="0.3">
      <c r="A3079" s="84" t="s">
        <v>7010</v>
      </c>
      <c r="B3079" s="85" t="s">
        <v>145</v>
      </c>
      <c r="C3079" s="85" t="s">
        <v>145</v>
      </c>
      <c r="D3079" s="85" t="s">
        <v>7011</v>
      </c>
      <c r="E3079" s="85" t="s">
        <v>100</v>
      </c>
      <c r="F3079" s="85" t="s">
        <v>100</v>
      </c>
      <c r="G3079" s="85" t="s">
        <v>100</v>
      </c>
      <c r="H3079" s="86" t="s">
        <v>118</v>
      </c>
      <c r="I3079" s="86">
        <v>44804</v>
      </c>
      <c r="J3079" s="87">
        <v>151650</v>
      </c>
    </row>
    <row r="3080" spans="1:10" ht="24" x14ac:dyDescent="0.3">
      <c r="A3080" s="84" t="s">
        <v>7012</v>
      </c>
      <c r="B3080" s="85" t="s">
        <v>7013</v>
      </c>
      <c r="C3080" s="85" t="s">
        <v>145</v>
      </c>
      <c r="D3080" s="85" t="s">
        <v>7014</v>
      </c>
      <c r="E3080" s="85" t="s">
        <v>100</v>
      </c>
      <c r="F3080" s="85" t="s">
        <v>420</v>
      </c>
      <c r="G3080" s="85" t="s">
        <v>4712</v>
      </c>
      <c r="H3080" s="86" t="s">
        <v>118</v>
      </c>
      <c r="I3080" s="86">
        <v>45148</v>
      </c>
      <c r="J3080" s="87">
        <v>2711656.99</v>
      </c>
    </row>
    <row r="3081" spans="1:10" ht="24" x14ac:dyDescent="0.3">
      <c r="A3081" s="84" t="s">
        <v>7015</v>
      </c>
      <c r="B3081" s="85" t="s">
        <v>145</v>
      </c>
      <c r="C3081" s="85" t="s">
        <v>145</v>
      </c>
      <c r="D3081" s="85" t="s">
        <v>7016</v>
      </c>
      <c r="E3081" s="85" t="s">
        <v>100</v>
      </c>
      <c r="F3081" s="85" t="s">
        <v>3905</v>
      </c>
      <c r="G3081" s="85" t="s">
        <v>3906</v>
      </c>
      <c r="H3081" s="86" t="s">
        <v>118</v>
      </c>
      <c r="I3081" s="86">
        <v>45148</v>
      </c>
      <c r="J3081" s="87">
        <v>99358056.160000011</v>
      </c>
    </row>
    <row r="3082" spans="1:10" ht="24" x14ac:dyDescent="0.3">
      <c r="A3082" s="84" t="s">
        <v>7017</v>
      </c>
      <c r="B3082" s="85" t="s">
        <v>145</v>
      </c>
      <c r="C3082" s="85" t="s">
        <v>145</v>
      </c>
      <c r="D3082" s="85" t="s">
        <v>7018</v>
      </c>
      <c r="E3082" s="85" t="s">
        <v>100</v>
      </c>
      <c r="F3082" s="85" t="s">
        <v>122</v>
      </c>
      <c r="G3082" s="85" t="s">
        <v>821</v>
      </c>
      <c r="H3082" s="86" t="s">
        <v>118</v>
      </c>
      <c r="I3082" s="86">
        <v>44784</v>
      </c>
      <c r="J3082" s="87">
        <v>5762638.0800000001</v>
      </c>
    </row>
    <row r="3083" spans="1:10" ht="24" x14ac:dyDescent="0.3">
      <c r="A3083" s="84" t="s">
        <v>7019</v>
      </c>
      <c r="B3083" s="85" t="s">
        <v>145</v>
      </c>
      <c r="C3083" s="85" t="s">
        <v>145</v>
      </c>
      <c r="D3083" s="85" t="s">
        <v>7020</v>
      </c>
      <c r="E3083" s="85" t="s">
        <v>100</v>
      </c>
      <c r="F3083" s="85" t="s">
        <v>139</v>
      </c>
      <c r="G3083" s="85" t="s">
        <v>311</v>
      </c>
      <c r="H3083" s="86" t="s">
        <v>118</v>
      </c>
      <c r="I3083" s="86">
        <v>44882</v>
      </c>
      <c r="J3083" s="87">
        <v>4310500.580000001</v>
      </c>
    </row>
    <row r="3084" spans="1:10" ht="24" x14ac:dyDescent="0.3">
      <c r="A3084" s="84" t="s">
        <v>7021</v>
      </c>
      <c r="B3084" s="85" t="s">
        <v>3654</v>
      </c>
      <c r="C3084" s="85" t="s">
        <v>3654</v>
      </c>
      <c r="D3084" s="85" t="s">
        <v>7022</v>
      </c>
      <c r="E3084" s="85" t="s">
        <v>3097</v>
      </c>
      <c r="F3084" s="85" t="s">
        <v>100</v>
      </c>
      <c r="G3084" s="85" t="s">
        <v>100</v>
      </c>
      <c r="H3084" s="86" t="s">
        <v>118</v>
      </c>
      <c r="I3084" s="86">
        <v>44784</v>
      </c>
      <c r="J3084" s="87">
        <v>7612231.7599999998</v>
      </c>
    </row>
    <row r="3085" spans="1:10" x14ac:dyDescent="0.3">
      <c r="A3085" s="84" t="s">
        <v>7023</v>
      </c>
      <c r="B3085" s="85" t="s">
        <v>145</v>
      </c>
      <c r="C3085" s="85" t="s">
        <v>145</v>
      </c>
      <c r="D3085" s="85" t="s">
        <v>7024</v>
      </c>
      <c r="E3085" s="85" t="s">
        <v>100</v>
      </c>
      <c r="F3085" s="85" t="s">
        <v>890</v>
      </c>
      <c r="G3085" s="85" t="s">
        <v>891</v>
      </c>
      <c r="H3085" s="86" t="s">
        <v>118</v>
      </c>
      <c r="I3085" s="86">
        <v>44869</v>
      </c>
      <c r="J3085" s="87">
        <v>518008.96</v>
      </c>
    </row>
    <row r="3086" spans="1:10" ht="24" x14ac:dyDescent="0.3">
      <c r="A3086" s="84" t="s">
        <v>7025</v>
      </c>
      <c r="B3086" s="85" t="s">
        <v>145</v>
      </c>
      <c r="C3086" s="85" t="s">
        <v>145</v>
      </c>
      <c r="D3086" s="85" t="s">
        <v>7026</v>
      </c>
      <c r="E3086" s="85" t="s">
        <v>100</v>
      </c>
      <c r="F3086" s="85" t="s">
        <v>130</v>
      </c>
      <c r="G3086" s="85" t="s">
        <v>170</v>
      </c>
      <c r="H3086" s="86" t="s">
        <v>118</v>
      </c>
      <c r="I3086" s="86">
        <v>44870</v>
      </c>
      <c r="J3086" s="87">
        <v>2499535.4700000007</v>
      </c>
    </row>
    <row r="3087" spans="1:10" ht="24" x14ac:dyDescent="0.3">
      <c r="A3087" s="84" t="s">
        <v>7027</v>
      </c>
      <c r="B3087" s="85" t="s">
        <v>145</v>
      </c>
      <c r="C3087" s="85" t="s">
        <v>145</v>
      </c>
      <c r="D3087" s="85" t="s">
        <v>7028</v>
      </c>
      <c r="E3087" s="85" t="s">
        <v>100</v>
      </c>
      <c r="F3087" s="85" t="s">
        <v>122</v>
      </c>
      <c r="G3087" s="85" t="s">
        <v>7029</v>
      </c>
      <c r="H3087" s="86" t="s">
        <v>118</v>
      </c>
      <c r="I3087" s="86">
        <v>45149</v>
      </c>
      <c r="J3087" s="87">
        <v>2625200.67</v>
      </c>
    </row>
    <row r="3088" spans="1:10" ht="24" x14ac:dyDescent="0.3">
      <c r="A3088" s="84" t="s">
        <v>7030</v>
      </c>
      <c r="B3088" s="85" t="s">
        <v>145</v>
      </c>
      <c r="C3088" s="85" t="s">
        <v>145</v>
      </c>
      <c r="D3088" s="85" t="s">
        <v>7031</v>
      </c>
      <c r="E3088" s="85" t="s">
        <v>3097</v>
      </c>
      <c r="F3088" s="85" t="s">
        <v>100</v>
      </c>
      <c r="G3088" s="85" t="s">
        <v>100</v>
      </c>
      <c r="H3088" s="86" t="s">
        <v>118</v>
      </c>
      <c r="I3088" s="86">
        <v>44876</v>
      </c>
      <c r="J3088" s="87">
        <v>2586517.3200000008</v>
      </c>
    </row>
    <row r="3089" spans="1:10" ht="36" x14ac:dyDescent="0.3">
      <c r="A3089" s="84" t="s">
        <v>7032</v>
      </c>
      <c r="B3089" s="85" t="s">
        <v>145</v>
      </c>
      <c r="C3089" s="85" t="s">
        <v>145</v>
      </c>
      <c r="D3089" s="85" t="s">
        <v>7033</v>
      </c>
      <c r="E3089" s="85" t="s">
        <v>100</v>
      </c>
      <c r="F3089" s="85" t="s">
        <v>2177</v>
      </c>
      <c r="G3089" s="85" t="s">
        <v>2178</v>
      </c>
      <c r="H3089" s="86" t="s">
        <v>118</v>
      </c>
      <c r="I3089" s="86">
        <v>44893</v>
      </c>
      <c r="J3089" s="87">
        <v>4973896.7899999991</v>
      </c>
    </row>
    <row r="3090" spans="1:10" x14ac:dyDescent="0.3">
      <c r="A3090" s="84" t="s">
        <v>7034</v>
      </c>
      <c r="B3090" s="85" t="s">
        <v>145</v>
      </c>
      <c r="C3090" s="85" t="s">
        <v>145</v>
      </c>
      <c r="D3090" s="85" t="s">
        <v>7035</v>
      </c>
      <c r="E3090" s="85" t="s">
        <v>100</v>
      </c>
      <c r="F3090" s="85" t="s">
        <v>100</v>
      </c>
      <c r="G3090" s="85" t="s">
        <v>100</v>
      </c>
      <c r="H3090" s="86" t="s">
        <v>118</v>
      </c>
      <c r="I3090" s="86">
        <v>45149</v>
      </c>
      <c r="J3090" s="87">
        <v>2286840</v>
      </c>
    </row>
    <row r="3091" spans="1:10" ht="24" x14ac:dyDescent="0.3">
      <c r="A3091" s="84" t="s">
        <v>7036</v>
      </c>
      <c r="B3091" s="85" t="s">
        <v>145</v>
      </c>
      <c r="C3091" s="85" t="s">
        <v>145</v>
      </c>
      <c r="D3091" s="85" t="s">
        <v>7037</v>
      </c>
      <c r="E3091" s="85" t="s">
        <v>100</v>
      </c>
      <c r="F3091" s="85" t="s">
        <v>196</v>
      </c>
      <c r="G3091" s="85" t="s">
        <v>3165</v>
      </c>
      <c r="H3091" s="86" t="s">
        <v>118</v>
      </c>
      <c r="I3091" s="86">
        <v>44785</v>
      </c>
      <c r="J3091" s="87">
        <v>7430281.1500000004</v>
      </c>
    </row>
    <row r="3092" spans="1:10" ht="36" x14ac:dyDescent="0.3">
      <c r="A3092" s="84" t="s">
        <v>7038</v>
      </c>
      <c r="B3092" s="85" t="s">
        <v>145</v>
      </c>
      <c r="C3092" s="85" t="s">
        <v>145</v>
      </c>
      <c r="D3092" s="85" t="s">
        <v>7039</v>
      </c>
      <c r="E3092" s="85" t="s">
        <v>100</v>
      </c>
      <c r="F3092" s="85" t="s">
        <v>100</v>
      </c>
      <c r="G3092" s="85" t="s">
        <v>100</v>
      </c>
      <c r="H3092" s="86" t="s">
        <v>118</v>
      </c>
      <c r="I3092" s="86">
        <v>45152</v>
      </c>
      <c r="J3092" s="87">
        <v>84910209.349999994</v>
      </c>
    </row>
    <row r="3093" spans="1:10" ht="24" x14ac:dyDescent="0.3">
      <c r="A3093" s="84" t="s">
        <v>7040</v>
      </c>
      <c r="B3093" s="85" t="s">
        <v>145</v>
      </c>
      <c r="C3093" s="85" t="s">
        <v>145</v>
      </c>
      <c r="D3093" s="85" t="s">
        <v>7041</v>
      </c>
      <c r="E3093" s="85" t="s">
        <v>7042</v>
      </c>
      <c r="F3093" s="85" t="s">
        <v>3297</v>
      </c>
      <c r="G3093" s="85" t="s">
        <v>3298</v>
      </c>
      <c r="H3093" s="86" t="s">
        <v>118</v>
      </c>
      <c r="I3093" s="86">
        <v>44895</v>
      </c>
      <c r="J3093" s="87">
        <v>1116006.3700000003</v>
      </c>
    </row>
    <row r="3094" spans="1:10" ht="24" x14ac:dyDescent="0.3">
      <c r="A3094" s="84" t="s">
        <v>7043</v>
      </c>
      <c r="B3094" s="85" t="s">
        <v>145</v>
      </c>
      <c r="C3094" s="85" t="s">
        <v>145</v>
      </c>
      <c r="D3094" s="85" t="s">
        <v>7044</v>
      </c>
      <c r="E3094" s="85" t="s">
        <v>100</v>
      </c>
      <c r="F3094" s="85" t="s">
        <v>2177</v>
      </c>
      <c r="G3094" s="85" t="s">
        <v>2178</v>
      </c>
      <c r="H3094" s="86" t="s">
        <v>118</v>
      </c>
      <c r="I3094" s="86">
        <v>45152</v>
      </c>
      <c r="J3094" s="87">
        <v>29199772.950000007</v>
      </c>
    </row>
    <row r="3095" spans="1:10" ht="24" x14ac:dyDescent="0.3">
      <c r="A3095" s="84" t="s">
        <v>7045</v>
      </c>
      <c r="B3095" s="85" t="s">
        <v>145</v>
      </c>
      <c r="C3095" s="85" t="s">
        <v>145</v>
      </c>
      <c r="D3095" s="85" t="s">
        <v>7046</v>
      </c>
      <c r="E3095" s="85" t="s">
        <v>100</v>
      </c>
      <c r="F3095" s="85" t="s">
        <v>130</v>
      </c>
      <c r="G3095" s="85" t="s">
        <v>298</v>
      </c>
      <c r="H3095" s="86" t="s">
        <v>118</v>
      </c>
      <c r="I3095" s="86">
        <v>45152</v>
      </c>
      <c r="J3095" s="87">
        <v>2167467.3600000003</v>
      </c>
    </row>
    <row r="3096" spans="1:10" ht="24" x14ac:dyDescent="0.3">
      <c r="A3096" s="84" t="s">
        <v>7047</v>
      </c>
      <c r="B3096" s="85" t="s">
        <v>145</v>
      </c>
      <c r="C3096" s="85" t="s">
        <v>145</v>
      </c>
      <c r="D3096" s="85" t="s">
        <v>7048</v>
      </c>
      <c r="E3096" s="85" t="s">
        <v>100</v>
      </c>
      <c r="F3096" s="85" t="s">
        <v>122</v>
      </c>
      <c r="G3096" s="85" t="s">
        <v>821</v>
      </c>
      <c r="H3096" s="86" t="s">
        <v>118</v>
      </c>
      <c r="I3096" s="86">
        <v>45152</v>
      </c>
      <c r="J3096" s="87">
        <v>4054894.77</v>
      </c>
    </row>
    <row r="3097" spans="1:10" ht="24" x14ac:dyDescent="0.3">
      <c r="A3097" s="84" t="s">
        <v>7049</v>
      </c>
      <c r="B3097" s="85" t="s">
        <v>145</v>
      </c>
      <c r="C3097" s="85" t="s">
        <v>145</v>
      </c>
      <c r="D3097" s="85" t="s">
        <v>7050</v>
      </c>
      <c r="E3097" s="85" t="s">
        <v>100</v>
      </c>
      <c r="F3097" s="85" t="s">
        <v>100</v>
      </c>
      <c r="G3097" s="85" t="s">
        <v>100</v>
      </c>
      <c r="H3097" s="86" t="s">
        <v>118</v>
      </c>
      <c r="I3097" s="86">
        <v>44806</v>
      </c>
      <c r="J3097" s="87">
        <v>3940280</v>
      </c>
    </row>
    <row r="3098" spans="1:10" ht="24" x14ac:dyDescent="0.3">
      <c r="A3098" s="84" t="s">
        <v>7051</v>
      </c>
      <c r="B3098" s="85" t="s">
        <v>145</v>
      </c>
      <c r="C3098" s="85" t="s">
        <v>145</v>
      </c>
      <c r="D3098" s="85" t="s">
        <v>7052</v>
      </c>
      <c r="E3098" s="85" t="s">
        <v>100</v>
      </c>
      <c r="F3098" s="85" t="s">
        <v>130</v>
      </c>
      <c r="G3098" s="85" t="s">
        <v>170</v>
      </c>
      <c r="H3098" s="86" t="s">
        <v>118</v>
      </c>
      <c r="I3098" s="86">
        <v>45153</v>
      </c>
      <c r="J3098" s="87">
        <v>2783254.9100000006</v>
      </c>
    </row>
    <row r="3099" spans="1:10" ht="24" x14ac:dyDescent="0.3">
      <c r="A3099" s="84" t="s">
        <v>7053</v>
      </c>
      <c r="B3099" s="85" t="s">
        <v>145</v>
      </c>
      <c r="C3099" s="85" t="s">
        <v>145</v>
      </c>
      <c r="D3099" s="85" t="s">
        <v>7054</v>
      </c>
      <c r="E3099" s="85" t="s">
        <v>100</v>
      </c>
      <c r="F3099" s="85" t="s">
        <v>130</v>
      </c>
      <c r="G3099" s="85" t="s">
        <v>7055</v>
      </c>
      <c r="H3099" s="86" t="s">
        <v>118</v>
      </c>
      <c r="I3099" s="86">
        <v>45153</v>
      </c>
      <c r="J3099" s="87">
        <v>3466153.29</v>
      </c>
    </row>
    <row r="3100" spans="1:10" ht="24" x14ac:dyDescent="0.3">
      <c r="A3100" s="84" t="s">
        <v>7056</v>
      </c>
      <c r="B3100" s="85" t="s">
        <v>145</v>
      </c>
      <c r="C3100" s="85" t="s">
        <v>145</v>
      </c>
      <c r="D3100" s="85" t="s">
        <v>7057</v>
      </c>
      <c r="E3100" s="85" t="s">
        <v>100</v>
      </c>
      <c r="F3100" s="85" t="s">
        <v>158</v>
      </c>
      <c r="G3100" s="85" t="s">
        <v>385</v>
      </c>
      <c r="H3100" s="86" t="s">
        <v>118</v>
      </c>
      <c r="I3100" s="86">
        <v>44902</v>
      </c>
      <c r="J3100" s="87">
        <v>2011596.7299999997</v>
      </c>
    </row>
    <row r="3101" spans="1:10" ht="24" x14ac:dyDescent="0.3">
      <c r="A3101" s="84" t="s">
        <v>7058</v>
      </c>
      <c r="B3101" s="85" t="s">
        <v>145</v>
      </c>
      <c r="C3101" s="85" t="s">
        <v>145</v>
      </c>
      <c r="D3101" s="85" t="s">
        <v>7059</v>
      </c>
      <c r="E3101" s="85" t="s">
        <v>100</v>
      </c>
      <c r="F3101" s="85" t="s">
        <v>130</v>
      </c>
      <c r="G3101" s="85" t="s">
        <v>1118</v>
      </c>
      <c r="H3101" s="86" t="s">
        <v>118</v>
      </c>
      <c r="I3101" s="86">
        <v>45153</v>
      </c>
      <c r="J3101" s="87">
        <v>2902288.5</v>
      </c>
    </row>
    <row r="3102" spans="1:10" ht="48" x14ac:dyDescent="0.3">
      <c r="A3102" s="84" t="s">
        <v>7060</v>
      </c>
      <c r="B3102" s="85" t="s">
        <v>120</v>
      </c>
      <c r="C3102" s="85" t="s">
        <v>120</v>
      </c>
      <c r="D3102" s="85" t="s">
        <v>7061</v>
      </c>
      <c r="E3102" s="85" t="s">
        <v>1949</v>
      </c>
      <c r="F3102" s="85" t="s">
        <v>100</v>
      </c>
      <c r="G3102" s="85" t="s">
        <v>100</v>
      </c>
      <c r="H3102" s="86" t="s">
        <v>118</v>
      </c>
      <c r="I3102" s="86">
        <v>44827</v>
      </c>
      <c r="J3102" s="87">
        <v>8481961.3800000008</v>
      </c>
    </row>
    <row r="3103" spans="1:10" ht="24" x14ac:dyDescent="0.3">
      <c r="A3103" s="84" t="s">
        <v>7062</v>
      </c>
      <c r="B3103" s="85" t="s">
        <v>120</v>
      </c>
      <c r="C3103" s="85" t="s">
        <v>120</v>
      </c>
      <c r="D3103" s="85" t="s">
        <v>7063</v>
      </c>
      <c r="E3103" s="85" t="s">
        <v>2847</v>
      </c>
      <c r="F3103" s="85" t="s">
        <v>100</v>
      </c>
      <c r="G3103" s="85" t="s">
        <v>100</v>
      </c>
      <c r="H3103" s="86" t="s">
        <v>118</v>
      </c>
      <c r="I3103" s="86">
        <v>44833</v>
      </c>
      <c r="J3103" s="87">
        <v>12581132.429999998</v>
      </c>
    </row>
    <row r="3104" spans="1:10" ht="24" x14ac:dyDescent="0.3">
      <c r="A3104" s="84" t="s">
        <v>7064</v>
      </c>
      <c r="B3104" s="85" t="s">
        <v>145</v>
      </c>
      <c r="C3104" s="85" t="s">
        <v>145</v>
      </c>
      <c r="D3104" s="85" t="s">
        <v>7065</v>
      </c>
      <c r="E3104" s="85" t="s">
        <v>100</v>
      </c>
      <c r="F3104" s="85" t="s">
        <v>130</v>
      </c>
      <c r="G3104" s="85" t="s">
        <v>1204</v>
      </c>
      <c r="H3104" s="86" t="s">
        <v>118</v>
      </c>
      <c r="I3104" s="86">
        <v>45153</v>
      </c>
      <c r="J3104" s="87">
        <v>2880209.2199999997</v>
      </c>
    </row>
    <row r="3105" spans="1:10" ht="24" x14ac:dyDescent="0.3">
      <c r="A3105" s="84" t="s">
        <v>7066</v>
      </c>
      <c r="B3105" s="85" t="s">
        <v>145</v>
      </c>
      <c r="C3105" s="85" t="s">
        <v>145</v>
      </c>
      <c r="D3105" s="85" t="s">
        <v>7067</v>
      </c>
      <c r="E3105" s="85" t="s">
        <v>100</v>
      </c>
      <c r="F3105" s="85" t="s">
        <v>196</v>
      </c>
      <c r="G3105" s="85" t="s">
        <v>4809</v>
      </c>
      <c r="H3105" s="86" t="s">
        <v>118</v>
      </c>
      <c r="I3105" s="86">
        <v>45155</v>
      </c>
      <c r="J3105" s="87">
        <v>1799995.9300000002</v>
      </c>
    </row>
    <row r="3106" spans="1:10" ht="36" x14ac:dyDescent="0.3">
      <c r="A3106" s="84" t="s">
        <v>7068</v>
      </c>
      <c r="B3106" s="85" t="s">
        <v>145</v>
      </c>
      <c r="C3106" s="85" t="s">
        <v>145</v>
      </c>
      <c r="D3106" s="85" t="s">
        <v>7069</v>
      </c>
      <c r="E3106" s="85" t="s">
        <v>100</v>
      </c>
      <c r="F3106" s="85" t="s">
        <v>853</v>
      </c>
      <c r="G3106" s="85" t="s">
        <v>3579</v>
      </c>
      <c r="H3106" s="86" t="s">
        <v>118</v>
      </c>
      <c r="I3106" s="86">
        <v>44909</v>
      </c>
      <c r="J3106" s="87">
        <v>4981299.5</v>
      </c>
    </row>
    <row r="3107" spans="1:10" ht="24" x14ac:dyDescent="0.3">
      <c r="A3107" s="84" t="s">
        <v>7070</v>
      </c>
      <c r="B3107" s="85" t="s">
        <v>188</v>
      </c>
      <c r="C3107" s="85" t="s">
        <v>188</v>
      </c>
      <c r="D3107" s="85" t="s">
        <v>7071</v>
      </c>
      <c r="E3107" s="85" t="s">
        <v>100</v>
      </c>
      <c r="F3107" s="85" t="s">
        <v>158</v>
      </c>
      <c r="G3107" s="85" t="s">
        <v>385</v>
      </c>
      <c r="H3107" s="86" t="s">
        <v>118</v>
      </c>
      <c r="I3107" s="86">
        <v>44427</v>
      </c>
      <c r="J3107" s="87">
        <v>4589069.6099999994</v>
      </c>
    </row>
    <row r="3108" spans="1:10" ht="36" x14ac:dyDescent="0.3">
      <c r="A3108" s="84" t="s">
        <v>7072</v>
      </c>
      <c r="B3108" s="85" t="s">
        <v>188</v>
      </c>
      <c r="C3108" s="85" t="s">
        <v>188</v>
      </c>
      <c r="D3108" s="85" t="s">
        <v>7073</v>
      </c>
      <c r="E3108" s="85" t="s">
        <v>100</v>
      </c>
      <c r="F3108" s="85" t="s">
        <v>158</v>
      </c>
      <c r="G3108" s="85" t="s">
        <v>385</v>
      </c>
      <c r="H3108" s="86" t="s">
        <v>118</v>
      </c>
      <c r="I3108" s="86">
        <v>44427</v>
      </c>
      <c r="J3108" s="87">
        <v>2737811.2299999995</v>
      </c>
    </row>
    <row r="3109" spans="1:10" ht="24" x14ac:dyDescent="0.3">
      <c r="A3109" s="84" t="s">
        <v>7074</v>
      </c>
      <c r="B3109" s="85" t="s">
        <v>188</v>
      </c>
      <c r="C3109" s="85" t="s">
        <v>188</v>
      </c>
      <c r="D3109" s="85" t="s">
        <v>7075</v>
      </c>
      <c r="E3109" s="85" t="s">
        <v>100</v>
      </c>
      <c r="F3109" s="85" t="s">
        <v>158</v>
      </c>
      <c r="G3109" s="85" t="s">
        <v>385</v>
      </c>
      <c r="H3109" s="86" t="s">
        <v>118</v>
      </c>
      <c r="I3109" s="86">
        <v>44427</v>
      </c>
      <c r="J3109" s="87">
        <v>2616073.4099999997</v>
      </c>
    </row>
    <row r="3110" spans="1:10" ht="36" x14ac:dyDescent="0.3">
      <c r="A3110" s="84" t="s">
        <v>7076</v>
      </c>
      <c r="B3110" s="85" t="s">
        <v>188</v>
      </c>
      <c r="C3110" s="85" t="s">
        <v>188</v>
      </c>
      <c r="D3110" s="85" t="s">
        <v>7077</v>
      </c>
      <c r="E3110" s="85" t="s">
        <v>100</v>
      </c>
      <c r="F3110" s="85" t="s">
        <v>158</v>
      </c>
      <c r="G3110" s="85" t="s">
        <v>385</v>
      </c>
      <c r="H3110" s="86" t="s">
        <v>118</v>
      </c>
      <c r="I3110" s="86">
        <v>44427</v>
      </c>
      <c r="J3110" s="87">
        <v>3299949.02</v>
      </c>
    </row>
    <row r="3111" spans="1:10" ht="24" x14ac:dyDescent="0.3">
      <c r="A3111" s="84" t="s">
        <v>7078</v>
      </c>
      <c r="B3111" s="85" t="s">
        <v>120</v>
      </c>
      <c r="C3111" s="85" t="s">
        <v>120</v>
      </c>
      <c r="D3111" s="85" t="s">
        <v>7079</v>
      </c>
      <c r="E3111" s="85" t="s">
        <v>100</v>
      </c>
      <c r="F3111" s="85" t="s">
        <v>203</v>
      </c>
      <c r="G3111" s="85" t="s">
        <v>6980</v>
      </c>
      <c r="H3111" s="86" t="s">
        <v>118</v>
      </c>
      <c r="I3111" s="86">
        <v>44847</v>
      </c>
      <c r="J3111" s="87">
        <v>5576261.4500000011</v>
      </c>
    </row>
    <row r="3112" spans="1:10" ht="36" x14ac:dyDescent="0.3">
      <c r="A3112" s="84" t="s">
        <v>7080</v>
      </c>
      <c r="B3112" s="85" t="s">
        <v>115</v>
      </c>
      <c r="C3112" s="85" t="s">
        <v>115</v>
      </c>
      <c r="D3112" s="85" t="s">
        <v>7081</v>
      </c>
      <c r="E3112" s="85" t="s">
        <v>100</v>
      </c>
      <c r="F3112" s="85" t="s">
        <v>173</v>
      </c>
      <c r="G3112" s="85" t="s">
        <v>3465</v>
      </c>
      <c r="H3112" s="86" t="s">
        <v>118</v>
      </c>
      <c r="I3112" s="86">
        <v>45042</v>
      </c>
      <c r="J3112" s="87">
        <v>1837135</v>
      </c>
    </row>
    <row r="3113" spans="1:10" ht="36" x14ac:dyDescent="0.3">
      <c r="A3113" s="84" t="s">
        <v>7082</v>
      </c>
      <c r="B3113" s="85" t="s">
        <v>115</v>
      </c>
      <c r="C3113" s="85" t="s">
        <v>115</v>
      </c>
      <c r="D3113" s="85" t="s">
        <v>7083</v>
      </c>
      <c r="E3113" s="85" t="s">
        <v>100</v>
      </c>
      <c r="F3113" s="85" t="s">
        <v>130</v>
      </c>
      <c r="G3113" s="85" t="s">
        <v>3472</v>
      </c>
      <c r="H3113" s="86" t="s">
        <v>118</v>
      </c>
      <c r="I3113" s="86">
        <v>45016</v>
      </c>
      <c r="J3113" s="87">
        <v>1482224.9999999998</v>
      </c>
    </row>
    <row r="3114" spans="1:10" ht="24" x14ac:dyDescent="0.3">
      <c r="A3114" s="84" t="s">
        <v>7084</v>
      </c>
      <c r="B3114" s="85" t="s">
        <v>145</v>
      </c>
      <c r="C3114" s="85" t="s">
        <v>145</v>
      </c>
      <c r="D3114" s="85" t="s">
        <v>7085</v>
      </c>
      <c r="E3114" s="85" t="s">
        <v>100</v>
      </c>
      <c r="F3114" s="85" t="s">
        <v>100</v>
      </c>
      <c r="G3114" s="85" t="s">
        <v>100</v>
      </c>
      <c r="H3114" s="86" t="s">
        <v>118</v>
      </c>
      <c r="I3114" s="86">
        <v>44783</v>
      </c>
      <c r="J3114" s="87">
        <v>3252570</v>
      </c>
    </row>
    <row r="3115" spans="1:10" ht="24" x14ac:dyDescent="0.3">
      <c r="A3115" s="84" t="s">
        <v>7086</v>
      </c>
      <c r="B3115" s="85" t="s">
        <v>145</v>
      </c>
      <c r="C3115" s="85" t="s">
        <v>145</v>
      </c>
      <c r="D3115" s="85" t="s">
        <v>7087</v>
      </c>
      <c r="E3115" s="85" t="s">
        <v>100</v>
      </c>
      <c r="F3115" s="85" t="s">
        <v>100</v>
      </c>
      <c r="G3115" s="85" t="s">
        <v>100</v>
      </c>
      <c r="H3115" s="86" t="s">
        <v>118</v>
      </c>
      <c r="I3115" s="86">
        <v>44701</v>
      </c>
      <c r="J3115" s="87">
        <v>3118590</v>
      </c>
    </row>
    <row r="3116" spans="1:10" ht="36" x14ac:dyDescent="0.3">
      <c r="A3116" s="84" t="s">
        <v>7088</v>
      </c>
      <c r="B3116" s="85" t="s">
        <v>120</v>
      </c>
      <c r="C3116" s="85" t="s">
        <v>120</v>
      </c>
      <c r="D3116" s="85" t="s">
        <v>7089</v>
      </c>
      <c r="E3116" s="85" t="s">
        <v>100</v>
      </c>
      <c r="F3116" s="85" t="s">
        <v>203</v>
      </c>
      <c r="G3116" s="85" t="s">
        <v>6980</v>
      </c>
      <c r="H3116" s="86" t="s">
        <v>118</v>
      </c>
      <c r="I3116" s="86">
        <v>44859</v>
      </c>
      <c r="J3116" s="87">
        <v>3972679.7699999991</v>
      </c>
    </row>
    <row r="3117" spans="1:10" ht="24" x14ac:dyDescent="0.3">
      <c r="A3117" s="84" t="s">
        <v>7090</v>
      </c>
      <c r="B3117" s="85" t="s">
        <v>145</v>
      </c>
      <c r="C3117" s="85" t="s">
        <v>145</v>
      </c>
      <c r="D3117" s="85" t="s">
        <v>7091</v>
      </c>
      <c r="E3117" s="85" t="s">
        <v>100</v>
      </c>
      <c r="F3117" s="85" t="s">
        <v>100</v>
      </c>
      <c r="G3117" s="85" t="s">
        <v>100</v>
      </c>
      <c r="H3117" s="86" t="s">
        <v>118</v>
      </c>
      <c r="I3117" s="86">
        <v>44432</v>
      </c>
      <c r="J3117" s="87">
        <v>1237518</v>
      </c>
    </row>
    <row r="3118" spans="1:10" ht="36" x14ac:dyDescent="0.3">
      <c r="A3118" s="84" t="s">
        <v>7092</v>
      </c>
      <c r="B3118" s="85" t="s">
        <v>145</v>
      </c>
      <c r="C3118" s="85" t="s">
        <v>145</v>
      </c>
      <c r="D3118" s="85" t="s">
        <v>7093</v>
      </c>
      <c r="E3118" s="85" t="s">
        <v>100</v>
      </c>
      <c r="F3118" s="85" t="s">
        <v>455</v>
      </c>
      <c r="G3118" s="85" t="s">
        <v>456</v>
      </c>
      <c r="H3118" s="86" t="s">
        <v>118</v>
      </c>
      <c r="I3118" s="86">
        <v>44797</v>
      </c>
      <c r="J3118" s="87">
        <v>4964958.3000000007</v>
      </c>
    </row>
    <row r="3119" spans="1:10" ht="24" x14ac:dyDescent="0.3">
      <c r="A3119" s="84" t="s">
        <v>7094</v>
      </c>
      <c r="B3119" s="85" t="s">
        <v>3654</v>
      </c>
      <c r="C3119" s="85" t="s">
        <v>3654</v>
      </c>
      <c r="D3119" s="85" t="s">
        <v>7095</v>
      </c>
      <c r="E3119" s="85" t="s">
        <v>100</v>
      </c>
      <c r="F3119" s="85" t="s">
        <v>218</v>
      </c>
      <c r="G3119" s="85" t="s">
        <v>6500</v>
      </c>
      <c r="H3119" s="86" t="s">
        <v>118</v>
      </c>
      <c r="I3119" s="86">
        <v>44908</v>
      </c>
      <c r="J3119" s="87">
        <v>2365718.69</v>
      </c>
    </row>
    <row r="3120" spans="1:10" ht="24" x14ac:dyDescent="0.3">
      <c r="A3120" s="84" t="s">
        <v>7096</v>
      </c>
      <c r="B3120" s="85" t="s">
        <v>145</v>
      </c>
      <c r="C3120" s="85" t="s">
        <v>145</v>
      </c>
      <c r="D3120" s="85" t="s">
        <v>7097</v>
      </c>
      <c r="E3120" s="85" t="s">
        <v>100</v>
      </c>
      <c r="F3120" s="85" t="s">
        <v>151</v>
      </c>
      <c r="G3120" s="85" t="s">
        <v>501</v>
      </c>
      <c r="H3120" s="86" t="s">
        <v>118</v>
      </c>
      <c r="I3120" s="86">
        <v>44797</v>
      </c>
      <c r="J3120" s="87">
        <v>3665368.2199999983</v>
      </c>
    </row>
    <row r="3121" spans="1:10" ht="48" x14ac:dyDescent="0.3">
      <c r="A3121" s="84" t="s">
        <v>7098</v>
      </c>
      <c r="B3121" s="85" t="s">
        <v>188</v>
      </c>
      <c r="C3121" s="85" t="s">
        <v>188</v>
      </c>
      <c r="D3121" s="85" t="s">
        <v>7099</v>
      </c>
      <c r="E3121" s="85" t="s">
        <v>100</v>
      </c>
      <c r="F3121" s="85" t="s">
        <v>122</v>
      </c>
      <c r="G3121" s="85" t="s">
        <v>498</v>
      </c>
      <c r="H3121" s="86" t="s">
        <v>118</v>
      </c>
      <c r="I3121" s="86">
        <v>44798</v>
      </c>
      <c r="J3121" s="87">
        <v>8402063.0500000007</v>
      </c>
    </row>
    <row r="3122" spans="1:10" ht="36" x14ac:dyDescent="0.3">
      <c r="A3122" s="84" t="s">
        <v>7100</v>
      </c>
      <c r="B3122" s="85" t="s">
        <v>145</v>
      </c>
      <c r="C3122" s="85" t="s">
        <v>145</v>
      </c>
      <c r="D3122" s="85" t="s">
        <v>7101</v>
      </c>
      <c r="E3122" s="85" t="s">
        <v>100</v>
      </c>
      <c r="F3122" s="85" t="s">
        <v>2546</v>
      </c>
      <c r="G3122" s="85" t="s">
        <v>7102</v>
      </c>
      <c r="H3122" s="86" t="s">
        <v>118</v>
      </c>
      <c r="I3122" s="86">
        <v>45163</v>
      </c>
      <c r="J3122" s="87">
        <v>2243640.5099999998</v>
      </c>
    </row>
    <row r="3123" spans="1:10" ht="24" x14ac:dyDescent="0.3">
      <c r="A3123" s="84" t="s">
        <v>7103</v>
      </c>
      <c r="B3123" s="85" t="s">
        <v>145</v>
      </c>
      <c r="C3123" s="85" t="s">
        <v>145</v>
      </c>
      <c r="D3123" s="85" t="s">
        <v>7104</v>
      </c>
      <c r="E3123" s="85" t="s">
        <v>100</v>
      </c>
      <c r="F3123" s="85" t="s">
        <v>100</v>
      </c>
      <c r="G3123" s="85" t="s">
        <v>100</v>
      </c>
      <c r="H3123" s="86" t="s">
        <v>118</v>
      </c>
      <c r="I3123" s="86">
        <v>45194</v>
      </c>
      <c r="J3123" s="87">
        <v>626920</v>
      </c>
    </row>
    <row r="3124" spans="1:10" ht="48" x14ac:dyDescent="0.3">
      <c r="A3124" s="84" t="s">
        <v>7105</v>
      </c>
      <c r="B3124" s="85" t="s">
        <v>145</v>
      </c>
      <c r="C3124" s="85" t="s">
        <v>145</v>
      </c>
      <c r="D3124" s="85" t="s">
        <v>7106</v>
      </c>
      <c r="E3124" s="85" t="s">
        <v>100</v>
      </c>
      <c r="F3124" s="85" t="s">
        <v>7107</v>
      </c>
      <c r="G3124" s="85" t="s">
        <v>7108</v>
      </c>
      <c r="H3124" s="86" t="s">
        <v>118</v>
      </c>
      <c r="I3124" s="86">
        <v>45590</v>
      </c>
      <c r="J3124" s="87">
        <v>1669862.53</v>
      </c>
    </row>
    <row r="3125" spans="1:10" ht="36" x14ac:dyDescent="0.3">
      <c r="A3125" s="84" t="s">
        <v>7109</v>
      </c>
      <c r="B3125" s="85" t="s">
        <v>4741</v>
      </c>
      <c r="C3125" s="85" t="s">
        <v>4741</v>
      </c>
      <c r="D3125" s="85" t="s">
        <v>7110</v>
      </c>
      <c r="E3125" s="85" t="s">
        <v>7111</v>
      </c>
      <c r="F3125" s="85" t="s">
        <v>100</v>
      </c>
      <c r="G3125" s="85" t="s">
        <v>100</v>
      </c>
      <c r="H3125" s="86" t="s">
        <v>118</v>
      </c>
      <c r="I3125" s="86">
        <v>44895</v>
      </c>
      <c r="J3125" s="87">
        <v>10489690.400000002</v>
      </c>
    </row>
    <row r="3126" spans="1:10" ht="48" x14ac:dyDescent="0.3">
      <c r="A3126" s="84" t="s">
        <v>7112</v>
      </c>
      <c r="B3126" s="85" t="s">
        <v>145</v>
      </c>
      <c r="C3126" s="85" t="s">
        <v>145</v>
      </c>
      <c r="D3126" s="85" t="s">
        <v>7113</v>
      </c>
      <c r="E3126" s="85" t="s">
        <v>4415</v>
      </c>
      <c r="F3126" s="85" t="s">
        <v>100</v>
      </c>
      <c r="G3126" s="85" t="s">
        <v>100</v>
      </c>
      <c r="H3126" s="86" t="s">
        <v>118</v>
      </c>
      <c r="I3126" s="86">
        <v>44984</v>
      </c>
      <c r="J3126" s="87">
        <v>2425036.52</v>
      </c>
    </row>
    <row r="3127" spans="1:10" ht="36" x14ac:dyDescent="0.3">
      <c r="A3127" s="84" t="s">
        <v>7114</v>
      </c>
      <c r="B3127" s="85" t="s">
        <v>145</v>
      </c>
      <c r="C3127" s="85" t="s">
        <v>145</v>
      </c>
      <c r="D3127" s="85" t="s">
        <v>7115</v>
      </c>
      <c r="E3127" s="85" t="s">
        <v>100</v>
      </c>
      <c r="F3127" s="85" t="s">
        <v>7116</v>
      </c>
      <c r="G3127" s="85" t="s">
        <v>7117</v>
      </c>
      <c r="H3127" s="86" t="s">
        <v>118</v>
      </c>
      <c r="I3127" s="86">
        <v>45351</v>
      </c>
      <c r="J3127" s="87">
        <v>3659265.58</v>
      </c>
    </row>
    <row r="3128" spans="1:10" ht="48" x14ac:dyDescent="0.3">
      <c r="A3128" s="84" t="s">
        <v>7118</v>
      </c>
      <c r="B3128" s="85" t="s">
        <v>145</v>
      </c>
      <c r="C3128" s="85" t="s">
        <v>145</v>
      </c>
      <c r="D3128" s="85" t="s">
        <v>7119</v>
      </c>
      <c r="E3128" s="85" t="s">
        <v>100</v>
      </c>
      <c r="F3128" s="85" t="s">
        <v>577</v>
      </c>
      <c r="G3128" s="85" t="s">
        <v>1862</v>
      </c>
      <c r="H3128" s="86" t="s">
        <v>118</v>
      </c>
      <c r="I3128" s="86">
        <v>45013</v>
      </c>
      <c r="J3128" s="87">
        <v>11660346.74</v>
      </c>
    </row>
    <row r="3129" spans="1:10" ht="24" x14ac:dyDescent="0.3">
      <c r="A3129" s="84" t="s">
        <v>7120</v>
      </c>
      <c r="B3129" s="85" t="s">
        <v>145</v>
      </c>
      <c r="C3129" s="85" t="s">
        <v>145</v>
      </c>
      <c r="D3129" s="85" t="s">
        <v>7121</v>
      </c>
      <c r="E3129" s="85" t="s">
        <v>100</v>
      </c>
      <c r="F3129" s="85" t="s">
        <v>130</v>
      </c>
      <c r="G3129" s="85" t="s">
        <v>1955</v>
      </c>
      <c r="H3129" s="86" t="s">
        <v>118</v>
      </c>
      <c r="I3129" s="86">
        <v>44915</v>
      </c>
      <c r="J3129" s="87">
        <v>2470336.1399999997</v>
      </c>
    </row>
    <row r="3130" spans="1:10" x14ac:dyDescent="0.3">
      <c r="A3130" s="84" t="s">
        <v>7122</v>
      </c>
      <c r="B3130" s="85" t="s">
        <v>145</v>
      </c>
      <c r="C3130" s="85" t="s">
        <v>145</v>
      </c>
      <c r="D3130" s="85" t="s">
        <v>7123</v>
      </c>
      <c r="E3130" s="85" t="s">
        <v>100</v>
      </c>
      <c r="F3130" s="85" t="s">
        <v>100</v>
      </c>
      <c r="G3130" s="85" t="s">
        <v>100</v>
      </c>
      <c r="H3130" s="86" t="s">
        <v>118</v>
      </c>
      <c r="I3130" s="86">
        <v>44750</v>
      </c>
      <c r="J3130" s="87">
        <v>357960</v>
      </c>
    </row>
    <row r="3131" spans="1:10" ht="24" x14ac:dyDescent="0.3">
      <c r="A3131" s="84" t="s">
        <v>7124</v>
      </c>
      <c r="B3131" s="85" t="s">
        <v>145</v>
      </c>
      <c r="C3131" s="85" t="s">
        <v>145</v>
      </c>
      <c r="D3131" s="85" t="s">
        <v>7125</v>
      </c>
      <c r="E3131" s="85" t="s">
        <v>100</v>
      </c>
      <c r="F3131" s="85" t="s">
        <v>100</v>
      </c>
      <c r="G3131" s="85" t="s">
        <v>100</v>
      </c>
      <c r="H3131" s="86" t="s">
        <v>118</v>
      </c>
      <c r="I3131" s="86">
        <v>45688</v>
      </c>
      <c r="J3131" s="87">
        <v>338180</v>
      </c>
    </row>
    <row r="3132" spans="1:10" ht="24" x14ac:dyDescent="0.3">
      <c r="A3132" s="84" t="s">
        <v>7126</v>
      </c>
      <c r="B3132" s="85" t="s">
        <v>145</v>
      </c>
      <c r="C3132" s="85" t="s">
        <v>145</v>
      </c>
      <c r="D3132" s="85" t="s">
        <v>7127</v>
      </c>
      <c r="E3132" s="85" t="s">
        <v>100</v>
      </c>
      <c r="F3132" s="85" t="s">
        <v>100</v>
      </c>
      <c r="G3132" s="85" t="s">
        <v>100</v>
      </c>
      <c r="H3132" s="86" t="s">
        <v>118</v>
      </c>
      <c r="I3132" s="86">
        <v>44834</v>
      </c>
      <c r="J3132" s="87">
        <v>2028080</v>
      </c>
    </row>
    <row r="3133" spans="1:10" ht="24" x14ac:dyDescent="0.3">
      <c r="A3133" s="84" t="s">
        <v>7128</v>
      </c>
      <c r="B3133" s="85" t="s">
        <v>145</v>
      </c>
      <c r="C3133" s="85" t="s">
        <v>145</v>
      </c>
      <c r="D3133" s="85" t="s">
        <v>7129</v>
      </c>
      <c r="E3133" s="85" t="s">
        <v>100</v>
      </c>
      <c r="F3133" s="85" t="s">
        <v>122</v>
      </c>
      <c r="G3133" s="85" t="s">
        <v>583</v>
      </c>
      <c r="H3133" s="86" t="s">
        <v>118</v>
      </c>
      <c r="I3133" s="86">
        <v>44442</v>
      </c>
      <c r="J3133" s="87">
        <v>4819763.22</v>
      </c>
    </row>
    <row r="3134" spans="1:10" ht="24" x14ac:dyDescent="0.3">
      <c r="A3134" s="84" t="s">
        <v>7130</v>
      </c>
      <c r="B3134" s="85" t="s">
        <v>145</v>
      </c>
      <c r="C3134" s="85" t="s">
        <v>145</v>
      </c>
      <c r="D3134" s="85" t="s">
        <v>7131</v>
      </c>
      <c r="E3134" s="85" t="s">
        <v>7132</v>
      </c>
      <c r="F3134" s="85" t="s">
        <v>100</v>
      </c>
      <c r="G3134" s="85" t="s">
        <v>100</v>
      </c>
      <c r="H3134" s="86" t="s">
        <v>118</v>
      </c>
      <c r="I3134" s="86">
        <v>45173</v>
      </c>
      <c r="J3134" s="87">
        <v>27482559.199999996</v>
      </c>
    </row>
    <row r="3135" spans="1:10" x14ac:dyDescent="0.3">
      <c r="A3135" s="84" t="s">
        <v>7133</v>
      </c>
      <c r="B3135" s="85" t="s">
        <v>145</v>
      </c>
      <c r="C3135" s="85" t="s">
        <v>145</v>
      </c>
      <c r="D3135" s="85" t="s">
        <v>7134</v>
      </c>
      <c r="E3135" s="85" t="s">
        <v>100</v>
      </c>
      <c r="F3135" s="85" t="s">
        <v>100</v>
      </c>
      <c r="G3135" s="85" t="s">
        <v>100</v>
      </c>
      <c r="H3135" s="86" t="s">
        <v>118</v>
      </c>
      <c r="I3135" s="86">
        <v>44830</v>
      </c>
      <c r="J3135" s="87">
        <v>847760</v>
      </c>
    </row>
    <row r="3136" spans="1:10" x14ac:dyDescent="0.3">
      <c r="A3136" s="84" t="s">
        <v>7135</v>
      </c>
      <c r="B3136" s="85" t="s">
        <v>145</v>
      </c>
      <c r="C3136" s="85" t="s">
        <v>145</v>
      </c>
      <c r="D3136" s="85" t="s">
        <v>7136</v>
      </c>
      <c r="E3136" s="85" t="s">
        <v>100</v>
      </c>
      <c r="F3136" s="85" t="s">
        <v>100</v>
      </c>
      <c r="G3136" s="85" t="s">
        <v>100</v>
      </c>
      <c r="H3136" s="86" t="s">
        <v>118</v>
      </c>
      <c r="I3136" s="86">
        <v>44823</v>
      </c>
      <c r="J3136" s="87">
        <v>715320</v>
      </c>
    </row>
    <row r="3137" spans="1:10" x14ac:dyDescent="0.3">
      <c r="A3137" s="84" t="s">
        <v>7137</v>
      </c>
      <c r="B3137" s="85" t="s">
        <v>145</v>
      </c>
      <c r="C3137" s="85" t="s">
        <v>145</v>
      </c>
      <c r="D3137" s="85" t="s">
        <v>7138</v>
      </c>
      <c r="E3137" s="85" t="s">
        <v>100</v>
      </c>
      <c r="F3137" s="85" t="s">
        <v>100</v>
      </c>
      <c r="G3137" s="85" t="s">
        <v>100</v>
      </c>
      <c r="H3137" s="86" t="s">
        <v>118</v>
      </c>
      <c r="I3137" s="86">
        <v>44809</v>
      </c>
      <c r="J3137" s="87">
        <v>56760</v>
      </c>
    </row>
    <row r="3138" spans="1:10" ht="36" x14ac:dyDescent="0.3">
      <c r="A3138" s="84" t="s">
        <v>7139</v>
      </c>
      <c r="B3138" s="85" t="s">
        <v>145</v>
      </c>
      <c r="C3138" s="85" t="s">
        <v>145</v>
      </c>
      <c r="D3138" s="85" t="s">
        <v>7140</v>
      </c>
      <c r="E3138" s="85" t="s">
        <v>100</v>
      </c>
      <c r="F3138" s="85" t="s">
        <v>1284</v>
      </c>
      <c r="G3138" s="85" t="s">
        <v>1285</v>
      </c>
      <c r="H3138" s="86" t="s">
        <v>118</v>
      </c>
      <c r="I3138" s="86">
        <v>45540</v>
      </c>
      <c r="J3138" s="87">
        <v>1675709.97</v>
      </c>
    </row>
    <row r="3139" spans="1:10" ht="48" x14ac:dyDescent="0.3">
      <c r="A3139" s="84" t="s">
        <v>7141</v>
      </c>
      <c r="B3139" s="85" t="s">
        <v>4453</v>
      </c>
      <c r="C3139" s="85" t="s">
        <v>4453</v>
      </c>
      <c r="D3139" s="85" t="s">
        <v>7142</v>
      </c>
      <c r="E3139" s="85" t="s">
        <v>100</v>
      </c>
      <c r="F3139" s="85" t="s">
        <v>218</v>
      </c>
      <c r="G3139" s="85" t="s">
        <v>1014</v>
      </c>
      <c r="H3139" s="86" t="s">
        <v>118</v>
      </c>
      <c r="I3139" s="86">
        <v>44448</v>
      </c>
      <c r="J3139" s="87">
        <v>5876907.7400000012</v>
      </c>
    </row>
    <row r="3140" spans="1:10" ht="24" x14ac:dyDescent="0.3">
      <c r="A3140" s="84" t="s">
        <v>7143</v>
      </c>
      <c r="B3140" s="85" t="s">
        <v>188</v>
      </c>
      <c r="C3140" s="85" t="s">
        <v>188</v>
      </c>
      <c r="D3140" s="85" t="s">
        <v>7144</v>
      </c>
      <c r="E3140" s="85" t="s">
        <v>100</v>
      </c>
      <c r="F3140" s="85" t="s">
        <v>158</v>
      </c>
      <c r="G3140" s="85" t="s">
        <v>385</v>
      </c>
      <c r="H3140" s="86" t="s">
        <v>118</v>
      </c>
      <c r="I3140" s="86">
        <v>44985</v>
      </c>
      <c r="J3140" s="87">
        <v>9325057.3900000006</v>
      </c>
    </row>
    <row r="3141" spans="1:10" ht="24" x14ac:dyDescent="0.3">
      <c r="A3141" s="84" t="s">
        <v>7145</v>
      </c>
      <c r="B3141" s="85" t="s">
        <v>188</v>
      </c>
      <c r="C3141" s="85" t="s">
        <v>188</v>
      </c>
      <c r="D3141" s="85" t="s">
        <v>7146</v>
      </c>
      <c r="E3141" s="85" t="s">
        <v>100</v>
      </c>
      <c r="F3141" s="85" t="s">
        <v>158</v>
      </c>
      <c r="G3141" s="85" t="s">
        <v>385</v>
      </c>
      <c r="H3141" s="86" t="s">
        <v>118</v>
      </c>
      <c r="I3141" s="86">
        <v>44985</v>
      </c>
      <c r="J3141" s="87">
        <v>2340506.0199999996</v>
      </c>
    </row>
    <row r="3142" spans="1:10" x14ac:dyDescent="0.3">
      <c r="A3142" s="84" t="s">
        <v>7147</v>
      </c>
      <c r="B3142" s="85" t="s">
        <v>4453</v>
      </c>
      <c r="C3142" s="85" t="s">
        <v>4453</v>
      </c>
      <c r="D3142" s="85" t="s">
        <v>7148</v>
      </c>
      <c r="E3142" s="85" t="s">
        <v>100</v>
      </c>
      <c r="F3142" s="85" t="s">
        <v>218</v>
      </c>
      <c r="G3142" s="85" t="s">
        <v>1014</v>
      </c>
      <c r="H3142" s="86" t="s">
        <v>118</v>
      </c>
      <c r="I3142" s="86">
        <v>44448</v>
      </c>
      <c r="J3142" s="87">
        <v>4150217.59</v>
      </c>
    </row>
    <row r="3143" spans="1:10" ht="48" x14ac:dyDescent="0.3">
      <c r="A3143" s="84" t="s">
        <v>7149</v>
      </c>
      <c r="B3143" s="85" t="s">
        <v>188</v>
      </c>
      <c r="C3143" s="85" t="s">
        <v>188</v>
      </c>
      <c r="D3143" s="85" t="s">
        <v>7150</v>
      </c>
      <c r="E3143" s="85" t="s">
        <v>7151</v>
      </c>
      <c r="F3143" s="85" t="s">
        <v>158</v>
      </c>
      <c r="G3143" s="85" t="s">
        <v>385</v>
      </c>
      <c r="H3143" s="86" t="s">
        <v>118</v>
      </c>
      <c r="I3143" s="86">
        <v>44813</v>
      </c>
      <c r="J3143" s="87">
        <v>7533574.0800000019</v>
      </c>
    </row>
    <row r="3144" spans="1:10" ht="36" x14ac:dyDescent="0.3">
      <c r="A3144" s="84" t="s">
        <v>7152</v>
      </c>
      <c r="B3144" s="85" t="s">
        <v>145</v>
      </c>
      <c r="C3144" s="85" t="s">
        <v>145</v>
      </c>
      <c r="D3144" s="85" t="s">
        <v>7153</v>
      </c>
      <c r="E3144" s="85" t="s">
        <v>100</v>
      </c>
      <c r="F3144" s="85" t="s">
        <v>135</v>
      </c>
      <c r="G3144" s="85" t="s">
        <v>136</v>
      </c>
      <c r="H3144" s="86" t="s">
        <v>118</v>
      </c>
      <c r="I3144" s="86">
        <v>44915</v>
      </c>
      <c r="J3144" s="87">
        <v>49605164.169999994</v>
      </c>
    </row>
    <row r="3145" spans="1:10" ht="24" x14ac:dyDescent="0.3">
      <c r="A3145" s="84" t="s">
        <v>7154</v>
      </c>
      <c r="B3145" s="85" t="s">
        <v>4741</v>
      </c>
      <c r="C3145" s="85" t="s">
        <v>4741</v>
      </c>
      <c r="D3145" s="85" t="s">
        <v>7155</v>
      </c>
      <c r="E3145" s="85" t="s">
        <v>100</v>
      </c>
      <c r="F3145" s="85" t="s">
        <v>336</v>
      </c>
      <c r="G3145" s="85" t="s">
        <v>1532</v>
      </c>
      <c r="H3145" s="86" t="s">
        <v>118</v>
      </c>
      <c r="I3145" s="86">
        <v>44813</v>
      </c>
      <c r="J3145" s="87">
        <v>965186.5</v>
      </c>
    </row>
    <row r="3146" spans="1:10" ht="24" x14ac:dyDescent="0.3">
      <c r="A3146" s="84" t="s">
        <v>7156</v>
      </c>
      <c r="B3146" s="85" t="s">
        <v>145</v>
      </c>
      <c r="C3146" s="85" t="s">
        <v>145</v>
      </c>
      <c r="D3146" s="85" t="s">
        <v>7157</v>
      </c>
      <c r="E3146" s="85" t="s">
        <v>100</v>
      </c>
      <c r="F3146" s="85" t="s">
        <v>3281</v>
      </c>
      <c r="G3146" s="85" t="s">
        <v>3282</v>
      </c>
      <c r="H3146" s="86" t="s">
        <v>118</v>
      </c>
      <c r="I3146" s="86">
        <v>44917</v>
      </c>
      <c r="J3146" s="87">
        <v>1782296.2099999995</v>
      </c>
    </row>
    <row r="3147" spans="1:10" ht="36" x14ac:dyDescent="0.3">
      <c r="A3147" s="84" t="s">
        <v>7158</v>
      </c>
      <c r="B3147" s="85" t="s">
        <v>4453</v>
      </c>
      <c r="C3147" s="85" t="s">
        <v>4453</v>
      </c>
      <c r="D3147" s="85" t="s">
        <v>7159</v>
      </c>
      <c r="E3147" s="85" t="s">
        <v>100</v>
      </c>
      <c r="F3147" s="85" t="s">
        <v>890</v>
      </c>
      <c r="G3147" s="85" t="s">
        <v>891</v>
      </c>
      <c r="H3147" s="86" t="s">
        <v>118</v>
      </c>
      <c r="I3147" s="86">
        <v>44449</v>
      </c>
      <c r="J3147" s="87">
        <v>9787540.8199999984</v>
      </c>
    </row>
    <row r="3148" spans="1:10" ht="24" x14ac:dyDescent="0.3">
      <c r="A3148" s="84" t="s">
        <v>7160</v>
      </c>
      <c r="B3148" s="85" t="s">
        <v>145</v>
      </c>
      <c r="C3148" s="85" t="s">
        <v>145</v>
      </c>
      <c r="D3148" s="85" t="s">
        <v>7161</v>
      </c>
      <c r="E3148" s="85" t="s">
        <v>100</v>
      </c>
      <c r="F3148" s="85" t="s">
        <v>122</v>
      </c>
      <c r="G3148" s="85" t="s">
        <v>583</v>
      </c>
      <c r="H3148" s="86" t="s">
        <v>118</v>
      </c>
      <c r="I3148" s="86">
        <v>44449</v>
      </c>
      <c r="J3148" s="87">
        <v>4939642.16</v>
      </c>
    </row>
    <row r="3149" spans="1:10" ht="24" x14ac:dyDescent="0.3">
      <c r="A3149" s="84" t="s">
        <v>7162</v>
      </c>
      <c r="B3149" s="85" t="s">
        <v>145</v>
      </c>
      <c r="C3149" s="85" t="s">
        <v>145</v>
      </c>
      <c r="D3149" s="85" t="s">
        <v>7163</v>
      </c>
      <c r="E3149" s="85" t="s">
        <v>1318</v>
      </c>
      <c r="F3149" s="85" t="s">
        <v>100</v>
      </c>
      <c r="G3149" s="85" t="s">
        <v>100</v>
      </c>
      <c r="H3149" s="86" t="s">
        <v>118</v>
      </c>
      <c r="I3149" s="86">
        <v>44905</v>
      </c>
      <c r="J3149" s="87">
        <v>1913565.8299999996</v>
      </c>
    </row>
    <row r="3150" spans="1:10" ht="24" x14ac:dyDescent="0.3">
      <c r="A3150" s="84" t="s">
        <v>7164</v>
      </c>
      <c r="B3150" s="85" t="s">
        <v>145</v>
      </c>
      <c r="C3150" s="85" t="s">
        <v>145</v>
      </c>
      <c r="D3150" s="85" t="s">
        <v>7165</v>
      </c>
      <c r="E3150" s="85" t="s">
        <v>100</v>
      </c>
      <c r="F3150" s="85" t="s">
        <v>314</v>
      </c>
      <c r="G3150" s="85" t="s">
        <v>786</v>
      </c>
      <c r="H3150" s="86" t="s">
        <v>118</v>
      </c>
      <c r="I3150" s="86">
        <v>44901</v>
      </c>
      <c r="J3150" s="87">
        <v>3342829.38</v>
      </c>
    </row>
    <row r="3151" spans="1:10" x14ac:dyDescent="0.3">
      <c r="A3151" s="84" t="s">
        <v>7166</v>
      </c>
      <c r="B3151" s="85" t="s">
        <v>145</v>
      </c>
      <c r="C3151" s="85" t="s">
        <v>145</v>
      </c>
      <c r="D3151" s="85" t="s">
        <v>7167</v>
      </c>
      <c r="E3151" s="85" t="s">
        <v>100</v>
      </c>
      <c r="F3151" s="85" t="s">
        <v>551</v>
      </c>
      <c r="G3151" s="85" t="s">
        <v>552</v>
      </c>
      <c r="H3151" s="86" t="s">
        <v>118</v>
      </c>
      <c r="I3151" s="86">
        <v>44911</v>
      </c>
      <c r="J3151" s="87">
        <v>2645564.52</v>
      </c>
    </row>
    <row r="3152" spans="1:10" ht="24" x14ac:dyDescent="0.3">
      <c r="A3152" s="84" t="s">
        <v>7168</v>
      </c>
      <c r="B3152" s="85" t="s">
        <v>145</v>
      </c>
      <c r="C3152" s="85" t="s">
        <v>145</v>
      </c>
      <c r="D3152" s="85" t="s">
        <v>7169</v>
      </c>
      <c r="E3152" s="85" t="s">
        <v>100</v>
      </c>
      <c r="F3152" s="85" t="s">
        <v>100</v>
      </c>
      <c r="G3152" s="85" t="s">
        <v>100</v>
      </c>
      <c r="H3152" s="86" t="s">
        <v>118</v>
      </c>
      <c r="I3152" s="86">
        <v>44753</v>
      </c>
      <c r="J3152" s="87">
        <v>538400</v>
      </c>
    </row>
    <row r="3153" spans="1:10" ht="60" x14ac:dyDescent="0.3">
      <c r="A3153" s="84" t="s">
        <v>7170</v>
      </c>
      <c r="B3153" s="85" t="s">
        <v>120</v>
      </c>
      <c r="C3153" s="85" t="s">
        <v>120</v>
      </c>
      <c r="D3153" s="85" t="s">
        <v>7171</v>
      </c>
      <c r="E3153" s="85" t="s">
        <v>7172</v>
      </c>
      <c r="F3153" s="85" t="s">
        <v>100</v>
      </c>
      <c r="G3153" s="85" t="s">
        <v>100</v>
      </c>
      <c r="H3153" s="86" t="s">
        <v>118</v>
      </c>
      <c r="I3153" s="86">
        <v>45180</v>
      </c>
      <c r="J3153" s="87">
        <v>15290246.380000005</v>
      </c>
    </row>
    <row r="3154" spans="1:10" ht="48" x14ac:dyDescent="0.3">
      <c r="A3154" s="84" t="s">
        <v>7173</v>
      </c>
      <c r="B3154" s="85" t="s">
        <v>145</v>
      </c>
      <c r="C3154" s="85" t="s">
        <v>145</v>
      </c>
      <c r="D3154" s="85" t="s">
        <v>7174</v>
      </c>
      <c r="E3154" s="85" t="s">
        <v>7175</v>
      </c>
      <c r="F3154" s="85" t="s">
        <v>100</v>
      </c>
      <c r="G3154" s="85" t="s">
        <v>100</v>
      </c>
      <c r="H3154" s="86" t="s">
        <v>118</v>
      </c>
      <c r="I3154" s="86">
        <v>44910</v>
      </c>
      <c r="J3154" s="87">
        <v>1765228.0799999998</v>
      </c>
    </row>
    <row r="3155" spans="1:10" ht="24" x14ac:dyDescent="0.3">
      <c r="A3155" s="84" t="s">
        <v>7176</v>
      </c>
      <c r="B3155" s="85" t="s">
        <v>145</v>
      </c>
      <c r="C3155" s="85" t="s">
        <v>145</v>
      </c>
      <c r="D3155" s="85" t="s">
        <v>7177</v>
      </c>
      <c r="E3155" s="85" t="s">
        <v>100</v>
      </c>
      <c r="F3155" s="85" t="s">
        <v>1284</v>
      </c>
      <c r="G3155" s="85" t="s">
        <v>2855</v>
      </c>
      <c r="H3155" s="86" t="s">
        <v>118</v>
      </c>
      <c r="I3155" s="86">
        <v>45271</v>
      </c>
      <c r="J3155" s="87">
        <v>3049516.4000000004</v>
      </c>
    </row>
    <row r="3156" spans="1:10" ht="24" x14ac:dyDescent="0.3">
      <c r="A3156" s="84" t="s">
        <v>7178</v>
      </c>
      <c r="B3156" s="85" t="s">
        <v>145</v>
      </c>
      <c r="C3156" s="85" t="s">
        <v>145</v>
      </c>
      <c r="D3156" s="85" t="s">
        <v>7179</v>
      </c>
      <c r="E3156" s="85" t="s">
        <v>100</v>
      </c>
      <c r="F3156" s="85" t="s">
        <v>130</v>
      </c>
      <c r="G3156" s="85" t="s">
        <v>1165</v>
      </c>
      <c r="H3156" s="86" t="s">
        <v>118</v>
      </c>
      <c r="I3156" s="86">
        <v>45547</v>
      </c>
      <c r="J3156" s="87">
        <v>1904804.0799999998</v>
      </c>
    </row>
    <row r="3157" spans="1:10" ht="24" x14ac:dyDescent="0.3">
      <c r="A3157" s="84" t="s">
        <v>7180</v>
      </c>
      <c r="B3157" s="85" t="s">
        <v>4453</v>
      </c>
      <c r="C3157" s="85" t="s">
        <v>4453</v>
      </c>
      <c r="D3157" s="85" t="s">
        <v>7181</v>
      </c>
      <c r="E3157" s="85" t="s">
        <v>100</v>
      </c>
      <c r="F3157" s="85" t="s">
        <v>158</v>
      </c>
      <c r="G3157" s="85" t="s">
        <v>385</v>
      </c>
      <c r="H3157" s="86" t="s">
        <v>118</v>
      </c>
      <c r="I3157" s="86">
        <v>44452</v>
      </c>
      <c r="J3157" s="87">
        <v>9720680.0099999998</v>
      </c>
    </row>
    <row r="3158" spans="1:10" ht="36" x14ac:dyDescent="0.3">
      <c r="A3158" s="84" t="s">
        <v>7182</v>
      </c>
      <c r="B3158" s="85" t="s">
        <v>145</v>
      </c>
      <c r="C3158" s="85" t="s">
        <v>145</v>
      </c>
      <c r="D3158" s="85" t="s">
        <v>7183</v>
      </c>
      <c r="E3158" s="85" t="s">
        <v>100</v>
      </c>
      <c r="F3158" s="85" t="s">
        <v>100</v>
      </c>
      <c r="G3158" s="85" t="s">
        <v>100</v>
      </c>
      <c r="H3158" s="86" t="s">
        <v>118</v>
      </c>
      <c r="I3158" s="86">
        <v>44452</v>
      </c>
      <c r="J3158" s="87">
        <v>11480010</v>
      </c>
    </row>
    <row r="3159" spans="1:10" ht="24" x14ac:dyDescent="0.3">
      <c r="A3159" s="84" t="s">
        <v>7184</v>
      </c>
      <c r="B3159" s="85" t="s">
        <v>145</v>
      </c>
      <c r="C3159" s="85" t="s">
        <v>145</v>
      </c>
      <c r="D3159" s="85" t="s">
        <v>7185</v>
      </c>
      <c r="E3159" s="85" t="s">
        <v>100</v>
      </c>
      <c r="F3159" s="85" t="s">
        <v>100</v>
      </c>
      <c r="G3159" s="85" t="s">
        <v>100</v>
      </c>
      <c r="H3159" s="86" t="s">
        <v>118</v>
      </c>
      <c r="I3159" s="86">
        <v>44454</v>
      </c>
      <c r="J3159" s="87">
        <v>52014.96</v>
      </c>
    </row>
    <row r="3160" spans="1:10" x14ac:dyDescent="0.3">
      <c r="A3160" s="84" t="s">
        <v>7186</v>
      </c>
      <c r="B3160" s="85" t="s">
        <v>145</v>
      </c>
      <c r="C3160" s="85" t="s">
        <v>145</v>
      </c>
      <c r="D3160" s="85" t="s">
        <v>7187</v>
      </c>
      <c r="E3160" s="85" t="s">
        <v>100</v>
      </c>
      <c r="F3160" s="85" t="s">
        <v>100</v>
      </c>
      <c r="G3160" s="85" t="s">
        <v>100</v>
      </c>
      <c r="H3160" s="86" t="s">
        <v>118</v>
      </c>
      <c r="I3160" s="86">
        <v>45488</v>
      </c>
      <c r="J3160" s="87">
        <v>97380</v>
      </c>
    </row>
    <row r="3161" spans="1:10" ht="24" x14ac:dyDescent="0.3">
      <c r="A3161" s="84" t="s">
        <v>7188</v>
      </c>
      <c r="B3161" s="85" t="s">
        <v>145</v>
      </c>
      <c r="C3161" s="85" t="s">
        <v>145</v>
      </c>
      <c r="D3161" s="85" t="s">
        <v>7189</v>
      </c>
      <c r="E3161" s="85" t="s">
        <v>100</v>
      </c>
      <c r="F3161" s="85" t="s">
        <v>100</v>
      </c>
      <c r="G3161" s="85" t="s">
        <v>100</v>
      </c>
      <c r="H3161" s="86" t="s">
        <v>118</v>
      </c>
      <c r="I3161" s="86">
        <v>44578</v>
      </c>
      <c r="J3161" s="87">
        <v>5236090</v>
      </c>
    </row>
    <row r="3162" spans="1:10" x14ac:dyDescent="0.3">
      <c r="A3162" s="84" t="s">
        <v>7190</v>
      </c>
      <c r="B3162" s="85" t="s">
        <v>145</v>
      </c>
      <c r="C3162" s="85" t="s">
        <v>145</v>
      </c>
      <c r="D3162" s="85" t="s">
        <v>7191</v>
      </c>
      <c r="E3162" s="85" t="s">
        <v>100</v>
      </c>
      <c r="F3162" s="85" t="s">
        <v>100</v>
      </c>
      <c r="G3162" s="85" t="s">
        <v>100</v>
      </c>
      <c r="H3162" s="86" t="s">
        <v>118</v>
      </c>
      <c r="I3162" s="86">
        <v>44760</v>
      </c>
      <c r="J3162" s="87">
        <v>2181420</v>
      </c>
    </row>
    <row r="3163" spans="1:10" x14ac:dyDescent="0.3">
      <c r="A3163" s="84" t="s">
        <v>7192</v>
      </c>
      <c r="B3163" s="85" t="s">
        <v>145</v>
      </c>
      <c r="C3163" s="85" t="s">
        <v>145</v>
      </c>
      <c r="D3163" s="85" t="s">
        <v>6546</v>
      </c>
      <c r="E3163" s="85" t="s">
        <v>100</v>
      </c>
      <c r="F3163" s="85" t="s">
        <v>100</v>
      </c>
      <c r="G3163" s="85" t="s">
        <v>100</v>
      </c>
      <c r="H3163" s="86" t="s">
        <v>118</v>
      </c>
      <c r="I3163" s="86">
        <v>44760</v>
      </c>
      <c r="J3163" s="87">
        <v>2106360</v>
      </c>
    </row>
    <row r="3164" spans="1:10" ht="24" x14ac:dyDescent="0.3">
      <c r="A3164" s="84" t="s">
        <v>7193</v>
      </c>
      <c r="B3164" s="85" t="s">
        <v>145</v>
      </c>
      <c r="C3164" s="85" t="s">
        <v>145</v>
      </c>
      <c r="D3164" s="85" t="s">
        <v>7194</v>
      </c>
      <c r="E3164" s="85" t="s">
        <v>100</v>
      </c>
      <c r="F3164" s="85" t="s">
        <v>830</v>
      </c>
      <c r="G3164" s="85" t="s">
        <v>831</v>
      </c>
      <c r="H3164" s="86" t="s">
        <v>118</v>
      </c>
      <c r="I3164" s="86">
        <v>44925</v>
      </c>
      <c r="J3164" s="87">
        <v>2182707.0600000005</v>
      </c>
    </row>
    <row r="3165" spans="1:10" ht="36" x14ac:dyDescent="0.3">
      <c r="A3165" s="84" t="s">
        <v>7195</v>
      </c>
      <c r="B3165" s="85" t="s">
        <v>4453</v>
      </c>
      <c r="C3165" s="85" t="s">
        <v>4453</v>
      </c>
      <c r="D3165" s="85" t="s">
        <v>7196</v>
      </c>
      <c r="E3165" s="85" t="s">
        <v>100</v>
      </c>
      <c r="F3165" s="85" t="s">
        <v>416</v>
      </c>
      <c r="G3165" s="85" t="s">
        <v>3210</v>
      </c>
      <c r="H3165" s="86" t="s">
        <v>118</v>
      </c>
      <c r="I3165" s="86">
        <v>44458</v>
      </c>
      <c r="J3165" s="87">
        <v>5934046.9100000001</v>
      </c>
    </row>
    <row r="3166" spans="1:10" ht="24" x14ac:dyDescent="0.3">
      <c r="A3166" s="84" t="s">
        <v>7197</v>
      </c>
      <c r="B3166" s="85" t="s">
        <v>145</v>
      </c>
      <c r="C3166" s="85" t="s">
        <v>145</v>
      </c>
      <c r="D3166" s="85" t="s">
        <v>7198</v>
      </c>
      <c r="E3166" s="85" t="s">
        <v>100</v>
      </c>
      <c r="F3166" s="85" t="s">
        <v>196</v>
      </c>
      <c r="G3166" s="85" t="s">
        <v>3516</v>
      </c>
      <c r="H3166" s="86" t="s">
        <v>118</v>
      </c>
      <c r="I3166" s="86">
        <v>44824</v>
      </c>
      <c r="J3166" s="87">
        <v>6657414.0299999993</v>
      </c>
    </row>
    <row r="3167" spans="1:10" ht="24" x14ac:dyDescent="0.3">
      <c r="A3167" s="84" t="s">
        <v>7199</v>
      </c>
      <c r="B3167" s="85" t="s">
        <v>145</v>
      </c>
      <c r="C3167" s="85" t="s">
        <v>145</v>
      </c>
      <c r="D3167" s="85" t="s">
        <v>7200</v>
      </c>
      <c r="E3167" s="85" t="s">
        <v>100</v>
      </c>
      <c r="F3167" s="85" t="s">
        <v>878</v>
      </c>
      <c r="G3167" s="85" t="s">
        <v>3728</v>
      </c>
      <c r="H3167" s="86" t="s">
        <v>118</v>
      </c>
      <c r="I3167" s="86">
        <v>44921</v>
      </c>
      <c r="J3167" s="87">
        <v>1750432.8</v>
      </c>
    </row>
    <row r="3168" spans="1:10" ht="60" x14ac:dyDescent="0.3">
      <c r="A3168" s="84" t="s">
        <v>7201</v>
      </c>
      <c r="B3168" s="85" t="s">
        <v>145</v>
      </c>
      <c r="C3168" s="85" t="s">
        <v>145</v>
      </c>
      <c r="D3168" s="85" t="s">
        <v>7202</v>
      </c>
      <c r="E3168" s="85" t="s">
        <v>100</v>
      </c>
      <c r="F3168" s="85" t="s">
        <v>158</v>
      </c>
      <c r="G3168" s="85" t="s">
        <v>286</v>
      </c>
      <c r="H3168" s="86" t="s">
        <v>118</v>
      </c>
      <c r="I3168" s="86">
        <v>44824</v>
      </c>
      <c r="J3168" s="87">
        <v>3998959.99</v>
      </c>
    </row>
    <row r="3169" spans="1:10" x14ac:dyDescent="0.3">
      <c r="A3169" s="84" t="s">
        <v>7203</v>
      </c>
      <c r="B3169" s="85" t="s">
        <v>145</v>
      </c>
      <c r="C3169" s="85" t="s">
        <v>145</v>
      </c>
      <c r="D3169" s="85" t="s">
        <v>7204</v>
      </c>
      <c r="E3169" s="85" t="s">
        <v>100</v>
      </c>
      <c r="F3169" s="85" t="s">
        <v>100</v>
      </c>
      <c r="G3169" s="85" t="s">
        <v>100</v>
      </c>
      <c r="H3169" s="86" t="s">
        <v>118</v>
      </c>
      <c r="I3169" s="86">
        <v>44741</v>
      </c>
      <c r="J3169" s="87">
        <v>112740</v>
      </c>
    </row>
    <row r="3170" spans="1:10" x14ac:dyDescent="0.3">
      <c r="A3170" s="84" t="s">
        <v>7205</v>
      </c>
      <c r="B3170" s="85" t="s">
        <v>145</v>
      </c>
      <c r="C3170" s="85" t="s">
        <v>145</v>
      </c>
      <c r="D3170" s="85" t="s">
        <v>7206</v>
      </c>
      <c r="E3170" s="85" t="s">
        <v>100</v>
      </c>
      <c r="F3170" s="85" t="s">
        <v>336</v>
      </c>
      <c r="G3170" s="85" t="s">
        <v>1969</v>
      </c>
      <c r="H3170" s="86" t="s">
        <v>118</v>
      </c>
      <c r="I3170" s="86">
        <v>44460</v>
      </c>
      <c r="J3170" s="87">
        <v>2580678.52</v>
      </c>
    </row>
    <row r="3171" spans="1:10" ht="48" x14ac:dyDescent="0.3">
      <c r="A3171" s="84" t="s">
        <v>7207</v>
      </c>
      <c r="B3171" s="85" t="s">
        <v>145</v>
      </c>
      <c r="C3171" s="85" t="s">
        <v>145</v>
      </c>
      <c r="D3171" s="85" t="s">
        <v>7208</v>
      </c>
      <c r="E3171" s="85" t="s">
        <v>100</v>
      </c>
      <c r="F3171" s="85" t="s">
        <v>196</v>
      </c>
      <c r="G3171" s="85" t="s">
        <v>5121</v>
      </c>
      <c r="H3171" s="86" t="s">
        <v>118</v>
      </c>
      <c r="I3171" s="86">
        <v>44825</v>
      </c>
      <c r="J3171" s="87">
        <v>4974504.959999999</v>
      </c>
    </row>
    <row r="3172" spans="1:10" ht="24" x14ac:dyDescent="0.3">
      <c r="A3172" s="84" t="s">
        <v>7209</v>
      </c>
      <c r="B3172" s="85" t="s">
        <v>145</v>
      </c>
      <c r="C3172" s="85" t="s">
        <v>145</v>
      </c>
      <c r="D3172" s="85" t="s">
        <v>7210</v>
      </c>
      <c r="E3172" s="85" t="s">
        <v>100</v>
      </c>
      <c r="F3172" s="85" t="s">
        <v>158</v>
      </c>
      <c r="G3172" s="85" t="s">
        <v>1724</v>
      </c>
      <c r="H3172" s="86" t="s">
        <v>118</v>
      </c>
      <c r="I3172" s="86">
        <v>44826</v>
      </c>
      <c r="J3172" s="87">
        <v>2538573.19</v>
      </c>
    </row>
    <row r="3173" spans="1:10" ht="24" x14ac:dyDescent="0.3">
      <c r="A3173" s="84" t="s">
        <v>7211</v>
      </c>
      <c r="B3173" s="85" t="s">
        <v>145</v>
      </c>
      <c r="C3173" s="85" t="s">
        <v>145</v>
      </c>
      <c r="D3173" s="85" t="s">
        <v>7212</v>
      </c>
      <c r="E3173" s="85" t="s">
        <v>100</v>
      </c>
      <c r="F3173" s="85" t="s">
        <v>662</v>
      </c>
      <c r="G3173" s="85" t="s">
        <v>663</v>
      </c>
      <c r="H3173" s="86" t="s">
        <v>118</v>
      </c>
      <c r="I3173" s="86">
        <v>45373</v>
      </c>
      <c r="J3173" s="87">
        <v>1928677.76</v>
      </c>
    </row>
    <row r="3174" spans="1:10" x14ac:dyDescent="0.3">
      <c r="A3174" s="84" t="s">
        <v>7213</v>
      </c>
      <c r="B3174" s="85" t="s">
        <v>145</v>
      </c>
      <c r="C3174" s="85" t="s">
        <v>145</v>
      </c>
      <c r="D3174" s="85" t="s">
        <v>7214</v>
      </c>
      <c r="E3174" s="85" t="s">
        <v>100</v>
      </c>
      <c r="F3174" s="85" t="s">
        <v>100</v>
      </c>
      <c r="G3174" s="85" t="s">
        <v>100</v>
      </c>
      <c r="H3174" s="86" t="s">
        <v>118</v>
      </c>
      <c r="I3174" s="86">
        <v>45313</v>
      </c>
      <c r="J3174" s="87">
        <v>2070780</v>
      </c>
    </row>
    <row r="3175" spans="1:10" ht="48" x14ac:dyDescent="0.3">
      <c r="A3175" s="84" t="s">
        <v>7215</v>
      </c>
      <c r="B3175" s="85" t="s">
        <v>145</v>
      </c>
      <c r="C3175" s="85" t="s">
        <v>145</v>
      </c>
      <c r="D3175" s="85" t="s">
        <v>7216</v>
      </c>
      <c r="E3175" s="85" t="s">
        <v>4415</v>
      </c>
      <c r="F3175" s="85" t="s">
        <v>100</v>
      </c>
      <c r="G3175" s="85" t="s">
        <v>100</v>
      </c>
      <c r="H3175" s="86" t="s">
        <v>118</v>
      </c>
      <c r="I3175" s="86">
        <v>45008</v>
      </c>
      <c r="J3175" s="87">
        <v>3464678.4000000008</v>
      </c>
    </row>
    <row r="3176" spans="1:10" ht="24" x14ac:dyDescent="0.3">
      <c r="A3176" s="84" t="s">
        <v>7217</v>
      </c>
      <c r="B3176" s="85" t="s">
        <v>145</v>
      </c>
      <c r="C3176" s="85" t="s">
        <v>145</v>
      </c>
      <c r="D3176" s="85" t="s">
        <v>7218</v>
      </c>
      <c r="E3176" s="85" t="s">
        <v>100</v>
      </c>
      <c r="F3176" s="85" t="s">
        <v>100</v>
      </c>
      <c r="G3176" s="85" t="s">
        <v>100</v>
      </c>
      <c r="H3176" s="86" t="s">
        <v>118</v>
      </c>
      <c r="I3176" s="86">
        <v>44855</v>
      </c>
      <c r="J3176" s="87">
        <v>718530</v>
      </c>
    </row>
    <row r="3177" spans="1:10" ht="24" x14ac:dyDescent="0.3">
      <c r="A3177" s="84" t="s">
        <v>7219</v>
      </c>
      <c r="B3177" s="85" t="s">
        <v>145</v>
      </c>
      <c r="C3177" s="85" t="s">
        <v>145</v>
      </c>
      <c r="D3177" s="85" t="s">
        <v>7220</v>
      </c>
      <c r="E3177" s="85" t="s">
        <v>100</v>
      </c>
      <c r="F3177" s="85" t="s">
        <v>100</v>
      </c>
      <c r="G3177" s="85" t="s">
        <v>100</v>
      </c>
      <c r="H3177" s="86" t="s">
        <v>118</v>
      </c>
      <c r="I3177" s="86">
        <v>45467</v>
      </c>
      <c r="J3177" s="87">
        <v>174900</v>
      </c>
    </row>
    <row r="3178" spans="1:10" ht="24" x14ac:dyDescent="0.3">
      <c r="A3178" s="84" t="s">
        <v>7221</v>
      </c>
      <c r="B3178" s="85" t="s">
        <v>145</v>
      </c>
      <c r="C3178" s="85" t="s">
        <v>145</v>
      </c>
      <c r="D3178" s="85" t="s">
        <v>7222</v>
      </c>
      <c r="E3178" s="85" t="s">
        <v>100</v>
      </c>
      <c r="F3178" s="85" t="s">
        <v>7223</v>
      </c>
      <c r="G3178" s="85" t="s">
        <v>7224</v>
      </c>
      <c r="H3178" s="86" t="s">
        <v>118</v>
      </c>
      <c r="I3178" s="86">
        <v>45194</v>
      </c>
      <c r="J3178" s="87">
        <v>1857492.09</v>
      </c>
    </row>
    <row r="3179" spans="1:10" ht="24" x14ac:dyDescent="0.3">
      <c r="A3179" s="84" t="s">
        <v>7225</v>
      </c>
      <c r="B3179" s="85" t="s">
        <v>145</v>
      </c>
      <c r="C3179" s="85" t="s">
        <v>145</v>
      </c>
      <c r="D3179" s="85" t="s">
        <v>7226</v>
      </c>
      <c r="E3179" s="85" t="s">
        <v>100</v>
      </c>
      <c r="F3179" s="85" t="s">
        <v>868</v>
      </c>
      <c r="G3179" s="85" t="s">
        <v>1505</v>
      </c>
      <c r="H3179" s="86" t="s">
        <v>118</v>
      </c>
      <c r="I3179" s="86">
        <v>45377</v>
      </c>
      <c r="J3179" s="87">
        <v>1624292.29</v>
      </c>
    </row>
    <row r="3180" spans="1:10" ht="24" x14ac:dyDescent="0.3">
      <c r="A3180" s="84" t="s">
        <v>7227</v>
      </c>
      <c r="B3180" s="85" t="s">
        <v>145</v>
      </c>
      <c r="C3180" s="85" t="s">
        <v>145</v>
      </c>
      <c r="D3180" s="85" t="s">
        <v>7228</v>
      </c>
      <c r="E3180" s="85" t="s">
        <v>100</v>
      </c>
      <c r="F3180" s="85" t="s">
        <v>196</v>
      </c>
      <c r="G3180" s="85" t="s">
        <v>3165</v>
      </c>
      <c r="H3180" s="86" t="s">
        <v>118</v>
      </c>
      <c r="I3180" s="86">
        <v>44831</v>
      </c>
      <c r="J3180" s="87">
        <v>6656877.4199999999</v>
      </c>
    </row>
    <row r="3181" spans="1:10" ht="24" x14ac:dyDescent="0.3">
      <c r="A3181" s="84" t="s">
        <v>7229</v>
      </c>
      <c r="B3181" s="85" t="s">
        <v>145</v>
      </c>
      <c r="C3181" s="85" t="s">
        <v>145</v>
      </c>
      <c r="D3181" s="85" t="s">
        <v>7230</v>
      </c>
      <c r="E3181" s="85" t="s">
        <v>100</v>
      </c>
      <c r="F3181" s="85" t="s">
        <v>100</v>
      </c>
      <c r="G3181" s="85" t="s">
        <v>100</v>
      </c>
      <c r="H3181" s="86" t="s">
        <v>118</v>
      </c>
      <c r="I3181" s="86">
        <v>45562</v>
      </c>
      <c r="J3181" s="87">
        <v>3207950</v>
      </c>
    </row>
    <row r="3182" spans="1:10" ht="24" x14ac:dyDescent="0.3">
      <c r="A3182" s="84" t="s">
        <v>7231</v>
      </c>
      <c r="B3182" s="85" t="s">
        <v>145</v>
      </c>
      <c r="C3182" s="85" t="s">
        <v>145</v>
      </c>
      <c r="D3182" s="85" t="s">
        <v>7232</v>
      </c>
      <c r="E3182" s="85" t="s">
        <v>100</v>
      </c>
      <c r="F3182" s="85" t="s">
        <v>122</v>
      </c>
      <c r="G3182" s="85" t="s">
        <v>2993</v>
      </c>
      <c r="H3182" s="86" t="s">
        <v>118</v>
      </c>
      <c r="I3182" s="86">
        <v>44928</v>
      </c>
      <c r="J3182" s="87">
        <v>1168886.27</v>
      </c>
    </row>
    <row r="3183" spans="1:10" ht="24" x14ac:dyDescent="0.3">
      <c r="A3183" s="84" t="s">
        <v>7233</v>
      </c>
      <c r="B3183" s="85" t="s">
        <v>145</v>
      </c>
      <c r="C3183" s="85" t="s">
        <v>145</v>
      </c>
      <c r="D3183" s="85" t="s">
        <v>7234</v>
      </c>
      <c r="E3183" s="85" t="s">
        <v>3097</v>
      </c>
      <c r="F3183" s="85" t="s">
        <v>100</v>
      </c>
      <c r="G3183" s="85" t="s">
        <v>100</v>
      </c>
      <c r="H3183" s="86" t="s">
        <v>118</v>
      </c>
      <c r="I3183" s="86">
        <v>44834</v>
      </c>
      <c r="J3183" s="87">
        <v>5583929.459999999</v>
      </c>
    </row>
    <row r="3184" spans="1:10" ht="24" x14ac:dyDescent="0.3">
      <c r="A3184" s="84" t="s">
        <v>7235</v>
      </c>
      <c r="B3184" s="85" t="s">
        <v>6509</v>
      </c>
      <c r="C3184" s="85" t="s">
        <v>6509</v>
      </c>
      <c r="D3184" s="85" t="s">
        <v>7236</v>
      </c>
      <c r="E3184" s="85" t="s">
        <v>100</v>
      </c>
      <c r="F3184" s="85" t="s">
        <v>122</v>
      </c>
      <c r="G3184" s="85" t="s">
        <v>123</v>
      </c>
      <c r="H3184" s="86" t="s">
        <v>118</v>
      </c>
      <c r="I3184" s="86">
        <v>45083</v>
      </c>
      <c r="J3184" s="87">
        <v>2951900</v>
      </c>
    </row>
    <row r="3185" spans="1:10" ht="48" x14ac:dyDescent="0.3">
      <c r="A3185" s="84" t="s">
        <v>7237</v>
      </c>
      <c r="B3185" s="85" t="s">
        <v>145</v>
      </c>
      <c r="C3185" s="85" t="s">
        <v>145</v>
      </c>
      <c r="D3185" s="85" t="s">
        <v>7238</v>
      </c>
      <c r="E3185" s="85" t="s">
        <v>7239</v>
      </c>
      <c r="F3185" s="85" t="s">
        <v>100</v>
      </c>
      <c r="G3185" s="85" t="s">
        <v>100</v>
      </c>
      <c r="H3185" s="86" t="s">
        <v>118</v>
      </c>
      <c r="I3185" s="86">
        <v>44956</v>
      </c>
      <c r="J3185" s="87">
        <v>492996.88</v>
      </c>
    </row>
    <row r="3186" spans="1:10" ht="36" x14ac:dyDescent="0.3">
      <c r="A3186" s="84" t="s">
        <v>7240</v>
      </c>
      <c r="B3186" s="85" t="s">
        <v>145</v>
      </c>
      <c r="C3186" s="85" t="s">
        <v>145</v>
      </c>
      <c r="D3186" s="85" t="s">
        <v>7241</v>
      </c>
      <c r="E3186" s="85" t="s">
        <v>6468</v>
      </c>
      <c r="F3186" s="85" t="s">
        <v>100</v>
      </c>
      <c r="G3186" s="85" t="s">
        <v>100</v>
      </c>
      <c r="H3186" s="86" t="s">
        <v>118</v>
      </c>
      <c r="I3186" s="86">
        <v>44956</v>
      </c>
      <c r="J3186" s="87">
        <v>261805.22</v>
      </c>
    </row>
    <row r="3187" spans="1:10" ht="24" x14ac:dyDescent="0.3">
      <c r="A3187" s="84" t="s">
        <v>7242</v>
      </c>
      <c r="B3187" s="85" t="s">
        <v>145</v>
      </c>
      <c r="C3187" s="85" t="s">
        <v>145</v>
      </c>
      <c r="D3187" s="85" t="s">
        <v>7243</v>
      </c>
      <c r="E3187" s="85" t="s">
        <v>7244</v>
      </c>
      <c r="F3187" s="85" t="s">
        <v>100</v>
      </c>
      <c r="G3187" s="85" t="s">
        <v>100</v>
      </c>
      <c r="H3187" s="86" t="s">
        <v>118</v>
      </c>
      <c r="I3187" s="86">
        <v>44953</v>
      </c>
      <c r="J3187" s="87">
        <v>488787.58</v>
      </c>
    </row>
    <row r="3188" spans="1:10" ht="48" x14ac:dyDescent="0.3">
      <c r="A3188" s="84" t="s">
        <v>7245</v>
      </c>
      <c r="B3188" s="85" t="s">
        <v>145</v>
      </c>
      <c r="C3188" s="85" t="s">
        <v>145</v>
      </c>
      <c r="D3188" s="85" t="s">
        <v>7246</v>
      </c>
      <c r="E3188" s="85" t="s">
        <v>7247</v>
      </c>
      <c r="F3188" s="85" t="s">
        <v>100</v>
      </c>
      <c r="G3188" s="85" t="s">
        <v>100</v>
      </c>
      <c r="H3188" s="86" t="s">
        <v>118</v>
      </c>
      <c r="I3188" s="86">
        <v>44953</v>
      </c>
      <c r="J3188" s="87">
        <v>500000</v>
      </c>
    </row>
    <row r="3189" spans="1:10" ht="48" x14ac:dyDescent="0.3">
      <c r="A3189" s="84" t="s">
        <v>7248</v>
      </c>
      <c r="B3189" s="85" t="s">
        <v>145</v>
      </c>
      <c r="C3189" s="85" t="s">
        <v>145</v>
      </c>
      <c r="D3189" s="85" t="s">
        <v>7249</v>
      </c>
      <c r="E3189" s="85" t="s">
        <v>7250</v>
      </c>
      <c r="F3189" s="85" t="s">
        <v>100</v>
      </c>
      <c r="G3189" s="85" t="s">
        <v>100</v>
      </c>
      <c r="H3189" s="86" t="s">
        <v>118</v>
      </c>
      <c r="I3189" s="86">
        <v>44953</v>
      </c>
      <c r="J3189" s="87">
        <v>491529.96</v>
      </c>
    </row>
    <row r="3190" spans="1:10" ht="36" x14ac:dyDescent="0.3">
      <c r="A3190" s="84" t="s">
        <v>7251</v>
      </c>
      <c r="B3190" s="85" t="s">
        <v>145</v>
      </c>
      <c r="C3190" s="85" t="s">
        <v>145</v>
      </c>
      <c r="D3190" s="85" t="s">
        <v>7252</v>
      </c>
      <c r="E3190" s="85" t="s">
        <v>7253</v>
      </c>
      <c r="F3190" s="85" t="s">
        <v>100</v>
      </c>
      <c r="G3190" s="85" t="s">
        <v>100</v>
      </c>
      <c r="H3190" s="86" t="s">
        <v>118</v>
      </c>
      <c r="I3190" s="86">
        <v>44953</v>
      </c>
      <c r="J3190" s="87">
        <v>1499892.21</v>
      </c>
    </row>
    <row r="3191" spans="1:10" ht="24" x14ac:dyDescent="0.3">
      <c r="A3191" s="84" t="s">
        <v>7254</v>
      </c>
      <c r="B3191" s="85" t="s">
        <v>145</v>
      </c>
      <c r="C3191" s="85" t="s">
        <v>145</v>
      </c>
      <c r="D3191" s="85" t="s">
        <v>7255</v>
      </c>
      <c r="E3191" s="85" t="s">
        <v>7256</v>
      </c>
      <c r="F3191" s="85" t="s">
        <v>100</v>
      </c>
      <c r="G3191" s="85" t="s">
        <v>100</v>
      </c>
      <c r="H3191" s="86" t="s">
        <v>118</v>
      </c>
      <c r="I3191" s="86">
        <v>44956</v>
      </c>
      <c r="J3191" s="87">
        <v>496104</v>
      </c>
    </row>
    <row r="3192" spans="1:10" ht="36" x14ac:dyDescent="0.3">
      <c r="A3192" s="84" t="s">
        <v>7257</v>
      </c>
      <c r="B3192" s="85" t="s">
        <v>145</v>
      </c>
      <c r="C3192" s="85" t="s">
        <v>145</v>
      </c>
      <c r="D3192" s="85" t="s">
        <v>7258</v>
      </c>
      <c r="E3192" s="85" t="s">
        <v>7259</v>
      </c>
      <c r="F3192" s="85" t="s">
        <v>100</v>
      </c>
      <c r="G3192" s="85" t="s">
        <v>100</v>
      </c>
      <c r="H3192" s="86" t="s">
        <v>118</v>
      </c>
      <c r="I3192" s="86">
        <v>44958</v>
      </c>
      <c r="J3192" s="87">
        <v>499061.52</v>
      </c>
    </row>
    <row r="3193" spans="1:10" ht="24" x14ac:dyDescent="0.3">
      <c r="A3193" s="84" t="s">
        <v>7260</v>
      </c>
      <c r="B3193" s="85" t="s">
        <v>145</v>
      </c>
      <c r="C3193" s="85" t="s">
        <v>145</v>
      </c>
      <c r="D3193" s="85" t="s">
        <v>7261</v>
      </c>
      <c r="E3193" s="85" t="s">
        <v>1318</v>
      </c>
      <c r="F3193" s="85" t="s">
        <v>100</v>
      </c>
      <c r="G3193" s="85" t="s">
        <v>100</v>
      </c>
      <c r="H3193" s="86" t="s">
        <v>118</v>
      </c>
      <c r="I3193" s="86">
        <v>44956</v>
      </c>
      <c r="J3193" s="87">
        <v>495893.64</v>
      </c>
    </row>
    <row r="3194" spans="1:10" x14ac:dyDescent="0.3">
      <c r="A3194" s="84" t="s">
        <v>7262</v>
      </c>
      <c r="B3194" s="85" t="s">
        <v>145</v>
      </c>
      <c r="C3194" s="85" t="s">
        <v>145</v>
      </c>
      <c r="D3194" s="85" t="s">
        <v>7263</v>
      </c>
      <c r="E3194" s="85" t="s">
        <v>100</v>
      </c>
      <c r="F3194" s="85" t="s">
        <v>3859</v>
      </c>
      <c r="G3194" s="85" t="s">
        <v>3860</v>
      </c>
      <c r="H3194" s="86" t="s">
        <v>118</v>
      </c>
      <c r="I3194" s="86">
        <v>44834</v>
      </c>
      <c r="J3194" s="87">
        <v>13702227.49</v>
      </c>
    </row>
    <row r="3195" spans="1:10" ht="24" x14ac:dyDescent="0.3">
      <c r="A3195" s="84" t="s">
        <v>7264</v>
      </c>
      <c r="B3195" s="85" t="s">
        <v>145</v>
      </c>
      <c r="C3195" s="85" t="s">
        <v>145</v>
      </c>
      <c r="D3195" s="85" t="s">
        <v>7265</v>
      </c>
      <c r="E3195" s="85" t="s">
        <v>1318</v>
      </c>
      <c r="F3195" s="85" t="s">
        <v>100</v>
      </c>
      <c r="G3195" s="85" t="s">
        <v>100</v>
      </c>
      <c r="H3195" s="86" t="s">
        <v>118</v>
      </c>
      <c r="I3195" s="86">
        <v>45015</v>
      </c>
      <c r="J3195" s="87">
        <v>2981585.2800000007</v>
      </c>
    </row>
    <row r="3196" spans="1:10" x14ac:dyDescent="0.3">
      <c r="A3196" s="84" t="s">
        <v>7266</v>
      </c>
      <c r="B3196" s="85" t="s">
        <v>145</v>
      </c>
      <c r="C3196" s="85" t="s">
        <v>145</v>
      </c>
      <c r="D3196" s="85" t="s">
        <v>7267</v>
      </c>
      <c r="E3196" s="85" t="s">
        <v>100</v>
      </c>
      <c r="F3196" s="85" t="s">
        <v>100</v>
      </c>
      <c r="G3196" s="85" t="s">
        <v>100</v>
      </c>
      <c r="H3196" s="86" t="s">
        <v>118</v>
      </c>
      <c r="I3196" s="86">
        <v>45107</v>
      </c>
      <c r="J3196" s="87">
        <v>2730000</v>
      </c>
    </row>
    <row r="3197" spans="1:10" x14ac:dyDescent="0.3">
      <c r="A3197" s="84" t="s">
        <v>7268</v>
      </c>
      <c r="B3197" s="85" t="s">
        <v>145</v>
      </c>
      <c r="C3197" s="85" t="s">
        <v>145</v>
      </c>
      <c r="D3197" s="85" t="s">
        <v>7269</v>
      </c>
      <c r="E3197" s="85" t="s">
        <v>167</v>
      </c>
      <c r="F3197" s="85" t="s">
        <v>100</v>
      </c>
      <c r="G3197" s="85" t="s">
        <v>100</v>
      </c>
      <c r="H3197" s="86" t="s">
        <v>118</v>
      </c>
      <c r="I3197" s="86">
        <v>44960</v>
      </c>
      <c r="J3197" s="87">
        <v>496918.35</v>
      </c>
    </row>
    <row r="3198" spans="1:10" ht="24" x14ac:dyDescent="0.3">
      <c r="A3198" s="84" t="s">
        <v>7270</v>
      </c>
      <c r="B3198" s="85" t="s">
        <v>145</v>
      </c>
      <c r="C3198" s="85" t="s">
        <v>145</v>
      </c>
      <c r="D3198" s="85" t="s">
        <v>7271</v>
      </c>
      <c r="E3198" s="85" t="s">
        <v>2923</v>
      </c>
      <c r="F3198" s="85" t="s">
        <v>100</v>
      </c>
      <c r="G3198" s="85" t="s">
        <v>100</v>
      </c>
      <c r="H3198" s="86" t="s">
        <v>118</v>
      </c>
      <c r="I3198" s="86">
        <v>44965</v>
      </c>
      <c r="J3198" s="87">
        <v>499979.52000000002</v>
      </c>
    </row>
    <row r="3199" spans="1:10" ht="48" x14ac:dyDescent="0.3">
      <c r="A3199" s="84" t="s">
        <v>7272</v>
      </c>
      <c r="B3199" s="85" t="s">
        <v>145</v>
      </c>
      <c r="C3199" s="85" t="s">
        <v>145</v>
      </c>
      <c r="D3199" s="85" t="s">
        <v>7273</v>
      </c>
      <c r="E3199" s="85" t="s">
        <v>100</v>
      </c>
      <c r="F3199" s="85" t="s">
        <v>130</v>
      </c>
      <c r="G3199" s="85" t="s">
        <v>1118</v>
      </c>
      <c r="H3199" s="86" t="s">
        <v>118</v>
      </c>
      <c r="I3199" s="86">
        <v>45565</v>
      </c>
      <c r="J3199" s="87">
        <v>1964922.37</v>
      </c>
    </row>
    <row r="3200" spans="1:10" x14ac:dyDescent="0.3">
      <c r="A3200" s="84" t="s">
        <v>7274</v>
      </c>
      <c r="B3200" s="85" t="s">
        <v>145</v>
      </c>
      <c r="C3200" s="85" t="s">
        <v>145</v>
      </c>
      <c r="D3200" s="85" t="s">
        <v>7275</v>
      </c>
      <c r="E3200" s="85" t="s">
        <v>100</v>
      </c>
      <c r="F3200" s="85" t="s">
        <v>100</v>
      </c>
      <c r="G3200" s="85" t="s">
        <v>100</v>
      </c>
      <c r="H3200" s="86" t="s">
        <v>118</v>
      </c>
      <c r="I3200" s="86">
        <v>44228</v>
      </c>
      <c r="J3200" s="87">
        <v>6967195.2000000002</v>
      </c>
    </row>
    <row r="3201" spans="1:10" ht="24" x14ac:dyDescent="0.3">
      <c r="A3201" s="84" t="s">
        <v>7276</v>
      </c>
      <c r="B3201" s="85" t="s">
        <v>145</v>
      </c>
      <c r="C3201" s="85" t="s">
        <v>145</v>
      </c>
      <c r="D3201" s="85" t="s">
        <v>7277</v>
      </c>
      <c r="E3201" s="85" t="s">
        <v>100</v>
      </c>
      <c r="F3201" s="85" t="s">
        <v>225</v>
      </c>
      <c r="G3201" s="85" t="s">
        <v>226</v>
      </c>
      <c r="H3201" s="86" t="s">
        <v>118</v>
      </c>
      <c r="I3201" s="86">
        <v>45383</v>
      </c>
      <c r="J3201" s="87">
        <v>2362862.2800000003</v>
      </c>
    </row>
    <row r="3202" spans="1:10" ht="36" x14ac:dyDescent="0.3">
      <c r="A3202" s="84" t="s">
        <v>7278</v>
      </c>
      <c r="B3202" s="85" t="s">
        <v>120</v>
      </c>
      <c r="C3202" s="85" t="s">
        <v>120</v>
      </c>
      <c r="D3202" s="85" t="s">
        <v>7279</v>
      </c>
      <c r="E3202" s="85" t="s">
        <v>100</v>
      </c>
      <c r="F3202" s="85" t="s">
        <v>7280</v>
      </c>
      <c r="G3202" s="85" t="s">
        <v>7281</v>
      </c>
      <c r="H3202" s="86" t="s">
        <v>118</v>
      </c>
      <c r="I3202" s="86">
        <v>45200</v>
      </c>
      <c r="J3202" s="87">
        <v>5740696.0800000019</v>
      </c>
    </row>
    <row r="3203" spans="1:10" x14ac:dyDescent="0.3">
      <c r="A3203" s="84" t="s">
        <v>7282</v>
      </c>
      <c r="B3203" s="85" t="s">
        <v>145</v>
      </c>
      <c r="C3203" s="85" t="s">
        <v>145</v>
      </c>
      <c r="D3203" s="85" t="s">
        <v>7283</v>
      </c>
      <c r="E3203" s="85" t="s">
        <v>100</v>
      </c>
      <c r="F3203" s="85" t="s">
        <v>577</v>
      </c>
      <c r="G3203" s="85" t="s">
        <v>578</v>
      </c>
      <c r="H3203" s="86" t="s">
        <v>118</v>
      </c>
      <c r="I3203" s="86">
        <v>44837</v>
      </c>
      <c r="J3203" s="87">
        <v>6614666.6599999992</v>
      </c>
    </row>
    <row r="3204" spans="1:10" ht="36" x14ac:dyDescent="0.3">
      <c r="A3204" s="84" t="s">
        <v>7284</v>
      </c>
      <c r="B3204" s="85" t="s">
        <v>3382</v>
      </c>
      <c r="C3204" s="85" t="s">
        <v>3382</v>
      </c>
      <c r="D3204" s="85" t="s">
        <v>7285</v>
      </c>
      <c r="E3204" s="85" t="s">
        <v>100</v>
      </c>
      <c r="F3204" s="85" t="s">
        <v>2132</v>
      </c>
      <c r="G3204" s="85" t="s">
        <v>2302</v>
      </c>
      <c r="H3204" s="86" t="s">
        <v>118</v>
      </c>
      <c r="I3204" s="86">
        <v>45202</v>
      </c>
      <c r="J3204" s="87">
        <v>3837978.2</v>
      </c>
    </row>
    <row r="3205" spans="1:10" ht="36" x14ac:dyDescent="0.3">
      <c r="A3205" s="84" t="s">
        <v>7286</v>
      </c>
      <c r="B3205" s="85" t="s">
        <v>3382</v>
      </c>
      <c r="C3205" s="85" t="s">
        <v>3382</v>
      </c>
      <c r="D3205" s="85" t="s">
        <v>7287</v>
      </c>
      <c r="E3205" s="85" t="s">
        <v>100</v>
      </c>
      <c r="F3205" s="85" t="s">
        <v>2132</v>
      </c>
      <c r="G3205" s="85" t="s">
        <v>2302</v>
      </c>
      <c r="H3205" s="86" t="s">
        <v>118</v>
      </c>
      <c r="I3205" s="86">
        <v>45202</v>
      </c>
      <c r="J3205" s="87">
        <v>1055975.93</v>
      </c>
    </row>
    <row r="3206" spans="1:10" ht="24" x14ac:dyDescent="0.3">
      <c r="A3206" s="84" t="s">
        <v>7288</v>
      </c>
      <c r="B3206" s="85" t="s">
        <v>145</v>
      </c>
      <c r="C3206" s="85" t="s">
        <v>145</v>
      </c>
      <c r="D3206" s="85" t="s">
        <v>7289</v>
      </c>
      <c r="E3206" s="85" t="s">
        <v>100</v>
      </c>
      <c r="F3206" s="85" t="s">
        <v>130</v>
      </c>
      <c r="G3206" s="85" t="s">
        <v>911</v>
      </c>
      <c r="H3206" s="86" t="s">
        <v>118</v>
      </c>
      <c r="I3206" s="86">
        <v>44838</v>
      </c>
      <c r="J3206" s="87">
        <v>4833126.459999999</v>
      </c>
    </row>
    <row r="3207" spans="1:10" ht="24" x14ac:dyDescent="0.3">
      <c r="A3207" s="84" t="s">
        <v>7290</v>
      </c>
      <c r="B3207" s="85" t="s">
        <v>145</v>
      </c>
      <c r="C3207" s="85" t="s">
        <v>145</v>
      </c>
      <c r="D3207" s="85" t="s">
        <v>7291</v>
      </c>
      <c r="E3207" s="85" t="s">
        <v>100</v>
      </c>
      <c r="F3207" s="85" t="s">
        <v>122</v>
      </c>
      <c r="G3207" s="85" t="s">
        <v>583</v>
      </c>
      <c r="H3207" s="86" t="s">
        <v>118</v>
      </c>
      <c r="I3207" s="86">
        <v>44838</v>
      </c>
      <c r="J3207" s="87">
        <v>8192686.21</v>
      </c>
    </row>
    <row r="3208" spans="1:10" ht="24" x14ac:dyDescent="0.3">
      <c r="A3208" s="84" t="s">
        <v>7292</v>
      </c>
      <c r="B3208" s="85" t="s">
        <v>115</v>
      </c>
      <c r="C3208" s="85" t="s">
        <v>115</v>
      </c>
      <c r="D3208" s="85" t="s">
        <v>7293</v>
      </c>
      <c r="E3208" s="85" t="s">
        <v>100</v>
      </c>
      <c r="F3208" s="85" t="s">
        <v>151</v>
      </c>
      <c r="G3208" s="85" t="s">
        <v>2054</v>
      </c>
      <c r="H3208" s="86" t="s">
        <v>118</v>
      </c>
      <c r="I3208" s="86">
        <v>44922</v>
      </c>
      <c r="J3208" s="87">
        <v>2538641.2000000002</v>
      </c>
    </row>
    <row r="3209" spans="1:10" ht="36" x14ac:dyDescent="0.3">
      <c r="A3209" s="84" t="s">
        <v>7294</v>
      </c>
      <c r="B3209" s="85" t="s">
        <v>145</v>
      </c>
      <c r="C3209" s="85" t="s">
        <v>145</v>
      </c>
      <c r="D3209" s="85" t="s">
        <v>7295</v>
      </c>
      <c r="E3209" s="85" t="s">
        <v>100</v>
      </c>
      <c r="F3209" s="85" t="s">
        <v>100</v>
      </c>
      <c r="G3209" s="85" t="s">
        <v>100</v>
      </c>
      <c r="H3209" s="86" t="s">
        <v>118</v>
      </c>
      <c r="I3209" s="86">
        <v>44900</v>
      </c>
      <c r="J3209" s="87">
        <v>5749740</v>
      </c>
    </row>
    <row r="3210" spans="1:10" ht="36" x14ac:dyDescent="0.3">
      <c r="A3210" s="84" t="s">
        <v>7296</v>
      </c>
      <c r="B3210" s="85" t="s">
        <v>3654</v>
      </c>
      <c r="C3210" s="85" t="s">
        <v>3654</v>
      </c>
      <c r="D3210" s="85" t="s">
        <v>7297</v>
      </c>
      <c r="E3210" s="85" t="s">
        <v>100</v>
      </c>
      <c r="F3210" s="85" t="s">
        <v>158</v>
      </c>
      <c r="G3210" s="85" t="s">
        <v>3532</v>
      </c>
      <c r="H3210" s="86" t="s">
        <v>118</v>
      </c>
      <c r="I3210" s="86">
        <v>45022</v>
      </c>
      <c r="J3210" s="87">
        <v>5823430.3199999994</v>
      </c>
    </row>
    <row r="3211" spans="1:10" x14ac:dyDescent="0.3">
      <c r="A3211" s="84" t="s">
        <v>7298</v>
      </c>
      <c r="B3211" s="85" t="s">
        <v>145</v>
      </c>
      <c r="C3211" s="85" t="s">
        <v>145</v>
      </c>
      <c r="D3211" s="85" t="s">
        <v>7299</v>
      </c>
      <c r="E3211" s="85" t="s">
        <v>100</v>
      </c>
      <c r="F3211" s="85" t="s">
        <v>100</v>
      </c>
      <c r="G3211" s="85" t="s">
        <v>100</v>
      </c>
      <c r="H3211" s="86" t="s">
        <v>118</v>
      </c>
      <c r="I3211" s="86">
        <v>44837</v>
      </c>
      <c r="J3211" s="87">
        <v>1702835</v>
      </c>
    </row>
    <row r="3212" spans="1:10" ht="36" x14ac:dyDescent="0.3">
      <c r="A3212" s="84" t="s">
        <v>7300</v>
      </c>
      <c r="B3212" s="85" t="s">
        <v>145</v>
      </c>
      <c r="C3212" s="85" t="s">
        <v>145</v>
      </c>
      <c r="D3212" s="85" t="s">
        <v>7301</v>
      </c>
      <c r="E3212" s="85" t="s">
        <v>100</v>
      </c>
      <c r="F3212" s="85" t="s">
        <v>1194</v>
      </c>
      <c r="G3212" s="85" t="s">
        <v>1195</v>
      </c>
      <c r="H3212" s="86" t="s">
        <v>118</v>
      </c>
      <c r="I3212" s="86">
        <v>44841</v>
      </c>
      <c r="J3212" s="87">
        <v>3995633.3200000008</v>
      </c>
    </row>
    <row r="3213" spans="1:10" ht="36" x14ac:dyDescent="0.3">
      <c r="A3213" s="84" t="s">
        <v>7302</v>
      </c>
      <c r="B3213" s="85" t="s">
        <v>115</v>
      </c>
      <c r="C3213" s="85" t="s">
        <v>115</v>
      </c>
      <c r="D3213" s="85" t="s">
        <v>7303</v>
      </c>
      <c r="E3213" s="85" t="s">
        <v>100</v>
      </c>
      <c r="F3213" s="85" t="s">
        <v>130</v>
      </c>
      <c r="G3213" s="85" t="s">
        <v>2641</v>
      </c>
      <c r="H3213" s="86" t="s">
        <v>118</v>
      </c>
      <c r="I3213" s="86">
        <v>44722</v>
      </c>
      <c r="J3213" s="87">
        <v>12721960</v>
      </c>
    </row>
    <row r="3214" spans="1:10" ht="36" x14ac:dyDescent="0.3">
      <c r="A3214" s="84" t="s">
        <v>7304</v>
      </c>
      <c r="B3214" s="85" t="s">
        <v>145</v>
      </c>
      <c r="C3214" s="85" t="s">
        <v>145</v>
      </c>
      <c r="D3214" s="85" t="s">
        <v>7305</v>
      </c>
      <c r="E3214" s="85" t="s">
        <v>100</v>
      </c>
      <c r="F3214" s="85" t="s">
        <v>1266</v>
      </c>
      <c r="G3214" s="85" t="s">
        <v>1267</v>
      </c>
      <c r="H3214" s="86" t="s">
        <v>118</v>
      </c>
      <c r="I3214" s="86">
        <v>45210</v>
      </c>
      <c r="J3214" s="87">
        <v>15514139.15</v>
      </c>
    </row>
    <row r="3215" spans="1:10" ht="36" x14ac:dyDescent="0.3">
      <c r="A3215" s="84" t="s">
        <v>7306</v>
      </c>
      <c r="B3215" s="85" t="s">
        <v>145</v>
      </c>
      <c r="C3215" s="85" t="s">
        <v>145</v>
      </c>
      <c r="D3215" s="85" t="s">
        <v>7307</v>
      </c>
      <c r="E3215" s="85" t="s">
        <v>7308</v>
      </c>
      <c r="F3215" s="85" t="s">
        <v>100</v>
      </c>
      <c r="G3215" s="85" t="s">
        <v>100</v>
      </c>
      <c r="H3215" s="86" t="s">
        <v>118</v>
      </c>
      <c r="I3215" s="86">
        <v>44980</v>
      </c>
      <c r="J3215" s="87">
        <v>1493200</v>
      </c>
    </row>
    <row r="3216" spans="1:10" x14ac:dyDescent="0.3">
      <c r="A3216" s="84" t="s">
        <v>7309</v>
      </c>
      <c r="B3216" s="85" t="s">
        <v>145</v>
      </c>
      <c r="C3216" s="85" t="s">
        <v>145</v>
      </c>
      <c r="D3216" s="85" t="s">
        <v>7310</v>
      </c>
      <c r="E3216" s="85" t="s">
        <v>100</v>
      </c>
      <c r="F3216" s="85" t="s">
        <v>100</v>
      </c>
      <c r="G3216" s="85" t="s">
        <v>100</v>
      </c>
      <c r="H3216" s="86" t="s">
        <v>118</v>
      </c>
      <c r="I3216" s="86">
        <v>45275</v>
      </c>
      <c r="J3216" s="87">
        <v>1381700</v>
      </c>
    </row>
    <row r="3217" spans="1:10" ht="24" x14ac:dyDescent="0.3">
      <c r="A3217" s="84" t="s">
        <v>7311</v>
      </c>
      <c r="B3217" s="85" t="s">
        <v>145</v>
      </c>
      <c r="C3217" s="85" t="s">
        <v>145</v>
      </c>
      <c r="D3217" s="85" t="s">
        <v>7312</v>
      </c>
      <c r="E3217" s="85" t="s">
        <v>4508</v>
      </c>
      <c r="F3217" s="85" t="s">
        <v>100</v>
      </c>
      <c r="G3217" s="85" t="s">
        <v>100</v>
      </c>
      <c r="H3217" s="86" t="s">
        <v>118</v>
      </c>
      <c r="I3217" s="86">
        <v>44988</v>
      </c>
      <c r="J3217" s="87">
        <v>1499484.1599999999</v>
      </c>
    </row>
    <row r="3218" spans="1:10" x14ac:dyDescent="0.3">
      <c r="A3218" s="84" t="s">
        <v>7313</v>
      </c>
      <c r="B3218" s="85" t="s">
        <v>145</v>
      </c>
      <c r="C3218" s="85" t="s">
        <v>145</v>
      </c>
      <c r="D3218" s="85" t="s">
        <v>7314</v>
      </c>
      <c r="E3218" s="85" t="s">
        <v>100</v>
      </c>
      <c r="F3218" s="85" t="s">
        <v>100</v>
      </c>
      <c r="G3218" s="85" t="s">
        <v>100</v>
      </c>
      <c r="H3218" s="86" t="s">
        <v>118</v>
      </c>
      <c r="I3218" s="86">
        <v>45580</v>
      </c>
      <c r="J3218" s="87">
        <v>662680</v>
      </c>
    </row>
    <row r="3219" spans="1:10" ht="36" x14ac:dyDescent="0.3">
      <c r="A3219" s="84" t="s">
        <v>7315</v>
      </c>
      <c r="B3219" s="85" t="s">
        <v>145</v>
      </c>
      <c r="C3219" s="85" t="s">
        <v>145</v>
      </c>
      <c r="D3219" s="85" t="s">
        <v>7316</v>
      </c>
      <c r="E3219" s="85" t="s">
        <v>100</v>
      </c>
      <c r="F3219" s="85" t="s">
        <v>162</v>
      </c>
      <c r="G3219" s="85" t="s">
        <v>1763</v>
      </c>
      <c r="H3219" s="86" t="s">
        <v>118</v>
      </c>
      <c r="I3219" s="86">
        <v>45215</v>
      </c>
      <c r="J3219" s="87">
        <v>1740365.0899999999</v>
      </c>
    </row>
    <row r="3220" spans="1:10" x14ac:dyDescent="0.3">
      <c r="A3220" s="84" t="s">
        <v>7317</v>
      </c>
      <c r="B3220" s="85" t="s">
        <v>145</v>
      </c>
      <c r="C3220" s="85" t="s">
        <v>145</v>
      </c>
      <c r="D3220" s="85" t="s">
        <v>7318</v>
      </c>
      <c r="E3220" s="85" t="s">
        <v>100</v>
      </c>
      <c r="F3220" s="85" t="s">
        <v>100</v>
      </c>
      <c r="G3220" s="85" t="s">
        <v>100</v>
      </c>
      <c r="H3220" s="86" t="s">
        <v>118</v>
      </c>
      <c r="I3220" s="86">
        <v>44637</v>
      </c>
      <c r="J3220" s="87">
        <v>2806915.14</v>
      </c>
    </row>
    <row r="3221" spans="1:10" ht="36" x14ac:dyDescent="0.3">
      <c r="A3221" s="84" t="s">
        <v>7319</v>
      </c>
      <c r="B3221" s="85" t="s">
        <v>145</v>
      </c>
      <c r="C3221" s="85" t="s">
        <v>145</v>
      </c>
      <c r="D3221" s="85" t="s">
        <v>7320</v>
      </c>
      <c r="E3221" s="85" t="s">
        <v>100</v>
      </c>
      <c r="F3221" s="85" t="s">
        <v>162</v>
      </c>
      <c r="G3221" s="85" t="s">
        <v>163</v>
      </c>
      <c r="H3221" s="86" t="s">
        <v>118</v>
      </c>
      <c r="I3221" s="86">
        <v>45217</v>
      </c>
      <c r="J3221" s="87">
        <v>3570980.42</v>
      </c>
    </row>
    <row r="3222" spans="1:10" ht="24" x14ac:dyDescent="0.3">
      <c r="A3222" s="84" t="s">
        <v>7321</v>
      </c>
      <c r="B3222" s="85" t="s">
        <v>145</v>
      </c>
      <c r="C3222" s="85" t="s">
        <v>145</v>
      </c>
      <c r="D3222" s="85" t="s">
        <v>7322</v>
      </c>
      <c r="E3222" s="85" t="s">
        <v>100</v>
      </c>
      <c r="F3222" s="85" t="s">
        <v>100</v>
      </c>
      <c r="G3222" s="85" t="s">
        <v>100</v>
      </c>
      <c r="H3222" s="86" t="s">
        <v>118</v>
      </c>
      <c r="I3222" s="86">
        <v>44911</v>
      </c>
      <c r="J3222" s="87">
        <v>2026000</v>
      </c>
    </row>
    <row r="3223" spans="1:10" ht="36" x14ac:dyDescent="0.3">
      <c r="A3223" s="84" t="s">
        <v>7323</v>
      </c>
      <c r="B3223" s="85" t="s">
        <v>145</v>
      </c>
      <c r="C3223" s="85" t="s">
        <v>145</v>
      </c>
      <c r="D3223" s="85" t="s">
        <v>7324</v>
      </c>
      <c r="E3223" s="85" t="s">
        <v>100</v>
      </c>
      <c r="F3223" s="85" t="s">
        <v>130</v>
      </c>
      <c r="G3223" s="85" t="s">
        <v>180</v>
      </c>
      <c r="H3223" s="86" t="s">
        <v>118</v>
      </c>
      <c r="I3223" s="86">
        <v>44853</v>
      </c>
      <c r="J3223" s="87">
        <v>1530117.61</v>
      </c>
    </row>
    <row r="3224" spans="1:10" x14ac:dyDescent="0.3">
      <c r="A3224" s="84" t="s">
        <v>7325</v>
      </c>
      <c r="B3224" s="85" t="s">
        <v>145</v>
      </c>
      <c r="C3224" s="85" t="s">
        <v>145</v>
      </c>
      <c r="D3224" s="85" t="s">
        <v>7326</v>
      </c>
      <c r="E3224" s="85" t="s">
        <v>100</v>
      </c>
      <c r="F3224" s="85" t="s">
        <v>100</v>
      </c>
      <c r="G3224" s="85" t="s">
        <v>100</v>
      </c>
      <c r="H3224" s="86" t="s">
        <v>118</v>
      </c>
      <c r="I3224" s="86">
        <v>44911</v>
      </c>
      <c r="J3224" s="87">
        <v>2007670</v>
      </c>
    </row>
    <row r="3225" spans="1:10" ht="24" x14ac:dyDescent="0.3">
      <c r="A3225" s="84" t="s">
        <v>7327</v>
      </c>
      <c r="B3225" s="85" t="s">
        <v>145</v>
      </c>
      <c r="C3225" s="85" t="s">
        <v>145</v>
      </c>
      <c r="D3225" s="85" t="s">
        <v>7328</v>
      </c>
      <c r="E3225" s="85" t="s">
        <v>100</v>
      </c>
      <c r="F3225" s="85" t="s">
        <v>100</v>
      </c>
      <c r="G3225" s="85" t="s">
        <v>100</v>
      </c>
      <c r="H3225" s="86" t="s">
        <v>118</v>
      </c>
      <c r="I3225" s="86">
        <v>44915</v>
      </c>
      <c r="J3225" s="87">
        <v>1596650</v>
      </c>
    </row>
    <row r="3226" spans="1:10" ht="36" x14ac:dyDescent="0.3">
      <c r="A3226" s="84" t="s">
        <v>7329</v>
      </c>
      <c r="B3226" s="85" t="s">
        <v>145</v>
      </c>
      <c r="C3226" s="85" t="s">
        <v>145</v>
      </c>
      <c r="D3226" s="85" t="s">
        <v>7330</v>
      </c>
      <c r="E3226" s="85" t="s">
        <v>100</v>
      </c>
      <c r="F3226" s="85" t="s">
        <v>196</v>
      </c>
      <c r="G3226" s="85" t="s">
        <v>197</v>
      </c>
      <c r="H3226" s="86" t="s">
        <v>118</v>
      </c>
      <c r="I3226" s="86">
        <v>44991</v>
      </c>
      <c r="J3226" s="87">
        <v>845840.12000000011</v>
      </c>
    </row>
    <row r="3227" spans="1:10" ht="24" x14ac:dyDescent="0.3">
      <c r="A3227" s="84" t="s">
        <v>7331</v>
      </c>
      <c r="B3227" s="85" t="s">
        <v>145</v>
      </c>
      <c r="C3227" s="85" t="s">
        <v>145</v>
      </c>
      <c r="D3227" s="85" t="s">
        <v>7332</v>
      </c>
      <c r="E3227" s="85" t="s">
        <v>7333</v>
      </c>
      <c r="F3227" s="85" t="s">
        <v>100</v>
      </c>
      <c r="G3227" s="85" t="s">
        <v>100</v>
      </c>
      <c r="H3227" s="86" t="s">
        <v>118</v>
      </c>
      <c r="I3227" s="86">
        <v>44998</v>
      </c>
      <c r="J3227" s="87">
        <v>1377806.7199999997</v>
      </c>
    </row>
    <row r="3228" spans="1:10" ht="24" x14ac:dyDescent="0.3">
      <c r="A3228" s="84" t="s">
        <v>7334</v>
      </c>
      <c r="B3228" s="85" t="s">
        <v>145</v>
      </c>
      <c r="C3228" s="85" t="s">
        <v>145</v>
      </c>
      <c r="D3228" s="85" t="s">
        <v>7335</v>
      </c>
      <c r="E3228" s="85" t="s">
        <v>6055</v>
      </c>
      <c r="F3228" s="85" t="s">
        <v>100</v>
      </c>
      <c r="G3228" s="85" t="s">
        <v>100</v>
      </c>
      <c r="H3228" s="86" t="s">
        <v>118</v>
      </c>
      <c r="I3228" s="86">
        <v>44995</v>
      </c>
      <c r="J3228" s="87">
        <v>430363.87</v>
      </c>
    </row>
    <row r="3229" spans="1:10" ht="24" x14ac:dyDescent="0.3">
      <c r="A3229" s="84" t="s">
        <v>7336</v>
      </c>
      <c r="B3229" s="85" t="s">
        <v>145</v>
      </c>
      <c r="C3229" s="85" t="s">
        <v>145</v>
      </c>
      <c r="D3229" s="85" t="s">
        <v>7337</v>
      </c>
      <c r="E3229" s="85" t="s">
        <v>4426</v>
      </c>
      <c r="F3229" s="85" t="s">
        <v>100</v>
      </c>
      <c r="G3229" s="85" t="s">
        <v>100</v>
      </c>
      <c r="H3229" s="86" t="s">
        <v>118</v>
      </c>
      <c r="I3229" s="86">
        <v>44994</v>
      </c>
      <c r="J3229" s="87">
        <v>1499989.48</v>
      </c>
    </row>
    <row r="3230" spans="1:10" ht="24" x14ac:dyDescent="0.3">
      <c r="A3230" s="84" t="s">
        <v>7338</v>
      </c>
      <c r="B3230" s="85" t="s">
        <v>145</v>
      </c>
      <c r="C3230" s="85" t="s">
        <v>145</v>
      </c>
      <c r="D3230" s="85" t="s">
        <v>7339</v>
      </c>
      <c r="E3230" s="85" t="s">
        <v>100</v>
      </c>
      <c r="F3230" s="85" t="s">
        <v>420</v>
      </c>
      <c r="G3230" s="85" t="s">
        <v>3723</v>
      </c>
      <c r="H3230" s="86" t="s">
        <v>118</v>
      </c>
      <c r="I3230" s="86">
        <v>44999</v>
      </c>
      <c r="J3230" s="87">
        <v>1018110.3</v>
      </c>
    </row>
    <row r="3231" spans="1:10" ht="36" x14ac:dyDescent="0.3">
      <c r="A3231" s="84" t="s">
        <v>7340</v>
      </c>
      <c r="B3231" s="85" t="s">
        <v>145</v>
      </c>
      <c r="C3231" s="85" t="s">
        <v>145</v>
      </c>
      <c r="D3231" s="85" t="s">
        <v>7341</v>
      </c>
      <c r="E3231" s="85" t="s">
        <v>100</v>
      </c>
      <c r="F3231" s="85" t="s">
        <v>336</v>
      </c>
      <c r="G3231" s="85" t="s">
        <v>337</v>
      </c>
      <c r="H3231" s="86" t="s">
        <v>118</v>
      </c>
      <c r="I3231" s="86">
        <v>44490</v>
      </c>
      <c r="J3231" s="87">
        <v>7026045.8600000003</v>
      </c>
    </row>
    <row r="3232" spans="1:10" ht="24" x14ac:dyDescent="0.3">
      <c r="A3232" s="84" t="s">
        <v>7342</v>
      </c>
      <c r="B3232" s="85" t="s">
        <v>145</v>
      </c>
      <c r="C3232" s="85" t="s">
        <v>145</v>
      </c>
      <c r="D3232" s="85" t="s">
        <v>7343</v>
      </c>
      <c r="E3232" s="85" t="s">
        <v>100</v>
      </c>
      <c r="F3232" s="85" t="s">
        <v>100</v>
      </c>
      <c r="G3232" s="85" t="s">
        <v>100</v>
      </c>
      <c r="H3232" s="86" t="s">
        <v>118</v>
      </c>
      <c r="I3232" s="86">
        <v>45160</v>
      </c>
      <c r="J3232" s="87">
        <v>143100</v>
      </c>
    </row>
    <row r="3233" spans="1:10" ht="24" x14ac:dyDescent="0.3">
      <c r="A3233" s="84" t="s">
        <v>7344</v>
      </c>
      <c r="B3233" s="85" t="s">
        <v>145</v>
      </c>
      <c r="C3233" s="85" t="s">
        <v>145</v>
      </c>
      <c r="D3233" s="85" t="s">
        <v>7345</v>
      </c>
      <c r="E3233" s="85" t="s">
        <v>100</v>
      </c>
      <c r="F3233" s="85" t="s">
        <v>100</v>
      </c>
      <c r="G3233" s="85" t="s">
        <v>100</v>
      </c>
      <c r="H3233" s="86" t="s">
        <v>118</v>
      </c>
      <c r="I3233" s="86">
        <v>45160</v>
      </c>
      <c r="J3233" s="87">
        <v>526680</v>
      </c>
    </row>
    <row r="3234" spans="1:10" ht="24" x14ac:dyDescent="0.3">
      <c r="A3234" s="84" t="s">
        <v>7346</v>
      </c>
      <c r="B3234" s="85" t="s">
        <v>145</v>
      </c>
      <c r="C3234" s="85" t="s">
        <v>145</v>
      </c>
      <c r="D3234" s="85" t="s">
        <v>7347</v>
      </c>
      <c r="E3234" s="85" t="s">
        <v>100</v>
      </c>
      <c r="F3234" s="85" t="s">
        <v>100</v>
      </c>
      <c r="G3234" s="85" t="s">
        <v>100</v>
      </c>
      <c r="H3234" s="86" t="s">
        <v>118</v>
      </c>
      <c r="I3234" s="86">
        <v>45160</v>
      </c>
      <c r="J3234" s="87">
        <v>172800</v>
      </c>
    </row>
    <row r="3235" spans="1:10" ht="24" x14ac:dyDescent="0.3">
      <c r="A3235" s="84" t="s">
        <v>7348</v>
      </c>
      <c r="B3235" s="85" t="s">
        <v>145</v>
      </c>
      <c r="C3235" s="85" t="s">
        <v>145</v>
      </c>
      <c r="D3235" s="85" t="s">
        <v>7349</v>
      </c>
      <c r="E3235" s="85" t="s">
        <v>100</v>
      </c>
      <c r="F3235" s="85" t="s">
        <v>100</v>
      </c>
      <c r="G3235" s="85" t="s">
        <v>100</v>
      </c>
      <c r="H3235" s="86" t="s">
        <v>118</v>
      </c>
      <c r="I3235" s="86">
        <v>45161</v>
      </c>
      <c r="J3235" s="87">
        <v>287820</v>
      </c>
    </row>
    <row r="3236" spans="1:10" ht="24" x14ac:dyDescent="0.3">
      <c r="A3236" s="84" t="s">
        <v>7350</v>
      </c>
      <c r="B3236" s="85" t="s">
        <v>145</v>
      </c>
      <c r="C3236" s="85" t="s">
        <v>145</v>
      </c>
      <c r="D3236" s="85" t="s">
        <v>7351</v>
      </c>
      <c r="E3236" s="85" t="s">
        <v>100</v>
      </c>
      <c r="F3236" s="85" t="s">
        <v>100</v>
      </c>
      <c r="G3236" s="85" t="s">
        <v>100</v>
      </c>
      <c r="H3236" s="86" t="s">
        <v>118</v>
      </c>
      <c r="I3236" s="86">
        <v>45161</v>
      </c>
      <c r="J3236" s="87">
        <v>178320</v>
      </c>
    </row>
    <row r="3237" spans="1:10" ht="24" x14ac:dyDescent="0.3">
      <c r="A3237" s="84" t="s">
        <v>7352</v>
      </c>
      <c r="B3237" s="85" t="s">
        <v>145</v>
      </c>
      <c r="C3237" s="85" t="s">
        <v>145</v>
      </c>
      <c r="D3237" s="85" t="s">
        <v>7353</v>
      </c>
      <c r="E3237" s="85" t="s">
        <v>100</v>
      </c>
      <c r="F3237" s="85" t="s">
        <v>100</v>
      </c>
      <c r="G3237" s="85" t="s">
        <v>100</v>
      </c>
      <c r="H3237" s="86" t="s">
        <v>118</v>
      </c>
      <c r="I3237" s="86">
        <v>45162</v>
      </c>
      <c r="J3237" s="87">
        <v>1399150</v>
      </c>
    </row>
    <row r="3238" spans="1:10" ht="36" x14ac:dyDescent="0.3">
      <c r="A3238" s="84" t="s">
        <v>7354</v>
      </c>
      <c r="B3238" s="85" t="s">
        <v>145</v>
      </c>
      <c r="C3238" s="85" t="s">
        <v>145</v>
      </c>
      <c r="D3238" s="85" t="s">
        <v>7355</v>
      </c>
      <c r="E3238" s="85" t="s">
        <v>3145</v>
      </c>
      <c r="F3238" s="85" t="s">
        <v>100</v>
      </c>
      <c r="G3238" s="85" t="s">
        <v>100</v>
      </c>
      <c r="H3238" s="86" t="s">
        <v>118</v>
      </c>
      <c r="I3238" s="86">
        <v>45000</v>
      </c>
      <c r="J3238" s="87">
        <v>1393479.3</v>
      </c>
    </row>
    <row r="3239" spans="1:10" ht="60" x14ac:dyDescent="0.3">
      <c r="A3239" s="84" t="s">
        <v>7356</v>
      </c>
      <c r="B3239" s="85" t="s">
        <v>145</v>
      </c>
      <c r="C3239" s="85" t="s">
        <v>145</v>
      </c>
      <c r="D3239" s="85" t="s">
        <v>7357</v>
      </c>
      <c r="E3239" s="85" t="s">
        <v>7358</v>
      </c>
      <c r="F3239" s="85" t="s">
        <v>100</v>
      </c>
      <c r="G3239" s="85" t="s">
        <v>100</v>
      </c>
      <c r="H3239" s="86" t="s">
        <v>118</v>
      </c>
      <c r="I3239" s="86">
        <v>44999</v>
      </c>
      <c r="J3239" s="87">
        <v>499949.59999999992</v>
      </c>
    </row>
    <row r="3240" spans="1:10" ht="24" x14ac:dyDescent="0.3">
      <c r="A3240" s="84" t="s">
        <v>7359</v>
      </c>
      <c r="B3240" s="85" t="s">
        <v>145</v>
      </c>
      <c r="C3240" s="85" t="s">
        <v>145</v>
      </c>
      <c r="D3240" s="85" t="s">
        <v>7360</v>
      </c>
      <c r="E3240" s="85" t="s">
        <v>100</v>
      </c>
      <c r="F3240" s="85" t="s">
        <v>100</v>
      </c>
      <c r="G3240" s="85" t="s">
        <v>100</v>
      </c>
      <c r="H3240" s="86" t="s">
        <v>118</v>
      </c>
      <c r="I3240" s="86">
        <v>45681</v>
      </c>
      <c r="J3240" s="87">
        <v>102002</v>
      </c>
    </row>
    <row r="3241" spans="1:10" ht="24" x14ac:dyDescent="0.3">
      <c r="A3241" s="84" t="s">
        <v>7361</v>
      </c>
      <c r="B3241" s="85" t="s">
        <v>145</v>
      </c>
      <c r="C3241" s="85" t="s">
        <v>145</v>
      </c>
      <c r="D3241" s="85" t="s">
        <v>7362</v>
      </c>
      <c r="E3241" s="85" t="s">
        <v>100</v>
      </c>
      <c r="F3241" s="85" t="s">
        <v>100</v>
      </c>
      <c r="G3241" s="85" t="s">
        <v>100</v>
      </c>
      <c r="H3241" s="86" t="s">
        <v>118</v>
      </c>
      <c r="I3241" s="86">
        <v>44918</v>
      </c>
      <c r="J3241" s="87">
        <v>2206240</v>
      </c>
    </row>
    <row r="3242" spans="1:10" x14ac:dyDescent="0.3">
      <c r="A3242" s="84" t="s">
        <v>7363</v>
      </c>
      <c r="B3242" s="85" t="s">
        <v>145</v>
      </c>
      <c r="C3242" s="85" t="s">
        <v>145</v>
      </c>
      <c r="D3242" s="85" t="s">
        <v>7364</v>
      </c>
      <c r="E3242" s="85" t="s">
        <v>100</v>
      </c>
      <c r="F3242" s="85" t="s">
        <v>100</v>
      </c>
      <c r="G3242" s="85" t="s">
        <v>100</v>
      </c>
      <c r="H3242" s="86" t="s">
        <v>118</v>
      </c>
      <c r="I3242" s="86">
        <v>44921</v>
      </c>
      <c r="J3242" s="87">
        <v>1429300</v>
      </c>
    </row>
    <row r="3243" spans="1:10" x14ac:dyDescent="0.3">
      <c r="A3243" s="84" t="s">
        <v>7365</v>
      </c>
      <c r="B3243" s="85" t="s">
        <v>145</v>
      </c>
      <c r="C3243" s="85" t="s">
        <v>145</v>
      </c>
      <c r="D3243" s="85" t="s">
        <v>7366</v>
      </c>
      <c r="E3243" s="85" t="s">
        <v>100</v>
      </c>
      <c r="F3243" s="85" t="s">
        <v>100</v>
      </c>
      <c r="G3243" s="85" t="s">
        <v>100</v>
      </c>
      <c r="H3243" s="86" t="s">
        <v>118</v>
      </c>
      <c r="I3243" s="86">
        <v>44496</v>
      </c>
      <c r="J3243" s="87">
        <v>3590452.1899999995</v>
      </c>
    </row>
    <row r="3244" spans="1:10" ht="48" x14ac:dyDescent="0.3">
      <c r="A3244" s="84" t="s">
        <v>7367</v>
      </c>
      <c r="B3244" s="85" t="s">
        <v>145</v>
      </c>
      <c r="C3244" s="85" t="s">
        <v>145</v>
      </c>
      <c r="D3244" s="85" t="s">
        <v>7368</v>
      </c>
      <c r="E3244" s="85" t="s">
        <v>7369</v>
      </c>
      <c r="F3244" s="85" t="s">
        <v>100</v>
      </c>
      <c r="G3244" s="85" t="s">
        <v>100</v>
      </c>
      <c r="H3244" s="86" t="s">
        <v>118</v>
      </c>
      <c r="I3244" s="86">
        <v>45002</v>
      </c>
      <c r="J3244" s="87">
        <v>1464596.9399999997</v>
      </c>
    </row>
    <row r="3245" spans="1:10" ht="24" x14ac:dyDescent="0.3">
      <c r="A3245" s="84" t="s">
        <v>7370</v>
      </c>
      <c r="B3245" s="85" t="s">
        <v>145</v>
      </c>
      <c r="C3245" s="85" t="s">
        <v>145</v>
      </c>
      <c r="D3245" s="85" t="s">
        <v>7097</v>
      </c>
      <c r="E3245" s="85" t="s">
        <v>100</v>
      </c>
      <c r="F3245" s="85" t="s">
        <v>100</v>
      </c>
      <c r="G3245" s="85" t="s">
        <v>100</v>
      </c>
      <c r="H3245" s="86" t="s">
        <v>118</v>
      </c>
      <c r="I3245" s="86">
        <v>44739</v>
      </c>
      <c r="J3245" s="87">
        <v>2232980</v>
      </c>
    </row>
    <row r="3246" spans="1:10" ht="24" x14ac:dyDescent="0.3">
      <c r="A3246" s="84" t="s">
        <v>7371</v>
      </c>
      <c r="B3246" s="85" t="s">
        <v>145</v>
      </c>
      <c r="C3246" s="85" t="s">
        <v>145</v>
      </c>
      <c r="D3246" s="85" t="s">
        <v>7372</v>
      </c>
      <c r="E3246" s="85" t="s">
        <v>100</v>
      </c>
      <c r="F3246" s="85" t="s">
        <v>130</v>
      </c>
      <c r="G3246" s="85" t="s">
        <v>1381</v>
      </c>
      <c r="H3246" s="86" t="s">
        <v>118</v>
      </c>
      <c r="I3246" s="86">
        <v>45043</v>
      </c>
      <c r="J3246" s="87">
        <v>1424982.4000000001</v>
      </c>
    </row>
    <row r="3247" spans="1:10" ht="24" x14ac:dyDescent="0.3">
      <c r="A3247" s="84" t="s">
        <v>7373</v>
      </c>
      <c r="B3247" s="85" t="s">
        <v>188</v>
      </c>
      <c r="C3247" s="85" t="s">
        <v>188</v>
      </c>
      <c r="D3247" s="85" t="s">
        <v>7374</v>
      </c>
      <c r="E3247" s="85" t="s">
        <v>129</v>
      </c>
      <c r="F3247" s="85" t="s">
        <v>122</v>
      </c>
      <c r="G3247" s="85" t="s">
        <v>583</v>
      </c>
      <c r="H3247" s="86" t="s">
        <v>118</v>
      </c>
      <c r="I3247" s="86">
        <v>44862</v>
      </c>
      <c r="J3247" s="87">
        <v>38297220.189999998</v>
      </c>
    </row>
    <row r="3248" spans="1:10" x14ac:dyDescent="0.3">
      <c r="A3248" s="84" t="s">
        <v>7375</v>
      </c>
      <c r="B3248" s="85" t="s">
        <v>145</v>
      </c>
      <c r="C3248" s="85" t="s">
        <v>145</v>
      </c>
      <c r="D3248" s="85" t="s">
        <v>7376</v>
      </c>
      <c r="E3248" s="85" t="s">
        <v>100</v>
      </c>
      <c r="F3248" s="85" t="s">
        <v>100</v>
      </c>
      <c r="G3248" s="85" t="s">
        <v>100</v>
      </c>
      <c r="H3248" s="86" t="s">
        <v>118</v>
      </c>
      <c r="I3248" s="86">
        <v>44921</v>
      </c>
      <c r="J3248" s="87">
        <v>120560</v>
      </c>
    </row>
    <row r="3249" spans="1:10" x14ac:dyDescent="0.3">
      <c r="A3249" s="84" t="s">
        <v>7377</v>
      </c>
      <c r="B3249" s="85" t="s">
        <v>145</v>
      </c>
      <c r="C3249" s="85" t="s">
        <v>145</v>
      </c>
      <c r="D3249" s="85" t="s">
        <v>7378</v>
      </c>
      <c r="E3249" s="85" t="s">
        <v>100</v>
      </c>
      <c r="F3249" s="85" t="s">
        <v>100</v>
      </c>
      <c r="G3249" s="85" t="s">
        <v>100</v>
      </c>
      <c r="H3249" s="86" t="s">
        <v>118</v>
      </c>
      <c r="I3249" s="86">
        <v>44929</v>
      </c>
      <c r="J3249" s="87">
        <v>5248660</v>
      </c>
    </row>
    <row r="3250" spans="1:10" ht="60" x14ac:dyDescent="0.3">
      <c r="A3250" s="84" t="s">
        <v>7379</v>
      </c>
      <c r="B3250" s="85" t="s">
        <v>120</v>
      </c>
      <c r="C3250" s="85" t="s">
        <v>120</v>
      </c>
      <c r="D3250" s="85" t="s">
        <v>7380</v>
      </c>
      <c r="E3250" s="85" t="s">
        <v>100</v>
      </c>
      <c r="F3250" s="85" t="s">
        <v>218</v>
      </c>
      <c r="G3250" s="85" t="s">
        <v>1014</v>
      </c>
      <c r="H3250" s="86" t="s">
        <v>118</v>
      </c>
      <c r="I3250" s="86">
        <v>44862</v>
      </c>
      <c r="J3250" s="87">
        <v>9609689.1900000013</v>
      </c>
    </row>
    <row r="3251" spans="1:10" x14ac:dyDescent="0.3">
      <c r="A3251" s="84" t="s">
        <v>7381</v>
      </c>
      <c r="B3251" s="85" t="s">
        <v>145</v>
      </c>
      <c r="C3251" s="85" t="s">
        <v>145</v>
      </c>
      <c r="D3251" s="85" t="s">
        <v>7382</v>
      </c>
      <c r="E3251" s="85" t="s">
        <v>100</v>
      </c>
      <c r="F3251" s="85" t="s">
        <v>100</v>
      </c>
      <c r="G3251" s="85" t="s">
        <v>100</v>
      </c>
      <c r="H3251" s="86" t="s">
        <v>118</v>
      </c>
      <c r="I3251" s="86">
        <v>44802</v>
      </c>
      <c r="J3251" s="87">
        <v>6348820</v>
      </c>
    </row>
    <row r="3252" spans="1:10" ht="36" x14ac:dyDescent="0.3">
      <c r="A3252" s="84" t="s">
        <v>7383</v>
      </c>
      <c r="B3252" s="85" t="s">
        <v>188</v>
      </c>
      <c r="C3252" s="85" t="s">
        <v>188</v>
      </c>
      <c r="D3252" s="85" t="s">
        <v>7384</v>
      </c>
      <c r="E3252" s="85" t="s">
        <v>100</v>
      </c>
      <c r="F3252" s="85" t="s">
        <v>830</v>
      </c>
      <c r="G3252" s="85" t="s">
        <v>831</v>
      </c>
      <c r="H3252" s="86" t="s">
        <v>118</v>
      </c>
      <c r="I3252" s="86">
        <v>45259</v>
      </c>
      <c r="J3252" s="87">
        <v>2890559.33</v>
      </c>
    </row>
    <row r="3253" spans="1:10" ht="24" x14ac:dyDescent="0.3">
      <c r="A3253" s="84" t="s">
        <v>7385</v>
      </c>
      <c r="B3253" s="85" t="s">
        <v>145</v>
      </c>
      <c r="C3253" s="85" t="s">
        <v>145</v>
      </c>
      <c r="D3253" s="85" t="s">
        <v>7386</v>
      </c>
      <c r="E3253" s="85" t="s">
        <v>100</v>
      </c>
      <c r="F3253" s="85" t="s">
        <v>100</v>
      </c>
      <c r="G3253" s="85" t="s">
        <v>100</v>
      </c>
      <c r="H3253" s="86" t="s">
        <v>118</v>
      </c>
      <c r="I3253" s="86">
        <v>44924</v>
      </c>
      <c r="J3253" s="87">
        <v>6273570</v>
      </c>
    </row>
    <row r="3254" spans="1:10" ht="24" x14ac:dyDescent="0.3">
      <c r="A3254" s="84" t="s">
        <v>7387</v>
      </c>
      <c r="B3254" s="85" t="s">
        <v>145</v>
      </c>
      <c r="C3254" s="85" t="s">
        <v>145</v>
      </c>
      <c r="D3254" s="85" t="s">
        <v>7388</v>
      </c>
      <c r="E3254" s="85" t="s">
        <v>100</v>
      </c>
      <c r="F3254" s="85" t="s">
        <v>130</v>
      </c>
      <c r="G3254" s="85" t="s">
        <v>7389</v>
      </c>
      <c r="H3254" s="86" t="s">
        <v>118</v>
      </c>
      <c r="I3254" s="86">
        <v>45502</v>
      </c>
      <c r="J3254" s="87">
        <v>2162197.1700000004</v>
      </c>
    </row>
    <row r="3255" spans="1:10" x14ac:dyDescent="0.3">
      <c r="A3255" s="84" t="s">
        <v>7390</v>
      </c>
      <c r="B3255" s="85" t="s">
        <v>145</v>
      </c>
      <c r="C3255" s="85" t="s">
        <v>145</v>
      </c>
      <c r="D3255" s="85" t="s">
        <v>7391</v>
      </c>
      <c r="E3255" s="85" t="s">
        <v>100</v>
      </c>
      <c r="F3255" s="85" t="s">
        <v>100</v>
      </c>
      <c r="G3255" s="85" t="s">
        <v>100</v>
      </c>
      <c r="H3255" s="86" t="s">
        <v>118</v>
      </c>
      <c r="I3255" s="86">
        <v>45009</v>
      </c>
      <c r="J3255" s="87">
        <v>663250</v>
      </c>
    </row>
    <row r="3256" spans="1:10" ht="36" x14ac:dyDescent="0.3">
      <c r="A3256" s="84" t="s">
        <v>7392</v>
      </c>
      <c r="B3256" s="85" t="s">
        <v>145</v>
      </c>
      <c r="C3256" s="85" t="s">
        <v>145</v>
      </c>
      <c r="D3256" s="85" t="s">
        <v>7393</v>
      </c>
      <c r="E3256" s="85" t="s">
        <v>2234</v>
      </c>
      <c r="F3256" s="85" t="s">
        <v>100</v>
      </c>
      <c r="G3256" s="85" t="s">
        <v>100</v>
      </c>
      <c r="H3256" s="86" t="s">
        <v>118</v>
      </c>
      <c r="I3256" s="86">
        <v>44865</v>
      </c>
      <c r="J3256" s="87">
        <v>2399984.2799999998</v>
      </c>
    </row>
    <row r="3257" spans="1:10" ht="24" x14ac:dyDescent="0.3">
      <c r="A3257" s="84" t="s">
        <v>7394</v>
      </c>
      <c r="B3257" s="85" t="s">
        <v>145</v>
      </c>
      <c r="C3257" s="85" t="s">
        <v>145</v>
      </c>
      <c r="D3257" s="85" t="s">
        <v>7395</v>
      </c>
      <c r="E3257" s="85" t="s">
        <v>4302</v>
      </c>
      <c r="F3257" s="85" t="s">
        <v>100</v>
      </c>
      <c r="G3257" s="85" t="s">
        <v>100</v>
      </c>
      <c r="H3257" s="86" t="s">
        <v>118</v>
      </c>
      <c r="I3257" s="86">
        <v>45002</v>
      </c>
      <c r="J3257" s="87">
        <v>1459023</v>
      </c>
    </row>
    <row r="3258" spans="1:10" ht="24" x14ac:dyDescent="0.3">
      <c r="A3258" s="84" t="s">
        <v>7396</v>
      </c>
      <c r="B3258" s="85" t="s">
        <v>145</v>
      </c>
      <c r="C3258" s="85" t="s">
        <v>145</v>
      </c>
      <c r="D3258" s="85" t="s">
        <v>7397</v>
      </c>
      <c r="E3258" s="85" t="s">
        <v>4511</v>
      </c>
      <c r="F3258" s="85" t="s">
        <v>100</v>
      </c>
      <c r="G3258" s="85" t="s">
        <v>100</v>
      </c>
      <c r="H3258" s="86" t="s">
        <v>118</v>
      </c>
      <c r="I3258" s="86">
        <v>45001</v>
      </c>
      <c r="J3258" s="87">
        <v>1486037.86</v>
      </c>
    </row>
    <row r="3259" spans="1:10" x14ac:dyDescent="0.3">
      <c r="A3259" s="84" t="s">
        <v>7398</v>
      </c>
      <c r="B3259" s="85" t="s">
        <v>145</v>
      </c>
      <c r="C3259" s="85" t="s">
        <v>145</v>
      </c>
      <c r="D3259" s="85" t="s">
        <v>5249</v>
      </c>
      <c r="E3259" s="85" t="s">
        <v>100</v>
      </c>
      <c r="F3259" s="85" t="s">
        <v>100</v>
      </c>
      <c r="G3259" s="85" t="s">
        <v>100</v>
      </c>
      <c r="H3259" s="86" t="s">
        <v>118</v>
      </c>
      <c r="I3259" s="86">
        <v>44228</v>
      </c>
      <c r="J3259" s="87">
        <v>4992745.97</v>
      </c>
    </row>
    <row r="3260" spans="1:10" x14ac:dyDescent="0.3">
      <c r="A3260" s="84" t="s">
        <v>7399</v>
      </c>
      <c r="B3260" s="85" t="s">
        <v>145</v>
      </c>
      <c r="C3260" s="85" t="s">
        <v>145</v>
      </c>
      <c r="D3260" s="85" t="s">
        <v>7400</v>
      </c>
      <c r="E3260" s="85" t="s">
        <v>100</v>
      </c>
      <c r="F3260" s="85" t="s">
        <v>100</v>
      </c>
      <c r="G3260" s="85" t="s">
        <v>100</v>
      </c>
      <c r="H3260" s="86" t="s">
        <v>118</v>
      </c>
      <c r="I3260" s="86">
        <v>44228</v>
      </c>
      <c r="J3260" s="87">
        <v>1037883.4600000002</v>
      </c>
    </row>
    <row r="3261" spans="1:10" x14ac:dyDescent="0.3">
      <c r="A3261" s="84" t="s">
        <v>7401</v>
      </c>
      <c r="B3261" s="85" t="s">
        <v>145</v>
      </c>
      <c r="C3261" s="85" t="s">
        <v>145</v>
      </c>
      <c r="D3261" s="85" t="s">
        <v>7402</v>
      </c>
      <c r="E3261" s="85" t="s">
        <v>100</v>
      </c>
      <c r="F3261" s="85" t="s">
        <v>100</v>
      </c>
      <c r="G3261" s="85" t="s">
        <v>100</v>
      </c>
      <c r="H3261" s="86" t="s">
        <v>118</v>
      </c>
      <c r="I3261" s="86">
        <v>44228</v>
      </c>
      <c r="J3261" s="87">
        <v>5326200</v>
      </c>
    </row>
    <row r="3262" spans="1:10" ht="48" x14ac:dyDescent="0.3">
      <c r="A3262" s="84" t="s">
        <v>7403</v>
      </c>
      <c r="B3262" s="85" t="s">
        <v>115</v>
      </c>
      <c r="C3262" s="85" t="s">
        <v>115</v>
      </c>
      <c r="D3262" s="85" t="s">
        <v>7404</v>
      </c>
      <c r="E3262" s="85" t="s">
        <v>100</v>
      </c>
      <c r="F3262" s="85" t="s">
        <v>135</v>
      </c>
      <c r="G3262" s="85" t="s">
        <v>136</v>
      </c>
      <c r="H3262" s="86" t="s">
        <v>118</v>
      </c>
      <c r="I3262" s="86">
        <v>45337</v>
      </c>
      <c r="J3262" s="87">
        <v>2760534.15</v>
      </c>
    </row>
    <row r="3263" spans="1:10" ht="48" x14ac:dyDescent="0.3">
      <c r="A3263" s="84" t="s">
        <v>7405</v>
      </c>
      <c r="B3263" s="85" t="s">
        <v>3382</v>
      </c>
      <c r="C3263" s="85" t="s">
        <v>3382</v>
      </c>
      <c r="D3263" s="85" t="s">
        <v>7406</v>
      </c>
      <c r="E3263" s="85" t="s">
        <v>100</v>
      </c>
      <c r="F3263" s="85" t="s">
        <v>130</v>
      </c>
      <c r="G3263" s="85" t="s">
        <v>298</v>
      </c>
      <c r="H3263" s="86" t="s">
        <v>118</v>
      </c>
      <c r="I3263" s="86">
        <v>45170</v>
      </c>
      <c r="J3263" s="87">
        <v>3290486.9399999995</v>
      </c>
    </row>
    <row r="3264" spans="1:10" x14ac:dyDescent="0.3">
      <c r="A3264" s="84" t="s">
        <v>7407</v>
      </c>
      <c r="B3264" s="85" t="s">
        <v>145</v>
      </c>
      <c r="C3264" s="85" t="s">
        <v>145</v>
      </c>
      <c r="D3264" s="85" t="s">
        <v>7408</v>
      </c>
      <c r="E3264" s="85" t="s">
        <v>100</v>
      </c>
      <c r="F3264" s="85" t="s">
        <v>853</v>
      </c>
      <c r="G3264" s="85" t="s">
        <v>885</v>
      </c>
      <c r="H3264" s="86" t="s">
        <v>118</v>
      </c>
      <c r="I3264" s="86">
        <v>44868</v>
      </c>
      <c r="J3264" s="87">
        <v>8500399.7400000002</v>
      </c>
    </row>
    <row r="3265" spans="1:10" x14ac:dyDescent="0.3">
      <c r="A3265" s="84" t="s">
        <v>7409</v>
      </c>
      <c r="B3265" s="85" t="s">
        <v>145</v>
      </c>
      <c r="C3265" s="85" t="s">
        <v>145</v>
      </c>
      <c r="D3265" s="85" t="s">
        <v>7410</v>
      </c>
      <c r="E3265" s="85" t="s">
        <v>100</v>
      </c>
      <c r="F3265" s="85" t="s">
        <v>203</v>
      </c>
      <c r="G3265" s="85" t="s">
        <v>1455</v>
      </c>
      <c r="H3265" s="86" t="s">
        <v>118</v>
      </c>
      <c r="I3265" s="86">
        <v>44869</v>
      </c>
      <c r="J3265" s="87">
        <v>3003720.45</v>
      </c>
    </row>
    <row r="3266" spans="1:10" ht="36" x14ac:dyDescent="0.3">
      <c r="A3266" s="84" t="s">
        <v>7411</v>
      </c>
      <c r="B3266" s="85" t="s">
        <v>145</v>
      </c>
      <c r="C3266" s="85" t="s">
        <v>145</v>
      </c>
      <c r="D3266" s="85" t="s">
        <v>7412</v>
      </c>
      <c r="E3266" s="85" t="s">
        <v>100</v>
      </c>
      <c r="F3266" s="85" t="s">
        <v>6369</v>
      </c>
      <c r="G3266" s="85" t="s">
        <v>6370</v>
      </c>
      <c r="H3266" s="86" t="s">
        <v>118</v>
      </c>
      <c r="I3266" s="86">
        <v>45751</v>
      </c>
      <c r="J3266" s="87">
        <v>829687.14</v>
      </c>
    </row>
    <row r="3267" spans="1:10" ht="36" x14ac:dyDescent="0.3">
      <c r="A3267" s="84" t="s">
        <v>7413</v>
      </c>
      <c r="B3267" s="85" t="s">
        <v>145</v>
      </c>
      <c r="C3267" s="85" t="s">
        <v>145</v>
      </c>
      <c r="D3267" s="85" t="s">
        <v>7414</v>
      </c>
      <c r="E3267" s="85" t="s">
        <v>100</v>
      </c>
      <c r="F3267" s="85" t="s">
        <v>158</v>
      </c>
      <c r="G3267" s="85" t="s">
        <v>7415</v>
      </c>
      <c r="H3267" s="86" t="s">
        <v>118</v>
      </c>
      <c r="I3267" s="86">
        <v>44141</v>
      </c>
      <c r="J3267" s="87">
        <v>5912311.29</v>
      </c>
    </row>
    <row r="3268" spans="1:10" ht="48" x14ac:dyDescent="0.3">
      <c r="A3268" s="84" t="s">
        <v>7416</v>
      </c>
      <c r="B3268" s="85" t="s">
        <v>3382</v>
      </c>
      <c r="C3268" s="85" t="s">
        <v>3382</v>
      </c>
      <c r="D3268" s="85" t="s">
        <v>7417</v>
      </c>
      <c r="E3268" s="85" t="s">
        <v>100</v>
      </c>
      <c r="F3268" s="85" t="s">
        <v>151</v>
      </c>
      <c r="G3268" s="85" t="s">
        <v>548</v>
      </c>
      <c r="H3268" s="86" t="s">
        <v>118</v>
      </c>
      <c r="I3268" s="86">
        <v>45602</v>
      </c>
      <c r="J3268" s="87">
        <v>2412400</v>
      </c>
    </row>
    <row r="3269" spans="1:10" x14ac:dyDescent="0.3">
      <c r="A3269" s="84" t="s">
        <v>7418</v>
      </c>
      <c r="B3269" s="85" t="s">
        <v>145</v>
      </c>
      <c r="C3269" s="85" t="s">
        <v>145</v>
      </c>
      <c r="D3269" s="85" t="s">
        <v>7419</v>
      </c>
      <c r="E3269" s="85" t="s">
        <v>100</v>
      </c>
      <c r="F3269" s="85" t="s">
        <v>100</v>
      </c>
      <c r="G3269" s="85" t="s">
        <v>100</v>
      </c>
      <c r="H3269" s="86" t="s">
        <v>118</v>
      </c>
      <c r="I3269" s="86">
        <v>44508</v>
      </c>
      <c r="J3269" s="87">
        <v>1172116.22</v>
      </c>
    </row>
    <row r="3270" spans="1:10" ht="24" x14ac:dyDescent="0.3">
      <c r="A3270" s="84" t="s">
        <v>7420</v>
      </c>
      <c r="B3270" s="85" t="s">
        <v>145</v>
      </c>
      <c r="C3270" s="85" t="s">
        <v>145</v>
      </c>
      <c r="D3270" s="85" t="s">
        <v>7421</v>
      </c>
      <c r="E3270" s="85" t="s">
        <v>100</v>
      </c>
      <c r="F3270" s="85" t="s">
        <v>662</v>
      </c>
      <c r="G3270" s="85" t="s">
        <v>663</v>
      </c>
      <c r="H3270" s="86" t="s">
        <v>118</v>
      </c>
      <c r="I3270" s="86">
        <v>45013</v>
      </c>
      <c r="J3270" s="87">
        <v>1601791.86</v>
      </c>
    </row>
    <row r="3271" spans="1:10" ht="48" x14ac:dyDescent="0.3">
      <c r="A3271" s="84" t="s">
        <v>7422</v>
      </c>
      <c r="B3271" s="85" t="s">
        <v>145</v>
      </c>
      <c r="C3271" s="85" t="s">
        <v>145</v>
      </c>
      <c r="D3271" s="85" t="s">
        <v>7423</v>
      </c>
      <c r="E3271" s="85" t="s">
        <v>100</v>
      </c>
      <c r="F3271" s="85" t="s">
        <v>225</v>
      </c>
      <c r="G3271" s="85" t="s">
        <v>226</v>
      </c>
      <c r="H3271" s="86" t="s">
        <v>118</v>
      </c>
      <c r="I3271" s="86">
        <v>45420</v>
      </c>
      <c r="J3271" s="87">
        <v>8750780.2200000007</v>
      </c>
    </row>
    <row r="3272" spans="1:10" ht="36" x14ac:dyDescent="0.3">
      <c r="A3272" s="84" t="s">
        <v>7424</v>
      </c>
      <c r="B3272" s="85" t="s">
        <v>3654</v>
      </c>
      <c r="C3272" s="85" t="s">
        <v>3654</v>
      </c>
      <c r="D3272" s="85" t="s">
        <v>7425</v>
      </c>
      <c r="E3272" s="85" t="s">
        <v>100</v>
      </c>
      <c r="F3272" s="85" t="s">
        <v>122</v>
      </c>
      <c r="G3272" s="85" t="s">
        <v>611</v>
      </c>
      <c r="H3272" s="86" t="s">
        <v>118</v>
      </c>
      <c r="I3272" s="86">
        <v>45061</v>
      </c>
      <c r="J3272" s="87">
        <v>7593206.4000000004</v>
      </c>
    </row>
    <row r="3273" spans="1:10" ht="36" x14ac:dyDescent="0.3">
      <c r="A3273" s="84" t="s">
        <v>7426</v>
      </c>
      <c r="B3273" s="85" t="s">
        <v>145</v>
      </c>
      <c r="C3273" s="85" t="s">
        <v>145</v>
      </c>
      <c r="D3273" s="85" t="s">
        <v>7427</v>
      </c>
      <c r="E3273" s="85" t="s">
        <v>7428</v>
      </c>
      <c r="F3273" s="85" t="s">
        <v>100</v>
      </c>
      <c r="G3273" s="85" t="s">
        <v>100</v>
      </c>
      <c r="H3273" s="86" t="s">
        <v>118</v>
      </c>
      <c r="I3273" s="86">
        <v>45013</v>
      </c>
      <c r="J3273" s="87">
        <v>499101.06000000006</v>
      </c>
    </row>
    <row r="3274" spans="1:10" ht="24" x14ac:dyDescent="0.3">
      <c r="A3274" s="84" t="s">
        <v>7429</v>
      </c>
      <c r="B3274" s="85" t="s">
        <v>145</v>
      </c>
      <c r="C3274" s="85" t="s">
        <v>145</v>
      </c>
      <c r="D3274" s="85" t="s">
        <v>7430</v>
      </c>
      <c r="E3274" s="85" t="s">
        <v>1729</v>
      </c>
      <c r="F3274" s="85" t="s">
        <v>100</v>
      </c>
      <c r="G3274" s="85" t="s">
        <v>100</v>
      </c>
      <c r="H3274" s="86" t="s">
        <v>118</v>
      </c>
      <c r="I3274" s="86">
        <v>45420</v>
      </c>
      <c r="J3274" s="87">
        <v>2625247.5</v>
      </c>
    </row>
    <row r="3275" spans="1:10" x14ac:dyDescent="0.3">
      <c r="A3275" s="84" t="s">
        <v>7431</v>
      </c>
      <c r="B3275" s="85" t="s">
        <v>145</v>
      </c>
      <c r="C3275" s="85" t="s">
        <v>145</v>
      </c>
      <c r="D3275" s="85" t="s">
        <v>7432</v>
      </c>
      <c r="E3275" s="85" t="s">
        <v>100</v>
      </c>
      <c r="F3275" s="85" t="s">
        <v>100</v>
      </c>
      <c r="G3275" s="85" t="s">
        <v>100</v>
      </c>
      <c r="H3275" s="86" t="s">
        <v>118</v>
      </c>
      <c r="I3275" s="86">
        <v>45573</v>
      </c>
      <c r="J3275" s="87">
        <v>764140</v>
      </c>
    </row>
    <row r="3276" spans="1:10" ht="24" x14ac:dyDescent="0.3">
      <c r="A3276" s="84" t="s">
        <v>7433</v>
      </c>
      <c r="B3276" s="85" t="s">
        <v>145</v>
      </c>
      <c r="C3276" s="85" t="s">
        <v>145</v>
      </c>
      <c r="D3276" s="85" t="s">
        <v>7434</v>
      </c>
      <c r="E3276" s="85" t="s">
        <v>100</v>
      </c>
      <c r="F3276" s="85" t="s">
        <v>1284</v>
      </c>
      <c r="G3276" s="85" t="s">
        <v>7435</v>
      </c>
      <c r="H3276" s="86" t="s">
        <v>118</v>
      </c>
      <c r="I3276" s="86">
        <v>44509</v>
      </c>
      <c r="J3276" s="87">
        <v>2978879.39</v>
      </c>
    </row>
    <row r="3277" spans="1:10" ht="24" x14ac:dyDescent="0.3">
      <c r="A3277" s="84" t="s">
        <v>7436</v>
      </c>
      <c r="B3277" s="85" t="s">
        <v>145</v>
      </c>
      <c r="C3277" s="85" t="s">
        <v>145</v>
      </c>
      <c r="D3277" s="85" t="s">
        <v>7437</v>
      </c>
      <c r="E3277" s="85" t="s">
        <v>100</v>
      </c>
      <c r="F3277" s="85" t="s">
        <v>100</v>
      </c>
      <c r="G3277" s="85" t="s">
        <v>100</v>
      </c>
      <c r="H3277" s="86" t="s">
        <v>118</v>
      </c>
      <c r="I3277" s="86">
        <v>44950</v>
      </c>
      <c r="J3277" s="87">
        <v>814920</v>
      </c>
    </row>
    <row r="3278" spans="1:10" ht="36" x14ac:dyDescent="0.3">
      <c r="A3278" s="84" t="s">
        <v>7438</v>
      </c>
      <c r="B3278" s="85" t="s">
        <v>145</v>
      </c>
      <c r="C3278" s="85" t="s">
        <v>145</v>
      </c>
      <c r="D3278" s="85" t="s">
        <v>7439</v>
      </c>
      <c r="E3278" s="85" t="s">
        <v>100</v>
      </c>
      <c r="F3278" s="85" t="s">
        <v>100</v>
      </c>
      <c r="G3278" s="85" t="s">
        <v>100</v>
      </c>
      <c r="H3278" s="86" t="s">
        <v>118</v>
      </c>
      <c r="I3278" s="86">
        <v>45147</v>
      </c>
      <c r="J3278" s="87">
        <v>267490</v>
      </c>
    </row>
    <row r="3279" spans="1:10" x14ac:dyDescent="0.3">
      <c r="A3279" s="84" t="s">
        <v>7440</v>
      </c>
      <c r="B3279" s="85" t="s">
        <v>145</v>
      </c>
      <c r="C3279" s="85" t="s">
        <v>145</v>
      </c>
      <c r="D3279" s="85" t="s">
        <v>7441</v>
      </c>
      <c r="E3279" s="85" t="s">
        <v>100</v>
      </c>
      <c r="F3279" s="85" t="s">
        <v>100</v>
      </c>
      <c r="G3279" s="85" t="s">
        <v>100</v>
      </c>
      <c r="H3279" s="86" t="s">
        <v>118</v>
      </c>
      <c r="I3279" s="86">
        <v>45391</v>
      </c>
      <c r="J3279" s="87">
        <v>3485750</v>
      </c>
    </row>
    <row r="3280" spans="1:10" ht="36" x14ac:dyDescent="0.3">
      <c r="A3280" s="84" t="s">
        <v>7442</v>
      </c>
      <c r="B3280" s="85" t="s">
        <v>145</v>
      </c>
      <c r="C3280" s="85" t="s">
        <v>145</v>
      </c>
      <c r="D3280" s="85" t="s">
        <v>7443</v>
      </c>
      <c r="E3280" s="85" t="s">
        <v>100</v>
      </c>
      <c r="F3280" s="85" t="s">
        <v>853</v>
      </c>
      <c r="G3280" s="85" t="s">
        <v>1395</v>
      </c>
      <c r="H3280" s="86" t="s">
        <v>118</v>
      </c>
      <c r="I3280" s="86">
        <v>44877</v>
      </c>
      <c r="J3280" s="87">
        <v>3860359.13</v>
      </c>
    </row>
    <row r="3281" spans="1:10" x14ac:dyDescent="0.3">
      <c r="A3281" s="84" t="s">
        <v>7444</v>
      </c>
      <c r="B3281" s="85" t="s">
        <v>145</v>
      </c>
      <c r="C3281" s="85" t="s">
        <v>145</v>
      </c>
      <c r="D3281" s="85" t="s">
        <v>7445</v>
      </c>
      <c r="E3281" s="85" t="s">
        <v>100</v>
      </c>
      <c r="F3281" s="85" t="s">
        <v>100</v>
      </c>
      <c r="G3281" s="85" t="s">
        <v>100</v>
      </c>
      <c r="H3281" s="86" t="s">
        <v>118</v>
      </c>
      <c r="I3281" s="86">
        <v>44664</v>
      </c>
      <c r="J3281" s="87">
        <v>1172520</v>
      </c>
    </row>
    <row r="3282" spans="1:10" ht="24" x14ac:dyDescent="0.3">
      <c r="A3282" s="84" t="s">
        <v>7446</v>
      </c>
      <c r="B3282" s="85" t="s">
        <v>145</v>
      </c>
      <c r="C3282" s="85" t="s">
        <v>145</v>
      </c>
      <c r="D3282" s="85" t="s">
        <v>7447</v>
      </c>
      <c r="E3282" s="85" t="s">
        <v>100</v>
      </c>
      <c r="F3282" s="85" t="s">
        <v>122</v>
      </c>
      <c r="G3282" s="85" t="s">
        <v>1966</v>
      </c>
      <c r="H3282" s="86" t="s">
        <v>118</v>
      </c>
      <c r="I3282" s="86">
        <v>45152</v>
      </c>
      <c r="J3282" s="87">
        <v>1490938.77</v>
      </c>
    </row>
    <row r="3283" spans="1:10" ht="36" x14ac:dyDescent="0.3">
      <c r="A3283" s="84" t="s">
        <v>7448</v>
      </c>
      <c r="B3283" s="85" t="s">
        <v>145</v>
      </c>
      <c r="C3283" s="85" t="s">
        <v>145</v>
      </c>
      <c r="D3283" s="85" t="s">
        <v>7449</v>
      </c>
      <c r="E3283" s="85" t="s">
        <v>100</v>
      </c>
      <c r="F3283" s="85" t="s">
        <v>139</v>
      </c>
      <c r="G3283" s="85" t="s">
        <v>311</v>
      </c>
      <c r="H3283" s="86" t="s">
        <v>118</v>
      </c>
      <c r="I3283" s="86">
        <v>45022</v>
      </c>
      <c r="J3283" s="87">
        <v>1400000</v>
      </c>
    </row>
    <row r="3284" spans="1:10" x14ac:dyDescent="0.3">
      <c r="A3284" s="84" t="s">
        <v>7450</v>
      </c>
      <c r="B3284" s="85" t="s">
        <v>145</v>
      </c>
      <c r="C3284" s="85" t="s">
        <v>145</v>
      </c>
      <c r="D3284" s="85" t="s">
        <v>7451</v>
      </c>
      <c r="E3284" s="85" t="s">
        <v>100</v>
      </c>
      <c r="F3284" s="85" t="s">
        <v>100</v>
      </c>
      <c r="G3284" s="85" t="s">
        <v>100</v>
      </c>
      <c r="H3284" s="86" t="s">
        <v>118</v>
      </c>
      <c r="I3284" s="86">
        <v>44392</v>
      </c>
      <c r="J3284" s="87">
        <v>36103920</v>
      </c>
    </row>
    <row r="3285" spans="1:10" ht="24" x14ac:dyDescent="0.3">
      <c r="A3285" s="84" t="s">
        <v>7452</v>
      </c>
      <c r="B3285" s="85" t="s">
        <v>145</v>
      </c>
      <c r="C3285" s="85" t="s">
        <v>145</v>
      </c>
      <c r="D3285" s="85" t="s">
        <v>7453</v>
      </c>
      <c r="E3285" s="85" t="s">
        <v>100</v>
      </c>
      <c r="F3285" s="85" t="s">
        <v>416</v>
      </c>
      <c r="G3285" s="85" t="s">
        <v>3210</v>
      </c>
      <c r="H3285" s="86" t="s">
        <v>118</v>
      </c>
      <c r="I3285" s="86">
        <v>45245</v>
      </c>
      <c r="J3285" s="87">
        <v>1961940.3</v>
      </c>
    </row>
    <row r="3286" spans="1:10" ht="24" x14ac:dyDescent="0.3">
      <c r="A3286" s="84" t="s">
        <v>7454</v>
      </c>
      <c r="B3286" s="85" t="s">
        <v>145</v>
      </c>
      <c r="C3286" s="85" t="s">
        <v>145</v>
      </c>
      <c r="D3286" s="85" t="s">
        <v>7455</v>
      </c>
      <c r="E3286" s="85" t="s">
        <v>100</v>
      </c>
      <c r="F3286" s="85" t="s">
        <v>2177</v>
      </c>
      <c r="G3286" s="85" t="s">
        <v>2178</v>
      </c>
      <c r="H3286" s="86" t="s">
        <v>118</v>
      </c>
      <c r="I3286" s="86">
        <v>45187</v>
      </c>
      <c r="J3286" s="87">
        <v>302151.32</v>
      </c>
    </row>
    <row r="3287" spans="1:10" ht="48" x14ac:dyDescent="0.3">
      <c r="A3287" s="84" t="s">
        <v>7456</v>
      </c>
      <c r="B3287" s="85" t="s">
        <v>4453</v>
      </c>
      <c r="C3287" s="85" t="s">
        <v>4453</v>
      </c>
      <c r="D3287" s="85" t="s">
        <v>7457</v>
      </c>
      <c r="E3287" s="85" t="s">
        <v>100</v>
      </c>
      <c r="F3287" s="85" t="s">
        <v>420</v>
      </c>
      <c r="G3287" s="85" t="s">
        <v>7458</v>
      </c>
      <c r="H3287" s="86" t="s">
        <v>118</v>
      </c>
      <c r="I3287" s="86">
        <v>45142</v>
      </c>
      <c r="J3287" s="87">
        <v>291334.5</v>
      </c>
    </row>
    <row r="3288" spans="1:10" x14ac:dyDescent="0.3">
      <c r="A3288" s="84" t="s">
        <v>7459</v>
      </c>
      <c r="B3288" s="85" t="s">
        <v>145</v>
      </c>
      <c r="C3288" s="85" t="s">
        <v>145</v>
      </c>
      <c r="D3288" s="85" t="s">
        <v>7460</v>
      </c>
      <c r="E3288" s="85" t="s">
        <v>100</v>
      </c>
      <c r="F3288" s="85" t="s">
        <v>100</v>
      </c>
      <c r="G3288" s="85" t="s">
        <v>100</v>
      </c>
      <c r="H3288" s="86" t="s">
        <v>118</v>
      </c>
      <c r="I3288" s="86">
        <v>44958</v>
      </c>
      <c r="J3288" s="87">
        <v>6181580</v>
      </c>
    </row>
    <row r="3289" spans="1:10" ht="24" x14ac:dyDescent="0.3">
      <c r="A3289" s="84" t="s">
        <v>7461</v>
      </c>
      <c r="B3289" s="85" t="s">
        <v>145</v>
      </c>
      <c r="C3289" s="85" t="s">
        <v>145</v>
      </c>
      <c r="D3289" s="85" t="s">
        <v>7462</v>
      </c>
      <c r="E3289" s="85" t="s">
        <v>100</v>
      </c>
      <c r="F3289" s="85" t="s">
        <v>100</v>
      </c>
      <c r="G3289" s="85" t="s">
        <v>100</v>
      </c>
      <c r="H3289" s="86" t="s">
        <v>118</v>
      </c>
      <c r="I3289" s="86">
        <v>45275</v>
      </c>
      <c r="J3289" s="87">
        <v>680950</v>
      </c>
    </row>
    <row r="3290" spans="1:10" ht="48" x14ac:dyDescent="0.3">
      <c r="A3290" s="84" t="s">
        <v>7463</v>
      </c>
      <c r="B3290" s="85" t="s">
        <v>4741</v>
      </c>
      <c r="C3290" s="85" t="s">
        <v>4741</v>
      </c>
      <c r="D3290" s="85" t="s">
        <v>7464</v>
      </c>
      <c r="E3290" s="85" t="s">
        <v>4689</v>
      </c>
      <c r="F3290" s="85" t="s">
        <v>100</v>
      </c>
      <c r="G3290" s="85" t="s">
        <v>100</v>
      </c>
      <c r="H3290" s="86" t="s">
        <v>118</v>
      </c>
      <c r="I3290" s="86">
        <v>44849</v>
      </c>
      <c r="J3290" s="87">
        <v>4681963.7499999991</v>
      </c>
    </row>
    <row r="3291" spans="1:10" ht="24" x14ac:dyDescent="0.3">
      <c r="A3291" s="84" t="s">
        <v>7465</v>
      </c>
      <c r="B3291" s="85" t="s">
        <v>145</v>
      </c>
      <c r="C3291" s="85" t="s">
        <v>145</v>
      </c>
      <c r="D3291" s="85" t="s">
        <v>7466</v>
      </c>
      <c r="E3291" s="85" t="s">
        <v>100</v>
      </c>
      <c r="F3291" s="85" t="s">
        <v>130</v>
      </c>
      <c r="G3291" s="85" t="s">
        <v>7467</v>
      </c>
      <c r="H3291" s="86" t="s">
        <v>118</v>
      </c>
      <c r="I3291" s="86">
        <v>44881</v>
      </c>
      <c r="J3291" s="87">
        <v>4699637.2100000009</v>
      </c>
    </row>
    <row r="3292" spans="1:10" ht="24" x14ac:dyDescent="0.3">
      <c r="A3292" s="84" t="s">
        <v>7468</v>
      </c>
      <c r="B3292" s="85" t="s">
        <v>145</v>
      </c>
      <c r="C3292" s="85" t="s">
        <v>145</v>
      </c>
      <c r="D3292" s="85" t="s">
        <v>7469</v>
      </c>
      <c r="E3292" s="85" t="s">
        <v>100</v>
      </c>
      <c r="F3292" s="85" t="s">
        <v>1284</v>
      </c>
      <c r="G3292" s="85" t="s">
        <v>2499</v>
      </c>
      <c r="H3292" s="86" t="s">
        <v>118</v>
      </c>
      <c r="I3292" s="86">
        <v>45062</v>
      </c>
      <c r="J3292" s="87">
        <v>1660794.4000000001</v>
      </c>
    </row>
    <row r="3293" spans="1:10" ht="36" x14ac:dyDescent="0.3">
      <c r="A3293" s="84" t="s">
        <v>7470</v>
      </c>
      <c r="B3293" s="85" t="s">
        <v>188</v>
      </c>
      <c r="C3293" s="85" t="s">
        <v>188</v>
      </c>
      <c r="D3293" s="85" t="s">
        <v>7471</v>
      </c>
      <c r="E3293" s="85" t="s">
        <v>5098</v>
      </c>
      <c r="F3293" s="85" t="s">
        <v>100</v>
      </c>
      <c r="G3293" s="85" t="s">
        <v>100</v>
      </c>
      <c r="H3293" s="86" t="s">
        <v>118</v>
      </c>
      <c r="I3293" s="86">
        <v>45246</v>
      </c>
      <c r="J3293" s="87">
        <v>32444641.630000003</v>
      </c>
    </row>
    <row r="3294" spans="1:10" ht="24" x14ac:dyDescent="0.3">
      <c r="A3294" s="84" t="s">
        <v>7472</v>
      </c>
      <c r="B3294" s="85" t="s">
        <v>145</v>
      </c>
      <c r="C3294" s="85" t="s">
        <v>145</v>
      </c>
      <c r="D3294" s="85" t="s">
        <v>7473</v>
      </c>
      <c r="E3294" s="85" t="s">
        <v>100</v>
      </c>
      <c r="F3294" s="85" t="s">
        <v>139</v>
      </c>
      <c r="G3294" s="85" t="s">
        <v>1362</v>
      </c>
      <c r="H3294" s="86" t="s">
        <v>118</v>
      </c>
      <c r="I3294" s="86">
        <v>44882</v>
      </c>
      <c r="J3294" s="87">
        <v>6583961.6100000003</v>
      </c>
    </row>
    <row r="3295" spans="1:10" ht="36" x14ac:dyDescent="0.3">
      <c r="A3295" s="84" t="s">
        <v>7474</v>
      </c>
      <c r="B3295" s="85" t="s">
        <v>145</v>
      </c>
      <c r="C3295" s="85" t="s">
        <v>145</v>
      </c>
      <c r="D3295" s="85" t="s">
        <v>7475</v>
      </c>
      <c r="E3295" s="85" t="s">
        <v>7476</v>
      </c>
      <c r="F3295" s="85" t="s">
        <v>100</v>
      </c>
      <c r="G3295" s="85" t="s">
        <v>100</v>
      </c>
      <c r="H3295" s="86" t="s">
        <v>118</v>
      </c>
      <c r="I3295" s="86">
        <v>45040</v>
      </c>
      <c r="J3295" s="87">
        <v>304756.88</v>
      </c>
    </row>
    <row r="3296" spans="1:10" ht="24" x14ac:dyDescent="0.3">
      <c r="A3296" s="84" t="s">
        <v>7477</v>
      </c>
      <c r="B3296" s="85" t="s">
        <v>145</v>
      </c>
      <c r="C3296" s="85" t="s">
        <v>145</v>
      </c>
      <c r="D3296" s="85" t="s">
        <v>7478</v>
      </c>
      <c r="E3296" s="85" t="s">
        <v>7479</v>
      </c>
      <c r="F3296" s="85" t="s">
        <v>100</v>
      </c>
      <c r="G3296" s="85" t="s">
        <v>100</v>
      </c>
      <c r="H3296" s="86" t="s">
        <v>118</v>
      </c>
      <c r="I3296" s="86">
        <v>45040</v>
      </c>
      <c r="J3296" s="87">
        <v>495950.39999999997</v>
      </c>
    </row>
    <row r="3297" spans="1:10" ht="36" x14ac:dyDescent="0.3">
      <c r="A3297" s="84" t="s">
        <v>7480</v>
      </c>
      <c r="B3297" s="85" t="s">
        <v>145</v>
      </c>
      <c r="C3297" s="85" t="s">
        <v>145</v>
      </c>
      <c r="D3297" s="85" t="s">
        <v>7481</v>
      </c>
      <c r="E3297" s="85" t="s">
        <v>7482</v>
      </c>
      <c r="F3297" s="85" t="s">
        <v>853</v>
      </c>
      <c r="G3297" s="85" t="s">
        <v>7483</v>
      </c>
      <c r="H3297" s="86" t="s">
        <v>118</v>
      </c>
      <c r="I3297" s="86">
        <v>45063</v>
      </c>
      <c r="J3297" s="87">
        <v>3205874.0499999993</v>
      </c>
    </row>
    <row r="3298" spans="1:10" x14ac:dyDescent="0.3">
      <c r="A3298" s="84" t="s">
        <v>7484</v>
      </c>
      <c r="B3298" s="85" t="s">
        <v>145</v>
      </c>
      <c r="C3298" s="85" t="s">
        <v>145</v>
      </c>
      <c r="D3298" s="85" t="s">
        <v>7485</v>
      </c>
      <c r="E3298" s="85" t="s">
        <v>100</v>
      </c>
      <c r="F3298" s="85" t="s">
        <v>130</v>
      </c>
      <c r="G3298" s="85" t="s">
        <v>1204</v>
      </c>
      <c r="H3298" s="86" t="s">
        <v>118</v>
      </c>
      <c r="I3298" s="86">
        <v>45041</v>
      </c>
      <c r="J3298" s="87">
        <v>1782224.2300000002</v>
      </c>
    </row>
    <row r="3299" spans="1:10" ht="36" x14ac:dyDescent="0.3">
      <c r="A3299" s="84" t="s">
        <v>7486</v>
      </c>
      <c r="B3299" s="85" t="s">
        <v>188</v>
      </c>
      <c r="C3299" s="85" t="s">
        <v>188</v>
      </c>
      <c r="D3299" s="85" t="s">
        <v>7487</v>
      </c>
      <c r="E3299" s="85" t="s">
        <v>100</v>
      </c>
      <c r="F3299" s="85" t="s">
        <v>162</v>
      </c>
      <c r="G3299" s="85" t="s">
        <v>7488</v>
      </c>
      <c r="H3299" s="86" t="s">
        <v>118</v>
      </c>
      <c r="I3299" s="86">
        <v>44883</v>
      </c>
      <c r="J3299" s="87">
        <v>4419496.05</v>
      </c>
    </row>
    <row r="3300" spans="1:10" ht="24" x14ac:dyDescent="0.3">
      <c r="A3300" s="84" t="s">
        <v>7489</v>
      </c>
      <c r="B3300" s="85" t="s">
        <v>145</v>
      </c>
      <c r="C3300" s="85" t="s">
        <v>145</v>
      </c>
      <c r="D3300" s="85" t="s">
        <v>7490</v>
      </c>
      <c r="E3300" s="85" t="s">
        <v>100</v>
      </c>
      <c r="F3300" s="85" t="s">
        <v>100</v>
      </c>
      <c r="G3300" s="85" t="s">
        <v>100</v>
      </c>
      <c r="H3300" s="86" t="s">
        <v>118</v>
      </c>
      <c r="I3300" s="86">
        <v>44914</v>
      </c>
      <c r="J3300" s="87">
        <v>5990520</v>
      </c>
    </row>
    <row r="3301" spans="1:10" ht="36" x14ac:dyDescent="0.3">
      <c r="A3301" s="84" t="s">
        <v>7491</v>
      </c>
      <c r="B3301" s="85" t="s">
        <v>120</v>
      </c>
      <c r="C3301" s="85" t="s">
        <v>120</v>
      </c>
      <c r="D3301" s="85" t="s">
        <v>7492</v>
      </c>
      <c r="E3301" s="85" t="s">
        <v>100</v>
      </c>
      <c r="F3301" s="85" t="s">
        <v>7493</v>
      </c>
      <c r="G3301" s="85" t="s">
        <v>7494</v>
      </c>
      <c r="H3301" s="86" t="s">
        <v>118</v>
      </c>
      <c r="I3301" s="86">
        <v>45320</v>
      </c>
      <c r="J3301" s="87">
        <v>4922539.3499999996</v>
      </c>
    </row>
    <row r="3302" spans="1:10" x14ac:dyDescent="0.3">
      <c r="A3302" s="84" t="s">
        <v>7495</v>
      </c>
      <c r="B3302" s="85" t="s">
        <v>4741</v>
      </c>
      <c r="C3302" s="85" t="s">
        <v>4741</v>
      </c>
      <c r="D3302" s="85" t="s">
        <v>7496</v>
      </c>
      <c r="E3302" s="85" t="s">
        <v>100</v>
      </c>
      <c r="F3302" s="85" t="s">
        <v>173</v>
      </c>
      <c r="G3302" s="85" t="s">
        <v>1661</v>
      </c>
      <c r="H3302" s="86" t="s">
        <v>118</v>
      </c>
      <c r="I3302" s="86">
        <v>45229</v>
      </c>
      <c r="J3302" s="87">
        <v>1279514.5</v>
      </c>
    </row>
    <row r="3303" spans="1:10" x14ac:dyDescent="0.3">
      <c r="A3303" s="84" t="s">
        <v>7497</v>
      </c>
      <c r="B3303" s="85" t="s">
        <v>145</v>
      </c>
      <c r="C3303" s="85" t="s">
        <v>145</v>
      </c>
      <c r="D3303" s="85" t="s">
        <v>7498</v>
      </c>
      <c r="E3303" s="85" t="s">
        <v>100</v>
      </c>
      <c r="F3303" s="85" t="s">
        <v>100</v>
      </c>
      <c r="G3303" s="85" t="s">
        <v>100</v>
      </c>
      <c r="H3303" s="86" t="s">
        <v>118</v>
      </c>
      <c r="I3303" s="86">
        <v>45828</v>
      </c>
      <c r="J3303" s="87">
        <v>73760</v>
      </c>
    </row>
    <row r="3304" spans="1:10" ht="36" x14ac:dyDescent="0.3">
      <c r="A3304" s="84" t="s">
        <v>7499</v>
      </c>
      <c r="B3304" s="85" t="s">
        <v>145</v>
      </c>
      <c r="C3304" s="85" t="s">
        <v>145</v>
      </c>
      <c r="D3304" s="85" t="s">
        <v>7500</v>
      </c>
      <c r="E3304" s="85" t="s">
        <v>100</v>
      </c>
      <c r="F3304" s="85" t="s">
        <v>100</v>
      </c>
      <c r="G3304" s="85" t="s">
        <v>100</v>
      </c>
      <c r="H3304" s="86" t="s">
        <v>118</v>
      </c>
      <c r="I3304" s="86">
        <v>44917</v>
      </c>
      <c r="J3304" s="87">
        <v>2088480</v>
      </c>
    </row>
    <row r="3305" spans="1:10" ht="36" x14ac:dyDescent="0.3">
      <c r="A3305" s="84" t="s">
        <v>7501</v>
      </c>
      <c r="B3305" s="85" t="s">
        <v>4741</v>
      </c>
      <c r="C3305" s="85" t="s">
        <v>4741</v>
      </c>
      <c r="D3305" s="85" t="s">
        <v>7502</v>
      </c>
      <c r="E3305" s="85" t="s">
        <v>100</v>
      </c>
      <c r="F3305" s="85" t="s">
        <v>130</v>
      </c>
      <c r="G3305" s="85" t="s">
        <v>2641</v>
      </c>
      <c r="H3305" s="86" t="s">
        <v>118</v>
      </c>
      <c r="I3305" s="86">
        <v>45253</v>
      </c>
      <c r="J3305" s="87">
        <v>2172054.83</v>
      </c>
    </row>
    <row r="3306" spans="1:10" ht="24" x14ac:dyDescent="0.3">
      <c r="A3306" s="84" t="s">
        <v>7503</v>
      </c>
      <c r="B3306" s="85" t="s">
        <v>4741</v>
      </c>
      <c r="C3306" s="85" t="s">
        <v>4741</v>
      </c>
      <c r="D3306" s="85" t="s">
        <v>7504</v>
      </c>
      <c r="E3306" s="85" t="s">
        <v>100</v>
      </c>
      <c r="F3306" s="85" t="s">
        <v>7505</v>
      </c>
      <c r="G3306" s="85" t="s">
        <v>7506</v>
      </c>
      <c r="H3306" s="86" t="s">
        <v>118</v>
      </c>
      <c r="I3306" s="86">
        <v>45275</v>
      </c>
      <c r="J3306" s="87">
        <v>1257417.7500000002</v>
      </c>
    </row>
    <row r="3307" spans="1:10" x14ac:dyDescent="0.3">
      <c r="A3307" s="84" t="s">
        <v>7507</v>
      </c>
      <c r="B3307" s="85" t="s">
        <v>145</v>
      </c>
      <c r="C3307" s="85" t="s">
        <v>145</v>
      </c>
      <c r="D3307" s="85" t="s">
        <v>7508</v>
      </c>
      <c r="E3307" s="85" t="s">
        <v>100</v>
      </c>
      <c r="F3307" s="85" t="s">
        <v>100</v>
      </c>
      <c r="G3307" s="85" t="s">
        <v>100</v>
      </c>
      <c r="H3307" s="86" t="s">
        <v>118</v>
      </c>
      <c r="I3307" s="86">
        <v>44918</v>
      </c>
      <c r="J3307" s="87">
        <v>1568770</v>
      </c>
    </row>
    <row r="3308" spans="1:10" x14ac:dyDescent="0.3">
      <c r="A3308" s="84" t="s">
        <v>7509</v>
      </c>
      <c r="B3308" s="85" t="s">
        <v>145</v>
      </c>
      <c r="C3308" s="85" t="s">
        <v>145</v>
      </c>
      <c r="D3308" s="85" t="s">
        <v>7510</v>
      </c>
      <c r="E3308" s="85" t="s">
        <v>100</v>
      </c>
      <c r="F3308" s="85" t="s">
        <v>100</v>
      </c>
      <c r="G3308" s="85" t="s">
        <v>100</v>
      </c>
      <c r="H3308" s="86" t="s">
        <v>118</v>
      </c>
      <c r="I3308" s="86">
        <v>44432</v>
      </c>
      <c r="J3308" s="87">
        <v>356298.75</v>
      </c>
    </row>
    <row r="3309" spans="1:10" ht="48" x14ac:dyDescent="0.3">
      <c r="A3309" s="84" t="s">
        <v>7511</v>
      </c>
      <c r="B3309" s="85" t="s">
        <v>188</v>
      </c>
      <c r="C3309" s="85" t="s">
        <v>188</v>
      </c>
      <c r="D3309" s="85" t="s">
        <v>7512</v>
      </c>
      <c r="E3309" s="85" t="s">
        <v>100</v>
      </c>
      <c r="F3309" s="85" t="s">
        <v>135</v>
      </c>
      <c r="G3309" s="85" t="s">
        <v>136</v>
      </c>
      <c r="H3309" s="86" t="s">
        <v>118</v>
      </c>
      <c r="I3309" s="86">
        <v>45254</v>
      </c>
      <c r="J3309" s="87">
        <v>9988235</v>
      </c>
    </row>
    <row r="3310" spans="1:10" ht="24" x14ac:dyDescent="0.3">
      <c r="A3310" s="84" t="s">
        <v>7513</v>
      </c>
      <c r="B3310" s="85" t="s">
        <v>145</v>
      </c>
      <c r="C3310" s="85" t="s">
        <v>145</v>
      </c>
      <c r="D3310" s="85" t="s">
        <v>7514</v>
      </c>
      <c r="E3310" s="85" t="s">
        <v>100</v>
      </c>
      <c r="F3310" s="85" t="s">
        <v>130</v>
      </c>
      <c r="G3310" s="85" t="s">
        <v>801</v>
      </c>
      <c r="H3310" s="86" t="s">
        <v>118</v>
      </c>
      <c r="I3310" s="86">
        <v>45070</v>
      </c>
      <c r="J3310" s="87">
        <v>3653508.4500000007</v>
      </c>
    </row>
    <row r="3311" spans="1:10" x14ac:dyDescent="0.3">
      <c r="A3311" s="84" t="s">
        <v>7515</v>
      </c>
      <c r="B3311" s="85" t="s">
        <v>145</v>
      </c>
      <c r="C3311" s="85" t="s">
        <v>145</v>
      </c>
      <c r="D3311" s="85" t="s">
        <v>7516</v>
      </c>
      <c r="E3311" s="85" t="s">
        <v>100</v>
      </c>
      <c r="F3311" s="85" t="s">
        <v>100</v>
      </c>
      <c r="G3311" s="85" t="s">
        <v>100</v>
      </c>
      <c r="H3311" s="86" t="s">
        <v>118</v>
      </c>
      <c r="I3311" s="86">
        <v>45162</v>
      </c>
      <c r="J3311" s="87">
        <v>2674790</v>
      </c>
    </row>
    <row r="3312" spans="1:10" ht="24" x14ac:dyDescent="0.3">
      <c r="A3312" s="84" t="s">
        <v>7517</v>
      </c>
      <c r="B3312" s="85" t="s">
        <v>145</v>
      </c>
      <c r="C3312" s="85" t="s">
        <v>145</v>
      </c>
      <c r="D3312" s="85" t="s">
        <v>7518</v>
      </c>
      <c r="E3312" s="85" t="s">
        <v>100</v>
      </c>
      <c r="F3312" s="85" t="s">
        <v>100</v>
      </c>
      <c r="G3312" s="85" t="s">
        <v>100</v>
      </c>
      <c r="H3312" s="86" t="s">
        <v>118</v>
      </c>
      <c r="I3312" s="86">
        <v>44645</v>
      </c>
      <c r="J3312" s="87">
        <v>6220920</v>
      </c>
    </row>
    <row r="3313" spans="1:10" x14ac:dyDescent="0.3">
      <c r="A3313" s="84" t="s">
        <v>7519</v>
      </c>
      <c r="B3313" s="85" t="s">
        <v>145</v>
      </c>
      <c r="C3313" s="85" t="s">
        <v>145</v>
      </c>
      <c r="D3313" s="85" t="s">
        <v>7520</v>
      </c>
      <c r="E3313" s="85" t="s">
        <v>100</v>
      </c>
      <c r="F3313" s="85" t="s">
        <v>100</v>
      </c>
      <c r="G3313" s="85" t="s">
        <v>100</v>
      </c>
      <c r="H3313" s="86" t="s">
        <v>118</v>
      </c>
      <c r="I3313" s="86">
        <v>44494</v>
      </c>
      <c r="J3313" s="87">
        <v>1617720</v>
      </c>
    </row>
    <row r="3314" spans="1:10" x14ac:dyDescent="0.3">
      <c r="A3314" s="84" t="s">
        <v>7521</v>
      </c>
      <c r="B3314" s="85" t="s">
        <v>145</v>
      </c>
      <c r="C3314" s="85" t="s">
        <v>145</v>
      </c>
      <c r="D3314" s="85" t="s">
        <v>7522</v>
      </c>
      <c r="E3314" s="85" t="s">
        <v>7523</v>
      </c>
      <c r="F3314" s="85" t="s">
        <v>100</v>
      </c>
      <c r="G3314" s="85" t="s">
        <v>100</v>
      </c>
      <c r="H3314" s="86" t="s">
        <v>118</v>
      </c>
      <c r="I3314" s="86">
        <v>45376</v>
      </c>
      <c r="J3314" s="87">
        <v>3543041.7400000007</v>
      </c>
    </row>
    <row r="3315" spans="1:10" ht="24" x14ac:dyDescent="0.3">
      <c r="A3315" s="84" t="s">
        <v>7524</v>
      </c>
      <c r="B3315" s="85" t="s">
        <v>145</v>
      </c>
      <c r="C3315" s="85" t="s">
        <v>145</v>
      </c>
      <c r="D3315" s="85" t="s">
        <v>7525</v>
      </c>
      <c r="E3315" s="85" t="s">
        <v>100</v>
      </c>
      <c r="F3315" s="85" t="s">
        <v>336</v>
      </c>
      <c r="G3315" s="85" t="s">
        <v>1529</v>
      </c>
      <c r="H3315" s="86" t="s">
        <v>118</v>
      </c>
      <c r="I3315" s="86">
        <v>44893</v>
      </c>
      <c r="J3315" s="87">
        <v>2499036</v>
      </c>
    </row>
    <row r="3316" spans="1:10" ht="24" x14ac:dyDescent="0.3">
      <c r="A3316" s="84" t="s">
        <v>7526</v>
      </c>
      <c r="B3316" s="85" t="s">
        <v>145</v>
      </c>
      <c r="C3316" s="85" t="s">
        <v>145</v>
      </c>
      <c r="D3316" s="85" t="s">
        <v>7527</v>
      </c>
      <c r="E3316" s="85" t="s">
        <v>100</v>
      </c>
      <c r="F3316" s="85" t="s">
        <v>130</v>
      </c>
      <c r="G3316" s="85" t="s">
        <v>911</v>
      </c>
      <c r="H3316" s="86" t="s">
        <v>118</v>
      </c>
      <c r="I3316" s="86">
        <v>45258</v>
      </c>
      <c r="J3316" s="87">
        <v>780662.31</v>
      </c>
    </row>
    <row r="3317" spans="1:10" ht="24" x14ac:dyDescent="0.3">
      <c r="A3317" s="84" t="s">
        <v>7528</v>
      </c>
      <c r="B3317" s="85" t="s">
        <v>145</v>
      </c>
      <c r="C3317" s="85" t="s">
        <v>145</v>
      </c>
      <c r="D3317" s="85" t="s">
        <v>7529</v>
      </c>
      <c r="E3317" s="85" t="s">
        <v>100</v>
      </c>
      <c r="F3317" s="85" t="s">
        <v>100</v>
      </c>
      <c r="G3317" s="85" t="s">
        <v>100</v>
      </c>
      <c r="H3317" s="86" t="s">
        <v>118</v>
      </c>
      <c r="I3317" s="86">
        <v>45593</v>
      </c>
      <c r="J3317" s="87">
        <v>728590</v>
      </c>
    </row>
    <row r="3318" spans="1:10" ht="36" x14ac:dyDescent="0.3">
      <c r="A3318" s="84" t="s">
        <v>7530</v>
      </c>
      <c r="B3318" s="85" t="s">
        <v>145</v>
      </c>
      <c r="C3318" s="85" t="s">
        <v>145</v>
      </c>
      <c r="D3318" s="85" t="s">
        <v>7531</v>
      </c>
      <c r="E3318" s="85" t="s">
        <v>7532</v>
      </c>
      <c r="F3318" s="85" t="s">
        <v>100</v>
      </c>
      <c r="G3318" s="85" t="s">
        <v>100</v>
      </c>
      <c r="H3318" s="86" t="s">
        <v>118</v>
      </c>
      <c r="I3318" s="86">
        <v>45259</v>
      </c>
      <c r="J3318" s="87">
        <v>4907033.7499999991</v>
      </c>
    </row>
    <row r="3319" spans="1:10" ht="36" x14ac:dyDescent="0.3">
      <c r="A3319" s="84" t="s">
        <v>7533</v>
      </c>
      <c r="B3319" s="85" t="s">
        <v>145</v>
      </c>
      <c r="C3319" s="85" t="s">
        <v>145</v>
      </c>
      <c r="D3319" s="85" t="s">
        <v>7534</v>
      </c>
      <c r="E3319" s="85" t="s">
        <v>7535</v>
      </c>
      <c r="F3319" s="85" t="s">
        <v>100</v>
      </c>
      <c r="G3319" s="85" t="s">
        <v>100</v>
      </c>
      <c r="H3319" s="86" t="s">
        <v>118</v>
      </c>
      <c r="I3319" s="86">
        <v>45036</v>
      </c>
      <c r="J3319" s="87">
        <v>7894115.7000000002</v>
      </c>
    </row>
    <row r="3320" spans="1:10" ht="72" x14ac:dyDescent="0.3">
      <c r="A3320" s="84" t="s">
        <v>7536</v>
      </c>
      <c r="B3320" s="85" t="s">
        <v>145</v>
      </c>
      <c r="C3320" s="85" t="s">
        <v>145</v>
      </c>
      <c r="D3320" s="85" t="s">
        <v>7537</v>
      </c>
      <c r="E3320" s="85" t="s">
        <v>7538</v>
      </c>
      <c r="F3320" s="85" t="s">
        <v>100</v>
      </c>
      <c r="G3320" s="85" t="s">
        <v>100</v>
      </c>
      <c r="H3320" s="86" t="s">
        <v>118</v>
      </c>
      <c r="I3320" s="86">
        <v>45259</v>
      </c>
      <c r="J3320" s="87">
        <v>2813017.26</v>
      </c>
    </row>
    <row r="3321" spans="1:10" ht="24" x14ac:dyDescent="0.3">
      <c r="A3321" s="84" t="s">
        <v>7539</v>
      </c>
      <c r="B3321" s="85" t="s">
        <v>7540</v>
      </c>
      <c r="C3321" s="85" t="s">
        <v>7540</v>
      </c>
      <c r="D3321" s="85" t="s">
        <v>7541</v>
      </c>
      <c r="E3321" s="85" t="s">
        <v>100</v>
      </c>
      <c r="F3321" s="85" t="s">
        <v>218</v>
      </c>
      <c r="G3321" s="85" t="s">
        <v>6500</v>
      </c>
      <c r="H3321" s="86" t="s">
        <v>118</v>
      </c>
      <c r="I3321" s="86">
        <v>44659</v>
      </c>
      <c r="J3321" s="87">
        <v>1396146.24</v>
      </c>
    </row>
    <row r="3322" spans="1:10" x14ac:dyDescent="0.3">
      <c r="A3322" s="84" t="s">
        <v>7542</v>
      </c>
      <c r="B3322" s="85" t="s">
        <v>145</v>
      </c>
      <c r="C3322" s="85" t="s">
        <v>145</v>
      </c>
      <c r="D3322" s="85" t="s">
        <v>7543</v>
      </c>
      <c r="E3322" s="85" t="s">
        <v>100</v>
      </c>
      <c r="F3322" s="85" t="s">
        <v>878</v>
      </c>
      <c r="G3322" s="85" t="s">
        <v>1062</v>
      </c>
      <c r="H3322" s="86" t="s">
        <v>118</v>
      </c>
      <c r="I3322" s="86">
        <v>44530</v>
      </c>
      <c r="J3322" s="87">
        <v>2777738.7300000004</v>
      </c>
    </row>
    <row r="3323" spans="1:10" ht="24" x14ac:dyDescent="0.3">
      <c r="A3323" s="84" t="s">
        <v>7544</v>
      </c>
      <c r="B3323" s="85" t="s">
        <v>145</v>
      </c>
      <c r="C3323" s="85" t="s">
        <v>145</v>
      </c>
      <c r="D3323" s="85" t="s">
        <v>7545</v>
      </c>
      <c r="E3323" s="85" t="s">
        <v>100</v>
      </c>
      <c r="F3323" s="85" t="s">
        <v>3859</v>
      </c>
      <c r="G3323" s="85" t="s">
        <v>3860</v>
      </c>
      <c r="H3323" s="86" t="s">
        <v>118</v>
      </c>
      <c r="I3323" s="86">
        <v>44517</v>
      </c>
      <c r="J3323" s="87">
        <v>59263096.25999999</v>
      </c>
    </row>
    <row r="3324" spans="1:10" ht="24" x14ac:dyDescent="0.3">
      <c r="A3324" s="84" t="s">
        <v>7546</v>
      </c>
      <c r="B3324" s="85" t="s">
        <v>145</v>
      </c>
      <c r="C3324" s="85" t="s">
        <v>145</v>
      </c>
      <c r="D3324" s="85" t="s">
        <v>7547</v>
      </c>
      <c r="E3324" s="85" t="s">
        <v>100</v>
      </c>
      <c r="F3324" s="85" t="s">
        <v>100</v>
      </c>
      <c r="G3324" s="85" t="s">
        <v>100</v>
      </c>
      <c r="H3324" s="86" t="s">
        <v>118</v>
      </c>
      <c r="I3324" s="86">
        <v>45322</v>
      </c>
      <c r="J3324" s="87">
        <v>1795520</v>
      </c>
    </row>
    <row r="3325" spans="1:10" x14ac:dyDescent="0.3">
      <c r="A3325" s="84" t="s">
        <v>7548</v>
      </c>
      <c r="B3325" s="85" t="s">
        <v>145</v>
      </c>
      <c r="C3325" s="85" t="s">
        <v>145</v>
      </c>
      <c r="D3325" s="85" t="s">
        <v>7549</v>
      </c>
      <c r="E3325" s="85" t="s">
        <v>100</v>
      </c>
      <c r="F3325" s="85" t="s">
        <v>100</v>
      </c>
      <c r="G3325" s="85" t="s">
        <v>100</v>
      </c>
      <c r="H3325" s="86" t="s">
        <v>118</v>
      </c>
      <c r="I3325" s="86">
        <v>44965</v>
      </c>
      <c r="J3325" s="87">
        <v>13211680</v>
      </c>
    </row>
    <row r="3326" spans="1:10" ht="24" x14ac:dyDescent="0.3">
      <c r="A3326" s="84" t="s">
        <v>7550</v>
      </c>
      <c r="B3326" s="85" t="s">
        <v>145</v>
      </c>
      <c r="C3326" s="85" t="s">
        <v>145</v>
      </c>
      <c r="D3326" s="85" t="s">
        <v>7551</v>
      </c>
      <c r="E3326" s="85" t="s">
        <v>100</v>
      </c>
      <c r="F3326" s="85" t="s">
        <v>100</v>
      </c>
      <c r="G3326" s="85" t="s">
        <v>100</v>
      </c>
      <c r="H3326" s="86" t="s">
        <v>118</v>
      </c>
      <c r="I3326" s="86">
        <v>44228</v>
      </c>
      <c r="J3326" s="87">
        <v>416827.74</v>
      </c>
    </row>
    <row r="3327" spans="1:10" x14ac:dyDescent="0.3">
      <c r="A3327" s="84" t="s">
        <v>7552</v>
      </c>
      <c r="B3327" s="85" t="s">
        <v>145</v>
      </c>
      <c r="C3327" s="85" t="s">
        <v>145</v>
      </c>
      <c r="D3327" s="85" t="s">
        <v>7553</v>
      </c>
      <c r="E3327" s="85" t="s">
        <v>100</v>
      </c>
      <c r="F3327" s="85" t="s">
        <v>1155</v>
      </c>
      <c r="G3327" s="85" t="s">
        <v>1156</v>
      </c>
      <c r="H3327" s="86" t="s">
        <v>118</v>
      </c>
      <c r="I3327" s="86">
        <v>44652</v>
      </c>
      <c r="J3327" s="87">
        <v>13536317.089999998</v>
      </c>
    </row>
    <row r="3328" spans="1:10" ht="24" x14ac:dyDescent="0.3">
      <c r="A3328" s="84" t="s">
        <v>7554</v>
      </c>
      <c r="B3328" s="85" t="s">
        <v>188</v>
      </c>
      <c r="C3328" s="85" t="s">
        <v>188</v>
      </c>
      <c r="D3328" s="85" t="s">
        <v>7555</v>
      </c>
      <c r="E3328" s="85" t="s">
        <v>100</v>
      </c>
      <c r="F3328" s="85" t="s">
        <v>158</v>
      </c>
      <c r="G3328" s="85" t="s">
        <v>385</v>
      </c>
      <c r="H3328" s="86" t="s">
        <v>118</v>
      </c>
      <c r="I3328" s="86">
        <v>44167</v>
      </c>
      <c r="J3328" s="87">
        <v>4879100.1099999994</v>
      </c>
    </row>
    <row r="3329" spans="1:10" ht="24" x14ac:dyDescent="0.3">
      <c r="A3329" s="84" t="s">
        <v>7556</v>
      </c>
      <c r="B3329" s="85" t="s">
        <v>145</v>
      </c>
      <c r="C3329" s="85" t="s">
        <v>145</v>
      </c>
      <c r="D3329" s="85" t="s">
        <v>7557</v>
      </c>
      <c r="E3329" s="85" t="s">
        <v>100</v>
      </c>
      <c r="F3329" s="85" t="s">
        <v>100</v>
      </c>
      <c r="G3329" s="85" t="s">
        <v>100</v>
      </c>
      <c r="H3329" s="86" t="s">
        <v>118</v>
      </c>
      <c r="I3329" s="86">
        <v>45475</v>
      </c>
      <c r="J3329" s="87">
        <v>491640</v>
      </c>
    </row>
    <row r="3330" spans="1:10" ht="24" x14ac:dyDescent="0.3">
      <c r="A3330" s="84" t="s">
        <v>7558</v>
      </c>
      <c r="B3330" s="85" t="s">
        <v>145</v>
      </c>
      <c r="C3330" s="85" t="s">
        <v>145</v>
      </c>
      <c r="D3330" s="85" t="s">
        <v>7559</v>
      </c>
      <c r="E3330" s="85" t="s">
        <v>100</v>
      </c>
      <c r="F3330" s="85" t="s">
        <v>130</v>
      </c>
      <c r="G3330" s="85" t="s">
        <v>252</v>
      </c>
      <c r="H3330" s="86" t="s">
        <v>118</v>
      </c>
      <c r="I3330" s="86">
        <v>44898</v>
      </c>
      <c r="J3330" s="87">
        <v>6919928.6099999985</v>
      </c>
    </row>
    <row r="3331" spans="1:10" x14ac:dyDescent="0.3">
      <c r="A3331" s="84" t="s">
        <v>7560</v>
      </c>
      <c r="B3331" s="85" t="s">
        <v>145</v>
      </c>
      <c r="C3331" s="85" t="s">
        <v>145</v>
      </c>
      <c r="D3331" s="85" t="s">
        <v>7561</v>
      </c>
      <c r="E3331" s="85" t="s">
        <v>100</v>
      </c>
      <c r="F3331" s="85" t="s">
        <v>100</v>
      </c>
      <c r="G3331" s="85" t="s">
        <v>100</v>
      </c>
      <c r="H3331" s="86" t="s">
        <v>118</v>
      </c>
      <c r="I3331" s="86">
        <v>44837</v>
      </c>
      <c r="J3331" s="87">
        <v>11628080</v>
      </c>
    </row>
    <row r="3332" spans="1:10" x14ac:dyDescent="0.3">
      <c r="A3332" s="84" t="s">
        <v>7562</v>
      </c>
      <c r="B3332" s="85" t="s">
        <v>145</v>
      </c>
      <c r="C3332" s="85" t="s">
        <v>145</v>
      </c>
      <c r="D3332" s="85" t="s">
        <v>7563</v>
      </c>
      <c r="E3332" s="85" t="s">
        <v>100</v>
      </c>
      <c r="F3332" s="85" t="s">
        <v>135</v>
      </c>
      <c r="G3332" s="85" t="s">
        <v>136</v>
      </c>
      <c r="H3332" s="86" t="s">
        <v>118</v>
      </c>
      <c r="I3332" s="86">
        <v>45385</v>
      </c>
      <c r="J3332" s="87">
        <v>19942137.239999995</v>
      </c>
    </row>
    <row r="3333" spans="1:10" x14ac:dyDescent="0.3">
      <c r="A3333" s="84" t="s">
        <v>7564</v>
      </c>
      <c r="B3333" s="85" t="s">
        <v>188</v>
      </c>
      <c r="C3333" s="85" t="s">
        <v>188</v>
      </c>
      <c r="D3333" s="85" t="s">
        <v>7565</v>
      </c>
      <c r="E3333" s="85" t="s">
        <v>100</v>
      </c>
      <c r="F3333" s="85" t="s">
        <v>158</v>
      </c>
      <c r="G3333" s="85" t="s">
        <v>385</v>
      </c>
      <c r="H3333" s="86" t="s">
        <v>118</v>
      </c>
      <c r="I3333" s="86">
        <v>44900</v>
      </c>
      <c r="J3333" s="87">
        <v>9956361.0899999924</v>
      </c>
    </row>
    <row r="3334" spans="1:10" ht="24" x14ac:dyDescent="0.3">
      <c r="A3334" s="84" t="s">
        <v>7566</v>
      </c>
      <c r="B3334" s="85" t="s">
        <v>145</v>
      </c>
      <c r="C3334" s="85" t="s">
        <v>145</v>
      </c>
      <c r="D3334" s="85" t="s">
        <v>7567</v>
      </c>
      <c r="E3334" s="85" t="s">
        <v>100</v>
      </c>
      <c r="F3334" s="85" t="s">
        <v>100</v>
      </c>
      <c r="G3334" s="85" t="s">
        <v>100</v>
      </c>
      <c r="H3334" s="86" t="s">
        <v>118</v>
      </c>
      <c r="I3334" s="86">
        <v>45082</v>
      </c>
      <c r="J3334" s="87">
        <v>1203170</v>
      </c>
    </row>
    <row r="3335" spans="1:10" ht="36" x14ac:dyDescent="0.3">
      <c r="A3335" s="84" t="s">
        <v>7568</v>
      </c>
      <c r="B3335" s="85" t="s">
        <v>145</v>
      </c>
      <c r="C3335" s="85" t="s">
        <v>145</v>
      </c>
      <c r="D3335" s="85" t="s">
        <v>7569</v>
      </c>
      <c r="E3335" s="85" t="s">
        <v>100</v>
      </c>
      <c r="F3335" s="85" t="s">
        <v>7570</v>
      </c>
      <c r="G3335" s="85" t="s">
        <v>7571</v>
      </c>
      <c r="H3335" s="86" t="s">
        <v>118</v>
      </c>
      <c r="I3335" s="86">
        <v>45265</v>
      </c>
      <c r="J3335" s="87">
        <v>2454410.31</v>
      </c>
    </row>
    <row r="3336" spans="1:10" ht="36" x14ac:dyDescent="0.3">
      <c r="A3336" s="84" t="s">
        <v>7572</v>
      </c>
      <c r="B3336" s="85" t="s">
        <v>145</v>
      </c>
      <c r="C3336" s="85" t="s">
        <v>145</v>
      </c>
      <c r="D3336" s="85" t="s">
        <v>7573</v>
      </c>
      <c r="E3336" s="85" t="s">
        <v>100</v>
      </c>
      <c r="F3336" s="85" t="s">
        <v>158</v>
      </c>
      <c r="G3336" s="85" t="s">
        <v>1348</v>
      </c>
      <c r="H3336" s="86" t="s">
        <v>118</v>
      </c>
      <c r="I3336" s="86">
        <v>44901</v>
      </c>
      <c r="J3336" s="87">
        <v>3156417.7300000004</v>
      </c>
    </row>
    <row r="3337" spans="1:10" ht="36" x14ac:dyDescent="0.3">
      <c r="A3337" s="84" t="s">
        <v>7574</v>
      </c>
      <c r="B3337" s="85" t="s">
        <v>145</v>
      </c>
      <c r="C3337" s="85" t="s">
        <v>145</v>
      </c>
      <c r="D3337" s="85" t="s">
        <v>7575</v>
      </c>
      <c r="E3337" s="85" t="s">
        <v>100</v>
      </c>
      <c r="F3337" s="85" t="s">
        <v>7576</v>
      </c>
      <c r="G3337" s="85" t="s">
        <v>7577</v>
      </c>
      <c r="H3337" s="86" t="s">
        <v>118</v>
      </c>
      <c r="I3337" s="86">
        <v>44902</v>
      </c>
      <c r="J3337" s="87">
        <v>6555199.2600000007</v>
      </c>
    </row>
    <row r="3338" spans="1:10" ht="24" x14ac:dyDescent="0.3">
      <c r="A3338" s="84" t="s">
        <v>7578</v>
      </c>
      <c r="B3338" s="85" t="s">
        <v>145</v>
      </c>
      <c r="C3338" s="85" t="s">
        <v>145</v>
      </c>
      <c r="D3338" s="85" t="s">
        <v>7579</v>
      </c>
      <c r="E3338" s="85" t="s">
        <v>100</v>
      </c>
      <c r="F3338" s="85" t="s">
        <v>100</v>
      </c>
      <c r="G3338" s="85" t="s">
        <v>100</v>
      </c>
      <c r="H3338" s="86" t="s">
        <v>118</v>
      </c>
      <c r="I3338" s="86">
        <v>44965</v>
      </c>
      <c r="J3338" s="87">
        <v>3549990</v>
      </c>
    </row>
    <row r="3339" spans="1:10" ht="36" x14ac:dyDescent="0.3">
      <c r="A3339" s="84" t="s">
        <v>7580</v>
      </c>
      <c r="B3339" s="85" t="s">
        <v>145</v>
      </c>
      <c r="C3339" s="85" t="s">
        <v>145</v>
      </c>
      <c r="D3339" s="85" t="s">
        <v>7581</v>
      </c>
      <c r="E3339" s="85" t="s">
        <v>100</v>
      </c>
      <c r="F3339" s="85" t="s">
        <v>100</v>
      </c>
      <c r="G3339" s="85" t="s">
        <v>100</v>
      </c>
      <c r="H3339" s="86" t="s">
        <v>118</v>
      </c>
      <c r="I3339" s="86">
        <v>45146</v>
      </c>
      <c r="J3339" s="87">
        <v>3759170</v>
      </c>
    </row>
    <row r="3340" spans="1:10" x14ac:dyDescent="0.3">
      <c r="A3340" s="84" t="s">
        <v>7582</v>
      </c>
      <c r="B3340" s="85" t="s">
        <v>145</v>
      </c>
      <c r="C3340" s="85" t="s">
        <v>145</v>
      </c>
      <c r="D3340" s="85" t="s">
        <v>7583</v>
      </c>
      <c r="E3340" s="85" t="s">
        <v>100</v>
      </c>
      <c r="F3340" s="85" t="s">
        <v>100</v>
      </c>
      <c r="G3340" s="85" t="s">
        <v>100</v>
      </c>
      <c r="H3340" s="86" t="s">
        <v>118</v>
      </c>
      <c r="I3340" s="86">
        <v>45238</v>
      </c>
      <c r="J3340" s="87">
        <v>81130</v>
      </c>
    </row>
    <row r="3341" spans="1:10" ht="24" x14ac:dyDescent="0.3">
      <c r="A3341" s="84" t="s">
        <v>7584</v>
      </c>
      <c r="B3341" s="85" t="s">
        <v>145</v>
      </c>
      <c r="C3341" s="85" t="s">
        <v>145</v>
      </c>
      <c r="D3341" s="85" t="s">
        <v>7585</v>
      </c>
      <c r="E3341" s="85" t="s">
        <v>100</v>
      </c>
      <c r="F3341" s="85" t="s">
        <v>336</v>
      </c>
      <c r="G3341" s="85" t="s">
        <v>1809</v>
      </c>
      <c r="H3341" s="86" t="s">
        <v>118</v>
      </c>
      <c r="I3341" s="86">
        <v>45268</v>
      </c>
      <c r="J3341" s="87">
        <v>1078954.17</v>
      </c>
    </row>
    <row r="3342" spans="1:10" ht="24" x14ac:dyDescent="0.3">
      <c r="A3342" s="84" t="s">
        <v>7586</v>
      </c>
      <c r="B3342" s="85" t="s">
        <v>145</v>
      </c>
      <c r="C3342" s="85" t="s">
        <v>145</v>
      </c>
      <c r="D3342" s="85" t="s">
        <v>7587</v>
      </c>
      <c r="E3342" s="85" t="s">
        <v>1318</v>
      </c>
      <c r="F3342" s="85" t="s">
        <v>100</v>
      </c>
      <c r="G3342" s="85" t="s">
        <v>100</v>
      </c>
      <c r="H3342" s="86" t="s">
        <v>118</v>
      </c>
      <c r="I3342" s="86">
        <v>45071</v>
      </c>
      <c r="J3342" s="87">
        <v>1518343.25</v>
      </c>
    </row>
    <row r="3343" spans="1:10" ht="24" x14ac:dyDescent="0.3">
      <c r="A3343" s="84" t="s">
        <v>7588</v>
      </c>
      <c r="B3343" s="85" t="s">
        <v>145</v>
      </c>
      <c r="C3343" s="85" t="s">
        <v>145</v>
      </c>
      <c r="D3343" s="85" t="s">
        <v>7589</v>
      </c>
      <c r="E3343" s="85" t="s">
        <v>100</v>
      </c>
      <c r="F3343" s="85" t="s">
        <v>100</v>
      </c>
      <c r="G3343" s="85" t="s">
        <v>100</v>
      </c>
      <c r="H3343" s="86" t="s">
        <v>118</v>
      </c>
      <c r="I3343" s="86">
        <v>45299</v>
      </c>
      <c r="J3343" s="87">
        <v>779970</v>
      </c>
    </row>
    <row r="3344" spans="1:10" ht="24" x14ac:dyDescent="0.3">
      <c r="A3344" s="84" t="s">
        <v>7590</v>
      </c>
      <c r="B3344" s="85" t="s">
        <v>145</v>
      </c>
      <c r="C3344" s="85" t="s">
        <v>145</v>
      </c>
      <c r="D3344" s="85" t="s">
        <v>7591</v>
      </c>
      <c r="E3344" s="85" t="s">
        <v>100</v>
      </c>
      <c r="F3344" s="85" t="s">
        <v>130</v>
      </c>
      <c r="G3344" s="85" t="s">
        <v>2451</v>
      </c>
      <c r="H3344" s="86" t="s">
        <v>118</v>
      </c>
      <c r="I3344" s="86">
        <v>44904</v>
      </c>
      <c r="J3344" s="87">
        <v>3673149.07</v>
      </c>
    </row>
    <row r="3345" spans="1:10" x14ac:dyDescent="0.3">
      <c r="A3345" s="84" t="s">
        <v>7592</v>
      </c>
      <c r="B3345" s="85" t="s">
        <v>4741</v>
      </c>
      <c r="C3345" s="85" t="s">
        <v>4741</v>
      </c>
      <c r="D3345" s="85" t="s">
        <v>7593</v>
      </c>
      <c r="E3345" s="85" t="s">
        <v>100</v>
      </c>
      <c r="F3345" s="85" t="s">
        <v>455</v>
      </c>
      <c r="G3345" s="85" t="s">
        <v>7594</v>
      </c>
      <c r="H3345" s="86" t="s">
        <v>118</v>
      </c>
      <c r="I3345" s="86">
        <v>44904</v>
      </c>
      <c r="J3345" s="87">
        <v>1300068.93</v>
      </c>
    </row>
    <row r="3346" spans="1:10" ht="36" x14ac:dyDescent="0.3">
      <c r="A3346" s="84" t="s">
        <v>7595</v>
      </c>
      <c r="B3346" s="85" t="s">
        <v>7596</v>
      </c>
      <c r="C3346" s="85" t="s">
        <v>6066</v>
      </c>
      <c r="D3346" s="85" t="s">
        <v>7597</v>
      </c>
      <c r="E3346" s="85" t="s">
        <v>6468</v>
      </c>
      <c r="F3346" s="85" t="s">
        <v>100</v>
      </c>
      <c r="G3346" s="85" t="s">
        <v>100</v>
      </c>
      <c r="H3346" s="86" t="s">
        <v>118</v>
      </c>
      <c r="I3346" s="86">
        <v>45086</v>
      </c>
      <c r="J3346" s="87">
        <v>4149510.17</v>
      </c>
    </row>
    <row r="3347" spans="1:10" ht="24" x14ac:dyDescent="0.3">
      <c r="A3347" s="84" t="s">
        <v>7598</v>
      </c>
      <c r="B3347" s="85" t="s">
        <v>7596</v>
      </c>
      <c r="C3347" s="85" t="s">
        <v>6066</v>
      </c>
      <c r="D3347" s="85" t="s">
        <v>7599</v>
      </c>
      <c r="E3347" s="85" t="s">
        <v>6468</v>
      </c>
      <c r="F3347" s="85" t="s">
        <v>100</v>
      </c>
      <c r="G3347" s="85" t="s">
        <v>100</v>
      </c>
      <c r="H3347" s="86" t="s">
        <v>118</v>
      </c>
      <c r="I3347" s="86">
        <v>45086</v>
      </c>
      <c r="J3347" s="87">
        <v>4999493.4799999995</v>
      </c>
    </row>
    <row r="3348" spans="1:10" ht="48" x14ac:dyDescent="0.3">
      <c r="A3348" s="84" t="s">
        <v>7600</v>
      </c>
      <c r="B3348" s="85" t="s">
        <v>115</v>
      </c>
      <c r="C3348" s="85" t="s">
        <v>115</v>
      </c>
      <c r="D3348" s="85" t="s">
        <v>7601</v>
      </c>
      <c r="E3348" s="85" t="s">
        <v>100</v>
      </c>
      <c r="F3348" s="85" t="s">
        <v>130</v>
      </c>
      <c r="G3348" s="85" t="s">
        <v>2641</v>
      </c>
      <c r="H3348" s="86" t="s">
        <v>118</v>
      </c>
      <c r="I3348" s="86">
        <v>45453</v>
      </c>
      <c r="J3348" s="87">
        <v>2793857</v>
      </c>
    </row>
    <row r="3349" spans="1:10" x14ac:dyDescent="0.3">
      <c r="A3349" s="84" t="s">
        <v>7602</v>
      </c>
      <c r="B3349" s="85" t="s">
        <v>145</v>
      </c>
      <c r="C3349" s="85" t="s">
        <v>145</v>
      </c>
      <c r="D3349" s="85" t="s">
        <v>7603</v>
      </c>
      <c r="E3349" s="85" t="s">
        <v>100</v>
      </c>
      <c r="F3349" s="85" t="s">
        <v>100</v>
      </c>
      <c r="G3349" s="85" t="s">
        <v>100</v>
      </c>
      <c r="H3349" s="86" t="s">
        <v>118</v>
      </c>
      <c r="I3349" s="86">
        <v>45392</v>
      </c>
      <c r="J3349" s="87">
        <v>792230</v>
      </c>
    </row>
    <row r="3350" spans="1:10" ht="36" x14ac:dyDescent="0.3">
      <c r="A3350" s="84" t="s">
        <v>7604</v>
      </c>
      <c r="B3350" s="85" t="s">
        <v>145</v>
      </c>
      <c r="C3350" s="85" t="s">
        <v>145</v>
      </c>
      <c r="D3350" s="85" t="s">
        <v>7605</v>
      </c>
      <c r="E3350" s="85" t="s">
        <v>100</v>
      </c>
      <c r="F3350" s="85" t="s">
        <v>602</v>
      </c>
      <c r="G3350" s="85" t="s">
        <v>603</v>
      </c>
      <c r="H3350" s="86" t="s">
        <v>118</v>
      </c>
      <c r="I3350" s="86">
        <v>45149</v>
      </c>
      <c r="J3350" s="87">
        <v>4639786.2299999995</v>
      </c>
    </row>
    <row r="3351" spans="1:10" x14ac:dyDescent="0.3">
      <c r="A3351" s="84" t="s">
        <v>7606</v>
      </c>
      <c r="B3351" s="85" t="s">
        <v>145</v>
      </c>
      <c r="C3351" s="85" t="s">
        <v>145</v>
      </c>
      <c r="D3351" s="85" t="s">
        <v>7607</v>
      </c>
      <c r="E3351" s="85" t="s">
        <v>100</v>
      </c>
      <c r="F3351" s="85" t="s">
        <v>173</v>
      </c>
      <c r="G3351" s="85" t="s">
        <v>850</v>
      </c>
      <c r="H3351" s="86" t="s">
        <v>118</v>
      </c>
      <c r="I3351" s="86">
        <v>45271</v>
      </c>
      <c r="J3351" s="87">
        <v>5017222.07</v>
      </c>
    </row>
    <row r="3352" spans="1:10" ht="36" x14ac:dyDescent="0.3">
      <c r="A3352" s="84" t="s">
        <v>7608</v>
      </c>
      <c r="B3352" s="85" t="s">
        <v>145</v>
      </c>
      <c r="C3352" s="85" t="s">
        <v>145</v>
      </c>
      <c r="D3352" s="85" t="s">
        <v>7609</v>
      </c>
      <c r="E3352" s="85" t="s">
        <v>100</v>
      </c>
      <c r="F3352" s="85" t="s">
        <v>709</v>
      </c>
      <c r="G3352" s="85" t="s">
        <v>7610</v>
      </c>
      <c r="H3352" s="86" t="s">
        <v>118</v>
      </c>
      <c r="I3352" s="86">
        <v>45637</v>
      </c>
      <c r="J3352" s="87">
        <v>523687.02</v>
      </c>
    </row>
    <row r="3353" spans="1:10" ht="36" x14ac:dyDescent="0.3">
      <c r="A3353" s="84" t="s">
        <v>7611</v>
      </c>
      <c r="B3353" s="85" t="s">
        <v>145</v>
      </c>
      <c r="C3353" s="85" t="s">
        <v>145</v>
      </c>
      <c r="D3353" s="85" t="s">
        <v>7612</v>
      </c>
      <c r="E3353" s="85" t="s">
        <v>100</v>
      </c>
      <c r="F3353" s="85" t="s">
        <v>130</v>
      </c>
      <c r="G3353" s="85" t="s">
        <v>3472</v>
      </c>
      <c r="H3353" s="86" t="s">
        <v>118</v>
      </c>
      <c r="I3353" s="86">
        <v>45637</v>
      </c>
      <c r="J3353" s="87">
        <v>971088.35</v>
      </c>
    </row>
    <row r="3354" spans="1:10" ht="24" x14ac:dyDescent="0.3">
      <c r="A3354" s="84" t="s">
        <v>7613</v>
      </c>
      <c r="B3354" s="85" t="s">
        <v>145</v>
      </c>
      <c r="C3354" s="85" t="s">
        <v>145</v>
      </c>
      <c r="D3354" s="85" t="s">
        <v>7614</v>
      </c>
      <c r="E3354" s="85" t="s">
        <v>100</v>
      </c>
      <c r="F3354" s="85" t="s">
        <v>100</v>
      </c>
      <c r="G3354" s="85" t="s">
        <v>100</v>
      </c>
      <c r="H3354" s="86" t="s">
        <v>118</v>
      </c>
      <c r="I3354" s="86">
        <v>44998</v>
      </c>
      <c r="J3354" s="87">
        <v>378000</v>
      </c>
    </row>
    <row r="3355" spans="1:10" ht="36" x14ac:dyDescent="0.3">
      <c r="A3355" s="84" t="s">
        <v>7615</v>
      </c>
      <c r="B3355" s="85" t="s">
        <v>3355</v>
      </c>
      <c r="C3355" s="85" t="s">
        <v>3355</v>
      </c>
      <c r="D3355" s="85" t="s">
        <v>7616</v>
      </c>
      <c r="E3355" s="85" t="s">
        <v>2932</v>
      </c>
      <c r="F3355" s="85" t="s">
        <v>100</v>
      </c>
      <c r="G3355" s="85" t="s">
        <v>100</v>
      </c>
      <c r="H3355" s="86" t="s">
        <v>118</v>
      </c>
      <c r="I3355" s="86">
        <v>44986</v>
      </c>
      <c r="J3355" s="87">
        <v>796400</v>
      </c>
    </row>
    <row r="3356" spans="1:10" ht="36" x14ac:dyDescent="0.3">
      <c r="A3356" s="84" t="s">
        <v>7617</v>
      </c>
      <c r="B3356" s="85" t="s">
        <v>145</v>
      </c>
      <c r="C3356" s="85" t="s">
        <v>145</v>
      </c>
      <c r="D3356" s="85" t="s">
        <v>7618</v>
      </c>
      <c r="E3356" s="85" t="s">
        <v>100</v>
      </c>
      <c r="F3356" s="85" t="s">
        <v>100</v>
      </c>
      <c r="G3356" s="85" t="s">
        <v>100</v>
      </c>
      <c r="H3356" s="86" t="s">
        <v>118</v>
      </c>
      <c r="I3356" s="86">
        <v>45454</v>
      </c>
      <c r="J3356" s="87">
        <v>1398100</v>
      </c>
    </row>
    <row r="3357" spans="1:10" x14ac:dyDescent="0.3">
      <c r="A3357" s="84" t="s">
        <v>7619</v>
      </c>
      <c r="B3357" s="85" t="s">
        <v>145</v>
      </c>
      <c r="C3357" s="85" t="s">
        <v>145</v>
      </c>
      <c r="D3357" s="85" t="s">
        <v>7620</v>
      </c>
      <c r="E3357" s="85" t="s">
        <v>100</v>
      </c>
      <c r="F3357" s="85" t="s">
        <v>100</v>
      </c>
      <c r="G3357" s="85" t="s">
        <v>100</v>
      </c>
      <c r="H3357" s="86" t="s">
        <v>118</v>
      </c>
      <c r="I3357" s="86">
        <v>45727</v>
      </c>
      <c r="J3357" s="87">
        <v>444060</v>
      </c>
    </row>
    <row r="3358" spans="1:10" ht="60" x14ac:dyDescent="0.3">
      <c r="A3358" s="84" t="s">
        <v>7621</v>
      </c>
      <c r="B3358" s="85" t="s">
        <v>145</v>
      </c>
      <c r="C3358" s="85" t="s">
        <v>145</v>
      </c>
      <c r="D3358" s="85" t="s">
        <v>7622</v>
      </c>
      <c r="E3358" s="85" t="s">
        <v>100</v>
      </c>
      <c r="F3358" s="85" t="s">
        <v>158</v>
      </c>
      <c r="G3358" s="85" t="s">
        <v>286</v>
      </c>
      <c r="H3358" s="86" t="s">
        <v>118</v>
      </c>
      <c r="I3358" s="86">
        <v>45272</v>
      </c>
      <c r="J3358" s="87">
        <v>2527141.89</v>
      </c>
    </row>
    <row r="3359" spans="1:10" ht="24" x14ac:dyDescent="0.3">
      <c r="A3359" s="84" t="s">
        <v>7623</v>
      </c>
      <c r="B3359" s="85" t="s">
        <v>145</v>
      </c>
      <c r="C3359" s="85" t="s">
        <v>145</v>
      </c>
      <c r="D3359" s="85" t="s">
        <v>7624</v>
      </c>
      <c r="E3359" s="85" t="s">
        <v>100</v>
      </c>
      <c r="F3359" s="85" t="s">
        <v>100</v>
      </c>
      <c r="G3359" s="85" t="s">
        <v>100</v>
      </c>
      <c r="H3359" s="86" t="s">
        <v>118</v>
      </c>
      <c r="I3359" s="86">
        <v>45272</v>
      </c>
      <c r="J3359" s="87">
        <v>1692210</v>
      </c>
    </row>
    <row r="3360" spans="1:10" ht="24" x14ac:dyDescent="0.3">
      <c r="A3360" s="84" t="s">
        <v>7625</v>
      </c>
      <c r="B3360" s="85" t="s">
        <v>145</v>
      </c>
      <c r="C3360" s="85" t="s">
        <v>145</v>
      </c>
      <c r="D3360" s="85" t="s">
        <v>7626</v>
      </c>
      <c r="E3360" s="85" t="s">
        <v>100</v>
      </c>
      <c r="F3360" s="85" t="s">
        <v>100</v>
      </c>
      <c r="G3360" s="85" t="s">
        <v>100</v>
      </c>
      <c r="H3360" s="86" t="s">
        <v>118</v>
      </c>
      <c r="I3360" s="86">
        <v>44965</v>
      </c>
      <c r="J3360" s="87">
        <v>1219920</v>
      </c>
    </row>
    <row r="3361" spans="1:10" ht="24" x14ac:dyDescent="0.3">
      <c r="A3361" s="84" t="s">
        <v>7627</v>
      </c>
      <c r="B3361" s="85" t="s">
        <v>145</v>
      </c>
      <c r="C3361" s="85" t="s">
        <v>145</v>
      </c>
      <c r="D3361" s="85" t="s">
        <v>7628</v>
      </c>
      <c r="E3361" s="85" t="s">
        <v>100</v>
      </c>
      <c r="F3361" s="85" t="s">
        <v>100</v>
      </c>
      <c r="G3361" s="85" t="s">
        <v>100</v>
      </c>
      <c r="H3361" s="86" t="s">
        <v>118</v>
      </c>
      <c r="I3361" s="86">
        <v>45272</v>
      </c>
      <c r="J3361" s="87">
        <v>374200</v>
      </c>
    </row>
    <row r="3362" spans="1:10" ht="36" x14ac:dyDescent="0.3">
      <c r="A3362" s="84" t="s">
        <v>7629</v>
      </c>
      <c r="B3362" s="85" t="s">
        <v>145</v>
      </c>
      <c r="C3362" s="85" t="s">
        <v>145</v>
      </c>
      <c r="D3362" s="85" t="s">
        <v>7630</v>
      </c>
      <c r="E3362" s="85" t="s">
        <v>100</v>
      </c>
      <c r="F3362" s="85" t="s">
        <v>196</v>
      </c>
      <c r="G3362" s="85" t="s">
        <v>4809</v>
      </c>
      <c r="H3362" s="86" t="s">
        <v>118</v>
      </c>
      <c r="I3362" s="86">
        <v>45203</v>
      </c>
      <c r="J3362" s="87">
        <v>1699578</v>
      </c>
    </row>
    <row r="3363" spans="1:10" ht="24" x14ac:dyDescent="0.3">
      <c r="A3363" s="84" t="s">
        <v>7631</v>
      </c>
      <c r="B3363" s="85" t="s">
        <v>145</v>
      </c>
      <c r="C3363" s="85" t="s">
        <v>145</v>
      </c>
      <c r="D3363" s="85" t="s">
        <v>7632</v>
      </c>
      <c r="E3363" s="85" t="s">
        <v>100</v>
      </c>
      <c r="F3363" s="85" t="s">
        <v>100</v>
      </c>
      <c r="G3363" s="85" t="s">
        <v>100</v>
      </c>
      <c r="H3363" s="86" t="s">
        <v>118</v>
      </c>
      <c r="I3363" s="86">
        <v>45394</v>
      </c>
      <c r="J3363" s="87">
        <v>107310</v>
      </c>
    </row>
    <row r="3364" spans="1:10" x14ac:dyDescent="0.3">
      <c r="A3364" s="84" t="s">
        <v>7633</v>
      </c>
      <c r="B3364" s="85" t="s">
        <v>145</v>
      </c>
      <c r="C3364" s="85" t="s">
        <v>145</v>
      </c>
      <c r="D3364" s="85" t="s">
        <v>7634</v>
      </c>
      <c r="E3364" s="85" t="s">
        <v>100</v>
      </c>
      <c r="F3364" s="85" t="s">
        <v>100</v>
      </c>
      <c r="G3364" s="85" t="s">
        <v>100</v>
      </c>
      <c r="H3364" s="86" t="s">
        <v>118</v>
      </c>
      <c r="I3364" s="86">
        <v>45455</v>
      </c>
      <c r="J3364" s="87">
        <v>1246640</v>
      </c>
    </row>
    <row r="3365" spans="1:10" x14ac:dyDescent="0.3">
      <c r="A3365" s="84" t="s">
        <v>7635</v>
      </c>
      <c r="B3365" s="85" t="s">
        <v>145</v>
      </c>
      <c r="C3365" s="85" t="s">
        <v>145</v>
      </c>
      <c r="D3365" s="85" t="s">
        <v>7636</v>
      </c>
      <c r="E3365" s="85" t="s">
        <v>100</v>
      </c>
      <c r="F3365" s="85" t="s">
        <v>135</v>
      </c>
      <c r="G3365" s="85" t="s">
        <v>136</v>
      </c>
      <c r="H3365" s="86" t="s">
        <v>118</v>
      </c>
      <c r="I3365" s="86">
        <v>45082</v>
      </c>
      <c r="J3365" s="87">
        <v>4969913.1899999995</v>
      </c>
    </row>
    <row r="3366" spans="1:10" x14ac:dyDescent="0.3">
      <c r="A3366" s="84" t="s">
        <v>7637</v>
      </c>
      <c r="B3366" s="85" t="s">
        <v>145</v>
      </c>
      <c r="C3366" s="85" t="s">
        <v>145</v>
      </c>
      <c r="D3366" s="85" t="s">
        <v>7638</v>
      </c>
      <c r="E3366" s="85" t="s">
        <v>100</v>
      </c>
      <c r="F3366" s="85" t="s">
        <v>100</v>
      </c>
      <c r="G3366" s="85" t="s">
        <v>100</v>
      </c>
      <c r="H3366" s="86" t="s">
        <v>118</v>
      </c>
      <c r="I3366" s="86">
        <v>45485</v>
      </c>
      <c r="J3366" s="87">
        <v>769500</v>
      </c>
    </row>
    <row r="3367" spans="1:10" ht="24" x14ac:dyDescent="0.3">
      <c r="A3367" s="84" t="s">
        <v>7639</v>
      </c>
      <c r="B3367" s="85" t="s">
        <v>145</v>
      </c>
      <c r="C3367" s="85" t="s">
        <v>145</v>
      </c>
      <c r="D3367" s="85" t="s">
        <v>7640</v>
      </c>
      <c r="E3367" s="85" t="s">
        <v>100</v>
      </c>
      <c r="F3367" s="85" t="s">
        <v>100</v>
      </c>
      <c r="G3367" s="85" t="s">
        <v>100</v>
      </c>
      <c r="H3367" s="86" t="s">
        <v>118</v>
      </c>
      <c r="I3367" s="86">
        <v>45485</v>
      </c>
      <c r="J3367" s="87">
        <v>352600</v>
      </c>
    </row>
    <row r="3368" spans="1:10" ht="24" x14ac:dyDescent="0.3">
      <c r="A3368" s="84" t="s">
        <v>7641</v>
      </c>
      <c r="B3368" s="85" t="s">
        <v>145</v>
      </c>
      <c r="C3368" s="85" t="s">
        <v>145</v>
      </c>
      <c r="D3368" s="85" t="s">
        <v>7642</v>
      </c>
      <c r="E3368" s="85" t="s">
        <v>100</v>
      </c>
      <c r="F3368" s="85" t="s">
        <v>100</v>
      </c>
      <c r="G3368" s="85" t="s">
        <v>100</v>
      </c>
      <c r="H3368" s="86" t="s">
        <v>118</v>
      </c>
      <c r="I3368" s="86">
        <v>44694</v>
      </c>
      <c r="J3368" s="87">
        <v>2601000</v>
      </c>
    </row>
    <row r="3369" spans="1:10" ht="36" x14ac:dyDescent="0.3">
      <c r="A3369" s="84" t="s">
        <v>7643</v>
      </c>
      <c r="B3369" s="85" t="s">
        <v>145</v>
      </c>
      <c r="C3369" s="85" t="s">
        <v>145</v>
      </c>
      <c r="D3369" s="85" t="s">
        <v>7644</v>
      </c>
      <c r="E3369" s="85" t="s">
        <v>100</v>
      </c>
      <c r="F3369" s="85" t="s">
        <v>218</v>
      </c>
      <c r="G3369" s="85" t="s">
        <v>1014</v>
      </c>
      <c r="H3369" s="86" t="s">
        <v>118</v>
      </c>
      <c r="I3369" s="86">
        <v>44908</v>
      </c>
      <c r="J3369" s="87">
        <v>3114178.5599999996</v>
      </c>
    </row>
    <row r="3370" spans="1:10" ht="24" x14ac:dyDescent="0.3">
      <c r="A3370" s="84" t="s">
        <v>7645</v>
      </c>
      <c r="B3370" s="85" t="s">
        <v>145</v>
      </c>
      <c r="C3370" s="85" t="s">
        <v>145</v>
      </c>
      <c r="D3370" s="85" t="s">
        <v>7646</v>
      </c>
      <c r="E3370" s="85" t="s">
        <v>100</v>
      </c>
      <c r="F3370" s="85" t="s">
        <v>100</v>
      </c>
      <c r="G3370" s="85" t="s">
        <v>100</v>
      </c>
      <c r="H3370" s="86" t="s">
        <v>118</v>
      </c>
      <c r="I3370" s="86">
        <v>45182</v>
      </c>
      <c r="J3370" s="87">
        <v>10360</v>
      </c>
    </row>
    <row r="3371" spans="1:10" ht="36" x14ac:dyDescent="0.3">
      <c r="A3371" s="84" t="s">
        <v>7647</v>
      </c>
      <c r="B3371" s="85" t="s">
        <v>145</v>
      </c>
      <c r="C3371" s="85" t="s">
        <v>145</v>
      </c>
      <c r="D3371" s="85" t="s">
        <v>7648</v>
      </c>
      <c r="E3371" s="85" t="s">
        <v>100</v>
      </c>
      <c r="F3371" s="85" t="s">
        <v>1133</v>
      </c>
      <c r="G3371" s="85" t="s">
        <v>1134</v>
      </c>
      <c r="H3371" s="86" t="s">
        <v>118</v>
      </c>
      <c r="I3371" s="86">
        <v>45456</v>
      </c>
      <c r="J3371" s="87">
        <v>4938192.1400000006</v>
      </c>
    </row>
    <row r="3372" spans="1:10" ht="24" x14ac:dyDescent="0.3">
      <c r="A3372" s="84" t="s">
        <v>7649</v>
      </c>
      <c r="B3372" s="85" t="s">
        <v>145</v>
      </c>
      <c r="C3372" s="85" t="s">
        <v>145</v>
      </c>
      <c r="D3372" s="85" t="s">
        <v>7650</v>
      </c>
      <c r="E3372" s="85" t="s">
        <v>100</v>
      </c>
      <c r="F3372" s="85" t="s">
        <v>162</v>
      </c>
      <c r="G3372" s="85" t="s">
        <v>163</v>
      </c>
      <c r="H3372" s="86" t="s">
        <v>118</v>
      </c>
      <c r="I3372" s="86">
        <v>44909</v>
      </c>
      <c r="J3372" s="87">
        <v>12988904.260000002</v>
      </c>
    </row>
    <row r="3373" spans="1:10" ht="24" x14ac:dyDescent="0.3">
      <c r="A3373" s="84" t="s">
        <v>7651</v>
      </c>
      <c r="B3373" s="85" t="s">
        <v>3937</v>
      </c>
      <c r="C3373" s="85" t="s">
        <v>3654</v>
      </c>
      <c r="D3373" s="85" t="s">
        <v>7652</v>
      </c>
      <c r="E3373" s="85" t="s">
        <v>100</v>
      </c>
      <c r="F3373" s="85" t="s">
        <v>139</v>
      </c>
      <c r="G3373" s="85" t="s">
        <v>1362</v>
      </c>
      <c r="H3373" s="86" t="s">
        <v>118</v>
      </c>
      <c r="I3373" s="86">
        <v>44545</v>
      </c>
      <c r="J3373" s="87">
        <v>9744675.8200000003</v>
      </c>
    </row>
    <row r="3374" spans="1:10" x14ac:dyDescent="0.3">
      <c r="A3374" s="84" t="s">
        <v>7653</v>
      </c>
      <c r="B3374" s="85" t="s">
        <v>145</v>
      </c>
      <c r="C3374" s="85" t="s">
        <v>145</v>
      </c>
      <c r="D3374" s="85" t="s">
        <v>7654</v>
      </c>
      <c r="E3374" s="85" t="s">
        <v>100</v>
      </c>
      <c r="F3374" s="85" t="s">
        <v>100</v>
      </c>
      <c r="G3374" s="85" t="s">
        <v>100</v>
      </c>
      <c r="H3374" s="86" t="s">
        <v>118</v>
      </c>
      <c r="I3374" s="86">
        <v>45049</v>
      </c>
      <c r="J3374" s="87">
        <v>2874980</v>
      </c>
    </row>
    <row r="3375" spans="1:10" x14ac:dyDescent="0.3">
      <c r="A3375" s="84" t="s">
        <v>7655</v>
      </c>
      <c r="B3375" s="85" t="s">
        <v>145</v>
      </c>
      <c r="C3375" s="85" t="s">
        <v>145</v>
      </c>
      <c r="D3375" s="85" t="s">
        <v>7656</v>
      </c>
      <c r="E3375" s="85" t="s">
        <v>100</v>
      </c>
      <c r="F3375" s="85" t="s">
        <v>130</v>
      </c>
      <c r="G3375" s="85" t="s">
        <v>3332</v>
      </c>
      <c r="H3375" s="86" t="s">
        <v>118</v>
      </c>
      <c r="I3375" s="86">
        <v>44910</v>
      </c>
      <c r="J3375" s="87">
        <v>5538150.6100000013</v>
      </c>
    </row>
    <row r="3376" spans="1:10" ht="24" x14ac:dyDescent="0.3">
      <c r="A3376" s="84" t="s">
        <v>7657</v>
      </c>
      <c r="B3376" s="85" t="s">
        <v>188</v>
      </c>
      <c r="C3376" s="85" t="s">
        <v>188</v>
      </c>
      <c r="D3376" s="85" t="s">
        <v>7658</v>
      </c>
      <c r="E3376" s="85" t="s">
        <v>7659</v>
      </c>
      <c r="F3376" s="85" t="s">
        <v>158</v>
      </c>
      <c r="G3376" s="85" t="s">
        <v>385</v>
      </c>
      <c r="H3376" s="86" t="s">
        <v>118</v>
      </c>
      <c r="I3376" s="86">
        <v>44911</v>
      </c>
      <c r="J3376" s="87">
        <v>10751916.459999997</v>
      </c>
    </row>
    <row r="3377" spans="1:10" ht="24" x14ac:dyDescent="0.3">
      <c r="A3377" s="84" t="s">
        <v>7660</v>
      </c>
      <c r="B3377" s="85" t="s">
        <v>145</v>
      </c>
      <c r="C3377" s="85" t="s">
        <v>145</v>
      </c>
      <c r="D3377" s="85" t="s">
        <v>7661</v>
      </c>
      <c r="E3377" s="85" t="s">
        <v>100</v>
      </c>
      <c r="F3377" s="85" t="s">
        <v>100</v>
      </c>
      <c r="G3377" s="85" t="s">
        <v>100</v>
      </c>
      <c r="H3377" s="86" t="s">
        <v>118</v>
      </c>
      <c r="I3377" s="86">
        <v>44812</v>
      </c>
      <c r="J3377" s="87">
        <v>1544080</v>
      </c>
    </row>
    <row r="3378" spans="1:10" ht="24" x14ac:dyDescent="0.3">
      <c r="A3378" s="84" t="s">
        <v>7662</v>
      </c>
      <c r="B3378" s="85" t="s">
        <v>145</v>
      </c>
      <c r="C3378" s="85" t="s">
        <v>145</v>
      </c>
      <c r="D3378" s="85" t="s">
        <v>7663</v>
      </c>
      <c r="E3378" s="85" t="s">
        <v>100</v>
      </c>
      <c r="F3378" s="85" t="s">
        <v>577</v>
      </c>
      <c r="G3378" s="85" t="s">
        <v>578</v>
      </c>
      <c r="H3378" s="86" t="s">
        <v>118</v>
      </c>
      <c r="I3378" s="86">
        <v>44911</v>
      </c>
      <c r="J3378" s="87">
        <v>3719264.7300000004</v>
      </c>
    </row>
    <row r="3379" spans="1:10" ht="48" x14ac:dyDescent="0.3">
      <c r="A3379" s="84" t="s">
        <v>7664</v>
      </c>
      <c r="B3379" s="85" t="s">
        <v>145</v>
      </c>
      <c r="C3379" s="85" t="s">
        <v>145</v>
      </c>
      <c r="D3379" s="85" t="s">
        <v>7665</v>
      </c>
      <c r="E3379" s="85" t="s">
        <v>4689</v>
      </c>
      <c r="F3379" s="85" t="s">
        <v>100</v>
      </c>
      <c r="G3379" s="85" t="s">
        <v>100</v>
      </c>
      <c r="H3379" s="86" t="s">
        <v>118</v>
      </c>
      <c r="I3379" s="86">
        <v>45093</v>
      </c>
      <c r="J3379" s="87">
        <v>2105542.6399999997</v>
      </c>
    </row>
    <row r="3380" spans="1:10" x14ac:dyDescent="0.3">
      <c r="A3380" s="84" t="s">
        <v>7666</v>
      </c>
      <c r="B3380" s="85" t="s">
        <v>145</v>
      </c>
      <c r="C3380" s="85" t="s">
        <v>145</v>
      </c>
      <c r="D3380" s="85" t="s">
        <v>7667</v>
      </c>
      <c r="E3380" s="85" t="s">
        <v>100</v>
      </c>
      <c r="F3380" s="85" t="s">
        <v>100</v>
      </c>
      <c r="G3380" s="85" t="s">
        <v>100</v>
      </c>
      <c r="H3380" s="86" t="s">
        <v>118</v>
      </c>
      <c r="I3380" s="86">
        <v>44881</v>
      </c>
      <c r="J3380" s="87">
        <v>3251700</v>
      </c>
    </row>
    <row r="3381" spans="1:10" ht="24" x14ac:dyDescent="0.3">
      <c r="A3381" s="84" t="s">
        <v>7668</v>
      </c>
      <c r="B3381" s="85" t="s">
        <v>145</v>
      </c>
      <c r="C3381" s="85" t="s">
        <v>145</v>
      </c>
      <c r="D3381" s="85" t="s">
        <v>7669</v>
      </c>
      <c r="E3381" s="85" t="s">
        <v>100</v>
      </c>
      <c r="F3381" s="85" t="s">
        <v>130</v>
      </c>
      <c r="G3381" s="85" t="s">
        <v>186</v>
      </c>
      <c r="H3381" s="86" t="s">
        <v>118</v>
      </c>
      <c r="I3381" s="86">
        <v>45642</v>
      </c>
      <c r="J3381" s="87">
        <v>316852.25</v>
      </c>
    </row>
    <row r="3382" spans="1:10" ht="36" x14ac:dyDescent="0.3">
      <c r="A3382" s="84" t="s">
        <v>7670</v>
      </c>
      <c r="B3382" s="85" t="s">
        <v>145</v>
      </c>
      <c r="C3382" s="85" t="s">
        <v>145</v>
      </c>
      <c r="D3382" s="85" t="s">
        <v>7671</v>
      </c>
      <c r="E3382" s="85" t="s">
        <v>100</v>
      </c>
      <c r="F3382" s="85" t="s">
        <v>130</v>
      </c>
      <c r="G3382" s="85" t="s">
        <v>222</v>
      </c>
      <c r="H3382" s="86" t="s">
        <v>118</v>
      </c>
      <c r="I3382" s="86">
        <v>45642</v>
      </c>
      <c r="J3382" s="87">
        <v>553415.05000000005</v>
      </c>
    </row>
    <row r="3383" spans="1:10" ht="24" x14ac:dyDescent="0.3">
      <c r="A3383" s="84" t="s">
        <v>7672</v>
      </c>
      <c r="B3383" s="85" t="s">
        <v>145</v>
      </c>
      <c r="C3383" s="85" t="s">
        <v>145</v>
      </c>
      <c r="D3383" s="85" t="s">
        <v>7673</v>
      </c>
      <c r="E3383" s="85" t="s">
        <v>100</v>
      </c>
      <c r="F3383" s="85" t="s">
        <v>100</v>
      </c>
      <c r="G3383" s="85" t="s">
        <v>100</v>
      </c>
      <c r="H3383" s="86" t="s">
        <v>118</v>
      </c>
      <c r="I3383" s="86">
        <v>45428</v>
      </c>
      <c r="J3383" s="87">
        <v>1714660</v>
      </c>
    </row>
    <row r="3384" spans="1:10" x14ac:dyDescent="0.3">
      <c r="A3384" s="84" t="s">
        <v>7674</v>
      </c>
      <c r="B3384" s="85" t="s">
        <v>145</v>
      </c>
      <c r="C3384" s="85" t="s">
        <v>145</v>
      </c>
      <c r="D3384" s="85" t="s">
        <v>7675</v>
      </c>
      <c r="E3384" s="85" t="s">
        <v>100</v>
      </c>
      <c r="F3384" s="85" t="s">
        <v>100</v>
      </c>
      <c r="G3384" s="85" t="s">
        <v>100</v>
      </c>
      <c r="H3384" s="86" t="s">
        <v>118</v>
      </c>
      <c r="I3384" s="86">
        <v>44858</v>
      </c>
      <c r="J3384" s="87">
        <v>374600</v>
      </c>
    </row>
    <row r="3385" spans="1:10" x14ac:dyDescent="0.3">
      <c r="A3385" s="84" t="s">
        <v>7676</v>
      </c>
      <c r="B3385" s="85" t="s">
        <v>145</v>
      </c>
      <c r="C3385" s="85" t="s">
        <v>145</v>
      </c>
      <c r="D3385" s="85" t="s">
        <v>7677</v>
      </c>
      <c r="E3385" s="85" t="s">
        <v>100</v>
      </c>
      <c r="F3385" s="85" t="s">
        <v>100</v>
      </c>
      <c r="G3385" s="85" t="s">
        <v>100</v>
      </c>
      <c r="H3385" s="86" t="s">
        <v>118</v>
      </c>
      <c r="I3385" s="86">
        <v>45278</v>
      </c>
      <c r="J3385" s="87">
        <v>947220</v>
      </c>
    </row>
    <row r="3386" spans="1:10" ht="24" x14ac:dyDescent="0.3">
      <c r="A3386" s="84" t="s">
        <v>7678</v>
      </c>
      <c r="B3386" s="85" t="s">
        <v>145</v>
      </c>
      <c r="C3386" s="85" t="s">
        <v>145</v>
      </c>
      <c r="D3386" s="85" t="s">
        <v>7679</v>
      </c>
      <c r="E3386" s="85" t="s">
        <v>100</v>
      </c>
      <c r="F3386" s="85" t="s">
        <v>100</v>
      </c>
      <c r="G3386" s="85" t="s">
        <v>100</v>
      </c>
      <c r="H3386" s="86" t="s">
        <v>118</v>
      </c>
      <c r="I3386" s="86">
        <v>44984</v>
      </c>
      <c r="J3386" s="87">
        <v>3216320</v>
      </c>
    </row>
    <row r="3387" spans="1:10" ht="24" x14ac:dyDescent="0.3">
      <c r="A3387" s="84" t="s">
        <v>7680</v>
      </c>
      <c r="B3387" s="85" t="s">
        <v>145</v>
      </c>
      <c r="C3387" s="85" t="s">
        <v>145</v>
      </c>
      <c r="D3387" s="85" t="s">
        <v>7681</v>
      </c>
      <c r="E3387" s="85" t="s">
        <v>100</v>
      </c>
      <c r="F3387" s="85" t="s">
        <v>100</v>
      </c>
      <c r="G3387" s="85" t="s">
        <v>100</v>
      </c>
      <c r="H3387" s="86" t="s">
        <v>118</v>
      </c>
      <c r="I3387" s="86">
        <v>45491</v>
      </c>
      <c r="J3387" s="87">
        <v>656140</v>
      </c>
    </row>
    <row r="3388" spans="1:10" x14ac:dyDescent="0.3">
      <c r="A3388" s="84" t="s">
        <v>7682</v>
      </c>
      <c r="B3388" s="85" t="s">
        <v>145</v>
      </c>
      <c r="C3388" s="85" t="s">
        <v>145</v>
      </c>
      <c r="D3388" s="85" t="s">
        <v>7683</v>
      </c>
      <c r="E3388" s="85" t="s">
        <v>100</v>
      </c>
      <c r="F3388" s="85" t="s">
        <v>100</v>
      </c>
      <c r="G3388" s="85" t="s">
        <v>100</v>
      </c>
      <c r="H3388" s="86" t="s">
        <v>118</v>
      </c>
      <c r="I3388" s="86">
        <v>44854</v>
      </c>
      <c r="J3388" s="87">
        <v>3270290</v>
      </c>
    </row>
    <row r="3389" spans="1:10" x14ac:dyDescent="0.3">
      <c r="A3389" s="84" t="s">
        <v>7684</v>
      </c>
      <c r="B3389" s="85" t="s">
        <v>145</v>
      </c>
      <c r="C3389" s="85" t="s">
        <v>145</v>
      </c>
      <c r="D3389" s="85" t="s">
        <v>7685</v>
      </c>
      <c r="E3389" s="85" t="s">
        <v>100</v>
      </c>
      <c r="F3389" s="85" t="s">
        <v>100</v>
      </c>
      <c r="G3389" s="85" t="s">
        <v>100</v>
      </c>
      <c r="H3389" s="86" t="s">
        <v>118</v>
      </c>
      <c r="I3389" s="86">
        <v>45006</v>
      </c>
      <c r="J3389" s="87">
        <v>2139610</v>
      </c>
    </row>
    <row r="3390" spans="1:10" x14ac:dyDescent="0.3">
      <c r="A3390" s="84" t="s">
        <v>7686</v>
      </c>
      <c r="B3390" s="85" t="s">
        <v>145</v>
      </c>
      <c r="C3390" s="85" t="s">
        <v>145</v>
      </c>
      <c r="D3390" s="85" t="s">
        <v>7687</v>
      </c>
      <c r="E3390" s="85" t="s">
        <v>100</v>
      </c>
      <c r="F3390" s="85" t="s">
        <v>100</v>
      </c>
      <c r="G3390" s="85" t="s">
        <v>100</v>
      </c>
      <c r="H3390" s="86" t="s">
        <v>118</v>
      </c>
      <c r="I3390" s="86">
        <v>45553</v>
      </c>
      <c r="J3390" s="87">
        <v>40860</v>
      </c>
    </row>
    <row r="3391" spans="1:10" x14ac:dyDescent="0.3">
      <c r="A3391" s="84" t="s">
        <v>7688</v>
      </c>
      <c r="B3391" s="85" t="s">
        <v>145</v>
      </c>
      <c r="C3391" s="85" t="s">
        <v>145</v>
      </c>
      <c r="D3391" s="85" t="s">
        <v>7689</v>
      </c>
      <c r="E3391" s="85" t="s">
        <v>100</v>
      </c>
      <c r="F3391" s="85" t="s">
        <v>135</v>
      </c>
      <c r="G3391" s="85" t="s">
        <v>136</v>
      </c>
      <c r="H3391" s="86" t="s">
        <v>118</v>
      </c>
      <c r="I3391" s="86">
        <v>44914</v>
      </c>
      <c r="J3391" s="87">
        <v>10242189.670000004</v>
      </c>
    </row>
    <row r="3392" spans="1:10" x14ac:dyDescent="0.3">
      <c r="A3392" s="84" t="s">
        <v>7690</v>
      </c>
      <c r="B3392" s="85" t="s">
        <v>145</v>
      </c>
      <c r="C3392" s="85" t="s">
        <v>145</v>
      </c>
      <c r="D3392" s="85" t="s">
        <v>7691</v>
      </c>
      <c r="E3392" s="85" t="s">
        <v>100</v>
      </c>
      <c r="F3392" s="85" t="s">
        <v>100</v>
      </c>
      <c r="G3392" s="85" t="s">
        <v>100</v>
      </c>
      <c r="H3392" s="86" t="s">
        <v>118</v>
      </c>
      <c r="I3392" s="86">
        <v>44904</v>
      </c>
      <c r="J3392" s="87">
        <v>195000</v>
      </c>
    </row>
    <row r="3393" spans="1:10" x14ac:dyDescent="0.3">
      <c r="A3393" s="84" t="s">
        <v>7692</v>
      </c>
      <c r="B3393" s="85" t="s">
        <v>145</v>
      </c>
      <c r="C3393" s="85" t="s">
        <v>145</v>
      </c>
      <c r="D3393" s="85" t="s">
        <v>7693</v>
      </c>
      <c r="E3393" s="85" t="s">
        <v>100</v>
      </c>
      <c r="F3393" s="85" t="s">
        <v>100</v>
      </c>
      <c r="G3393" s="85" t="s">
        <v>100</v>
      </c>
      <c r="H3393" s="86" t="s">
        <v>118</v>
      </c>
      <c r="I3393" s="86">
        <v>44908</v>
      </c>
      <c r="J3393" s="87">
        <v>233920</v>
      </c>
    </row>
    <row r="3394" spans="1:10" ht="24" x14ac:dyDescent="0.3">
      <c r="A3394" s="84" t="s">
        <v>7694</v>
      </c>
      <c r="B3394" s="85" t="s">
        <v>145</v>
      </c>
      <c r="C3394" s="85" t="s">
        <v>145</v>
      </c>
      <c r="D3394" s="85" t="s">
        <v>7695</v>
      </c>
      <c r="E3394" s="85" t="s">
        <v>100</v>
      </c>
      <c r="F3394" s="85" t="s">
        <v>100</v>
      </c>
      <c r="G3394" s="85" t="s">
        <v>100</v>
      </c>
      <c r="H3394" s="86" t="s">
        <v>118</v>
      </c>
      <c r="I3394" s="86">
        <v>45005</v>
      </c>
      <c r="J3394" s="87">
        <v>334320</v>
      </c>
    </row>
    <row r="3395" spans="1:10" x14ac:dyDescent="0.3">
      <c r="A3395" s="84" t="s">
        <v>7696</v>
      </c>
      <c r="B3395" s="85" t="s">
        <v>145</v>
      </c>
      <c r="C3395" s="85" t="s">
        <v>145</v>
      </c>
      <c r="D3395" s="85" t="s">
        <v>7697</v>
      </c>
      <c r="E3395" s="85" t="s">
        <v>100</v>
      </c>
      <c r="F3395" s="85" t="s">
        <v>100</v>
      </c>
      <c r="G3395" s="85" t="s">
        <v>100</v>
      </c>
      <c r="H3395" s="86" t="s">
        <v>118</v>
      </c>
      <c r="I3395" s="86">
        <v>44924</v>
      </c>
      <c r="J3395" s="87">
        <v>79850</v>
      </c>
    </row>
    <row r="3396" spans="1:10" x14ac:dyDescent="0.3">
      <c r="A3396" s="84" t="s">
        <v>7698</v>
      </c>
      <c r="B3396" s="85" t="s">
        <v>145</v>
      </c>
      <c r="C3396" s="85" t="s">
        <v>145</v>
      </c>
      <c r="D3396" s="85" t="s">
        <v>7699</v>
      </c>
      <c r="E3396" s="85" t="s">
        <v>100</v>
      </c>
      <c r="F3396" s="85" t="s">
        <v>100</v>
      </c>
      <c r="G3396" s="85" t="s">
        <v>100</v>
      </c>
      <c r="H3396" s="86" t="s">
        <v>118</v>
      </c>
      <c r="I3396" s="86">
        <v>45027</v>
      </c>
      <c r="J3396" s="87">
        <v>2152600</v>
      </c>
    </row>
    <row r="3397" spans="1:10" x14ac:dyDescent="0.3">
      <c r="A3397" s="84" t="s">
        <v>7700</v>
      </c>
      <c r="B3397" s="85" t="s">
        <v>145</v>
      </c>
      <c r="C3397" s="85" t="s">
        <v>145</v>
      </c>
      <c r="D3397" s="85" t="s">
        <v>7701</v>
      </c>
      <c r="E3397" s="85" t="s">
        <v>100</v>
      </c>
      <c r="F3397" s="85" t="s">
        <v>100</v>
      </c>
      <c r="G3397" s="85" t="s">
        <v>100</v>
      </c>
      <c r="H3397" s="86" t="s">
        <v>118</v>
      </c>
      <c r="I3397" s="86">
        <v>44961</v>
      </c>
      <c r="J3397" s="87">
        <v>639590</v>
      </c>
    </row>
    <row r="3398" spans="1:10" ht="24" x14ac:dyDescent="0.3">
      <c r="A3398" s="84" t="s">
        <v>7702</v>
      </c>
      <c r="B3398" s="85" t="s">
        <v>145</v>
      </c>
      <c r="C3398" s="85" t="s">
        <v>145</v>
      </c>
      <c r="D3398" s="85" t="s">
        <v>7703</v>
      </c>
      <c r="E3398" s="85" t="s">
        <v>100</v>
      </c>
      <c r="F3398" s="85" t="s">
        <v>100</v>
      </c>
      <c r="G3398" s="85" t="s">
        <v>100</v>
      </c>
      <c r="H3398" s="86" t="s">
        <v>118</v>
      </c>
      <c r="I3398" s="86">
        <v>45014</v>
      </c>
      <c r="J3398" s="87">
        <v>791430</v>
      </c>
    </row>
    <row r="3399" spans="1:10" ht="24" x14ac:dyDescent="0.3">
      <c r="A3399" s="84" t="s">
        <v>7704</v>
      </c>
      <c r="B3399" s="85" t="s">
        <v>145</v>
      </c>
      <c r="C3399" s="85" t="s">
        <v>145</v>
      </c>
      <c r="D3399" s="85" t="s">
        <v>7234</v>
      </c>
      <c r="E3399" s="85" t="s">
        <v>100</v>
      </c>
      <c r="F3399" s="85" t="s">
        <v>100</v>
      </c>
      <c r="G3399" s="85" t="s">
        <v>100</v>
      </c>
      <c r="H3399" s="86" t="s">
        <v>118</v>
      </c>
      <c r="I3399" s="86">
        <v>44914</v>
      </c>
      <c r="J3399" s="87">
        <v>1907280</v>
      </c>
    </row>
    <row r="3400" spans="1:10" x14ac:dyDescent="0.3">
      <c r="A3400" s="84" t="s">
        <v>7705</v>
      </c>
      <c r="B3400" s="85" t="s">
        <v>145</v>
      </c>
      <c r="C3400" s="85" t="s">
        <v>145</v>
      </c>
      <c r="D3400" s="85" t="s">
        <v>7706</v>
      </c>
      <c r="E3400" s="85" t="s">
        <v>100</v>
      </c>
      <c r="F3400" s="85" t="s">
        <v>100</v>
      </c>
      <c r="G3400" s="85" t="s">
        <v>100</v>
      </c>
      <c r="H3400" s="86" t="s">
        <v>118</v>
      </c>
      <c r="I3400" s="86">
        <v>45064</v>
      </c>
      <c r="J3400" s="87">
        <v>416820</v>
      </c>
    </row>
    <row r="3401" spans="1:10" ht="36" x14ac:dyDescent="0.3">
      <c r="A3401" s="84" t="s">
        <v>7707</v>
      </c>
      <c r="B3401" s="85" t="s">
        <v>145</v>
      </c>
      <c r="C3401" s="85" t="s">
        <v>145</v>
      </c>
      <c r="D3401" s="85" t="s">
        <v>7708</v>
      </c>
      <c r="E3401" s="85" t="s">
        <v>100</v>
      </c>
      <c r="F3401" s="85" t="s">
        <v>158</v>
      </c>
      <c r="G3401" s="85" t="s">
        <v>1867</v>
      </c>
      <c r="H3401" s="86" t="s">
        <v>118</v>
      </c>
      <c r="I3401" s="86">
        <v>45279</v>
      </c>
      <c r="J3401" s="87">
        <v>6426424.6199999992</v>
      </c>
    </row>
    <row r="3402" spans="1:10" ht="24" x14ac:dyDescent="0.3">
      <c r="A3402" s="84" t="s">
        <v>7709</v>
      </c>
      <c r="B3402" s="85" t="s">
        <v>145</v>
      </c>
      <c r="C3402" s="85" t="s">
        <v>145</v>
      </c>
      <c r="D3402" s="85" t="s">
        <v>7710</v>
      </c>
      <c r="E3402" s="85" t="s">
        <v>100</v>
      </c>
      <c r="F3402" s="85" t="s">
        <v>122</v>
      </c>
      <c r="G3402" s="85" t="s">
        <v>3499</v>
      </c>
      <c r="H3402" s="86" t="s">
        <v>118</v>
      </c>
      <c r="I3402" s="86">
        <v>44550</v>
      </c>
      <c r="J3402" s="87">
        <v>4769047.3299999963</v>
      </c>
    </row>
    <row r="3403" spans="1:10" x14ac:dyDescent="0.3">
      <c r="A3403" s="84" t="s">
        <v>7711</v>
      </c>
      <c r="B3403" s="85" t="s">
        <v>145</v>
      </c>
      <c r="C3403" s="85" t="s">
        <v>145</v>
      </c>
      <c r="D3403" s="85" t="s">
        <v>7712</v>
      </c>
      <c r="E3403" s="85" t="s">
        <v>100</v>
      </c>
      <c r="F3403" s="85" t="s">
        <v>100</v>
      </c>
      <c r="G3403" s="85" t="s">
        <v>100</v>
      </c>
      <c r="H3403" s="86" t="s">
        <v>118</v>
      </c>
      <c r="I3403" s="86">
        <v>44701</v>
      </c>
      <c r="J3403" s="87">
        <v>2113840</v>
      </c>
    </row>
    <row r="3404" spans="1:10" ht="24" x14ac:dyDescent="0.3">
      <c r="A3404" s="84" t="s">
        <v>7713</v>
      </c>
      <c r="B3404" s="85" t="s">
        <v>145</v>
      </c>
      <c r="C3404" s="85" t="s">
        <v>145</v>
      </c>
      <c r="D3404" s="85" t="s">
        <v>7714</v>
      </c>
      <c r="E3404" s="85" t="s">
        <v>100</v>
      </c>
      <c r="F3404" s="85" t="s">
        <v>158</v>
      </c>
      <c r="G3404" s="85" t="s">
        <v>286</v>
      </c>
      <c r="H3404" s="86" t="s">
        <v>118</v>
      </c>
      <c r="I3404" s="86">
        <v>45280</v>
      </c>
      <c r="J3404" s="87">
        <v>1961886.6699999997</v>
      </c>
    </row>
    <row r="3405" spans="1:10" ht="36" x14ac:dyDescent="0.3">
      <c r="A3405" s="84" t="s">
        <v>7715</v>
      </c>
      <c r="B3405" s="85" t="s">
        <v>3382</v>
      </c>
      <c r="C3405" s="85" t="s">
        <v>3382</v>
      </c>
      <c r="D3405" s="85" t="s">
        <v>7716</v>
      </c>
      <c r="E3405" s="85" t="s">
        <v>100</v>
      </c>
      <c r="F3405" s="85" t="s">
        <v>162</v>
      </c>
      <c r="G3405" s="85" t="s">
        <v>163</v>
      </c>
      <c r="H3405" s="86" t="s">
        <v>118</v>
      </c>
      <c r="I3405" s="86">
        <v>44916</v>
      </c>
      <c r="J3405" s="87">
        <v>9610140.9500000011</v>
      </c>
    </row>
    <row r="3406" spans="1:10" x14ac:dyDescent="0.3">
      <c r="A3406" s="84" t="s">
        <v>7717</v>
      </c>
      <c r="B3406" s="85" t="s">
        <v>145</v>
      </c>
      <c r="C3406" s="85" t="s">
        <v>145</v>
      </c>
      <c r="D3406" s="85" t="s">
        <v>7718</v>
      </c>
      <c r="E3406" s="85" t="s">
        <v>100</v>
      </c>
      <c r="F3406" s="85" t="s">
        <v>100</v>
      </c>
      <c r="G3406" s="85" t="s">
        <v>100</v>
      </c>
      <c r="H3406" s="86" t="s">
        <v>118</v>
      </c>
      <c r="I3406" s="86">
        <v>45006</v>
      </c>
      <c r="J3406" s="87">
        <v>4451940</v>
      </c>
    </row>
    <row r="3407" spans="1:10" ht="24" x14ac:dyDescent="0.3">
      <c r="A3407" s="84" t="s">
        <v>7719</v>
      </c>
      <c r="B3407" s="85" t="s">
        <v>145</v>
      </c>
      <c r="C3407" s="85" t="s">
        <v>145</v>
      </c>
      <c r="D3407" s="85" t="s">
        <v>7720</v>
      </c>
      <c r="E3407" s="85" t="s">
        <v>100</v>
      </c>
      <c r="F3407" s="85" t="s">
        <v>100</v>
      </c>
      <c r="G3407" s="85" t="s">
        <v>100</v>
      </c>
      <c r="H3407" s="86" t="s">
        <v>118</v>
      </c>
      <c r="I3407" s="86">
        <v>45082</v>
      </c>
      <c r="J3407" s="87">
        <v>761520</v>
      </c>
    </row>
    <row r="3408" spans="1:10" ht="24" x14ac:dyDescent="0.3">
      <c r="A3408" s="84" t="s">
        <v>7721</v>
      </c>
      <c r="B3408" s="85" t="s">
        <v>145</v>
      </c>
      <c r="C3408" s="85" t="s">
        <v>145</v>
      </c>
      <c r="D3408" s="85" t="s">
        <v>7722</v>
      </c>
      <c r="E3408" s="85" t="s">
        <v>100</v>
      </c>
      <c r="F3408" s="85" t="s">
        <v>100</v>
      </c>
      <c r="G3408" s="85" t="s">
        <v>100</v>
      </c>
      <c r="H3408" s="86" t="s">
        <v>118</v>
      </c>
      <c r="I3408" s="86">
        <v>45098</v>
      </c>
      <c r="J3408" s="87">
        <v>168950</v>
      </c>
    </row>
    <row r="3409" spans="1:10" ht="24" x14ac:dyDescent="0.3">
      <c r="A3409" s="84" t="s">
        <v>7723</v>
      </c>
      <c r="B3409" s="85" t="s">
        <v>145</v>
      </c>
      <c r="C3409" s="85" t="s">
        <v>145</v>
      </c>
      <c r="D3409" s="85" t="s">
        <v>7724</v>
      </c>
      <c r="E3409" s="85" t="s">
        <v>100</v>
      </c>
      <c r="F3409" s="85" t="s">
        <v>100</v>
      </c>
      <c r="G3409" s="85" t="s">
        <v>100</v>
      </c>
      <c r="H3409" s="86" t="s">
        <v>118</v>
      </c>
      <c r="I3409" s="86">
        <v>45159</v>
      </c>
      <c r="J3409" s="87">
        <v>3202090</v>
      </c>
    </row>
    <row r="3410" spans="1:10" ht="24" x14ac:dyDescent="0.3">
      <c r="A3410" s="84" t="s">
        <v>7725</v>
      </c>
      <c r="B3410" s="85" t="s">
        <v>145</v>
      </c>
      <c r="C3410" s="85" t="s">
        <v>145</v>
      </c>
      <c r="D3410" s="85" t="s">
        <v>7726</v>
      </c>
      <c r="E3410" s="85" t="s">
        <v>100</v>
      </c>
      <c r="F3410" s="85" t="s">
        <v>130</v>
      </c>
      <c r="G3410" s="85" t="s">
        <v>2840</v>
      </c>
      <c r="H3410" s="86" t="s">
        <v>118</v>
      </c>
      <c r="I3410" s="86">
        <v>45099</v>
      </c>
      <c r="J3410" s="87">
        <v>2000296.9699999997</v>
      </c>
    </row>
    <row r="3411" spans="1:10" ht="24" x14ac:dyDescent="0.3">
      <c r="A3411" s="84" t="s">
        <v>7727</v>
      </c>
      <c r="B3411" s="85" t="s">
        <v>145</v>
      </c>
      <c r="C3411" s="85" t="s">
        <v>145</v>
      </c>
      <c r="D3411" s="85" t="s">
        <v>7728</v>
      </c>
      <c r="E3411" s="85" t="s">
        <v>100</v>
      </c>
      <c r="F3411" s="85" t="s">
        <v>100</v>
      </c>
      <c r="G3411" s="85" t="s">
        <v>100</v>
      </c>
      <c r="H3411" s="86" t="s">
        <v>118</v>
      </c>
      <c r="I3411" s="86">
        <v>45282</v>
      </c>
      <c r="J3411" s="87">
        <v>11708610</v>
      </c>
    </row>
    <row r="3412" spans="1:10" ht="48" x14ac:dyDescent="0.3">
      <c r="A3412" s="84" t="s">
        <v>7729</v>
      </c>
      <c r="B3412" s="85" t="s">
        <v>145</v>
      </c>
      <c r="C3412" s="85" t="s">
        <v>145</v>
      </c>
      <c r="D3412" s="85" t="s">
        <v>7730</v>
      </c>
      <c r="E3412" s="85" t="s">
        <v>100</v>
      </c>
      <c r="F3412" s="85" t="s">
        <v>7731</v>
      </c>
      <c r="G3412" s="85" t="s">
        <v>7732</v>
      </c>
      <c r="H3412" s="86" t="s">
        <v>118</v>
      </c>
      <c r="I3412" s="86">
        <v>45373</v>
      </c>
      <c r="J3412" s="87">
        <v>3181294.55</v>
      </c>
    </row>
    <row r="3413" spans="1:10" ht="24" x14ac:dyDescent="0.3">
      <c r="A3413" s="84" t="s">
        <v>7733</v>
      </c>
      <c r="B3413" s="85" t="s">
        <v>3937</v>
      </c>
      <c r="C3413" s="85" t="s">
        <v>3654</v>
      </c>
      <c r="D3413" s="85" t="s">
        <v>7734</v>
      </c>
      <c r="E3413" s="85" t="s">
        <v>100</v>
      </c>
      <c r="F3413" s="85" t="s">
        <v>130</v>
      </c>
      <c r="G3413" s="85" t="s">
        <v>4204</v>
      </c>
      <c r="H3413" s="86" t="s">
        <v>118</v>
      </c>
      <c r="I3413" s="86">
        <v>44553</v>
      </c>
      <c r="J3413" s="87">
        <v>16173592.780000001</v>
      </c>
    </row>
    <row r="3414" spans="1:10" x14ac:dyDescent="0.3">
      <c r="A3414" s="84" t="s">
        <v>7735</v>
      </c>
      <c r="B3414" s="85" t="s">
        <v>145</v>
      </c>
      <c r="C3414" s="85" t="s">
        <v>145</v>
      </c>
      <c r="D3414" s="85" t="s">
        <v>7736</v>
      </c>
      <c r="E3414" s="85" t="s">
        <v>100</v>
      </c>
      <c r="F3414" s="85" t="s">
        <v>662</v>
      </c>
      <c r="G3414" s="85" t="s">
        <v>7737</v>
      </c>
      <c r="H3414" s="86" t="s">
        <v>118</v>
      </c>
      <c r="I3414" s="86">
        <v>44918</v>
      </c>
      <c r="J3414" s="87">
        <v>6541422.4800000004</v>
      </c>
    </row>
    <row r="3415" spans="1:10" ht="36" x14ac:dyDescent="0.3">
      <c r="A3415" s="84" t="s">
        <v>7738</v>
      </c>
      <c r="B3415" s="85" t="s">
        <v>6066</v>
      </c>
      <c r="C3415" s="85" t="s">
        <v>6066</v>
      </c>
      <c r="D3415" s="85" t="s">
        <v>7739</v>
      </c>
      <c r="E3415" s="85" t="s">
        <v>100</v>
      </c>
      <c r="F3415" s="85" t="s">
        <v>130</v>
      </c>
      <c r="G3415" s="85" t="s">
        <v>3332</v>
      </c>
      <c r="H3415" s="86" t="s">
        <v>118</v>
      </c>
      <c r="I3415" s="86">
        <v>44918</v>
      </c>
      <c r="J3415" s="87">
        <v>4258555</v>
      </c>
    </row>
    <row r="3416" spans="1:10" x14ac:dyDescent="0.3">
      <c r="A3416" s="84" t="s">
        <v>7740</v>
      </c>
      <c r="B3416" s="85" t="s">
        <v>145</v>
      </c>
      <c r="C3416" s="85" t="s">
        <v>145</v>
      </c>
      <c r="D3416" s="85" t="s">
        <v>7741</v>
      </c>
      <c r="E3416" s="85" t="s">
        <v>100</v>
      </c>
      <c r="F3416" s="85" t="s">
        <v>100</v>
      </c>
      <c r="G3416" s="85" t="s">
        <v>100</v>
      </c>
      <c r="H3416" s="86" t="s">
        <v>118</v>
      </c>
      <c r="I3416" s="86">
        <v>44980</v>
      </c>
      <c r="J3416" s="87">
        <v>1797810</v>
      </c>
    </row>
    <row r="3417" spans="1:10" x14ac:dyDescent="0.3">
      <c r="A3417" s="84" t="s">
        <v>7742</v>
      </c>
      <c r="B3417" s="85" t="s">
        <v>145</v>
      </c>
      <c r="C3417" s="85" t="s">
        <v>145</v>
      </c>
      <c r="D3417" s="85" t="s">
        <v>7743</v>
      </c>
      <c r="E3417" s="85" t="s">
        <v>100</v>
      </c>
      <c r="F3417" s="85" t="s">
        <v>7744</v>
      </c>
      <c r="G3417" s="85" t="s">
        <v>7745</v>
      </c>
      <c r="H3417" s="86" t="s">
        <v>118</v>
      </c>
      <c r="I3417" s="86">
        <v>45107</v>
      </c>
      <c r="J3417" s="87">
        <v>2628839.6299999994</v>
      </c>
    </row>
    <row r="3418" spans="1:10" ht="24" x14ac:dyDescent="0.3">
      <c r="A3418" s="84" t="s">
        <v>7746</v>
      </c>
      <c r="B3418" s="85" t="s">
        <v>145</v>
      </c>
      <c r="C3418" s="85" t="s">
        <v>145</v>
      </c>
      <c r="D3418" s="85" t="s">
        <v>7747</v>
      </c>
      <c r="E3418" s="85" t="s">
        <v>100</v>
      </c>
      <c r="F3418" s="85" t="s">
        <v>122</v>
      </c>
      <c r="G3418" s="85" t="s">
        <v>821</v>
      </c>
      <c r="H3418" s="86" t="s">
        <v>118</v>
      </c>
      <c r="I3418" s="86">
        <v>45100</v>
      </c>
      <c r="J3418" s="87">
        <v>5226956.4000000004</v>
      </c>
    </row>
    <row r="3419" spans="1:10" x14ac:dyDescent="0.3">
      <c r="A3419" s="84" t="s">
        <v>7748</v>
      </c>
      <c r="B3419" s="85" t="s">
        <v>145</v>
      </c>
      <c r="C3419" s="85" t="s">
        <v>145</v>
      </c>
      <c r="D3419" s="85" t="s">
        <v>7749</v>
      </c>
      <c r="E3419" s="85" t="s">
        <v>100</v>
      </c>
      <c r="F3419" s="85" t="s">
        <v>100</v>
      </c>
      <c r="G3419" s="85" t="s">
        <v>100</v>
      </c>
      <c r="H3419" s="86" t="s">
        <v>118</v>
      </c>
      <c r="I3419" s="86">
        <v>45558</v>
      </c>
      <c r="J3419" s="87">
        <v>316480</v>
      </c>
    </row>
    <row r="3420" spans="1:10" ht="36" x14ac:dyDescent="0.3">
      <c r="A3420" s="84" t="s">
        <v>7750</v>
      </c>
      <c r="B3420" s="85" t="s">
        <v>145</v>
      </c>
      <c r="C3420" s="85" t="s">
        <v>145</v>
      </c>
      <c r="D3420" s="85" t="s">
        <v>7751</v>
      </c>
      <c r="E3420" s="85" t="s">
        <v>100</v>
      </c>
      <c r="F3420" s="85" t="s">
        <v>100</v>
      </c>
      <c r="G3420" s="85" t="s">
        <v>100</v>
      </c>
      <c r="H3420" s="86" t="s">
        <v>118</v>
      </c>
      <c r="I3420" s="86">
        <v>44797</v>
      </c>
      <c r="J3420" s="87">
        <v>1912100</v>
      </c>
    </row>
    <row r="3421" spans="1:10" x14ac:dyDescent="0.3">
      <c r="A3421" s="84" t="s">
        <v>7752</v>
      </c>
      <c r="B3421" s="85" t="s">
        <v>145</v>
      </c>
      <c r="C3421" s="85" t="s">
        <v>145</v>
      </c>
      <c r="D3421" s="85" t="s">
        <v>7753</v>
      </c>
      <c r="E3421" s="85" t="s">
        <v>100</v>
      </c>
      <c r="F3421" s="85" t="s">
        <v>100</v>
      </c>
      <c r="G3421" s="85" t="s">
        <v>100</v>
      </c>
      <c r="H3421" s="86" t="s">
        <v>118</v>
      </c>
      <c r="I3421" s="86">
        <v>45040</v>
      </c>
      <c r="J3421" s="87">
        <v>5031840</v>
      </c>
    </row>
    <row r="3422" spans="1:10" ht="24" x14ac:dyDescent="0.3">
      <c r="A3422" s="84" t="s">
        <v>7754</v>
      </c>
      <c r="B3422" s="85" t="s">
        <v>145</v>
      </c>
      <c r="C3422" s="85" t="s">
        <v>145</v>
      </c>
      <c r="D3422" s="85" t="s">
        <v>7755</v>
      </c>
      <c r="E3422" s="85" t="s">
        <v>100</v>
      </c>
      <c r="F3422" s="85" t="s">
        <v>1284</v>
      </c>
      <c r="G3422" s="85" t="s">
        <v>1285</v>
      </c>
      <c r="H3422" s="86" t="s">
        <v>118</v>
      </c>
      <c r="I3422" s="86">
        <v>45286</v>
      </c>
      <c r="J3422" s="87">
        <v>2516087.75</v>
      </c>
    </row>
    <row r="3423" spans="1:10" x14ac:dyDescent="0.3">
      <c r="A3423" s="84" t="s">
        <v>7756</v>
      </c>
      <c r="B3423" s="85" t="s">
        <v>145</v>
      </c>
      <c r="C3423" s="85" t="s">
        <v>145</v>
      </c>
      <c r="D3423" s="85" t="s">
        <v>7757</v>
      </c>
      <c r="E3423" s="85" t="s">
        <v>100</v>
      </c>
      <c r="F3423" s="85" t="s">
        <v>294</v>
      </c>
      <c r="G3423" s="85" t="s">
        <v>295</v>
      </c>
      <c r="H3423" s="86" t="s">
        <v>118</v>
      </c>
      <c r="I3423" s="86">
        <v>44921</v>
      </c>
      <c r="J3423" s="87">
        <v>5554102.129999999</v>
      </c>
    </row>
    <row r="3424" spans="1:10" ht="24" x14ac:dyDescent="0.3">
      <c r="A3424" s="84" t="s">
        <v>7758</v>
      </c>
      <c r="B3424" s="85" t="s">
        <v>145</v>
      </c>
      <c r="C3424" s="85" t="s">
        <v>145</v>
      </c>
      <c r="D3424" s="85" t="s">
        <v>7759</v>
      </c>
      <c r="E3424" s="85" t="s">
        <v>100</v>
      </c>
      <c r="F3424" s="85" t="s">
        <v>173</v>
      </c>
      <c r="G3424" s="85" t="s">
        <v>850</v>
      </c>
      <c r="H3424" s="86" t="s">
        <v>118</v>
      </c>
      <c r="I3424" s="86">
        <v>45469</v>
      </c>
      <c r="J3424" s="87">
        <v>1120312.5</v>
      </c>
    </row>
    <row r="3425" spans="1:10" ht="24" x14ac:dyDescent="0.3">
      <c r="A3425" s="84" t="s">
        <v>7760</v>
      </c>
      <c r="B3425" s="85" t="s">
        <v>145</v>
      </c>
      <c r="C3425" s="85" t="s">
        <v>145</v>
      </c>
      <c r="D3425" s="85" t="s">
        <v>7761</v>
      </c>
      <c r="E3425" s="85" t="s">
        <v>100</v>
      </c>
      <c r="F3425" s="85" t="s">
        <v>122</v>
      </c>
      <c r="G3425" s="85" t="s">
        <v>7762</v>
      </c>
      <c r="H3425" s="86" t="s">
        <v>118</v>
      </c>
      <c r="I3425" s="86">
        <v>45652</v>
      </c>
      <c r="J3425" s="87">
        <v>1337744.05</v>
      </c>
    </row>
    <row r="3426" spans="1:10" ht="36" x14ac:dyDescent="0.3">
      <c r="A3426" s="84" t="s">
        <v>7763</v>
      </c>
      <c r="B3426" s="85" t="s">
        <v>145</v>
      </c>
      <c r="C3426" s="85" t="s">
        <v>145</v>
      </c>
      <c r="D3426" s="85" t="s">
        <v>7764</v>
      </c>
      <c r="E3426" s="85" t="s">
        <v>100</v>
      </c>
      <c r="F3426" s="85" t="s">
        <v>100</v>
      </c>
      <c r="G3426" s="85" t="s">
        <v>100</v>
      </c>
      <c r="H3426" s="86" t="s">
        <v>118</v>
      </c>
      <c r="I3426" s="86">
        <v>44922</v>
      </c>
      <c r="J3426" s="87">
        <v>124148620.90000002</v>
      </c>
    </row>
    <row r="3427" spans="1:10" ht="48" x14ac:dyDescent="0.3">
      <c r="A3427" s="84" t="s">
        <v>7765</v>
      </c>
      <c r="B3427" s="85" t="s">
        <v>1088</v>
      </c>
      <c r="C3427" s="85" t="s">
        <v>145</v>
      </c>
      <c r="D3427" s="85" t="s">
        <v>7766</v>
      </c>
      <c r="E3427" s="85" t="s">
        <v>100</v>
      </c>
      <c r="F3427" s="85" t="s">
        <v>336</v>
      </c>
      <c r="G3427" s="85" t="s">
        <v>7767</v>
      </c>
      <c r="H3427" s="86" t="s">
        <v>118</v>
      </c>
      <c r="I3427" s="86">
        <v>44558</v>
      </c>
      <c r="J3427" s="87">
        <v>2528331.04</v>
      </c>
    </row>
    <row r="3428" spans="1:10" ht="24" x14ac:dyDescent="0.3">
      <c r="A3428" s="84" t="s">
        <v>7768</v>
      </c>
      <c r="B3428" s="85" t="s">
        <v>1088</v>
      </c>
      <c r="C3428" s="85" t="s">
        <v>145</v>
      </c>
      <c r="D3428" s="85" t="s">
        <v>7769</v>
      </c>
      <c r="E3428" s="85" t="s">
        <v>100</v>
      </c>
      <c r="F3428" s="85" t="s">
        <v>336</v>
      </c>
      <c r="G3428" s="85" t="s">
        <v>7767</v>
      </c>
      <c r="H3428" s="86" t="s">
        <v>118</v>
      </c>
      <c r="I3428" s="86">
        <v>44558</v>
      </c>
      <c r="J3428" s="87">
        <v>5561956.9100000011</v>
      </c>
    </row>
    <row r="3429" spans="1:10" ht="48" x14ac:dyDescent="0.3">
      <c r="A3429" s="84" t="s">
        <v>7770</v>
      </c>
      <c r="B3429" s="85" t="s">
        <v>145</v>
      </c>
      <c r="C3429" s="85" t="s">
        <v>145</v>
      </c>
      <c r="D3429" s="85" t="s">
        <v>7771</v>
      </c>
      <c r="E3429" s="85" t="s">
        <v>100</v>
      </c>
      <c r="F3429" s="85" t="s">
        <v>130</v>
      </c>
      <c r="G3429" s="85" t="s">
        <v>252</v>
      </c>
      <c r="H3429" s="86" t="s">
        <v>118</v>
      </c>
      <c r="I3429" s="86">
        <v>44923</v>
      </c>
      <c r="J3429" s="87">
        <v>813463.53</v>
      </c>
    </row>
    <row r="3430" spans="1:10" ht="48" x14ac:dyDescent="0.3">
      <c r="A3430" s="84" t="s">
        <v>7772</v>
      </c>
      <c r="B3430" s="85" t="s">
        <v>188</v>
      </c>
      <c r="C3430" s="85" t="s">
        <v>188</v>
      </c>
      <c r="D3430" s="85" t="s">
        <v>7773</v>
      </c>
      <c r="E3430" s="85" t="s">
        <v>100</v>
      </c>
      <c r="F3430" s="85" t="s">
        <v>130</v>
      </c>
      <c r="G3430" s="85" t="s">
        <v>180</v>
      </c>
      <c r="H3430" s="86" t="s">
        <v>118</v>
      </c>
      <c r="I3430" s="86">
        <v>44923</v>
      </c>
      <c r="J3430" s="87">
        <v>14365108.820000002</v>
      </c>
    </row>
    <row r="3431" spans="1:10" ht="24" x14ac:dyDescent="0.3">
      <c r="A3431" s="84" t="s">
        <v>7774</v>
      </c>
      <c r="B3431" s="85" t="s">
        <v>145</v>
      </c>
      <c r="C3431" s="85" t="s">
        <v>145</v>
      </c>
      <c r="D3431" s="85" t="s">
        <v>7775</v>
      </c>
      <c r="E3431" s="85" t="s">
        <v>100</v>
      </c>
      <c r="F3431" s="85" t="s">
        <v>420</v>
      </c>
      <c r="G3431" s="85" t="s">
        <v>6052</v>
      </c>
      <c r="H3431" s="86" t="s">
        <v>118</v>
      </c>
      <c r="I3431" s="86">
        <v>45471</v>
      </c>
      <c r="J3431" s="87">
        <v>3236110.8400000003</v>
      </c>
    </row>
    <row r="3432" spans="1:10" ht="36" x14ac:dyDescent="0.3">
      <c r="A3432" s="84" t="s">
        <v>7776</v>
      </c>
      <c r="B3432" s="85" t="s">
        <v>145</v>
      </c>
      <c r="C3432" s="85" t="s">
        <v>145</v>
      </c>
      <c r="D3432" s="85" t="s">
        <v>7777</v>
      </c>
      <c r="E3432" s="85" t="s">
        <v>100</v>
      </c>
      <c r="F3432" s="85" t="s">
        <v>7778</v>
      </c>
      <c r="G3432" s="85" t="s">
        <v>7779</v>
      </c>
      <c r="H3432" s="86" t="s">
        <v>118</v>
      </c>
      <c r="I3432" s="86">
        <v>45471</v>
      </c>
      <c r="J3432" s="87">
        <v>8717641.9000000022</v>
      </c>
    </row>
    <row r="3433" spans="1:10" x14ac:dyDescent="0.3">
      <c r="A3433" s="84" t="s">
        <v>7780</v>
      </c>
      <c r="B3433" s="85" t="s">
        <v>145</v>
      </c>
      <c r="C3433" s="85" t="s">
        <v>145</v>
      </c>
      <c r="D3433" s="85" t="s">
        <v>7781</v>
      </c>
      <c r="E3433" s="85" t="s">
        <v>100</v>
      </c>
      <c r="F3433" s="85" t="s">
        <v>100</v>
      </c>
      <c r="G3433" s="85" t="s">
        <v>100</v>
      </c>
      <c r="H3433" s="86" t="s">
        <v>118</v>
      </c>
      <c r="I3433" s="86">
        <v>44559</v>
      </c>
      <c r="J3433" s="87">
        <v>9314.7799999999988</v>
      </c>
    </row>
    <row r="3434" spans="1:10" ht="24" x14ac:dyDescent="0.3">
      <c r="A3434" s="84" t="s">
        <v>7782</v>
      </c>
      <c r="B3434" s="85" t="s">
        <v>145</v>
      </c>
      <c r="C3434" s="85" t="s">
        <v>145</v>
      </c>
      <c r="D3434" s="85" t="s">
        <v>7783</v>
      </c>
      <c r="E3434" s="85" t="s">
        <v>100</v>
      </c>
      <c r="F3434" s="85" t="s">
        <v>100</v>
      </c>
      <c r="G3434" s="85" t="s">
        <v>100</v>
      </c>
      <c r="H3434" s="86" t="s">
        <v>118</v>
      </c>
      <c r="I3434" s="86">
        <v>44741</v>
      </c>
      <c r="J3434" s="87">
        <v>1319176.1500000001</v>
      </c>
    </row>
    <row r="3435" spans="1:10" ht="48" x14ac:dyDescent="0.3">
      <c r="A3435" s="84" t="s">
        <v>7784</v>
      </c>
      <c r="B3435" s="85" t="s">
        <v>3785</v>
      </c>
      <c r="C3435" s="85" t="s">
        <v>188</v>
      </c>
      <c r="D3435" s="85" t="s">
        <v>7785</v>
      </c>
      <c r="E3435" s="85" t="s">
        <v>100</v>
      </c>
      <c r="F3435" s="85" t="s">
        <v>7786</v>
      </c>
      <c r="G3435" s="85" t="s">
        <v>7787</v>
      </c>
      <c r="H3435" s="86" t="s">
        <v>118</v>
      </c>
      <c r="I3435" s="86">
        <v>44924</v>
      </c>
      <c r="J3435" s="87">
        <v>18725504.610000007</v>
      </c>
    </row>
    <row r="3436" spans="1:10" x14ac:dyDescent="0.3">
      <c r="A3436" s="84" t="s">
        <v>7788</v>
      </c>
      <c r="B3436" s="85" t="s">
        <v>145</v>
      </c>
      <c r="C3436" s="85" t="s">
        <v>145</v>
      </c>
      <c r="D3436" s="85" t="s">
        <v>7789</v>
      </c>
      <c r="E3436" s="85" t="s">
        <v>100</v>
      </c>
      <c r="F3436" s="85" t="s">
        <v>162</v>
      </c>
      <c r="G3436" s="85" t="s">
        <v>163</v>
      </c>
      <c r="H3436" s="86" t="s">
        <v>118</v>
      </c>
      <c r="I3436" s="86">
        <v>44924</v>
      </c>
      <c r="J3436" s="87">
        <v>3988216.7500000005</v>
      </c>
    </row>
    <row r="3437" spans="1:10" ht="24" x14ac:dyDescent="0.3">
      <c r="A3437" s="84" t="s">
        <v>7790</v>
      </c>
      <c r="B3437" s="85" t="s">
        <v>145</v>
      </c>
      <c r="C3437" s="85" t="s">
        <v>145</v>
      </c>
      <c r="D3437" s="85" t="s">
        <v>7791</v>
      </c>
      <c r="E3437" s="85" t="s">
        <v>100</v>
      </c>
      <c r="F3437" s="85" t="s">
        <v>709</v>
      </c>
      <c r="G3437" s="85" t="s">
        <v>710</v>
      </c>
      <c r="H3437" s="86" t="s">
        <v>118</v>
      </c>
      <c r="I3437" s="86">
        <v>44924</v>
      </c>
      <c r="J3437" s="87">
        <v>3100000</v>
      </c>
    </row>
    <row r="3438" spans="1:10" ht="36" x14ac:dyDescent="0.3">
      <c r="A3438" s="84" t="s">
        <v>7792</v>
      </c>
      <c r="B3438" s="85" t="s">
        <v>145</v>
      </c>
      <c r="C3438" s="85" t="s">
        <v>145</v>
      </c>
      <c r="D3438" s="85" t="s">
        <v>7793</v>
      </c>
      <c r="E3438" s="85" t="s">
        <v>2932</v>
      </c>
      <c r="F3438" s="85" t="s">
        <v>100</v>
      </c>
      <c r="G3438" s="85" t="s">
        <v>100</v>
      </c>
      <c r="H3438" s="86" t="s">
        <v>118</v>
      </c>
      <c r="I3438" s="86">
        <v>45289</v>
      </c>
      <c r="J3438" s="87">
        <v>1873118.4</v>
      </c>
    </row>
    <row r="3439" spans="1:10" ht="24" x14ac:dyDescent="0.3">
      <c r="A3439" s="84" t="s">
        <v>7794</v>
      </c>
      <c r="B3439" s="85" t="s">
        <v>145</v>
      </c>
      <c r="C3439" s="85" t="s">
        <v>145</v>
      </c>
      <c r="D3439" s="85" t="s">
        <v>7795</v>
      </c>
      <c r="E3439" s="85" t="s">
        <v>7796</v>
      </c>
      <c r="F3439" s="85" t="s">
        <v>100</v>
      </c>
      <c r="G3439" s="85" t="s">
        <v>100</v>
      </c>
      <c r="H3439" s="86" t="s">
        <v>118</v>
      </c>
      <c r="I3439" s="86">
        <v>44925</v>
      </c>
      <c r="J3439" s="87">
        <v>1139983.0799999998</v>
      </c>
    </row>
    <row r="3440" spans="1:10" ht="24" x14ac:dyDescent="0.3">
      <c r="A3440" s="84" t="s">
        <v>7797</v>
      </c>
      <c r="B3440" s="85" t="s">
        <v>145</v>
      </c>
      <c r="C3440" s="85" t="s">
        <v>145</v>
      </c>
      <c r="D3440" s="85" t="s">
        <v>7798</v>
      </c>
      <c r="E3440" s="85" t="s">
        <v>100</v>
      </c>
      <c r="F3440" s="85" t="s">
        <v>100</v>
      </c>
      <c r="G3440" s="85" t="s">
        <v>100</v>
      </c>
      <c r="H3440" s="86" t="s">
        <v>118</v>
      </c>
      <c r="I3440" s="86">
        <v>45076</v>
      </c>
      <c r="J3440" s="87">
        <v>1809030</v>
      </c>
    </row>
    <row r="3441" spans="1:10" ht="24" x14ac:dyDescent="0.3">
      <c r="A3441" s="84" t="s">
        <v>7799</v>
      </c>
      <c r="B3441" s="85" t="s">
        <v>145</v>
      </c>
      <c r="C3441" s="85" t="s">
        <v>145</v>
      </c>
      <c r="D3441" s="85" t="s">
        <v>7800</v>
      </c>
      <c r="E3441" s="85" t="s">
        <v>100</v>
      </c>
      <c r="F3441" s="85" t="s">
        <v>100</v>
      </c>
      <c r="G3441" s="85" t="s">
        <v>100</v>
      </c>
      <c r="H3441" s="86" t="s">
        <v>118</v>
      </c>
      <c r="I3441" s="86">
        <v>45229</v>
      </c>
      <c r="J3441" s="87">
        <v>2126700</v>
      </c>
    </row>
    <row r="3442" spans="1:10" ht="48" x14ac:dyDescent="0.3">
      <c r="A3442" s="84" t="s">
        <v>7801</v>
      </c>
      <c r="B3442" s="85" t="s">
        <v>145</v>
      </c>
      <c r="C3442" s="85" t="s">
        <v>145</v>
      </c>
      <c r="D3442" s="85" t="s">
        <v>7802</v>
      </c>
      <c r="E3442" s="85" t="s">
        <v>100</v>
      </c>
      <c r="F3442" s="85" t="s">
        <v>336</v>
      </c>
      <c r="G3442" s="85" t="s">
        <v>1529</v>
      </c>
      <c r="H3442" s="86" t="s">
        <v>118</v>
      </c>
      <c r="I3442" s="86">
        <v>45656</v>
      </c>
      <c r="J3442" s="87">
        <v>359458.33999999997</v>
      </c>
    </row>
    <row r="3443" spans="1:10" ht="48" x14ac:dyDescent="0.3">
      <c r="A3443" s="84" t="s">
        <v>7803</v>
      </c>
      <c r="B3443" s="85" t="s">
        <v>145</v>
      </c>
      <c r="C3443" s="85" t="s">
        <v>145</v>
      </c>
      <c r="D3443" s="85" t="s">
        <v>7804</v>
      </c>
      <c r="E3443" s="85" t="s">
        <v>100</v>
      </c>
      <c r="F3443" s="85" t="s">
        <v>130</v>
      </c>
      <c r="G3443" s="85" t="s">
        <v>131</v>
      </c>
      <c r="H3443" s="86" t="s">
        <v>118</v>
      </c>
      <c r="I3443" s="86">
        <v>45656</v>
      </c>
      <c r="J3443" s="87">
        <v>329600</v>
      </c>
    </row>
    <row r="3444" spans="1:10" ht="24" x14ac:dyDescent="0.3">
      <c r="A3444" s="84" t="s">
        <v>7805</v>
      </c>
      <c r="B3444" s="85" t="s">
        <v>145</v>
      </c>
      <c r="C3444" s="85" t="s">
        <v>145</v>
      </c>
      <c r="D3444" s="85" t="s">
        <v>5614</v>
      </c>
      <c r="E3444" s="85" t="s">
        <v>100</v>
      </c>
      <c r="F3444" s="85" t="s">
        <v>100</v>
      </c>
      <c r="G3444" s="85" t="s">
        <v>100</v>
      </c>
      <c r="H3444" s="86" t="s">
        <v>118</v>
      </c>
      <c r="I3444" s="86">
        <v>45565</v>
      </c>
      <c r="J3444" s="87">
        <v>270540</v>
      </c>
    </row>
    <row r="3445" spans="1:10" ht="24" x14ac:dyDescent="0.3">
      <c r="A3445" s="84" t="s">
        <v>7806</v>
      </c>
      <c r="B3445" s="85" t="s">
        <v>145</v>
      </c>
      <c r="C3445" s="85" t="s">
        <v>145</v>
      </c>
      <c r="D3445" s="85" t="s">
        <v>7807</v>
      </c>
      <c r="E3445" s="85" t="s">
        <v>100</v>
      </c>
      <c r="F3445" s="85" t="s">
        <v>100</v>
      </c>
      <c r="G3445" s="85" t="s">
        <v>100</v>
      </c>
      <c r="H3445" s="86" t="s">
        <v>118</v>
      </c>
      <c r="I3445" s="86">
        <v>44347</v>
      </c>
      <c r="J3445" s="87">
        <v>5117550</v>
      </c>
    </row>
    <row r="3446" spans="1:10" ht="24" x14ac:dyDescent="0.3">
      <c r="A3446" s="84" t="s">
        <v>7808</v>
      </c>
      <c r="B3446" s="85" t="s">
        <v>145</v>
      </c>
      <c r="C3446" s="85" t="s">
        <v>145</v>
      </c>
      <c r="D3446" s="85" t="s">
        <v>7809</v>
      </c>
      <c r="E3446" s="85" t="s">
        <v>100</v>
      </c>
      <c r="F3446" s="85" t="s">
        <v>100</v>
      </c>
      <c r="G3446" s="85" t="s">
        <v>100</v>
      </c>
      <c r="H3446" s="86" t="s">
        <v>118</v>
      </c>
      <c r="I3446" s="86">
        <v>44228</v>
      </c>
      <c r="J3446" s="87">
        <v>594108.21000000008</v>
      </c>
    </row>
    <row r="3447" spans="1:10" ht="24" x14ac:dyDescent="0.3">
      <c r="A3447" s="84" t="s">
        <v>7810</v>
      </c>
      <c r="B3447" s="85" t="s">
        <v>145</v>
      </c>
      <c r="C3447" s="85" t="s">
        <v>145</v>
      </c>
      <c r="D3447" s="85" t="s">
        <v>7811</v>
      </c>
      <c r="E3447" s="85" t="s">
        <v>100</v>
      </c>
      <c r="F3447" s="85" t="s">
        <v>100</v>
      </c>
      <c r="G3447" s="85" t="s">
        <v>100</v>
      </c>
      <c r="H3447" s="86" t="s">
        <v>118</v>
      </c>
      <c r="I3447" s="86">
        <v>44197</v>
      </c>
      <c r="J3447" s="87">
        <v>25006081.600000001</v>
      </c>
    </row>
    <row r="3448" spans="1:10" ht="24" x14ac:dyDescent="0.3">
      <c r="A3448" s="84" t="s">
        <v>7812</v>
      </c>
      <c r="B3448" s="85" t="s">
        <v>145</v>
      </c>
      <c r="C3448" s="85" t="s">
        <v>145</v>
      </c>
      <c r="D3448" s="85" t="s">
        <v>7813</v>
      </c>
      <c r="E3448" s="85" t="s">
        <v>100</v>
      </c>
      <c r="F3448" s="85" t="s">
        <v>100</v>
      </c>
      <c r="G3448" s="85" t="s">
        <v>100</v>
      </c>
      <c r="H3448" s="86" t="s">
        <v>118</v>
      </c>
      <c r="I3448" s="86">
        <v>44228</v>
      </c>
      <c r="J3448" s="87">
        <v>3909700</v>
      </c>
    </row>
    <row r="3449" spans="1:10" ht="24" x14ac:dyDescent="0.3">
      <c r="A3449" s="84" t="s">
        <v>7814</v>
      </c>
      <c r="B3449" s="85" t="s">
        <v>145</v>
      </c>
      <c r="C3449" s="85" t="s">
        <v>145</v>
      </c>
      <c r="D3449" s="85" t="s">
        <v>7815</v>
      </c>
      <c r="E3449" s="85" t="s">
        <v>100</v>
      </c>
      <c r="F3449" s="85" t="s">
        <v>100</v>
      </c>
      <c r="G3449" s="85" t="s">
        <v>100</v>
      </c>
      <c r="H3449" s="86" t="s">
        <v>118</v>
      </c>
      <c r="I3449" s="86">
        <v>45049</v>
      </c>
      <c r="J3449" s="87">
        <v>2199120</v>
      </c>
    </row>
    <row r="3450" spans="1:10" x14ac:dyDescent="0.3">
      <c r="A3450" s="84" t="s">
        <v>7816</v>
      </c>
      <c r="B3450" s="85" t="s">
        <v>145</v>
      </c>
      <c r="C3450" s="85" t="s">
        <v>145</v>
      </c>
      <c r="D3450" s="85" t="s">
        <v>7817</v>
      </c>
      <c r="E3450" s="85" t="s">
        <v>100</v>
      </c>
      <c r="F3450" s="85" t="s">
        <v>100</v>
      </c>
      <c r="G3450" s="85" t="s">
        <v>100</v>
      </c>
      <c r="H3450" s="86" t="s">
        <v>118</v>
      </c>
      <c r="I3450" s="86">
        <v>45049</v>
      </c>
      <c r="J3450" s="87">
        <v>118650</v>
      </c>
    </row>
    <row r="3451" spans="1:10" x14ac:dyDescent="0.3">
      <c r="A3451" s="84" t="s">
        <v>7818</v>
      </c>
      <c r="B3451" s="85" t="s">
        <v>145</v>
      </c>
      <c r="C3451" s="85" t="s">
        <v>145</v>
      </c>
      <c r="D3451" s="85" t="s">
        <v>7819</v>
      </c>
      <c r="E3451" s="85" t="s">
        <v>100</v>
      </c>
      <c r="F3451" s="85" t="s">
        <v>100</v>
      </c>
      <c r="G3451" s="85" t="s">
        <v>100</v>
      </c>
      <c r="H3451" s="86" t="s">
        <v>118</v>
      </c>
      <c r="I3451" s="86">
        <v>44837</v>
      </c>
      <c r="J3451" s="87">
        <v>3022950</v>
      </c>
    </row>
    <row r="3452" spans="1:10" ht="24" x14ac:dyDescent="0.3">
      <c r="A3452" s="84" t="s">
        <v>7820</v>
      </c>
      <c r="B3452" s="85" t="s">
        <v>145</v>
      </c>
      <c r="C3452" s="85" t="s">
        <v>145</v>
      </c>
      <c r="D3452" s="85" t="s">
        <v>7821</v>
      </c>
      <c r="E3452" s="85" t="s">
        <v>100</v>
      </c>
      <c r="F3452" s="85" t="s">
        <v>100</v>
      </c>
      <c r="G3452" s="85" t="s">
        <v>100</v>
      </c>
      <c r="H3452" s="86" t="s">
        <v>118</v>
      </c>
      <c r="I3452" s="86">
        <v>45172</v>
      </c>
      <c r="J3452" s="87">
        <v>1586120</v>
      </c>
    </row>
    <row r="3453" spans="1:10" ht="24" x14ac:dyDescent="0.3">
      <c r="A3453" s="84" t="s">
        <v>7822</v>
      </c>
      <c r="B3453" s="85" t="s">
        <v>3382</v>
      </c>
      <c r="C3453" s="85" t="s">
        <v>3382</v>
      </c>
      <c r="D3453" s="85" t="s">
        <v>7823</v>
      </c>
      <c r="E3453" s="85" t="s">
        <v>100</v>
      </c>
      <c r="F3453" s="85" t="s">
        <v>130</v>
      </c>
      <c r="G3453" s="85" t="s">
        <v>529</v>
      </c>
      <c r="H3453" s="86" t="s">
        <v>118</v>
      </c>
      <c r="I3453" s="86">
        <v>45299</v>
      </c>
      <c r="J3453" s="87">
        <v>1291632.2200000002</v>
      </c>
    </row>
    <row r="3454" spans="1:10" ht="24" x14ac:dyDescent="0.3">
      <c r="A3454" s="84" t="s">
        <v>7824</v>
      </c>
      <c r="B3454" s="85" t="s">
        <v>145</v>
      </c>
      <c r="C3454" s="85" t="s">
        <v>145</v>
      </c>
      <c r="D3454" s="85" t="s">
        <v>7825</v>
      </c>
      <c r="E3454" s="85" t="s">
        <v>100</v>
      </c>
      <c r="F3454" s="85" t="s">
        <v>130</v>
      </c>
      <c r="G3454" s="85" t="s">
        <v>1118</v>
      </c>
      <c r="H3454" s="86" t="s">
        <v>118</v>
      </c>
      <c r="I3454" s="86">
        <v>44935</v>
      </c>
      <c r="J3454" s="87">
        <v>3576948.1799999997</v>
      </c>
    </row>
    <row r="3455" spans="1:10" x14ac:dyDescent="0.3">
      <c r="A3455" s="84" t="s">
        <v>7826</v>
      </c>
      <c r="B3455" s="85" t="s">
        <v>145</v>
      </c>
      <c r="C3455" s="85" t="s">
        <v>145</v>
      </c>
      <c r="D3455" s="85" t="s">
        <v>7827</v>
      </c>
      <c r="E3455" s="85" t="s">
        <v>100</v>
      </c>
      <c r="F3455" s="85" t="s">
        <v>100</v>
      </c>
      <c r="G3455" s="85" t="s">
        <v>100</v>
      </c>
      <c r="H3455" s="86" t="s">
        <v>118</v>
      </c>
      <c r="I3455" s="86">
        <v>44966</v>
      </c>
      <c r="J3455" s="87">
        <v>1041740</v>
      </c>
    </row>
    <row r="3456" spans="1:10" x14ac:dyDescent="0.3">
      <c r="A3456" s="84" t="s">
        <v>7828</v>
      </c>
      <c r="B3456" s="85" t="s">
        <v>145</v>
      </c>
      <c r="C3456" s="85" t="s">
        <v>145</v>
      </c>
      <c r="D3456" s="85" t="s">
        <v>7829</v>
      </c>
      <c r="E3456" s="85" t="s">
        <v>100</v>
      </c>
      <c r="F3456" s="85" t="s">
        <v>100</v>
      </c>
      <c r="G3456" s="85" t="s">
        <v>100</v>
      </c>
      <c r="H3456" s="86" t="s">
        <v>118</v>
      </c>
      <c r="I3456" s="86">
        <v>44571</v>
      </c>
      <c r="J3456" s="87">
        <v>1327482</v>
      </c>
    </row>
    <row r="3457" spans="1:10" ht="24" x14ac:dyDescent="0.3">
      <c r="A3457" s="84" t="s">
        <v>7830</v>
      </c>
      <c r="B3457" s="85" t="s">
        <v>145</v>
      </c>
      <c r="C3457" s="85" t="s">
        <v>145</v>
      </c>
      <c r="D3457" s="85" t="s">
        <v>7831</v>
      </c>
      <c r="E3457" s="85" t="s">
        <v>100</v>
      </c>
      <c r="F3457" s="85" t="s">
        <v>3014</v>
      </c>
      <c r="G3457" s="85" t="s">
        <v>7832</v>
      </c>
      <c r="H3457" s="86" t="s">
        <v>118</v>
      </c>
      <c r="I3457" s="86">
        <v>45117</v>
      </c>
      <c r="J3457" s="87">
        <v>4905049.6500000004</v>
      </c>
    </row>
    <row r="3458" spans="1:10" x14ac:dyDescent="0.3">
      <c r="A3458" s="84" t="s">
        <v>7833</v>
      </c>
      <c r="B3458" s="85" t="s">
        <v>145</v>
      </c>
      <c r="C3458" s="85" t="s">
        <v>145</v>
      </c>
      <c r="D3458" s="85" t="s">
        <v>7834</v>
      </c>
      <c r="E3458" s="85" t="s">
        <v>100</v>
      </c>
      <c r="F3458" s="85" t="s">
        <v>100</v>
      </c>
      <c r="G3458" s="85" t="s">
        <v>100</v>
      </c>
      <c r="H3458" s="86" t="s">
        <v>118</v>
      </c>
      <c r="I3458" s="86">
        <v>44784</v>
      </c>
      <c r="J3458" s="87">
        <v>2713370</v>
      </c>
    </row>
    <row r="3459" spans="1:10" x14ac:dyDescent="0.3">
      <c r="A3459" s="84" t="s">
        <v>7835</v>
      </c>
      <c r="B3459" s="85" t="s">
        <v>145</v>
      </c>
      <c r="C3459" s="85" t="s">
        <v>145</v>
      </c>
      <c r="D3459" s="85" t="s">
        <v>7836</v>
      </c>
      <c r="E3459" s="85" t="s">
        <v>100</v>
      </c>
      <c r="F3459" s="85" t="s">
        <v>100</v>
      </c>
      <c r="G3459" s="85" t="s">
        <v>100</v>
      </c>
      <c r="H3459" s="86" t="s">
        <v>118</v>
      </c>
      <c r="I3459" s="86">
        <v>44757</v>
      </c>
      <c r="J3459" s="87">
        <v>2990160</v>
      </c>
    </row>
    <row r="3460" spans="1:10" x14ac:dyDescent="0.3">
      <c r="A3460" s="84" t="s">
        <v>7837</v>
      </c>
      <c r="B3460" s="85" t="s">
        <v>145</v>
      </c>
      <c r="C3460" s="85" t="s">
        <v>145</v>
      </c>
      <c r="D3460" s="85" t="s">
        <v>7838</v>
      </c>
      <c r="E3460" s="85" t="s">
        <v>100</v>
      </c>
      <c r="F3460" s="85" t="s">
        <v>100</v>
      </c>
      <c r="G3460" s="85" t="s">
        <v>100</v>
      </c>
      <c r="H3460" s="86" t="s">
        <v>118</v>
      </c>
      <c r="I3460" s="86">
        <v>45034</v>
      </c>
      <c r="J3460" s="87">
        <v>4211004</v>
      </c>
    </row>
    <row r="3461" spans="1:10" ht="60" x14ac:dyDescent="0.3">
      <c r="A3461" s="84" t="s">
        <v>7839</v>
      </c>
      <c r="B3461" s="85" t="s">
        <v>120</v>
      </c>
      <c r="C3461" s="85" t="s">
        <v>120</v>
      </c>
      <c r="D3461" s="85" t="s">
        <v>7840</v>
      </c>
      <c r="E3461" s="85" t="s">
        <v>100</v>
      </c>
      <c r="F3461" s="85" t="s">
        <v>135</v>
      </c>
      <c r="G3461" s="85" t="s">
        <v>136</v>
      </c>
      <c r="H3461" s="86" t="s">
        <v>118</v>
      </c>
      <c r="I3461" s="86">
        <v>45125</v>
      </c>
      <c r="J3461" s="87">
        <v>15820524.380000001</v>
      </c>
    </row>
    <row r="3462" spans="1:10" x14ac:dyDescent="0.3">
      <c r="A3462" s="84" t="s">
        <v>7841</v>
      </c>
      <c r="B3462" s="85" t="s">
        <v>145</v>
      </c>
      <c r="C3462" s="85" t="s">
        <v>145</v>
      </c>
      <c r="D3462" s="85" t="s">
        <v>7842</v>
      </c>
      <c r="E3462" s="85" t="s">
        <v>100</v>
      </c>
      <c r="F3462" s="85" t="s">
        <v>100</v>
      </c>
      <c r="G3462" s="85" t="s">
        <v>100</v>
      </c>
      <c r="H3462" s="86" t="s">
        <v>118</v>
      </c>
      <c r="I3462" s="86">
        <v>45096</v>
      </c>
      <c r="J3462" s="87">
        <v>433120</v>
      </c>
    </row>
    <row r="3463" spans="1:10" ht="24" x14ac:dyDescent="0.3">
      <c r="A3463" s="84" t="s">
        <v>7843</v>
      </c>
      <c r="B3463" s="85" t="s">
        <v>145</v>
      </c>
      <c r="C3463" s="85" t="s">
        <v>145</v>
      </c>
      <c r="D3463" s="85" t="s">
        <v>7844</v>
      </c>
      <c r="E3463" s="85" t="s">
        <v>100</v>
      </c>
      <c r="F3463" s="85" t="s">
        <v>130</v>
      </c>
      <c r="G3463" s="85" t="s">
        <v>1165</v>
      </c>
      <c r="H3463" s="86" t="s">
        <v>118</v>
      </c>
      <c r="I3463" s="86">
        <v>45310</v>
      </c>
      <c r="J3463" s="87">
        <v>1297536</v>
      </c>
    </row>
    <row r="3464" spans="1:10" ht="24" x14ac:dyDescent="0.3">
      <c r="A3464" s="84" t="s">
        <v>7845</v>
      </c>
      <c r="B3464" s="85" t="s">
        <v>145</v>
      </c>
      <c r="C3464" s="85" t="s">
        <v>145</v>
      </c>
      <c r="D3464" s="85" t="s">
        <v>7846</v>
      </c>
      <c r="E3464" s="85" t="s">
        <v>100</v>
      </c>
      <c r="F3464" s="85" t="s">
        <v>100</v>
      </c>
      <c r="G3464" s="85" t="s">
        <v>100</v>
      </c>
      <c r="H3464" s="86" t="s">
        <v>118</v>
      </c>
      <c r="I3464" s="86">
        <v>45523</v>
      </c>
      <c r="J3464" s="87">
        <v>825250</v>
      </c>
    </row>
    <row r="3465" spans="1:10" ht="24" x14ac:dyDescent="0.3">
      <c r="A3465" s="84" t="s">
        <v>7847</v>
      </c>
      <c r="B3465" s="85" t="s">
        <v>145</v>
      </c>
      <c r="C3465" s="85" t="s">
        <v>145</v>
      </c>
      <c r="D3465" s="85" t="s">
        <v>7848</v>
      </c>
      <c r="E3465" s="85" t="s">
        <v>100</v>
      </c>
      <c r="F3465" s="85" t="s">
        <v>100</v>
      </c>
      <c r="G3465" s="85" t="s">
        <v>100</v>
      </c>
      <c r="H3465" s="86" t="s">
        <v>118</v>
      </c>
      <c r="I3465" s="86">
        <v>44732</v>
      </c>
      <c r="J3465" s="87">
        <v>7587240</v>
      </c>
    </row>
    <row r="3466" spans="1:10" x14ac:dyDescent="0.3">
      <c r="A3466" s="84" t="s">
        <v>7849</v>
      </c>
      <c r="B3466" s="85" t="s">
        <v>145</v>
      </c>
      <c r="C3466" s="85" t="s">
        <v>145</v>
      </c>
      <c r="D3466" s="85" t="s">
        <v>7850</v>
      </c>
      <c r="E3466" s="85" t="s">
        <v>100</v>
      </c>
      <c r="F3466" s="85" t="s">
        <v>662</v>
      </c>
      <c r="G3466" s="85" t="s">
        <v>827</v>
      </c>
      <c r="H3466" s="86" t="s">
        <v>118</v>
      </c>
      <c r="I3466" s="86">
        <v>45127</v>
      </c>
      <c r="J3466" s="87">
        <v>5848710.9700000007</v>
      </c>
    </row>
    <row r="3467" spans="1:10" ht="48" x14ac:dyDescent="0.3">
      <c r="A3467" s="84" t="s">
        <v>7851</v>
      </c>
      <c r="B3467" s="85" t="s">
        <v>145</v>
      </c>
      <c r="C3467" s="85" t="s">
        <v>145</v>
      </c>
      <c r="D3467" s="85" t="s">
        <v>7852</v>
      </c>
      <c r="E3467" s="85" t="s">
        <v>100</v>
      </c>
      <c r="F3467" s="85" t="s">
        <v>130</v>
      </c>
      <c r="G3467" s="85" t="s">
        <v>7853</v>
      </c>
      <c r="H3467" s="86" t="s">
        <v>118</v>
      </c>
      <c r="I3467" s="86">
        <v>45127</v>
      </c>
      <c r="J3467" s="87">
        <v>2935037.5899999994</v>
      </c>
    </row>
    <row r="3468" spans="1:10" x14ac:dyDescent="0.3">
      <c r="A3468" s="84" t="s">
        <v>7854</v>
      </c>
      <c r="B3468" s="85" t="s">
        <v>145</v>
      </c>
      <c r="C3468" s="85" t="s">
        <v>145</v>
      </c>
      <c r="D3468" s="85" t="s">
        <v>7855</v>
      </c>
      <c r="E3468" s="85" t="s">
        <v>100</v>
      </c>
      <c r="F3468" s="85" t="s">
        <v>100</v>
      </c>
      <c r="G3468" s="85" t="s">
        <v>100</v>
      </c>
      <c r="H3468" s="86" t="s">
        <v>118</v>
      </c>
      <c r="I3468" s="86">
        <v>45189</v>
      </c>
      <c r="J3468" s="87">
        <v>1338550</v>
      </c>
    </row>
    <row r="3469" spans="1:10" ht="60" x14ac:dyDescent="0.3">
      <c r="A3469" s="84" t="s">
        <v>7856</v>
      </c>
      <c r="B3469" s="85" t="s">
        <v>145</v>
      </c>
      <c r="C3469" s="85" t="s">
        <v>145</v>
      </c>
      <c r="D3469" s="85" t="s">
        <v>7857</v>
      </c>
      <c r="E3469" s="85" t="s">
        <v>100</v>
      </c>
      <c r="F3469" s="85" t="s">
        <v>662</v>
      </c>
      <c r="G3469" s="85" t="s">
        <v>827</v>
      </c>
      <c r="H3469" s="86" t="s">
        <v>118</v>
      </c>
      <c r="I3469" s="86">
        <v>45128</v>
      </c>
      <c r="J3469" s="87">
        <v>5017344.17</v>
      </c>
    </row>
    <row r="3470" spans="1:10" ht="36" x14ac:dyDescent="0.3">
      <c r="A3470" s="84" t="s">
        <v>7858</v>
      </c>
      <c r="B3470" s="85" t="s">
        <v>115</v>
      </c>
      <c r="C3470" s="85" t="s">
        <v>115</v>
      </c>
      <c r="D3470" s="85" t="s">
        <v>7859</v>
      </c>
      <c r="E3470" s="85" t="s">
        <v>100</v>
      </c>
      <c r="F3470" s="85" t="s">
        <v>7860</v>
      </c>
      <c r="G3470" s="85" t="s">
        <v>7861</v>
      </c>
      <c r="H3470" s="86" t="s">
        <v>118</v>
      </c>
      <c r="I3470" s="86">
        <v>44949</v>
      </c>
      <c r="J3470" s="87">
        <v>7844325.4400000004</v>
      </c>
    </row>
    <row r="3471" spans="1:10" ht="36" x14ac:dyDescent="0.3">
      <c r="A3471" s="84" t="s">
        <v>7862</v>
      </c>
      <c r="B3471" s="85" t="s">
        <v>3382</v>
      </c>
      <c r="C3471" s="85" t="s">
        <v>3382</v>
      </c>
      <c r="D3471" s="85" t="s">
        <v>7863</v>
      </c>
      <c r="E3471" s="85" t="s">
        <v>100</v>
      </c>
      <c r="F3471" s="85" t="s">
        <v>100</v>
      </c>
      <c r="G3471" s="85" t="s">
        <v>100</v>
      </c>
      <c r="H3471" s="86" t="s">
        <v>118</v>
      </c>
      <c r="I3471" s="86">
        <v>45497</v>
      </c>
      <c r="J3471" s="87">
        <v>3116946.9299999997</v>
      </c>
    </row>
    <row r="3472" spans="1:10" ht="36" x14ac:dyDescent="0.3">
      <c r="A3472" s="84" t="s">
        <v>7864</v>
      </c>
      <c r="B3472" s="85" t="s">
        <v>4741</v>
      </c>
      <c r="C3472" s="85" t="s">
        <v>4741</v>
      </c>
      <c r="D3472" s="85" t="s">
        <v>7865</v>
      </c>
      <c r="E3472" s="85" t="s">
        <v>100</v>
      </c>
      <c r="F3472" s="85" t="s">
        <v>130</v>
      </c>
      <c r="G3472" s="85" t="s">
        <v>1955</v>
      </c>
      <c r="H3472" s="86" t="s">
        <v>118</v>
      </c>
      <c r="I3472" s="86">
        <v>45316</v>
      </c>
      <c r="J3472" s="87">
        <v>3475266.08</v>
      </c>
    </row>
    <row r="3473" spans="1:10" ht="48" x14ac:dyDescent="0.3">
      <c r="A3473" s="84" t="s">
        <v>7866</v>
      </c>
      <c r="B3473" s="85" t="s">
        <v>145</v>
      </c>
      <c r="C3473" s="85" t="s">
        <v>145</v>
      </c>
      <c r="D3473" s="85" t="s">
        <v>7867</v>
      </c>
      <c r="E3473" s="85" t="s">
        <v>100</v>
      </c>
      <c r="F3473" s="85" t="s">
        <v>130</v>
      </c>
      <c r="G3473" s="85" t="s">
        <v>1118</v>
      </c>
      <c r="H3473" s="86" t="s">
        <v>118</v>
      </c>
      <c r="I3473" s="86">
        <v>44952</v>
      </c>
      <c r="J3473" s="87">
        <v>3583596.1799999997</v>
      </c>
    </row>
    <row r="3474" spans="1:10" ht="24" x14ac:dyDescent="0.3">
      <c r="A3474" s="84" t="s">
        <v>7868</v>
      </c>
      <c r="B3474" s="85" t="s">
        <v>145</v>
      </c>
      <c r="C3474" s="85" t="s">
        <v>145</v>
      </c>
      <c r="D3474" s="85" t="s">
        <v>7869</v>
      </c>
      <c r="E3474" s="85" t="s">
        <v>100</v>
      </c>
      <c r="F3474" s="85" t="s">
        <v>100</v>
      </c>
      <c r="G3474" s="85" t="s">
        <v>100</v>
      </c>
      <c r="H3474" s="86" t="s">
        <v>118</v>
      </c>
      <c r="I3474" s="86">
        <v>45287</v>
      </c>
      <c r="J3474" s="87">
        <v>1492010</v>
      </c>
    </row>
    <row r="3475" spans="1:10" x14ac:dyDescent="0.3">
      <c r="A3475" s="84" t="s">
        <v>7870</v>
      </c>
      <c r="B3475" s="85" t="s">
        <v>145</v>
      </c>
      <c r="C3475" s="85" t="s">
        <v>145</v>
      </c>
      <c r="D3475" s="85" t="s">
        <v>7871</v>
      </c>
      <c r="E3475" s="85" t="s">
        <v>100</v>
      </c>
      <c r="F3475" s="85" t="s">
        <v>100</v>
      </c>
      <c r="G3475" s="85" t="s">
        <v>100</v>
      </c>
      <c r="H3475" s="86" t="s">
        <v>118</v>
      </c>
      <c r="I3475" s="86">
        <v>45470</v>
      </c>
      <c r="J3475" s="87">
        <v>1709730</v>
      </c>
    </row>
    <row r="3476" spans="1:10" x14ac:dyDescent="0.3">
      <c r="A3476" s="84" t="s">
        <v>7872</v>
      </c>
      <c r="B3476" s="85" t="s">
        <v>145</v>
      </c>
      <c r="C3476" s="85" t="s">
        <v>145</v>
      </c>
      <c r="D3476" s="85" t="s">
        <v>7873</v>
      </c>
      <c r="E3476" s="85" t="s">
        <v>100</v>
      </c>
      <c r="F3476" s="85" t="s">
        <v>100</v>
      </c>
      <c r="G3476" s="85" t="s">
        <v>100</v>
      </c>
      <c r="H3476" s="86" t="s">
        <v>118</v>
      </c>
      <c r="I3476" s="86">
        <v>44589</v>
      </c>
      <c r="J3476" s="87">
        <v>288392.40000000002</v>
      </c>
    </row>
    <row r="3477" spans="1:10" x14ac:dyDescent="0.3">
      <c r="A3477" s="84" t="s">
        <v>7874</v>
      </c>
      <c r="B3477" s="85" t="s">
        <v>145</v>
      </c>
      <c r="C3477" s="85" t="s">
        <v>145</v>
      </c>
      <c r="D3477" s="85" t="s">
        <v>7875</v>
      </c>
      <c r="E3477" s="85" t="s">
        <v>100</v>
      </c>
      <c r="F3477" s="85" t="s">
        <v>100</v>
      </c>
      <c r="G3477" s="85" t="s">
        <v>100</v>
      </c>
      <c r="H3477" s="86" t="s">
        <v>118</v>
      </c>
      <c r="I3477" s="86">
        <v>44589</v>
      </c>
      <c r="J3477" s="87">
        <v>288405.02999999997</v>
      </c>
    </row>
    <row r="3478" spans="1:10" x14ac:dyDescent="0.3">
      <c r="A3478" s="84" t="s">
        <v>7876</v>
      </c>
      <c r="B3478" s="85" t="s">
        <v>145</v>
      </c>
      <c r="C3478" s="85" t="s">
        <v>145</v>
      </c>
      <c r="D3478" s="85" t="s">
        <v>7877</v>
      </c>
      <c r="E3478" s="85" t="s">
        <v>100</v>
      </c>
      <c r="F3478" s="85" t="s">
        <v>662</v>
      </c>
      <c r="G3478" s="85" t="s">
        <v>827</v>
      </c>
      <c r="H3478" s="86" t="s">
        <v>118</v>
      </c>
      <c r="I3478" s="86">
        <v>45135</v>
      </c>
      <c r="J3478" s="87">
        <v>5132511.3600000003</v>
      </c>
    </row>
    <row r="3479" spans="1:10" ht="24" x14ac:dyDescent="0.3">
      <c r="A3479" s="84" t="s">
        <v>7878</v>
      </c>
      <c r="B3479" s="85" t="s">
        <v>145</v>
      </c>
      <c r="C3479" s="85" t="s">
        <v>145</v>
      </c>
      <c r="D3479" s="85" t="s">
        <v>7879</v>
      </c>
      <c r="E3479" s="85" t="s">
        <v>100</v>
      </c>
      <c r="F3479" s="85" t="s">
        <v>100</v>
      </c>
      <c r="G3479" s="85" t="s">
        <v>100</v>
      </c>
      <c r="H3479" s="86" t="s">
        <v>118</v>
      </c>
      <c r="I3479" s="86">
        <v>45288</v>
      </c>
      <c r="J3479" s="87">
        <v>498750</v>
      </c>
    </row>
    <row r="3480" spans="1:10" ht="24" x14ac:dyDescent="0.3">
      <c r="A3480" s="84" t="s">
        <v>7880</v>
      </c>
      <c r="B3480" s="85" t="s">
        <v>145</v>
      </c>
      <c r="C3480" s="85" t="s">
        <v>145</v>
      </c>
      <c r="D3480" s="85" t="s">
        <v>7881</v>
      </c>
      <c r="E3480" s="85" t="s">
        <v>100</v>
      </c>
      <c r="F3480" s="85" t="s">
        <v>577</v>
      </c>
      <c r="G3480" s="85" t="s">
        <v>1862</v>
      </c>
      <c r="H3480" s="86" t="s">
        <v>118</v>
      </c>
      <c r="I3480" s="86">
        <v>45230</v>
      </c>
      <c r="J3480" s="87">
        <v>2498376.3400000003</v>
      </c>
    </row>
    <row r="3481" spans="1:10" x14ac:dyDescent="0.3">
      <c r="A3481" s="84" t="s">
        <v>7882</v>
      </c>
      <c r="B3481" s="85" t="s">
        <v>145</v>
      </c>
      <c r="C3481" s="85" t="s">
        <v>145</v>
      </c>
      <c r="D3481" s="85" t="s">
        <v>7883</v>
      </c>
      <c r="E3481" s="85" t="s">
        <v>100</v>
      </c>
      <c r="F3481" s="85" t="s">
        <v>100</v>
      </c>
      <c r="G3481" s="85" t="s">
        <v>100</v>
      </c>
      <c r="H3481" s="86" t="s">
        <v>118</v>
      </c>
      <c r="I3481" s="86">
        <v>45169</v>
      </c>
      <c r="J3481" s="87">
        <v>583740</v>
      </c>
    </row>
    <row r="3482" spans="1:10" ht="24" x14ac:dyDescent="0.3">
      <c r="A3482" s="84" t="s">
        <v>7884</v>
      </c>
      <c r="B3482" s="85" t="s">
        <v>145</v>
      </c>
      <c r="C3482" s="85" t="s">
        <v>145</v>
      </c>
      <c r="D3482" s="85" t="s">
        <v>7885</v>
      </c>
      <c r="E3482" s="85" t="s">
        <v>100</v>
      </c>
      <c r="F3482" s="85" t="s">
        <v>2177</v>
      </c>
      <c r="G3482" s="85" t="s">
        <v>2178</v>
      </c>
      <c r="H3482" s="86" t="s">
        <v>118</v>
      </c>
      <c r="I3482" s="86">
        <v>45322</v>
      </c>
      <c r="J3482" s="87">
        <v>4965696.71</v>
      </c>
    </row>
    <row r="3483" spans="1:10" x14ac:dyDescent="0.3">
      <c r="A3483" s="84" t="s">
        <v>7886</v>
      </c>
      <c r="B3483" s="85" t="s">
        <v>145</v>
      </c>
      <c r="C3483" s="85" t="s">
        <v>145</v>
      </c>
      <c r="D3483" s="85" t="s">
        <v>7887</v>
      </c>
      <c r="E3483" s="85" t="s">
        <v>100</v>
      </c>
      <c r="F3483" s="85" t="s">
        <v>100</v>
      </c>
      <c r="G3483" s="85" t="s">
        <v>100</v>
      </c>
      <c r="H3483" s="86" t="s">
        <v>118</v>
      </c>
      <c r="I3483" s="86">
        <v>44228</v>
      </c>
      <c r="J3483" s="87">
        <v>5640136.4899999993</v>
      </c>
    </row>
    <row r="3484" spans="1:10" x14ac:dyDescent="0.3">
      <c r="A3484" s="84" t="s">
        <v>7888</v>
      </c>
      <c r="B3484" s="85" t="s">
        <v>145</v>
      </c>
      <c r="C3484" s="85" t="s">
        <v>145</v>
      </c>
      <c r="D3484" s="85" t="s">
        <v>7889</v>
      </c>
      <c r="E3484" s="85" t="s">
        <v>100</v>
      </c>
      <c r="F3484" s="85" t="s">
        <v>100</v>
      </c>
      <c r="G3484" s="85" t="s">
        <v>100</v>
      </c>
      <c r="H3484" s="86" t="s">
        <v>118</v>
      </c>
      <c r="I3484" s="86">
        <v>44228</v>
      </c>
      <c r="J3484" s="87">
        <v>6222504.540000001</v>
      </c>
    </row>
    <row r="3485" spans="1:10" x14ac:dyDescent="0.3">
      <c r="A3485" s="84" t="s">
        <v>7890</v>
      </c>
      <c r="B3485" s="85" t="s">
        <v>145</v>
      </c>
      <c r="C3485" s="85" t="s">
        <v>145</v>
      </c>
      <c r="D3485" s="85" t="s">
        <v>7891</v>
      </c>
      <c r="E3485" s="85" t="s">
        <v>100</v>
      </c>
      <c r="F3485" s="85" t="s">
        <v>100</v>
      </c>
      <c r="G3485" s="85" t="s">
        <v>100</v>
      </c>
      <c r="H3485" s="86" t="s">
        <v>118</v>
      </c>
      <c r="I3485" s="86">
        <v>44228</v>
      </c>
      <c r="J3485" s="87">
        <v>4869463.5199999996</v>
      </c>
    </row>
    <row r="3486" spans="1:10" ht="24" x14ac:dyDescent="0.3">
      <c r="A3486" s="84" t="s">
        <v>7892</v>
      </c>
      <c r="B3486" s="85" t="s">
        <v>145</v>
      </c>
      <c r="C3486" s="85" t="s">
        <v>145</v>
      </c>
      <c r="D3486" s="85" t="s">
        <v>7893</v>
      </c>
      <c r="E3486" s="85" t="s">
        <v>100</v>
      </c>
      <c r="F3486" s="85" t="s">
        <v>100</v>
      </c>
      <c r="G3486" s="85" t="s">
        <v>100</v>
      </c>
      <c r="H3486" s="86" t="s">
        <v>118</v>
      </c>
      <c r="I3486" s="86">
        <v>44228</v>
      </c>
      <c r="J3486" s="87">
        <v>3195475.52</v>
      </c>
    </row>
    <row r="3487" spans="1:10" x14ac:dyDescent="0.3">
      <c r="A3487" s="84" t="s">
        <v>7894</v>
      </c>
      <c r="B3487" s="85" t="s">
        <v>145</v>
      </c>
      <c r="C3487" s="85" t="s">
        <v>145</v>
      </c>
      <c r="D3487" s="85" t="s">
        <v>7895</v>
      </c>
      <c r="E3487" s="85" t="s">
        <v>100</v>
      </c>
      <c r="F3487" s="85" t="s">
        <v>100</v>
      </c>
      <c r="G3487" s="85" t="s">
        <v>100</v>
      </c>
      <c r="H3487" s="86" t="s">
        <v>118</v>
      </c>
      <c r="I3487" s="86">
        <v>44228</v>
      </c>
      <c r="J3487" s="87">
        <v>5327993.2399999993</v>
      </c>
    </row>
    <row r="3488" spans="1:10" x14ac:dyDescent="0.3">
      <c r="A3488" s="84" t="s">
        <v>7896</v>
      </c>
      <c r="B3488" s="85" t="s">
        <v>145</v>
      </c>
      <c r="C3488" s="85" t="s">
        <v>145</v>
      </c>
      <c r="D3488" s="85" t="s">
        <v>7897</v>
      </c>
      <c r="E3488" s="85" t="s">
        <v>100</v>
      </c>
      <c r="F3488" s="85" t="s">
        <v>100</v>
      </c>
      <c r="G3488" s="85" t="s">
        <v>100</v>
      </c>
      <c r="H3488" s="86" t="s">
        <v>118</v>
      </c>
      <c r="I3488" s="86">
        <v>44228</v>
      </c>
      <c r="J3488" s="87">
        <v>14889.960000000001</v>
      </c>
    </row>
    <row r="3489" spans="1:10" x14ac:dyDescent="0.3">
      <c r="A3489" s="84" t="s">
        <v>7898</v>
      </c>
      <c r="B3489" s="85" t="s">
        <v>145</v>
      </c>
      <c r="C3489" s="85" t="s">
        <v>145</v>
      </c>
      <c r="D3489" s="85" t="s">
        <v>7899</v>
      </c>
      <c r="E3489" s="85" t="s">
        <v>100</v>
      </c>
      <c r="F3489" s="85" t="s">
        <v>100</v>
      </c>
      <c r="G3489" s="85" t="s">
        <v>100</v>
      </c>
      <c r="H3489" s="86" t="s">
        <v>118</v>
      </c>
      <c r="I3489" s="86">
        <v>44228</v>
      </c>
      <c r="J3489" s="87">
        <v>1419196.8</v>
      </c>
    </row>
    <row r="3490" spans="1:10" x14ac:dyDescent="0.3">
      <c r="A3490" s="84" t="s">
        <v>7900</v>
      </c>
      <c r="B3490" s="85" t="s">
        <v>145</v>
      </c>
      <c r="C3490" s="85" t="s">
        <v>145</v>
      </c>
      <c r="D3490" s="85" t="s">
        <v>7901</v>
      </c>
      <c r="E3490" s="85" t="s">
        <v>100</v>
      </c>
      <c r="F3490" s="85" t="s">
        <v>100</v>
      </c>
      <c r="G3490" s="85" t="s">
        <v>100</v>
      </c>
      <c r="H3490" s="86" t="s">
        <v>118</v>
      </c>
      <c r="I3490" s="86">
        <v>44228</v>
      </c>
      <c r="J3490" s="87">
        <v>3807744.9400000004</v>
      </c>
    </row>
    <row r="3491" spans="1:10" x14ac:dyDescent="0.3">
      <c r="A3491" s="84" t="s">
        <v>7902</v>
      </c>
      <c r="B3491" s="85" t="s">
        <v>145</v>
      </c>
      <c r="C3491" s="85" t="s">
        <v>145</v>
      </c>
      <c r="D3491" s="85" t="s">
        <v>7903</v>
      </c>
      <c r="E3491" s="85" t="s">
        <v>100</v>
      </c>
      <c r="F3491" s="85" t="s">
        <v>100</v>
      </c>
      <c r="G3491" s="85" t="s">
        <v>100</v>
      </c>
      <c r="H3491" s="86" t="s">
        <v>118</v>
      </c>
      <c r="I3491" s="86">
        <v>44228</v>
      </c>
      <c r="J3491" s="87">
        <v>8079195.0300000003</v>
      </c>
    </row>
    <row r="3492" spans="1:10" x14ac:dyDescent="0.3">
      <c r="A3492" s="84" t="s">
        <v>7904</v>
      </c>
      <c r="B3492" s="85" t="s">
        <v>145</v>
      </c>
      <c r="C3492" s="85" t="s">
        <v>145</v>
      </c>
      <c r="D3492" s="85" t="s">
        <v>7905</v>
      </c>
      <c r="E3492" s="85" t="s">
        <v>100</v>
      </c>
      <c r="F3492" s="85" t="s">
        <v>100</v>
      </c>
      <c r="G3492" s="85" t="s">
        <v>100</v>
      </c>
      <c r="H3492" s="86" t="s">
        <v>118</v>
      </c>
      <c r="I3492" s="86">
        <v>44228</v>
      </c>
      <c r="J3492" s="87">
        <v>4238899.2000000002</v>
      </c>
    </row>
    <row r="3493" spans="1:10" x14ac:dyDescent="0.3">
      <c r="A3493" s="84" t="s">
        <v>7906</v>
      </c>
      <c r="B3493" s="85" t="s">
        <v>145</v>
      </c>
      <c r="C3493" s="85" t="s">
        <v>145</v>
      </c>
      <c r="D3493" s="85" t="s">
        <v>7907</v>
      </c>
      <c r="E3493" s="85" t="s">
        <v>100</v>
      </c>
      <c r="F3493" s="85" t="s">
        <v>100</v>
      </c>
      <c r="G3493" s="85" t="s">
        <v>100</v>
      </c>
      <c r="H3493" s="86" t="s">
        <v>118</v>
      </c>
      <c r="I3493" s="86">
        <v>44228</v>
      </c>
      <c r="J3493" s="87">
        <v>596095.19999999995</v>
      </c>
    </row>
    <row r="3494" spans="1:10" x14ac:dyDescent="0.3">
      <c r="A3494" s="84" t="s">
        <v>7908</v>
      </c>
      <c r="B3494" s="85" t="s">
        <v>145</v>
      </c>
      <c r="C3494" s="85" t="s">
        <v>145</v>
      </c>
      <c r="D3494" s="85" t="s">
        <v>7909</v>
      </c>
      <c r="E3494" s="85" t="s">
        <v>100</v>
      </c>
      <c r="F3494" s="85" t="s">
        <v>100</v>
      </c>
      <c r="G3494" s="85" t="s">
        <v>100</v>
      </c>
      <c r="H3494" s="86" t="s">
        <v>118</v>
      </c>
      <c r="I3494" s="86">
        <v>44228</v>
      </c>
      <c r="J3494" s="87">
        <v>75646.98</v>
      </c>
    </row>
    <row r="3495" spans="1:10" x14ac:dyDescent="0.3">
      <c r="A3495" s="84" t="s">
        <v>7910</v>
      </c>
      <c r="B3495" s="85" t="s">
        <v>145</v>
      </c>
      <c r="C3495" s="85" t="s">
        <v>145</v>
      </c>
      <c r="D3495" s="85" t="s">
        <v>7911</v>
      </c>
      <c r="E3495" s="85" t="s">
        <v>100</v>
      </c>
      <c r="F3495" s="85" t="s">
        <v>100</v>
      </c>
      <c r="G3495" s="85" t="s">
        <v>100</v>
      </c>
      <c r="H3495" s="86" t="s">
        <v>118</v>
      </c>
      <c r="I3495" s="86">
        <v>44228</v>
      </c>
      <c r="J3495" s="87">
        <v>2429415</v>
      </c>
    </row>
    <row r="3496" spans="1:10" x14ac:dyDescent="0.3">
      <c r="A3496" s="84" t="s">
        <v>7912</v>
      </c>
      <c r="B3496" s="85" t="s">
        <v>145</v>
      </c>
      <c r="C3496" s="85" t="s">
        <v>145</v>
      </c>
      <c r="D3496" s="85" t="s">
        <v>7913</v>
      </c>
      <c r="E3496" s="85" t="s">
        <v>100</v>
      </c>
      <c r="F3496" s="85" t="s">
        <v>100</v>
      </c>
      <c r="G3496" s="85" t="s">
        <v>100</v>
      </c>
      <c r="H3496" s="86" t="s">
        <v>118</v>
      </c>
      <c r="I3496" s="86">
        <v>44228</v>
      </c>
      <c r="J3496" s="87">
        <v>5750336.1600000001</v>
      </c>
    </row>
    <row r="3497" spans="1:10" ht="24" x14ac:dyDescent="0.3">
      <c r="A3497" s="84" t="s">
        <v>7914</v>
      </c>
      <c r="B3497" s="85" t="s">
        <v>145</v>
      </c>
      <c r="C3497" s="85" t="s">
        <v>145</v>
      </c>
      <c r="D3497" s="85" t="s">
        <v>7915</v>
      </c>
      <c r="E3497" s="85" t="s">
        <v>100</v>
      </c>
      <c r="F3497" s="85" t="s">
        <v>1155</v>
      </c>
      <c r="G3497" s="85" t="s">
        <v>1156</v>
      </c>
      <c r="H3497" s="86" t="s">
        <v>118</v>
      </c>
      <c r="I3497" s="86">
        <v>44713</v>
      </c>
      <c r="J3497" s="87">
        <v>14518441.449999999</v>
      </c>
    </row>
    <row r="3498" spans="1:10" x14ac:dyDescent="0.3">
      <c r="A3498" s="84" t="s">
        <v>7916</v>
      </c>
      <c r="B3498" s="85" t="s">
        <v>145</v>
      </c>
      <c r="C3498" s="85" t="s">
        <v>145</v>
      </c>
      <c r="D3498" s="85" t="s">
        <v>7917</v>
      </c>
      <c r="E3498" s="85" t="s">
        <v>100</v>
      </c>
      <c r="F3498" s="85" t="s">
        <v>100</v>
      </c>
      <c r="G3498" s="85" t="s">
        <v>100</v>
      </c>
      <c r="H3498" s="86" t="s">
        <v>118</v>
      </c>
      <c r="I3498" s="86">
        <v>44228</v>
      </c>
      <c r="J3498" s="87">
        <v>3839528.16</v>
      </c>
    </row>
    <row r="3499" spans="1:10" ht="24" x14ac:dyDescent="0.3">
      <c r="A3499" s="84" t="s">
        <v>7918</v>
      </c>
      <c r="B3499" s="85" t="s">
        <v>145</v>
      </c>
      <c r="C3499" s="85" t="s">
        <v>145</v>
      </c>
      <c r="D3499" s="85" t="s">
        <v>7919</v>
      </c>
      <c r="E3499" s="85" t="s">
        <v>100</v>
      </c>
      <c r="F3499" s="85" t="s">
        <v>100</v>
      </c>
      <c r="G3499" s="85" t="s">
        <v>100</v>
      </c>
      <c r="H3499" s="86" t="s">
        <v>118</v>
      </c>
      <c r="I3499" s="86">
        <v>44228</v>
      </c>
      <c r="J3499" s="87">
        <v>4930580</v>
      </c>
    </row>
    <row r="3500" spans="1:10" ht="24" x14ac:dyDescent="0.3">
      <c r="A3500" s="84" t="s">
        <v>7920</v>
      </c>
      <c r="B3500" s="85" t="s">
        <v>145</v>
      </c>
      <c r="C3500" s="85" t="s">
        <v>145</v>
      </c>
      <c r="D3500" s="85" t="s">
        <v>7921</v>
      </c>
      <c r="E3500" s="85" t="s">
        <v>100</v>
      </c>
      <c r="F3500" s="85" t="s">
        <v>342</v>
      </c>
      <c r="G3500" s="85" t="s">
        <v>343</v>
      </c>
      <c r="H3500" s="86" t="s">
        <v>118</v>
      </c>
      <c r="I3500" s="86">
        <v>44958</v>
      </c>
      <c r="J3500" s="87">
        <v>5501295.1799999988</v>
      </c>
    </row>
    <row r="3501" spans="1:10" ht="24" x14ac:dyDescent="0.3">
      <c r="A3501" s="84" t="s">
        <v>7922</v>
      </c>
      <c r="B3501" s="85" t="s">
        <v>145</v>
      </c>
      <c r="C3501" s="85" t="s">
        <v>145</v>
      </c>
      <c r="D3501" s="85" t="s">
        <v>7923</v>
      </c>
      <c r="E3501" s="85" t="s">
        <v>100</v>
      </c>
      <c r="F3501" s="85" t="s">
        <v>662</v>
      </c>
      <c r="G3501" s="85" t="s">
        <v>663</v>
      </c>
      <c r="H3501" s="86" t="s">
        <v>118</v>
      </c>
      <c r="I3501" s="86">
        <v>45141</v>
      </c>
      <c r="J3501" s="87">
        <v>4779336.5199999996</v>
      </c>
    </row>
    <row r="3502" spans="1:10" ht="24" x14ac:dyDescent="0.3">
      <c r="A3502" s="84" t="s">
        <v>7924</v>
      </c>
      <c r="B3502" s="85" t="s">
        <v>145</v>
      </c>
      <c r="C3502" s="85" t="s">
        <v>145</v>
      </c>
      <c r="D3502" s="85" t="s">
        <v>7925</v>
      </c>
      <c r="E3502" s="85" t="s">
        <v>100</v>
      </c>
      <c r="F3502" s="85" t="s">
        <v>7926</v>
      </c>
      <c r="G3502" s="85" t="s">
        <v>7927</v>
      </c>
      <c r="H3502" s="86" t="s">
        <v>118</v>
      </c>
      <c r="I3502" s="86">
        <v>45264</v>
      </c>
      <c r="J3502" s="87">
        <v>6870227.8999999994</v>
      </c>
    </row>
    <row r="3503" spans="1:10" x14ac:dyDescent="0.3">
      <c r="A3503" s="84" t="s">
        <v>7928</v>
      </c>
      <c r="B3503" s="85" t="s">
        <v>145</v>
      </c>
      <c r="C3503" s="85" t="s">
        <v>145</v>
      </c>
      <c r="D3503" s="85" t="s">
        <v>7929</v>
      </c>
      <c r="E3503" s="85" t="s">
        <v>100</v>
      </c>
      <c r="F3503" s="85" t="s">
        <v>100</v>
      </c>
      <c r="G3503" s="85" t="s">
        <v>100</v>
      </c>
      <c r="H3503" s="86" t="s">
        <v>118</v>
      </c>
      <c r="I3503" s="86">
        <v>45387</v>
      </c>
      <c r="J3503" s="87">
        <v>99069400</v>
      </c>
    </row>
    <row r="3504" spans="1:10" ht="48" x14ac:dyDescent="0.3">
      <c r="A3504" s="84" t="s">
        <v>7930</v>
      </c>
      <c r="B3504" s="85" t="s">
        <v>115</v>
      </c>
      <c r="C3504" s="85" t="s">
        <v>115</v>
      </c>
      <c r="D3504" s="85" t="s">
        <v>7931</v>
      </c>
      <c r="E3504" s="85" t="s">
        <v>2929</v>
      </c>
      <c r="F3504" s="85" t="s">
        <v>100</v>
      </c>
      <c r="G3504" s="85" t="s">
        <v>100</v>
      </c>
      <c r="H3504" s="86" t="s">
        <v>118</v>
      </c>
      <c r="I3504" s="86">
        <v>45328</v>
      </c>
      <c r="J3504" s="87">
        <v>7399909.3499999996</v>
      </c>
    </row>
    <row r="3505" spans="1:10" ht="24" x14ac:dyDescent="0.3">
      <c r="A3505" s="84" t="s">
        <v>7932</v>
      </c>
      <c r="B3505" s="85" t="s">
        <v>145</v>
      </c>
      <c r="C3505" s="85" t="s">
        <v>145</v>
      </c>
      <c r="D3505" s="85" t="s">
        <v>7933</v>
      </c>
      <c r="E3505" s="85" t="s">
        <v>100</v>
      </c>
      <c r="F3505" s="85" t="s">
        <v>100</v>
      </c>
      <c r="G3505" s="85" t="s">
        <v>100</v>
      </c>
      <c r="H3505" s="86" t="s">
        <v>118</v>
      </c>
      <c r="I3505" s="86">
        <v>45001</v>
      </c>
      <c r="J3505" s="87">
        <v>1468510</v>
      </c>
    </row>
    <row r="3506" spans="1:10" ht="24" x14ac:dyDescent="0.3">
      <c r="A3506" s="84" t="s">
        <v>7934</v>
      </c>
      <c r="B3506" s="85" t="s">
        <v>145</v>
      </c>
      <c r="C3506" s="85" t="s">
        <v>145</v>
      </c>
      <c r="D3506" s="85" t="s">
        <v>7935</v>
      </c>
      <c r="E3506" s="85" t="s">
        <v>100</v>
      </c>
      <c r="F3506" s="85" t="s">
        <v>100</v>
      </c>
      <c r="G3506" s="85" t="s">
        <v>100</v>
      </c>
      <c r="H3506" s="86" t="s">
        <v>118</v>
      </c>
      <c r="I3506" s="86">
        <v>44750</v>
      </c>
      <c r="J3506" s="87">
        <v>1971760</v>
      </c>
    </row>
    <row r="3507" spans="1:10" x14ac:dyDescent="0.3">
      <c r="A3507" s="84" t="s">
        <v>7936</v>
      </c>
      <c r="B3507" s="85" t="s">
        <v>145</v>
      </c>
      <c r="C3507" s="85" t="s">
        <v>145</v>
      </c>
      <c r="D3507" s="85" t="s">
        <v>7937</v>
      </c>
      <c r="E3507" s="85" t="s">
        <v>100</v>
      </c>
      <c r="F3507" s="85" t="s">
        <v>100</v>
      </c>
      <c r="G3507" s="85" t="s">
        <v>100</v>
      </c>
      <c r="H3507" s="86" t="s">
        <v>118</v>
      </c>
      <c r="I3507" s="86">
        <v>44757</v>
      </c>
      <c r="J3507" s="87">
        <v>2380900</v>
      </c>
    </row>
    <row r="3508" spans="1:10" ht="36" x14ac:dyDescent="0.3">
      <c r="A3508" s="84" t="s">
        <v>7938</v>
      </c>
      <c r="B3508" s="85" t="s">
        <v>145</v>
      </c>
      <c r="C3508" s="85" t="s">
        <v>145</v>
      </c>
      <c r="D3508" s="85" t="s">
        <v>7939</v>
      </c>
      <c r="E3508" s="85" t="s">
        <v>100</v>
      </c>
      <c r="F3508" s="85" t="s">
        <v>100</v>
      </c>
      <c r="G3508" s="85" t="s">
        <v>100</v>
      </c>
      <c r="H3508" s="86" t="s">
        <v>118</v>
      </c>
      <c r="I3508" s="86">
        <v>44797</v>
      </c>
      <c r="J3508" s="87">
        <v>2857260</v>
      </c>
    </row>
    <row r="3509" spans="1:10" ht="24" x14ac:dyDescent="0.3">
      <c r="A3509" s="84" t="s">
        <v>7940</v>
      </c>
      <c r="B3509" s="85" t="s">
        <v>145</v>
      </c>
      <c r="C3509" s="85" t="s">
        <v>145</v>
      </c>
      <c r="D3509" s="85" t="s">
        <v>7941</v>
      </c>
      <c r="E3509" s="85" t="s">
        <v>100</v>
      </c>
      <c r="F3509" s="85" t="s">
        <v>100</v>
      </c>
      <c r="G3509" s="85" t="s">
        <v>100</v>
      </c>
      <c r="H3509" s="86" t="s">
        <v>118</v>
      </c>
      <c r="I3509" s="86">
        <v>45069</v>
      </c>
      <c r="J3509" s="87">
        <v>346380</v>
      </c>
    </row>
    <row r="3510" spans="1:10" ht="24" x14ac:dyDescent="0.3">
      <c r="A3510" s="84" t="s">
        <v>7942</v>
      </c>
      <c r="B3510" s="85" t="s">
        <v>145</v>
      </c>
      <c r="C3510" s="85" t="s">
        <v>145</v>
      </c>
      <c r="D3510" s="85" t="s">
        <v>7943</v>
      </c>
      <c r="E3510" s="85" t="s">
        <v>100</v>
      </c>
      <c r="F3510" s="85" t="s">
        <v>100</v>
      </c>
      <c r="G3510" s="85" t="s">
        <v>100</v>
      </c>
      <c r="H3510" s="86" t="s">
        <v>118</v>
      </c>
      <c r="I3510" s="86">
        <v>45727</v>
      </c>
      <c r="J3510" s="87">
        <v>254966</v>
      </c>
    </row>
    <row r="3511" spans="1:10" ht="36" x14ac:dyDescent="0.3">
      <c r="A3511" s="84" t="s">
        <v>7944</v>
      </c>
      <c r="B3511" s="85" t="s">
        <v>188</v>
      </c>
      <c r="C3511" s="85" t="s">
        <v>188</v>
      </c>
      <c r="D3511" s="85" t="s">
        <v>7945</v>
      </c>
      <c r="E3511" s="85" t="s">
        <v>7946</v>
      </c>
      <c r="F3511" s="85" t="s">
        <v>122</v>
      </c>
      <c r="G3511" s="85" t="s">
        <v>3456</v>
      </c>
      <c r="H3511" s="86" t="s">
        <v>118</v>
      </c>
      <c r="I3511" s="86">
        <v>44847</v>
      </c>
      <c r="J3511" s="87">
        <v>17239238.990000002</v>
      </c>
    </row>
    <row r="3512" spans="1:10" ht="24" x14ac:dyDescent="0.3">
      <c r="A3512" s="84" t="s">
        <v>7947</v>
      </c>
      <c r="B3512" s="85" t="s">
        <v>145</v>
      </c>
      <c r="C3512" s="85" t="s">
        <v>145</v>
      </c>
      <c r="D3512" s="85" t="s">
        <v>7948</v>
      </c>
      <c r="E3512" s="85" t="s">
        <v>100</v>
      </c>
      <c r="F3512" s="85" t="s">
        <v>100</v>
      </c>
      <c r="G3512" s="85" t="s">
        <v>100</v>
      </c>
      <c r="H3512" s="86" t="s">
        <v>118</v>
      </c>
      <c r="I3512" s="86">
        <v>44797</v>
      </c>
      <c r="J3512" s="87">
        <v>3473740</v>
      </c>
    </row>
    <row r="3513" spans="1:10" ht="24" x14ac:dyDescent="0.3">
      <c r="A3513" s="84" t="s">
        <v>7949</v>
      </c>
      <c r="B3513" s="85" t="s">
        <v>145</v>
      </c>
      <c r="C3513" s="85" t="s">
        <v>145</v>
      </c>
      <c r="D3513" s="85" t="s">
        <v>7950</v>
      </c>
      <c r="E3513" s="85" t="s">
        <v>100</v>
      </c>
      <c r="F3513" s="85" t="s">
        <v>420</v>
      </c>
      <c r="G3513" s="85" t="s">
        <v>7458</v>
      </c>
      <c r="H3513" s="86" t="s">
        <v>118</v>
      </c>
      <c r="I3513" s="86">
        <v>44999</v>
      </c>
      <c r="J3513" s="87">
        <v>3497899.7200000007</v>
      </c>
    </row>
    <row r="3514" spans="1:10" x14ac:dyDescent="0.3">
      <c r="A3514" s="84" t="s">
        <v>7951</v>
      </c>
      <c r="B3514" s="85" t="s">
        <v>145</v>
      </c>
      <c r="C3514" s="85" t="s">
        <v>145</v>
      </c>
      <c r="D3514" s="85" t="s">
        <v>7952</v>
      </c>
      <c r="E3514" s="85" t="s">
        <v>100</v>
      </c>
      <c r="F3514" s="85" t="s">
        <v>130</v>
      </c>
      <c r="G3514" s="85" t="s">
        <v>4204</v>
      </c>
      <c r="H3514" s="86" t="s">
        <v>118</v>
      </c>
      <c r="I3514" s="86">
        <v>45152</v>
      </c>
      <c r="J3514" s="87">
        <v>3314146.2</v>
      </c>
    </row>
    <row r="3515" spans="1:10" x14ac:dyDescent="0.3">
      <c r="A3515" s="84" t="s">
        <v>7953</v>
      </c>
      <c r="B3515" s="85" t="s">
        <v>145</v>
      </c>
      <c r="C3515" s="85" t="s">
        <v>145</v>
      </c>
      <c r="D3515" s="85" t="s">
        <v>7954</v>
      </c>
      <c r="E3515" s="85" t="s">
        <v>100</v>
      </c>
      <c r="F3515" s="85" t="s">
        <v>130</v>
      </c>
      <c r="G3515" s="85" t="s">
        <v>2565</v>
      </c>
      <c r="H3515" s="86" t="s">
        <v>118</v>
      </c>
      <c r="I3515" s="86">
        <v>45152</v>
      </c>
      <c r="J3515" s="87">
        <v>3050626.97</v>
      </c>
    </row>
    <row r="3516" spans="1:10" ht="24" x14ac:dyDescent="0.3">
      <c r="A3516" s="84" t="s">
        <v>7955</v>
      </c>
      <c r="B3516" s="85" t="s">
        <v>145</v>
      </c>
      <c r="C3516" s="85" t="s">
        <v>145</v>
      </c>
      <c r="D3516" s="85" t="s">
        <v>7956</v>
      </c>
      <c r="E3516" s="85" t="s">
        <v>100</v>
      </c>
      <c r="F3516" s="85" t="s">
        <v>139</v>
      </c>
      <c r="G3516" s="85" t="s">
        <v>1362</v>
      </c>
      <c r="H3516" s="86" t="s">
        <v>118</v>
      </c>
      <c r="I3516" s="86">
        <v>44972</v>
      </c>
      <c r="J3516" s="87">
        <v>4697702.32</v>
      </c>
    </row>
    <row r="3517" spans="1:10" ht="36" x14ac:dyDescent="0.3">
      <c r="A3517" s="84" t="s">
        <v>7957</v>
      </c>
      <c r="B3517" s="85" t="s">
        <v>1088</v>
      </c>
      <c r="C3517" s="85" t="s">
        <v>145</v>
      </c>
      <c r="D3517" s="85" t="s">
        <v>7958</v>
      </c>
      <c r="E3517" s="85" t="s">
        <v>5098</v>
      </c>
      <c r="F3517" s="85" t="s">
        <v>100</v>
      </c>
      <c r="G3517" s="85" t="s">
        <v>100</v>
      </c>
      <c r="H3517" s="86" t="s">
        <v>118</v>
      </c>
      <c r="I3517" s="86">
        <v>44972</v>
      </c>
      <c r="J3517" s="87">
        <v>52083514.680000052</v>
      </c>
    </row>
    <row r="3518" spans="1:10" ht="24" x14ac:dyDescent="0.3">
      <c r="A3518" s="84" t="s">
        <v>7959</v>
      </c>
      <c r="B3518" s="85" t="s">
        <v>145</v>
      </c>
      <c r="C3518" s="85" t="s">
        <v>145</v>
      </c>
      <c r="D3518" s="85" t="s">
        <v>7960</v>
      </c>
      <c r="E3518" s="85" t="s">
        <v>100</v>
      </c>
      <c r="F3518" s="85" t="s">
        <v>162</v>
      </c>
      <c r="G3518" s="85" t="s">
        <v>163</v>
      </c>
      <c r="H3518" s="86" t="s">
        <v>118</v>
      </c>
      <c r="I3518" s="86">
        <v>45337</v>
      </c>
      <c r="J3518" s="87">
        <v>1900044.0299999996</v>
      </c>
    </row>
    <row r="3519" spans="1:10" ht="48" x14ac:dyDescent="0.3">
      <c r="A3519" s="84" t="s">
        <v>7961</v>
      </c>
      <c r="B3519" s="85" t="s">
        <v>115</v>
      </c>
      <c r="C3519" s="85" t="s">
        <v>115</v>
      </c>
      <c r="D3519" s="85" t="s">
        <v>7962</v>
      </c>
      <c r="E3519" s="85" t="s">
        <v>7963</v>
      </c>
      <c r="F3519" s="85" t="s">
        <v>100</v>
      </c>
      <c r="G3519" s="85" t="s">
        <v>100</v>
      </c>
      <c r="H3519" s="86" t="s">
        <v>118</v>
      </c>
      <c r="I3519" s="86">
        <v>45337</v>
      </c>
      <c r="J3519" s="87">
        <v>7160809.8600000013</v>
      </c>
    </row>
    <row r="3520" spans="1:10" ht="60" x14ac:dyDescent="0.3">
      <c r="A3520" s="84" t="s">
        <v>7964</v>
      </c>
      <c r="B3520" s="85" t="s">
        <v>115</v>
      </c>
      <c r="C3520" s="85" t="s">
        <v>115</v>
      </c>
      <c r="D3520" s="85" t="s">
        <v>7965</v>
      </c>
      <c r="E3520" s="85" t="s">
        <v>100</v>
      </c>
      <c r="F3520" s="85" t="s">
        <v>135</v>
      </c>
      <c r="G3520" s="85" t="s">
        <v>136</v>
      </c>
      <c r="H3520" s="86" t="s">
        <v>118</v>
      </c>
      <c r="I3520" s="86">
        <v>45338</v>
      </c>
      <c r="J3520" s="87">
        <v>22850708.579999998</v>
      </c>
    </row>
    <row r="3521" spans="1:10" x14ac:dyDescent="0.3">
      <c r="A3521" s="84" t="s">
        <v>7966</v>
      </c>
      <c r="B3521" s="85" t="s">
        <v>145</v>
      </c>
      <c r="C3521" s="85" t="s">
        <v>145</v>
      </c>
      <c r="D3521" s="85" t="s">
        <v>7967</v>
      </c>
      <c r="E3521" s="85" t="s">
        <v>100</v>
      </c>
      <c r="F3521" s="85" t="s">
        <v>100</v>
      </c>
      <c r="G3521" s="85" t="s">
        <v>100</v>
      </c>
      <c r="H3521" s="86" t="s">
        <v>118</v>
      </c>
      <c r="I3521" s="86">
        <v>44973</v>
      </c>
      <c r="J3521" s="87">
        <v>8108410</v>
      </c>
    </row>
    <row r="3522" spans="1:10" ht="24" x14ac:dyDescent="0.3">
      <c r="A3522" s="84" t="s">
        <v>7968</v>
      </c>
      <c r="B3522" s="85" t="s">
        <v>145</v>
      </c>
      <c r="C3522" s="85" t="s">
        <v>145</v>
      </c>
      <c r="D3522" s="85" t="s">
        <v>7969</v>
      </c>
      <c r="E3522" s="85" t="s">
        <v>100</v>
      </c>
      <c r="F3522" s="85" t="s">
        <v>577</v>
      </c>
      <c r="G3522" s="85" t="s">
        <v>1492</v>
      </c>
      <c r="H3522" s="86" t="s">
        <v>118</v>
      </c>
      <c r="I3522" s="86">
        <v>45154</v>
      </c>
      <c r="J3522" s="87">
        <v>3006522.5799999996</v>
      </c>
    </row>
    <row r="3523" spans="1:10" ht="24" x14ac:dyDescent="0.3">
      <c r="A3523" s="84" t="s">
        <v>7970</v>
      </c>
      <c r="B3523" s="85" t="s">
        <v>423</v>
      </c>
      <c r="C3523" s="85" t="s">
        <v>423</v>
      </c>
      <c r="D3523" s="85" t="s">
        <v>7971</v>
      </c>
      <c r="E3523" s="85" t="s">
        <v>100</v>
      </c>
      <c r="F3523" s="85" t="s">
        <v>151</v>
      </c>
      <c r="G3523" s="85" t="s">
        <v>2054</v>
      </c>
      <c r="H3523" s="86" t="s">
        <v>118</v>
      </c>
      <c r="I3523" s="86">
        <v>45077</v>
      </c>
      <c r="J3523" s="87">
        <v>1689530.8199999998</v>
      </c>
    </row>
    <row r="3524" spans="1:10" ht="24" x14ac:dyDescent="0.3">
      <c r="A3524" s="84" t="s">
        <v>7972</v>
      </c>
      <c r="B3524" s="85" t="s">
        <v>120</v>
      </c>
      <c r="C3524" s="85" t="s">
        <v>120</v>
      </c>
      <c r="D3524" s="85" t="s">
        <v>7973</v>
      </c>
      <c r="E3524" s="85" t="s">
        <v>100</v>
      </c>
      <c r="F3524" s="85" t="s">
        <v>135</v>
      </c>
      <c r="G3524" s="85" t="s">
        <v>136</v>
      </c>
      <c r="H3524" s="86" t="s">
        <v>118</v>
      </c>
      <c r="I3524" s="86">
        <v>45148</v>
      </c>
      <c r="J3524" s="87">
        <v>11635036.779999997</v>
      </c>
    </row>
    <row r="3525" spans="1:10" x14ac:dyDescent="0.3">
      <c r="A3525" s="84" t="s">
        <v>7974</v>
      </c>
      <c r="B3525" s="85" t="s">
        <v>145</v>
      </c>
      <c r="C3525" s="85" t="s">
        <v>145</v>
      </c>
      <c r="D3525" s="85" t="s">
        <v>7975</v>
      </c>
      <c r="E3525" s="85" t="s">
        <v>100</v>
      </c>
      <c r="F3525" s="85" t="s">
        <v>100</v>
      </c>
      <c r="G3525" s="85" t="s">
        <v>100</v>
      </c>
      <c r="H3525" s="86" t="s">
        <v>118</v>
      </c>
      <c r="I3525" s="86">
        <v>45309</v>
      </c>
      <c r="J3525" s="87">
        <v>206600</v>
      </c>
    </row>
    <row r="3526" spans="1:10" ht="36" x14ac:dyDescent="0.3">
      <c r="A3526" s="84" t="s">
        <v>7976</v>
      </c>
      <c r="B3526" s="85" t="s">
        <v>188</v>
      </c>
      <c r="C3526" s="85" t="s">
        <v>188</v>
      </c>
      <c r="D3526" s="85" t="s">
        <v>7977</v>
      </c>
      <c r="E3526" s="85" t="s">
        <v>2669</v>
      </c>
      <c r="F3526" s="85" t="s">
        <v>100</v>
      </c>
      <c r="G3526" s="85" t="s">
        <v>100</v>
      </c>
      <c r="H3526" s="86" t="s">
        <v>118</v>
      </c>
      <c r="I3526" s="86">
        <v>45461</v>
      </c>
      <c r="J3526" s="87">
        <v>7506193.6699999999</v>
      </c>
    </row>
    <row r="3527" spans="1:10" x14ac:dyDescent="0.3">
      <c r="A3527" s="84" t="s">
        <v>7978</v>
      </c>
      <c r="B3527" s="85" t="s">
        <v>145</v>
      </c>
      <c r="C3527" s="85" t="s">
        <v>145</v>
      </c>
      <c r="D3527" s="85" t="s">
        <v>7979</v>
      </c>
      <c r="E3527" s="85" t="s">
        <v>100</v>
      </c>
      <c r="F3527" s="85" t="s">
        <v>100</v>
      </c>
      <c r="G3527" s="85" t="s">
        <v>100</v>
      </c>
      <c r="H3527" s="86" t="s">
        <v>118</v>
      </c>
      <c r="I3527" s="86">
        <v>45097</v>
      </c>
      <c r="J3527" s="87">
        <v>2275680</v>
      </c>
    </row>
    <row r="3528" spans="1:10" x14ac:dyDescent="0.3">
      <c r="A3528" s="84" t="s">
        <v>7980</v>
      </c>
      <c r="B3528" s="85" t="s">
        <v>145</v>
      </c>
      <c r="C3528" s="85" t="s">
        <v>145</v>
      </c>
      <c r="D3528" s="85" t="s">
        <v>7981</v>
      </c>
      <c r="E3528" s="85" t="s">
        <v>100</v>
      </c>
      <c r="F3528" s="85" t="s">
        <v>100</v>
      </c>
      <c r="G3528" s="85" t="s">
        <v>100</v>
      </c>
      <c r="H3528" s="86" t="s">
        <v>118</v>
      </c>
      <c r="I3528" s="86">
        <v>45190</v>
      </c>
      <c r="J3528" s="87">
        <v>11100</v>
      </c>
    </row>
    <row r="3529" spans="1:10" ht="36" x14ac:dyDescent="0.3">
      <c r="A3529" s="84" t="s">
        <v>7982</v>
      </c>
      <c r="B3529" s="85" t="s">
        <v>188</v>
      </c>
      <c r="C3529" s="85" t="s">
        <v>188</v>
      </c>
      <c r="D3529" s="85" t="s">
        <v>7983</v>
      </c>
      <c r="E3529" s="85" t="s">
        <v>100</v>
      </c>
      <c r="F3529" s="85" t="s">
        <v>162</v>
      </c>
      <c r="G3529" s="85" t="s">
        <v>7488</v>
      </c>
      <c r="H3529" s="86" t="s">
        <v>118</v>
      </c>
      <c r="I3529" s="86">
        <v>44614</v>
      </c>
      <c r="J3529" s="87">
        <v>6073224.2999999998</v>
      </c>
    </row>
    <row r="3530" spans="1:10" ht="24" x14ac:dyDescent="0.3">
      <c r="A3530" s="84" t="s">
        <v>7984</v>
      </c>
      <c r="B3530" s="85" t="s">
        <v>145</v>
      </c>
      <c r="C3530" s="85" t="s">
        <v>145</v>
      </c>
      <c r="D3530" s="85" t="s">
        <v>7985</v>
      </c>
      <c r="E3530" s="85" t="s">
        <v>7986</v>
      </c>
      <c r="F3530" s="85" t="s">
        <v>100</v>
      </c>
      <c r="G3530" s="85" t="s">
        <v>100</v>
      </c>
      <c r="H3530" s="86" t="s">
        <v>118</v>
      </c>
      <c r="I3530" s="86">
        <v>45135</v>
      </c>
      <c r="J3530" s="87">
        <v>1117436.1599999999</v>
      </c>
    </row>
    <row r="3531" spans="1:10" ht="24" x14ac:dyDescent="0.3">
      <c r="A3531" s="84" t="s">
        <v>7987</v>
      </c>
      <c r="B3531" s="85" t="s">
        <v>188</v>
      </c>
      <c r="C3531" s="85" t="s">
        <v>188</v>
      </c>
      <c r="D3531" s="85" t="s">
        <v>7988</v>
      </c>
      <c r="E3531" s="85" t="s">
        <v>100</v>
      </c>
      <c r="F3531" s="85" t="s">
        <v>2268</v>
      </c>
      <c r="G3531" s="85" t="s">
        <v>5458</v>
      </c>
      <c r="H3531" s="86" t="s">
        <v>118</v>
      </c>
      <c r="I3531" s="86">
        <v>45526</v>
      </c>
      <c r="J3531" s="87">
        <v>4040013.32</v>
      </c>
    </row>
    <row r="3532" spans="1:10" ht="24" x14ac:dyDescent="0.3">
      <c r="A3532" s="84" t="s">
        <v>7989</v>
      </c>
      <c r="B3532" s="85" t="s">
        <v>145</v>
      </c>
      <c r="C3532" s="85" t="s">
        <v>145</v>
      </c>
      <c r="D3532" s="85" t="s">
        <v>7990</v>
      </c>
      <c r="E3532" s="85" t="s">
        <v>100</v>
      </c>
      <c r="F3532" s="85" t="s">
        <v>122</v>
      </c>
      <c r="G3532" s="85" t="s">
        <v>583</v>
      </c>
      <c r="H3532" s="86" t="s">
        <v>118</v>
      </c>
      <c r="I3532" s="86">
        <v>45345</v>
      </c>
      <c r="J3532" s="87">
        <v>9399085.9199999999</v>
      </c>
    </row>
    <row r="3533" spans="1:10" ht="36" x14ac:dyDescent="0.3">
      <c r="A3533" s="84" t="s">
        <v>7991</v>
      </c>
      <c r="B3533" s="85" t="s">
        <v>145</v>
      </c>
      <c r="C3533" s="85" t="s">
        <v>145</v>
      </c>
      <c r="D3533" s="85" t="s">
        <v>7992</v>
      </c>
      <c r="E3533" s="85" t="s">
        <v>100</v>
      </c>
      <c r="F3533" s="85" t="s">
        <v>151</v>
      </c>
      <c r="G3533" s="85" t="s">
        <v>501</v>
      </c>
      <c r="H3533" s="86" t="s">
        <v>118</v>
      </c>
      <c r="I3533" s="86">
        <v>45712</v>
      </c>
      <c r="J3533" s="87">
        <v>1414859.4</v>
      </c>
    </row>
    <row r="3534" spans="1:10" ht="24" x14ac:dyDescent="0.3">
      <c r="A3534" s="84" t="s">
        <v>7993</v>
      </c>
      <c r="B3534" s="85" t="s">
        <v>145</v>
      </c>
      <c r="C3534" s="85" t="s">
        <v>145</v>
      </c>
      <c r="D3534" s="85" t="s">
        <v>7994</v>
      </c>
      <c r="E3534" s="85" t="s">
        <v>100</v>
      </c>
      <c r="F3534" s="85" t="s">
        <v>162</v>
      </c>
      <c r="G3534" s="85" t="s">
        <v>163</v>
      </c>
      <c r="H3534" s="86" t="s">
        <v>118</v>
      </c>
      <c r="I3534" s="86">
        <v>45167</v>
      </c>
      <c r="J3534" s="87">
        <v>1074421.77</v>
      </c>
    </row>
    <row r="3535" spans="1:10" ht="24" x14ac:dyDescent="0.3">
      <c r="A3535" s="84" t="s">
        <v>7995</v>
      </c>
      <c r="B3535" s="85" t="s">
        <v>145</v>
      </c>
      <c r="C3535" s="85" t="s">
        <v>145</v>
      </c>
      <c r="D3535" s="85" t="s">
        <v>7996</v>
      </c>
      <c r="E3535" s="85" t="s">
        <v>100</v>
      </c>
      <c r="F3535" s="85" t="s">
        <v>420</v>
      </c>
      <c r="G3535" s="85" t="s">
        <v>3723</v>
      </c>
      <c r="H3535" s="86" t="s">
        <v>118</v>
      </c>
      <c r="I3535" s="86">
        <v>45168</v>
      </c>
      <c r="J3535" s="87">
        <v>2602492.7000000002</v>
      </c>
    </row>
    <row r="3536" spans="1:10" ht="24" x14ac:dyDescent="0.3">
      <c r="A3536" s="84" t="s">
        <v>7997</v>
      </c>
      <c r="B3536" s="85" t="s">
        <v>7540</v>
      </c>
      <c r="C3536" s="85" t="s">
        <v>7540</v>
      </c>
      <c r="D3536" s="85" t="s">
        <v>7998</v>
      </c>
      <c r="E3536" s="85" t="s">
        <v>7999</v>
      </c>
      <c r="F3536" s="85" t="s">
        <v>130</v>
      </c>
      <c r="G3536" s="85" t="s">
        <v>298</v>
      </c>
      <c r="H3536" s="86" t="s">
        <v>118</v>
      </c>
      <c r="I3536" s="86">
        <v>45078</v>
      </c>
      <c r="J3536" s="87">
        <v>6220218.2899999991</v>
      </c>
    </row>
    <row r="3537" spans="1:10" ht="60" x14ac:dyDescent="0.3">
      <c r="A3537" s="84" t="s">
        <v>8000</v>
      </c>
      <c r="B3537" s="85" t="s">
        <v>3382</v>
      </c>
      <c r="C3537" s="85" t="s">
        <v>3382</v>
      </c>
      <c r="D3537" s="85" t="s">
        <v>8001</v>
      </c>
      <c r="E3537" s="85" t="s">
        <v>100</v>
      </c>
      <c r="F3537" s="85" t="s">
        <v>130</v>
      </c>
      <c r="G3537" s="85" t="s">
        <v>7389</v>
      </c>
      <c r="H3537" s="86" t="s">
        <v>118</v>
      </c>
      <c r="I3537" s="86">
        <v>45352</v>
      </c>
      <c r="J3537" s="87">
        <v>2700689.7299999995</v>
      </c>
    </row>
    <row r="3538" spans="1:10" ht="24" x14ac:dyDescent="0.3">
      <c r="A3538" s="84" t="s">
        <v>8002</v>
      </c>
      <c r="B3538" s="85" t="s">
        <v>145</v>
      </c>
      <c r="C3538" s="85" t="s">
        <v>145</v>
      </c>
      <c r="D3538" s="85" t="s">
        <v>8003</v>
      </c>
      <c r="E3538" s="85" t="s">
        <v>100</v>
      </c>
      <c r="F3538" s="85" t="s">
        <v>100</v>
      </c>
      <c r="G3538" s="85" t="s">
        <v>100</v>
      </c>
      <c r="H3538" s="86" t="s">
        <v>118</v>
      </c>
      <c r="I3538" s="86">
        <v>45717</v>
      </c>
      <c r="J3538" s="87">
        <v>3177905.8399999994</v>
      </c>
    </row>
    <row r="3539" spans="1:10" x14ac:dyDescent="0.3">
      <c r="A3539" s="84" t="s">
        <v>8004</v>
      </c>
      <c r="B3539" s="85" t="s">
        <v>145</v>
      </c>
      <c r="C3539" s="85" t="s">
        <v>145</v>
      </c>
      <c r="D3539" s="85" t="s">
        <v>8005</v>
      </c>
      <c r="E3539" s="85" t="s">
        <v>100</v>
      </c>
      <c r="F3539" s="85" t="s">
        <v>1284</v>
      </c>
      <c r="G3539" s="85" t="s">
        <v>1285</v>
      </c>
      <c r="H3539" s="86" t="s">
        <v>118</v>
      </c>
      <c r="I3539" s="86">
        <v>44987</v>
      </c>
      <c r="J3539" s="87">
        <v>3454059.8899999997</v>
      </c>
    </row>
    <row r="3540" spans="1:10" ht="24" x14ac:dyDescent="0.3">
      <c r="A3540" s="84" t="s">
        <v>8006</v>
      </c>
      <c r="B3540" s="85" t="s">
        <v>145</v>
      </c>
      <c r="C3540" s="85" t="s">
        <v>145</v>
      </c>
      <c r="D3540" s="85" t="s">
        <v>8007</v>
      </c>
      <c r="E3540" s="85" t="s">
        <v>100</v>
      </c>
      <c r="F3540" s="85" t="s">
        <v>577</v>
      </c>
      <c r="G3540" s="85" t="s">
        <v>8008</v>
      </c>
      <c r="H3540" s="86" t="s">
        <v>118</v>
      </c>
      <c r="I3540" s="86">
        <v>45356</v>
      </c>
      <c r="J3540" s="87">
        <v>1839508.0899999999</v>
      </c>
    </row>
    <row r="3541" spans="1:10" ht="24" x14ac:dyDescent="0.3">
      <c r="A3541" s="84" t="s">
        <v>8009</v>
      </c>
      <c r="B3541" s="85" t="s">
        <v>145</v>
      </c>
      <c r="C3541" s="85" t="s">
        <v>145</v>
      </c>
      <c r="D3541" s="85" t="s">
        <v>8010</v>
      </c>
      <c r="E3541" s="85" t="s">
        <v>100</v>
      </c>
      <c r="F3541" s="85" t="s">
        <v>100</v>
      </c>
      <c r="G3541" s="85" t="s">
        <v>100</v>
      </c>
      <c r="H3541" s="86" t="s">
        <v>118</v>
      </c>
      <c r="I3541" s="86">
        <v>45631</v>
      </c>
      <c r="J3541" s="87">
        <v>78080</v>
      </c>
    </row>
    <row r="3542" spans="1:10" ht="36" x14ac:dyDescent="0.3">
      <c r="A3542" s="84" t="s">
        <v>8011</v>
      </c>
      <c r="B3542" s="85" t="s">
        <v>120</v>
      </c>
      <c r="C3542" s="85" t="s">
        <v>120</v>
      </c>
      <c r="D3542" s="85" t="s">
        <v>8012</v>
      </c>
      <c r="E3542" s="85" t="s">
        <v>8013</v>
      </c>
      <c r="F3542" s="85" t="s">
        <v>100</v>
      </c>
      <c r="G3542" s="85" t="s">
        <v>100</v>
      </c>
      <c r="H3542" s="86" t="s">
        <v>118</v>
      </c>
      <c r="I3542" s="86">
        <v>45722</v>
      </c>
      <c r="J3542" s="87">
        <v>2506052.2600000002</v>
      </c>
    </row>
    <row r="3543" spans="1:10" ht="36" x14ac:dyDescent="0.3">
      <c r="A3543" s="84" t="s">
        <v>8014</v>
      </c>
      <c r="B3543" s="85" t="s">
        <v>115</v>
      </c>
      <c r="C3543" s="85" t="s">
        <v>115</v>
      </c>
      <c r="D3543" s="85" t="s">
        <v>8015</v>
      </c>
      <c r="E3543" s="85" t="s">
        <v>100</v>
      </c>
      <c r="F3543" s="85" t="s">
        <v>196</v>
      </c>
      <c r="G3543" s="85" t="s">
        <v>8016</v>
      </c>
      <c r="H3543" s="86" t="s">
        <v>118</v>
      </c>
      <c r="I3543" s="86">
        <v>45783</v>
      </c>
      <c r="J3543" s="87">
        <v>2290728.15</v>
      </c>
    </row>
    <row r="3544" spans="1:10" ht="24" x14ac:dyDescent="0.3">
      <c r="A3544" s="84" t="s">
        <v>8017</v>
      </c>
      <c r="B3544" s="85" t="s">
        <v>3382</v>
      </c>
      <c r="C3544" s="85" t="s">
        <v>3382</v>
      </c>
      <c r="D3544" s="85" t="s">
        <v>8018</v>
      </c>
      <c r="E3544" s="85" t="s">
        <v>100</v>
      </c>
      <c r="F3544" s="85" t="s">
        <v>130</v>
      </c>
      <c r="G3544" s="85" t="s">
        <v>8019</v>
      </c>
      <c r="H3544" s="86" t="s">
        <v>118</v>
      </c>
      <c r="I3544" s="86">
        <v>44628</v>
      </c>
      <c r="J3544" s="87">
        <v>8510377.4399999995</v>
      </c>
    </row>
    <row r="3545" spans="1:10" ht="36" x14ac:dyDescent="0.3">
      <c r="A3545" s="84" t="s">
        <v>8020</v>
      </c>
      <c r="B3545" s="85" t="s">
        <v>145</v>
      </c>
      <c r="C3545" s="85" t="s">
        <v>145</v>
      </c>
      <c r="D3545" s="85" t="s">
        <v>8021</v>
      </c>
      <c r="E3545" s="85" t="s">
        <v>100</v>
      </c>
      <c r="F3545" s="85" t="s">
        <v>662</v>
      </c>
      <c r="G3545" s="85" t="s">
        <v>663</v>
      </c>
      <c r="H3545" s="86" t="s">
        <v>118</v>
      </c>
      <c r="I3545" s="86">
        <v>45420</v>
      </c>
      <c r="J3545" s="87">
        <v>4433085.3000000007</v>
      </c>
    </row>
    <row r="3546" spans="1:10" ht="36" x14ac:dyDescent="0.3">
      <c r="A3546" s="84" t="s">
        <v>8022</v>
      </c>
      <c r="B3546" s="85" t="s">
        <v>145</v>
      </c>
      <c r="C3546" s="85" t="s">
        <v>145</v>
      </c>
      <c r="D3546" s="85" t="s">
        <v>8023</v>
      </c>
      <c r="E3546" s="85" t="s">
        <v>6485</v>
      </c>
      <c r="F3546" s="85" t="s">
        <v>100</v>
      </c>
      <c r="G3546" s="85" t="s">
        <v>100</v>
      </c>
      <c r="H3546" s="86" t="s">
        <v>118</v>
      </c>
      <c r="I3546" s="86">
        <v>45180</v>
      </c>
      <c r="J3546" s="87">
        <v>3663100</v>
      </c>
    </row>
    <row r="3547" spans="1:10" ht="36" x14ac:dyDescent="0.3">
      <c r="A3547" s="84" t="s">
        <v>8024</v>
      </c>
      <c r="B3547" s="85" t="s">
        <v>145</v>
      </c>
      <c r="C3547" s="85" t="s">
        <v>145</v>
      </c>
      <c r="D3547" s="85" t="s">
        <v>8025</v>
      </c>
      <c r="E3547" s="85" t="s">
        <v>100</v>
      </c>
      <c r="F3547" s="85" t="s">
        <v>8026</v>
      </c>
      <c r="G3547" s="85" t="s">
        <v>8027</v>
      </c>
      <c r="H3547" s="86" t="s">
        <v>118</v>
      </c>
      <c r="I3547" s="86">
        <v>45119</v>
      </c>
      <c r="J3547" s="87">
        <v>7920495.330000001</v>
      </c>
    </row>
    <row r="3548" spans="1:10" ht="24" x14ac:dyDescent="0.3">
      <c r="A3548" s="84" t="s">
        <v>8028</v>
      </c>
      <c r="B3548" s="85" t="s">
        <v>145</v>
      </c>
      <c r="C3548" s="85" t="s">
        <v>145</v>
      </c>
      <c r="D3548" s="85" t="s">
        <v>8029</v>
      </c>
      <c r="E3548" s="85" t="s">
        <v>100</v>
      </c>
      <c r="F3548" s="85" t="s">
        <v>1266</v>
      </c>
      <c r="G3548" s="85" t="s">
        <v>1267</v>
      </c>
      <c r="H3548" s="86" t="s">
        <v>118</v>
      </c>
      <c r="I3548" s="86">
        <v>45181</v>
      </c>
      <c r="J3548" s="87">
        <v>2756296.32</v>
      </c>
    </row>
    <row r="3549" spans="1:10" x14ac:dyDescent="0.3">
      <c r="A3549" s="84" t="s">
        <v>8030</v>
      </c>
      <c r="B3549" s="85" t="s">
        <v>145</v>
      </c>
      <c r="C3549" s="85" t="s">
        <v>145</v>
      </c>
      <c r="D3549" s="85" t="s">
        <v>8031</v>
      </c>
      <c r="E3549" s="85" t="s">
        <v>100</v>
      </c>
      <c r="F3549" s="85" t="s">
        <v>100</v>
      </c>
      <c r="G3549" s="85" t="s">
        <v>100</v>
      </c>
      <c r="H3549" s="86" t="s">
        <v>118</v>
      </c>
      <c r="I3549" s="86">
        <v>45182</v>
      </c>
      <c r="J3549" s="87">
        <v>6612000</v>
      </c>
    </row>
    <row r="3550" spans="1:10" ht="36" x14ac:dyDescent="0.3">
      <c r="A3550" s="84" t="s">
        <v>8032</v>
      </c>
      <c r="B3550" s="85" t="s">
        <v>145</v>
      </c>
      <c r="C3550" s="85" t="s">
        <v>145</v>
      </c>
      <c r="D3550" s="85" t="s">
        <v>8033</v>
      </c>
      <c r="E3550" s="85" t="s">
        <v>100</v>
      </c>
      <c r="F3550" s="85" t="s">
        <v>130</v>
      </c>
      <c r="G3550" s="85" t="s">
        <v>806</v>
      </c>
      <c r="H3550" s="86" t="s">
        <v>118</v>
      </c>
      <c r="I3550" s="86">
        <v>45729</v>
      </c>
      <c r="J3550" s="87">
        <v>696429.92999999993</v>
      </c>
    </row>
    <row r="3551" spans="1:10" ht="24" x14ac:dyDescent="0.3">
      <c r="A3551" s="84" t="s">
        <v>8034</v>
      </c>
      <c r="B3551" s="85" t="s">
        <v>145</v>
      </c>
      <c r="C3551" s="85" t="s">
        <v>145</v>
      </c>
      <c r="D3551" s="85" t="s">
        <v>8035</v>
      </c>
      <c r="E3551" s="85" t="s">
        <v>100</v>
      </c>
      <c r="F3551" s="85" t="s">
        <v>1351</v>
      </c>
      <c r="G3551" s="85" t="s">
        <v>1386</v>
      </c>
      <c r="H3551" s="86" t="s">
        <v>118</v>
      </c>
      <c r="I3551" s="86">
        <v>45365</v>
      </c>
      <c r="J3551" s="87">
        <v>1846548.9899999998</v>
      </c>
    </row>
    <row r="3552" spans="1:10" ht="24" x14ac:dyDescent="0.3">
      <c r="A3552" s="84" t="s">
        <v>8036</v>
      </c>
      <c r="B3552" s="85" t="s">
        <v>145</v>
      </c>
      <c r="C3552" s="85" t="s">
        <v>145</v>
      </c>
      <c r="D3552" s="85" t="s">
        <v>8037</v>
      </c>
      <c r="E3552" s="85" t="s">
        <v>100</v>
      </c>
      <c r="F3552" s="85" t="s">
        <v>3859</v>
      </c>
      <c r="G3552" s="85" t="s">
        <v>3860</v>
      </c>
      <c r="H3552" s="86" t="s">
        <v>118</v>
      </c>
      <c r="I3552" s="86">
        <v>44820</v>
      </c>
      <c r="J3552" s="87">
        <v>15455489.52</v>
      </c>
    </row>
    <row r="3553" spans="1:10" ht="24" x14ac:dyDescent="0.3">
      <c r="A3553" s="84" t="s">
        <v>8038</v>
      </c>
      <c r="B3553" s="85" t="s">
        <v>145</v>
      </c>
      <c r="C3553" s="85" t="s">
        <v>145</v>
      </c>
      <c r="D3553" s="85" t="s">
        <v>8039</v>
      </c>
      <c r="E3553" s="85" t="s">
        <v>100</v>
      </c>
      <c r="F3553" s="85" t="s">
        <v>314</v>
      </c>
      <c r="G3553" s="85" t="s">
        <v>1369</v>
      </c>
      <c r="H3553" s="86" t="s">
        <v>118</v>
      </c>
      <c r="I3553" s="86">
        <v>45001</v>
      </c>
      <c r="J3553" s="87">
        <v>1800330.74</v>
      </c>
    </row>
    <row r="3554" spans="1:10" ht="36" x14ac:dyDescent="0.3">
      <c r="A3554" s="84" t="s">
        <v>8040</v>
      </c>
      <c r="B3554" s="85" t="s">
        <v>3937</v>
      </c>
      <c r="C3554" s="85" t="s">
        <v>142</v>
      </c>
      <c r="D3554" s="85" t="s">
        <v>8041</v>
      </c>
      <c r="E3554" s="85" t="s">
        <v>2847</v>
      </c>
      <c r="F3554" s="85" t="s">
        <v>100</v>
      </c>
      <c r="G3554" s="85" t="s">
        <v>100</v>
      </c>
      <c r="H3554" s="86" t="s">
        <v>118</v>
      </c>
      <c r="I3554" s="86">
        <v>45614</v>
      </c>
      <c r="J3554" s="87">
        <v>19544927.090000004</v>
      </c>
    </row>
    <row r="3555" spans="1:10" ht="24" x14ac:dyDescent="0.3">
      <c r="A3555" s="84" t="s">
        <v>8042</v>
      </c>
      <c r="B3555" s="85" t="s">
        <v>145</v>
      </c>
      <c r="C3555" s="85" t="s">
        <v>145</v>
      </c>
      <c r="D3555" s="85" t="s">
        <v>8043</v>
      </c>
      <c r="E3555" s="85" t="s">
        <v>100</v>
      </c>
      <c r="F3555" s="85" t="s">
        <v>100</v>
      </c>
      <c r="G3555" s="85" t="s">
        <v>100</v>
      </c>
      <c r="H3555" s="86" t="s">
        <v>118</v>
      </c>
      <c r="I3555" s="86">
        <v>45644</v>
      </c>
      <c r="J3555" s="87">
        <v>1190405</v>
      </c>
    </row>
    <row r="3556" spans="1:10" ht="48" x14ac:dyDescent="0.3">
      <c r="A3556" s="84" t="s">
        <v>8044</v>
      </c>
      <c r="B3556" s="85" t="s">
        <v>188</v>
      </c>
      <c r="C3556" s="85" t="s">
        <v>188</v>
      </c>
      <c r="D3556" s="85" t="s">
        <v>8045</v>
      </c>
      <c r="E3556" s="85" t="s">
        <v>100</v>
      </c>
      <c r="F3556" s="85" t="s">
        <v>135</v>
      </c>
      <c r="G3556" s="85" t="s">
        <v>136</v>
      </c>
      <c r="H3556" s="86" t="s">
        <v>118</v>
      </c>
      <c r="I3556" s="86">
        <v>45127</v>
      </c>
      <c r="J3556" s="87">
        <v>2463212.04</v>
      </c>
    </row>
    <row r="3557" spans="1:10" ht="24" x14ac:dyDescent="0.3">
      <c r="A3557" s="84" t="s">
        <v>8046</v>
      </c>
      <c r="B3557" s="85" t="s">
        <v>145</v>
      </c>
      <c r="C3557" s="85" t="s">
        <v>145</v>
      </c>
      <c r="D3557" s="85" t="s">
        <v>8047</v>
      </c>
      <c r="E3557" s="85" t="s">
        <v>100</v>
      </c>
      <c r="F3557" s="85" t="s">
        <v>122</v>
      </c>
      <c r="G3557" s="85" t="s">
        <v>583</v>
      </c>
      <c r="H3557" s="86" t="s">
        <v>118</v>
      </c>
      <c r="I3557" s="86">
        <v>45005</v>
      </c>
      <c r="J3557" s="87">
        <v>17159762.990000006</v>
      </c>
    </row>
    <row r="3558" spans="1:10" x14ac:dyDescent="0.3">
      <c r="A3558" s="84" t="s">
        <v>8048</v>
      </c>
      <c r="B3558" s="85" t="s">
        <v>145</v>
      </c>
      <c r="C3558" s="85" t="s">
        <v>145</v>
      </c>
      <c r="D3558" s="85" t="s">
        <v>8049</v>
      </c>
      <c r="E3558" s="85" t="s">
        <v>100</v>
      </c>
      <c r="F3558" s="85" t="s">
        <v>100</v>
      </c>
      <c r="G3558" s="85" t="s">
        <v>100</v>
      </c>
      <c r="H3558" s="86" t="s">
        <v>118</v>
      </c>
      <c r="I3558" s="86">
        <v>45736</v>
      </c>
      <c r="J3558" s="87">
        <v>507990</v>
      </c>
    </row>
    <row r="3559" spans="1:10" x14ac:dyDescent="0.3">
      <c r="A3559" s="84" t="s">
        <v>8050</v>
      </c>
      <c r="B3559" s="85" t="s">
        <v>145</v>
      </c>
      <c r="C3559" s="85" t="s">
        <v>145</v>
      </c>
      <c r="D3559" s="85" t="s">
        <v>8051</v>
      </c>
      <c r="E3559" s="85" t="s">
        <v>100</v>
      </c>
      <c r="F3559" s="85" t="s">
        <v>162</v>
      </c>
      <c r="G3559" s="85" t="s">
        <v>163</v>
      </c>
      <c r="H3559" s="86" t="s">
        <v>118</v>
      </c>
      <c r="I3559" s="86">
        <v>45006</v>
      </c>
      <c r="J3559" s="87">
        <v>3176307.5500000003</v>
      </c>
    </row>
    <row r="3560" spans="1:10" ht="24" x14ac:dyDescent="0.3">
      <c r="A3560" s="84" t="s">
        <v>8052</v>
      </c>
      <c r="B3560" s="85" t="s">
        <v>145</v>
      </c>
      <c r="C3560" s="85" t="s">
        <v>145</v>
      </c>
      <c r="D3560" s="85" t="s">
        <v>8053</v>
      </c>
      <c r="E3560" s="85" t="s">
        <v>100</v>
      </c>
      <c r="F3560" s="85" t="s">
        <v>868</v>
      </c>
      <c r="G3560" s="85" t="s">
        <v>869</v>
      </c>
      <c r="H3560" s="86" t="s">
        <v>118</v>
      </c>
      <c r="I3560" s="86">
        <v>45372</v>
      </c>
      <c r="J3560" s="87">
        <v>2791255.0900000003</v>
      </c>
    </row>
    <row r="3561" spans="1:10" ht="24" x14ac:dyDescent="0.3">
      <c r="A3561" s="84" t="s">
        <v>8054</v>
      </c>
      <c r="B3561" s="85" t="s">
        <v>145</v>
      </c>
      <c r="C3561" s="85" t="s">
        <v>145</v>
      </c>
      <c r="D3561" s="85" t="s">
        <v>8055</v>
      </c>
      <c r="E3561" s="85" t="s">
        <v>100</v>
      </c>
      <c r="F3561" s="85" t="s">
        <v>130</v>
      </c>
      <c r="G3561" s="85" t="s">
        <v>537</v>
      </c>
      <c r="H3561" s="86" t="s">
        <v>118</v>
      </c>
      <c r="I3561" s="86">
        <v>45372</v>
      </c>
      <c r="J3561" s="87">
        <v>4073567.4799999995</v>
      </c>
    </row>
    <row r="3562" spans="1:10" ht="24" x14ac:dyDescent="0.3">
      <c r="A3562" s="84" t="s">
        <v>8056</v>
      </c>
      <c r="B3562" s="85" t="s">
        <v>145</v>
      </c>
      <c r="C3562" s="85" t="s">
        <v>145</v>
      </c>
      <c r="D3562" s="85" t="s">
        <v>8057</v>
      </c>
      <c r="E3562" s="85" t="s">
        <v>100</v>
      </c>
      <c r="F3562" s="85" t="s">
        <v>139</v>
      </c>
      <c r="G3562" s="85" t="s">
        <v>894</v>
      </c>
      <c r="H3562" s="86" t="s">
        <v>118</v>
      </c>
      <c r="I3562" s="86">
        <v>45279</v>
      </c>
      <c r="J3562" s="87">
        <v>1493676.38</v>
      </c>
    </row>
    <row r="3563" spans="1:10" ht="24" x14ac:dyDescent="0.3">
      <c r="A3563" s="84" t="s">
        <v>8058</v>
      </c>
      <c r="B3563" s="85" t="s">
        <v>145</v>
      </c>
      <c r="C3563" s="85" t="s">
        <v>145</v>
      </c>
      <c r="D3563" s="85" t="s">
        <v>8059</v>
      </c>
      <c r="E3563" s="85" t="s">
        <v>100</v>
      </c>
      <c r="F3563" s="85" t="s">
        <v>8060</v>
      </c>
      <c r="G3563" s="85" t="s">
        <v>8061</v>
      </c>
      <c r="H3563" s="86" t="s">
        <v>118</v>
      </c>
      <c r="I3563" s="86">
        <v>45251</v>
      </c>
      <c r="J3563" s="87">
        <v>12399367.33</v>
      </c>
    </row>
    <row r="3564" spans="1:10" ht="24" x14ac:dyDescent="0.3">
      <c r="A3564" s="84" t="s">
        <v>8062</v>
      </c>
      <c r="B3564" s="85" t="s">
        <v>145</v>
      </c>
      <c r="C3564" s="85" t="s">
        <v>145</v>
      </c>
      <c r="D3564" s="85" t="s">
        <v>8063</v>
      </c>
      <c r="E3564" s="85" t="s">
        <v>100</v>
      </c>
      <c r="F3564" s="85" t="s">
        <v>100</v>
      </c>
      <c r="G3564" s="85" t="s">
        <v>100</v>
      </c>
      <c r="H3564" s="86" t="s">
        <v>118</v>
      </c>
      <c r="I3564" s="86">
        <v>45586</v>
      </c>
      <c r="J3564" s="87">
        <v>368920</v>
      </c>
    </row>
    <row r="3565" spans="1:10" ht="24" x14ac:dyDescent="0.3">
      <c r="A3565" s="84" t="s">
        <v>8064</v>
      </c>
      <c r="B3565" s="85" t="s">
        <v>145</v>
      </c>
      <c r="C3565" s="85" t="s">
        <v>145</v>
      </c>
      <c r="D3565" s="85" t="s">
        <v>8065</v>
      </c>
      <c r="E3565" s="85" t="s">
        <v>100</v>
      </c>
      <c r="F3565" s="85" t="s">
        <v>853</v>
      </c>
      <c r="G3565" s="85" t="s">
        <v>1854</v>
      </c>
      <c r="H3565" s="86" t="s">
        <v>118</v>
      </c>
      <c r="I3565" s="86">
        <v>45009</v>
      </c>
      <c r="J3565" s="87">
        <v>1698964.71</v>
      </c>
    </row>
    <row r="3566" spans="1:10" ht="24" x14ac:dyDescent="0.3">
      <c r="A3566" s="84" t="s">
        <v>8066</v>
      </c>
      <c r="B3566" s="85" t="s">
        <v>188</v>
      </c>
      <c r="C3566" s="85" t="s">
        <v>188</v>
      </c>
      <c r="D3566" s="85" t="s">
        <v>8067</v>
      </c>
      <c r="E3566" s="85" t="s">
        <v>100</v>
      </c>
      <c r="F3566" s="85" t="s">
        <v>203</v>
      </c>
      <c r="G3566" s="85" t="s">
        <v>1784</v>
      </c>
      <c r="H3566" s="86" t="s">
        <v>118</v>
      </c>
      <c r="I3566" s="86">
        <v>44645</v>
      </c>
      <c r="J3566" s="87">
        <v>22288652.079999998</v>
      </c>
    </row>
    <row r="3567" spans="1:10" ht="24" x14ac:dyDescent="0.3">
      <c r="A3567" s="84" t="s">
        <v>8068</v>
      </c>
      <c r="B3567" s="85" t="s">
        <v>6509</v>
      </c>
      <c r="C3567" s="85" t="s">
        <v>6509</v>
      </c>
      <c r="D3567" s="85" t="s">
        <v>8069</v>
      </c>
      <c r="E3567" s="85" t="s">
        <v>100</v>
      </c>
      <c r="F3567" s="85" t="s">
        <v>314</v>
      </c>
      <c r="G3567" s="85" t="s">
        <v>786</v>
      </c>
      <c r="H3567" s="86" t="s">
        <v>118</v>
      </c>
      <c r="I3567" s="86">
        <v>45376</v>
      </c>
      <c r="J3567" s="87">
        <v>2118096.84</v>
      </c>
    </row>
    <row r="3568" spans="1:10" x14ac:dyDescent="0.3">
      <c r="A3568" s="84" t="s">
        <v>8070</v>
      </c>
      <c r="B3568" s="85" t="s">
        <v>145</v>
      </c>
      <c r="C3568" s="85" t="s">
        <v>145</v>
      </c>
      <c r="D3568" s="85" t="s">
        <v>8071</v>
      </c>
      <c r="E3568" s="85" t="s">
        <v>100</v>
      </c>
      <c r="F3568" s="85" t="s">
        <v>100</v>
      </c>
      <c r="G3568" s="85" t="s">
        <v>100</v>
      </c>
      <c r="H3568" s="86" t="s">
        <v>118</v>
      </c>
      <c r="I3568" s="86">
        <v>45621</v>
      </c>
      <c r="J3568" s="87">
        <v>716100</v>
      </c>
    </row>
    <row r="3569" spans="1:10" x14ac:dyDescent="0.3">
      <c r="A3569" s="84" t="s">
        <v>8072</v>
      </c>
      <c r="B3569" s="85" t="s">
        <v>145</v>
      </c>
      <c r="C3569" s="85" t="s">
        <v>145</v>
      </c>
      <c r="D3569" s="85" t="s">
        <v>8073</v>
      </c>
      <c r="E3569" s="85" t="s">
        <v>100</v>
      </c>
      <c r="F3569" s="85" t="s">
        <v>100</v>
      </c>
      <c r="G3569" s="85" t="s">
        <v>100</v>
      </c>
      <c r="H3569" s="86" t="s">
        <v>118</v>
      </c>
      <c r="I3569" s="86">
        <v>44893</v>
      </c>
      <c r="J3569" s="87">
        <v>4181740</v>
      </c>
    </row>
    <row r="3570" spans="1:10" ht="24" x14ac:dyDescent="0.3">
      <c r="A3570" s="84" t="s">
        <v>8074</v>
      </c>
      <c r="B3570" s="85" t="s">
        <v>145</v>
      </c>
      <c r="C3570" s="85" t="s">
        <v>145</v>
      </c>
      <c r="D3570" s="85" t="s">
        <v>8075</v>
      </c>
      <c r="E3570" s="85" t="s">
        <v>100</v>
      </c>
      <c r="F3570" s="85" t="s">
        <v>100</v>
      </c>
      <c r="G3570" s="85" t="s">
        <v>100</v>
      </c>
      <c r="H3570" s="86" t="s">
        <v>118</v>
      </c>
      <c r="I3570" s="86">
        <v>45471</v>
      </c>
      <c r="J3570" s="87">
        <v>11044080</v>
      </c>
    </row>
    <row r="3571" spans="1:10" ht="36" x14ac:dyDescent="0.3">
      <c r="A3571" s="84" t="s">
        <v>8076</v>
      </c>
      <c r="B3571" s="85" t="s">
        <v>145</v>
      </c>
      <c r="C3571" s="85" t="s">
        <v>145</v>
      </c>
      <c r="D3571" s="85" t="s">
        <v>8077</v>
      </c>
      <c r="E3571" s="85" t="s">
        <v>100</v>
      </c>
      <c r="F3571" s="85" t="s">
        <v>130</v>
      </c>
      <c r="G3571" s="85" t="s">
        <v>806</v>
      </c>
      <c r="H3571" s="86" t="s">
        <v>118</v>
      </c>
      <c r="I3571" s="86">
        <v>45744</v>
      </c>
      <c r="J3571" s="87">
        <v>3293296.28</v>
      </c>
    </row>
    <row r="3572" spans="1:10" ht="24" x14ac:dyDescent="0.3">
      <c r="A3572" s="84" t="s">
        <v>8078</v>
      </c>
      <c r="B3572" s="85" t="s">
        <v>145</v>
      </c>
      <c r="C3572" s="85" t="s">
        <v>145</v>
      </c>
      <c r="D3572" s="85" t="s">
        <v>8079</v>
      </c>
      <c r="E3572" s="85" t="s">
        <v>100</v>
      </c>
      <c r="F3572" s="85" t="s">
        <v>336</v>
      </c>
      <c r="G3572" s="85" t="s">
        <v>3521</v>
      </c>
      <c r="H3572" s="86" t="s">
        <v>118</v>
      </c>
      <c r="I3572" s="86">
        <v>45198</v>
      </c>
      <c r="J3572" s="87">
        <v>2999855.7800000003</v>
      </c>
    </row>
    <row r="3573" spans="1:10" x14ac:dyDescent="0.3">
      <c r="A3573" s="84" t="s">
        <v>8080</v>
      </c>
      <c r="B3573" s="85" t="s">
        <v>145</v>
      </c>
      <c r="C3573" s="85" t="s">
        <v>145</v>
      </c>
      <c r="D3573" s="85" t="s">
        <v>8081</v>
      </c>
      <c r="E3573" s="85" t="s">
        <v>100</v>
      </c>
      <c r="F3573" s="85" t="s">
        <v>100</v>
      </c>
      <c r="G3573" s="85" t="s">
        <v>100</v>
      </c>
      <c r="H3573" s="86" t="s">
        <v>118</v>
      </c>
      <c r="I3573" s="86">
        <v>44774</v>
      </c>
      <c r="J3573" s="87">
        <v>6370240</v>
      </c>
    </row>
    <row r="3574" spans="1:10" ht="24" x14ac:dyDescent="0.3">
      <c r="A3574" s="84" t="s">
        <v>8082</v>
      </c>
      <c r="B3574" s="85" t="s">
        <v>145</v>
      </c>
      <c r="C3574" s="85" t="s">
        <v>145</v>
      </c>
      <c r="D3574" s="85" t="s">
        <v>8083</v>
      </c>
      <c r="E3574" s="85" t="s">
        <v>100</v>
      </c>
      <c r="F3574" s="85" t="s">
        <v>122</v>
      </c>
      <c r="G3574" s="85" t="s">
        <v>478</v>
      </c>
      <c r="H3574" s="86" t="s">
        <v>118</v>
      </c>
      <c r="I3574" s="86">
        <v>45751</v>
      </c>
      <c r="J3574" s="87">
        <v>1010458.11</v>
      </c>
    </row>
    <row r="3575" spans="1:10" ht="24" x14ac:dyDescent="0.3">
      <c r="A3575" s="84" t="s">
        <v>8084</v>
      </c>
      <c r="B3575" s="85" t="s">
        <v>115</v>
      </c>
      <c r="C3575" s="85" t="s">
        <v>115</v>
      </c>
      <c r="D3575" s="85" t="s">
        <v>8085</v>
      </c>
      <c r="E3575" s="85" t="s">
        <v>100</v>
      </c>
      <c r="F3575" s="85" t="s">
        <v>122</v>
      </c>
      <c r="G3575" s="85" t="s">
        <v>1554</v>
      </c>
      <c r="H3575" s="86" t="s">
        <v>118</v>
      </c>
      <c r="I3575" s="86">
        <v>45387</v>
      </c>
      <c r="J3575" s="87">
        <v>8431140.7999999989</v>
      </c>
    </row>
    <row r="3576" spans="1:10" ht="24" x14ac:dyDescent="0.3">
      <c r="A3576" s="84" t="s">
        <v>8086</v>
      </c>
      <c r="B3576" s="85" t="s">
        <v>145</v>
      </c>
      <c r="C3576" s="85" t="s">
        <v>145</v>
      </c>
      <c r="D3576" s="85" t="s">
        <v>8087</v>
      </c>
      <c r="E3576" s="85" t="s">
        <v>100</v>
      </c>
      <c r="F3576" s="85" t="s">
        <v>100</v>
      </c>
      <c r="G3576" s="85" t="s">
        <v>100</v>
      </c>
      <c r="H3576" s="86" t="s">
        <v>118</v>
      </c>
      <c r="I3576" s="86">
        <v>44963</v>
      </c>
      <c r="J3576" s="87">
        <v>7882800</v>
      </c>
    </row>
    <row r="3577" spans="1:10" ht="24" x14ac:dyDescent="0.3">
      <c r="A3577" s="84" t="s">
        <v>8088</v>
      </c>
      <c r="B3577" s="85" t="s">
        <v>145</v>
      </c>
      <c r="C3577" s="85" t="s">
        <v>145</v>
      </c>
      <c r="D3577" s="85" t="s">
        <v>8089</v>
      </c>
      <c r="E3577" s="85" t="s">
        <v>100</v>
      </c>
      <c r="F3577" s="85" t="s">
        <v>100</v>
      </c>
      <c r="G3577" s="85" t="s">
        <v>100</v>
      </c>
      <c r="H3577" s="86" t="s">
        <v>118</v>
      </c>
      <c r="I3577" s="86">
        <v>44872</v>
      </c>
      <c r="J3577" s="87">
        <v>1611400</v>
      </c>
    </row>
    <row r="3578" spans="1:10" ht="48" x14ac:dyDescent="0.3">
      <c r="A3578" s="84" t="s">
        <v>8090</v>
      </c>
      <c r="B3578" s="85" t="s">
        <v>6509</v>
      </c>
      <c r="C3578" s="85" t="s">
        <v>6509</v>
      </c>
      <c r="D3578" s="85" t="s">
        <v>8091</v>
      </c>
      <c r="E3578" s="85" t="s">
        <v>8092</v>
      </c>
      <c r="F3578" s="85" t="s">
        <v>196</v>
      </c>
      <c r="G3578" s="85" t="s">
        <v>3516</v>
      </c>
      <c r="H3578" s="86" t="s">
        <v>118</v>
      </c>
      <c r="I3578" s="86">
        <v>45098</v>
      </c>
      <c r="J3578" s="87">
        <v>10666188.48</v>
      </c>
    </row>
    <row r="3579" spans="1:10" ht="24" x14ac:dyDescent="0.3">
      <c r="A3579" s="84" t="s">
        <v>8093</v>
      </c>
      <c r="B3579" s="85" t="s">
        <v>145</v>
      </c>
      <c r="C3579" s="85" t="s">
        <v>145</v>
      </c>
      <c r="D3579" s="85" t="s">
        <v>8094</v>
      </c>
      <c r="E3579" s="85" t="s">
        <v>100</v>
      </c>
      <c r="F3579" s="85" t="s">
        <v>100</v>
      </c>
      <c r="G3579" s="85" t="s">
        <v>100</v>
      </c>
      <c r="H3579" s="86" t="s">
        <v>118</v>
      </c>
      <c r="I3579" s="86">
        <v>45723</v>
      </c>
      <c r="J3579" s="87">
        <v>4890580</v>
      </c>
    </row>
    <row r="3580" spans="1:10" x14ac:dyDescent="0.3">
      <c r="A3580" s="84" t="s">
        <v>8095</v>
      </c>
      <c r="B3580" s="85" t="s">
        <v>145</v>
      </c>
      <c r="C3580" s="85" t="s">
        <v>145</v>
      </c>
      <c r="D3580" s="85" t="s">
        <v>8096</v>
      </c>
      <c r="E3580" s="85" t="s">
        <v>100</v>
      </c>
      <c r="F3580" s="85" t="s">
        <v>130</v>
      </c>
      <c r="G3580" s="85" t="s">
        <v>2641</v>
      </c>
      <c r="H3580" s="86" t="s">
        <v>118</v>
      </c>
      <c r="I3580" s="86">
        <v>45147</v>
      </c>
      <c r="J3580" s="87">
        <v>2020119.73</v>
      </c>
    </row>
    <row r="3581" spans="1:10" ht="24" x14ac:dyDescent="0.3">
      <c r="A3581" s="84" t="s">
        <v>8097</v>
      </c>
      <c r="B3581" s="85" t="s">
        <v>145</v>
      </c>
      <c r="C3581" s="85" t="s">
        <v>145</v>
      </c>
      <c r="D3581" s="85" t="s">
        <v>8098</v>
      </c>
      <c r="E3581" s="85" t="s">
        <v>100</v>
      </c>
      <c r="F3581" s="85" t="s">
        <v>1284</v>
      </c>
      <c r="G3581" s="85" t="s">
        <v>2499</v>
      </c>
      <c r="H3581" s="86" t="s">
        <v>118</v>
      </c>
      <c r="I3581" s="86">
        <v>45208</v>
      </c>
      <c r="J3581" s="87">
        <v>10376875.460000003</v>
      </c>
    </row>
    <row r="3582" spans="1:10" ht="24" x14ac:dyDescent="0.3">
      <c r="A3582" s="84" t="s">
        <v>8099</v>
      </c>
      <c r="B3582" s="85" t="s">
        <v>145</v>
      </c>
      <c r="C3582" s="85" t="s">
        <v>145</v>
      </c>
      <c r="D3582" s="85" t="s">
        <v>7720</v>
      </c>
      <c r="E3582" s="85" t="s">
        <v>100</v>
      </c>
      <c r="F3582" s="85" t="s">
        <v>196</v>
      </c>
      <c r="G3582" s="85" t="s">
        <v>2039</v>
      </c>
      <c r="H3582" s="86" t="s">
        <v>118</v>
      </c>
      <c r="I3582" s="86">
        <v>45156</v>
      </c>
      <c r="J3582" s="87">
        <v>611631.30000000005</v>
      </c>
    </row>
    <row r="3583" spans="1:10" ht="24" x14ac:dyDescent="0.3">
      <c r="A3583" s="84" t="s">
        <v>8100</v>
      </c>
      <c r="B3583" s="85" t="s">
        <v>145</v>
      </c>
      <c r="C3583" s="85" t="s">
        <v>145</v>
      </c>
      <c r="D3583" s="85" t="s">
        <v>8101</v>
      </c>
      <c r="E3583" s="85" t="s">
        <v>100</v>
      </c>
      <c r="F3583" s="85" t="s">
        <v>544</v>
      </c>
      <c r="G3583" s="85" t="s">
        <v>545</v>
      </c>
      <c r="H3583" s="86" t="s">
        <v>118</v>
      </c>
      <c r="I3583" s="86">
        <v>45026</v>
      </c>
      <c r="J3583" s="87">
        <v>4243553.17</v>
      </c>
    </row>
    <row r="3584" spans="1:10" ht="36" x14ac:dyDescent="0.3">
      <c r="A3584" s="84" t="s">
        <v>8102</v>
      </c>
      <c r="B3584" s="85" t="s">
        <v>6509</v>
      </c>
      <c r="C3584" s="85" t="s">
        <v>6509</v>
      </c>
      <c r="D3584" s="85" t="s">
        <v>8103</v>
      </c>
      <c r="E3584" s="85" t="s">
        <v>100</v>
      </c>
      <c r="F3584" s="85" t="s">
        <v>122</v>
      </c>
      <c r="G3584" s="85" t="s">
        <v>123</v>
      </c>
      <c r="H3584" s="86" t="s">
        <v>118</v>
      </c>
      <c r="I3584" s="86">
        <v>45027</v>
      </c>
      <c r="J3584" s="87">
        <v>6220426.8399999999</v>
      </c>
    </row>
    <row r="3585" spans="1:10" ht="48" x14ac:dyDescent="0.3">
      <c r="A3585" s="84" t="s">
        <v>8104</v>
      </c>
      <c r="B3585" s="85" t="s">
        <v>8105</v>
      </c>
      <c r="C3585" s="85" t="s">
        <v>120</v>
      </c>
      <c r="D3585" s="85" t="s">
        <v>8106</v>
      </c>
      <c r="E3585" s="85" t="s">
        <v>382</v>
      </c>
      <c r="F3585" s="85" t="s">
        <v>100</v>
      </c>
      <c r="G3585" s="85" t="s">
        <v>100</v>
      </c>
      <c r="H3585" s="86" t="s">
        <v>118</v>
      </c>
      <c r="I3585" s="86">
        <v>45394</v>
      </c>
      <c r="J3585" s="87">
        <v>6316708.5199999996</v>
      </c>
    </row>
    <row r="3586" spans="1:10" ht="36" x14ac:dyDescent="0.3">
      <c r="A3586" s="84" t="s">
        <v>8107</v>
      </c>
      <c r="B3586" s="85" t="s">
        <v>188</v>
      </c>
      <c r="C3586" s="85" t="s">
        <v>188</v>
      </c>
      <c r="D3586" s="85" t="s">
        <v>8108</v>
      </c>
      <c r="E3586" s="85" t="s">
        <v>100</v>
      </c>
      <c r="F3586" s="85" t="s">
        <v>853</v>
      </c>
      <c r="G3586" s="85" t="s">
        <v>5887</v>
      </c>
      <c r="H3586" s="86" t="s">
        <v>118</v>
      </c>
      <c r="I3586" s="86">
        <v>44665</v>
      </c>
      <c r="J3586" s="87">
        <v>10455093.6</v>
      </c>
    </row>
    <row r="3587" spans="1:10" ht="24" x14ac:dyDescent="0.3">
      <c r="A3587" s="84" t="s">
        <v>8109</v>
      </c>
      <c r="B3587" s="85" t="s">
        <v>145</v>
      </c>
      <c r="C3587" s="85" t="s">
        <v>145</v>
      </c>
      <c r="D3587" s="85" t="s">
        <v>8110</v>
      </c>
      <c r="E3587" s="85" t="s">
        <v>100</v>
      </c>
      <c r="F3587" s="85" t="s">
        <v>100</v>
      </c>
      <c r="G3587" s="85" t="s">
        <v>100</v>
      </c>
      <c r="H3587" s="86" t="s">
        <v>118</v>
      </c>
      <c r="I3587" s="86">
        <v>45337</v>
      </c>
      <c r="J3587" s="87">
        <v>1177690</v>
      </c>
    </row>
    <row r="3588" spans="1:10" ht="24" x14ac:dyDescent="0.3">
      <c r="A3588" s="84" t="s">
        <v>8111</v>
      </c>
      <c r="B3588" s="85" t="s">
        <v>145</v>
      </c>
      <c r="C3588" s="85" t="s">
        <v>145</v>
      </c>
      <c r="D3588" s="85" t="s">
        <v>8112</v>
      </c>
      <c r="E3588" s="85" t="s">
        <v>100</v>
      </c>
      <c r="F3588" s="85" t="s">
        <v>100</v>
      </c>
      <c r="G3588" s="85" t="s">
        <v>100</v>
      </c>
      <c r="H3588" s="86" t="s">
        <v>118</v>
      </c>
      <c r="I3588" s="86">
        <v>44911</v>
      </c>
      <c r="J3588" s="87">
        <v>9890210</v>
      </c>
    </row>
    <row r="3589" spans="1:10" ht="24" x14ac:dyDescent="0.3">
      <c r="A3589" s="84" t="s">
        <v>8113</v>
      </c>
      <c r="B3589" s="85" t="s">
        <v>145</v>
      </c>
      <c r="C3589" s="85" t="s">
        <v>145</v>
      </c>
      <c r="D3589" s="85" t="s">
        <v>8114</v>
      </c>
      <c r="E3589" s="85" t="s">
        <v>100</v>
      </c>
      <c r="F3589" s="85" t="s">
        <v>100</v>
      </c>
      <c r="G3589" s="85" t="s">
        <v>100</v>
      </c>
      <c r="H3589" s="86" t="s">
        <v>118</v>
      </c>
      <c r="I3589" s="86">
        <v>45673</v>
      </c>
      <c r="J3589" s="87">
        <v>131520</v>
      </c>
    </row>
    <row r="3590" spans="1:10" ht="60" x14ac:dyDescent="0.3">
      <c r="A3590" s="84" t="s">
        <v>8115</v>
      </c>
      <c r="B3590" s="85" t="s">
        <v>115</v>
      </c>
      <c r="C3590" s="85" t="s">
        <v>115</v>
      </c>
      <c r="D3590" s="85" t="s">
        <v>8116</v>
      </c>
      <c r="E3590" s="85" t="s">
        <v>8117</v>
      </c>
      <c r="F3590" s="85" t="s">
        <v>420</v>
      </c>
      <c r="G3590" s="85" t="s">
        <v>8118</v>
      </c>
      <c r="H3590" s="86" t="s">
        <v>118</v>
      </c>
      <c r="I3590" s="86">
        <v>45033</v>
      </c>
      <c r="J3590" s="87">
        <v>18281441.800000001</v>
      </c>
    </row>
    <row r="3591" spans="1:10" ht="24" x14ac:dyDescent="0.3">
      <c r="A3591" s="84" t="s">
        <v>8119</v>
      </c>
      <c r="B3591" s="85" t="s">
        <v>145</v>
      </c>
      <c r="C3591" s="85" t="s">
        <v>145</v>
      </c>
      <c r="D3591" s="85" t="s">
        <v>8120</v>
      </c>
      <c r="E3591" s="85" t="s">
        <v>100</v>
      </c>
      <c r="F3591" s="85" t="s">
        <v>100</v>
      </c>
      <c r="G3591" s="85" t="s">
        <v>100</v>
      </c>
      <c r="H3591" s="86" t="s">
        <v>118</v>
      </c>
      <c r="I3591" s="86">
        <v>45460</v>
      </c>
      <c r="J3591" s="87">
        <v>2010240</v>
      </c>
    </row>
    <row r="3592" spans="1:10" ht="24" x14ac:dyDescent="0.3">
      <c r="A3592" s="84" t="s">
        <v>8121</v>
      </c>
      <c r="B3592" s="85" t="s">
        <v>145</v>
      </c>
      <c r="C3592" s="85" t="s">
        <v>145</v>
      </c>
      <c r="D3592" s="85" t="s">
        <v>8122</v>
      </c>
      <c r="E3592" s="85" t="s">
        <v>100</v>
      </c>
      <c r="F3592" s="85" t="s">
        <v>890</v>
      </c>
      <c r="G3592" s="85" t="s">
        <v>8123</v>
      </c>
      <c r="H3592" s="86" t="s">
        <v>118</v>
      </c>
      <c r="I3592" s="86">
        <v>45034</v>
      </c>
      <c r="J3592" s="87">
        <v>5949918.6799999997</v>
      </c>
    </row>
    <row r="3593" spans="1:10" ht="24" x14ac:dyDescent="0.3">
      <c r="A3593" s="84" t="s">
        <v>8124</v>
      </c>
      <c r="B3593" s="85" t="s">
        <v>142</v>
      </c>
      <c r="C3593" s="85" t="s">
        <v>142</v>
      </c>
      <c r="D3593" s="85" t="s">
        <v>8125</v>
      </c>
      <c r="E3593" s="85" t="s">
        <v>100</v>
      </c>
      <c r="F3593" s="85" t="s">
        <v>162</v>
      </c>
      <c r="G3593" s="85" t="s">
        <v>163</v>
      </c>
      <c r="H3593" s="86" t="s">
        <v>118</v>
      </c>
      <c r="I3593" s="86">
        <v>45401</v>
      </c>
      <c r="J3593" s="87">
        <v>704388.20000000007</v>
      </c>
    </row>
    <row r="3594" spans="1:10" ht="60" x14ac:dyDescent="0.3">
      <c r="A3594" s="84" t="s">
        <v>8126</v>
      </c>
      <c r="B3594" s="85" t="s">
        <v>120</v>
      </c>
      <c r="C3594" s="85" t="s">
        <v>120</v>
      </c>
      <c r="D3594" s="85" t="s">
        <v>8127</v>
      </c>
      <c r="E3594" s="85" t="s">
        <v>8128</v>
      </c>
      <c r="F3594" s="85" t="s">
        <v>100</v>
      </c>
      <c r="G3594" s="85" t="s">
        <v>100</v>
      </c>
      <c r="H3594" s="86" t="s">
        <v>118</v>
      </c>
      <c r="I3594" s="86">
        <v>45141</v>
      </c>
      <c r="J3594" s="87">
        <v>9685288.5700000003</v>
      </c>
    </row>
    <row r="3595" spans="1:10" ht="24" x14ac:dyDescent="0.3">
      <c r="A3595" s="84" t="s">
        <v>8129</v>
      </c>
      <c r="B3595" s="85" t="s">
        <v>3382</v>
      </c>
      <c r="C3595" s="85" t="s">
        <v>3382</v>
      </c>
      <c r="D3595" s="85" t="s">
        <v>8130</v>
      </c>
      <c r="E3595" s="85" t="s">
        <v>193</v>
      </c>
      <c r="F3595" s="85" t="s">
        <v>100</v>
      </c>
      <c r="G3595" s="85" t="s">
        <v>100</v>
      </c>
      <c r="H3595" s="86" t="s">
        <v>118</v>
      </c>
      <c r="I3595" s="86">
        <v>45648</v>
      </c>
      <c r="J3595" s="87">
        <v>23026834.20000001</v>
      </c>
    </row>
    <row r="3596" spans="1:10" ht="24" x14ac:dyDescent="0.3">
      <c r="A3596" s="84" t="s">
        <v>8131</v>
      </c>
      <c r="B3596" s="85" t="s">
        <v>145</v>
      </c>
      <c r="C3596" s="85" t="s">
        <v>145</v>
      </c>
      <c r="D3596" s="85" t="s">
        <v>8132</v>
      </c>
      <c r="E3596" s="85" t="s">
        <v>100</v>
      </c>
      <c r="F3596" s="85" t="s">
        <v>100</v>
      </c>
      <c r="G3596" s="85" t="s">
        <v>100</v>
      </c>
      <c r="H3596" s="86" t="s">
        <v>118</v>
      </c>
      <c r="I3596" s="86">
        <v>45588</v>
      </c>
      <c r="J3596" s="87">
        <v>1174530</v>
      </c>
    </row>
    <row r="3597" spans="1:10" x14ac:dyDescent="0.3">
      <c r="A3597" s="84" t="s">
        <v>8133</v>
      </c>
      <c r="B3597" s="85" t="s">
        <v>145</v>
      </c>
      <c r="C3597" s="85" t="s">
        <v>145</v>
      </c>
      <c r="D3597" s="85" t="s">
        <v>8134</v>
      </c>
      <c r="E3597" s="85" t="s">
        <v>100</v>
      </c>
      <c r="F3597" s="85" t="s">
        <v>100</v>
      </c>
      <c r="G3597" s="85" t="s">
        <v>100</v>
      </c>
      <c r="H3597" s="86" t="s">
        <v>118</v>
      </c>
      <c r="I3597" s="86">
        <v>44432</v>
      </c>
      <c r="J3597" s="87">
        <v>2493110</v>
      </c>
    </row>
    <row r="3598" spans="1:10" ht="36" x14ac:dyDescent="0.3">
      <c r="A3598" s="84" t="s">
        <v>8135</v>
      </c>
      <c r="B3598" s="85" t="s">
        <v>145</v>
      </c>
      <c r="C3598" s="85" t="s">
        <v>145</v>
      </c>
      <c r="D3598" s="85" t="s">
        <v>8136</v>
      </c>
      <c r="E3598" s="85" t="s">
        <v>100</v>
      </c>
      <c r="F3598" s="85" t="s">
        <v>162</v>
      </c>
      <c r="G3598" s="85" t="s">
        <v>163</v>
      </c>
      <c r="H3598" s="86" t="s">
        <v>118</v>
      </c>
      <c r="I3598" s="86">
        <v>45041</v>
      </c>
      <c r="J3598" s="87">
        <v>3334607.13</v>
      </c>
    </row>
    <row r="3599" spans="1:10" ht="24" x14ac:dyDescent="0.3">
      <c r="A3599" s="84" t="s">
        <v>8137</v>
      </c>
      <c r="B3599" s="85" t="s">
        <v>145</v>
      </c>
      <c r="C3599" s="85" t="s">
        <v>145</v>
      </c>
      <c r="D3599" s="85" t="s">
        <v>8138</v>
      </c>
      <c r="E3599" s="85" t="s">
        <v>100</v>
      </c>
      <c r="F3599" s="85" t="s">
        <v>122</v>
      </c>
      <c r="G3599" s="85" t="s">
        <v>583</v>
      </c>
      <c r="H3599" s="86" t="s">
        <v>118</v>
      </c>
      <c r="I3599" s="86">
        <v>45407</v>
      </c>
      <c r="J3599" s="87">
        <v>5580326.5599999996</v>
      </c>
    </row>
    <row r="3600" spans="1:10" ht="24" x14ac:dyDescent="0.3">
      <c r="A3600" s="84" t="s">
        <v>8139</v>
      </c>
      <c r="B3600" s="85" t="s">
        <v>115</v>
      </c>
      <c r="C3600" s="85" t="s">
        <v>115</v>
      </c>
      <c r="D3600" s="85" t="s">
        <v>8140</v>
      </c>
      <c r="E3600" s="85" t="s">
        <v>100</v>
      </c>
      <c r="F3600" s="85" t="s">
        <v>8141</v>
      </c>
      <c r="G3600" s="85" t="s">
        <v>8142</v>
      </c>
      <c r="H3600" s="86" t="s">
        <v>118</v>
      </c>
      <c r="I3600" s="86">
        <v>45042</v>
      </c>
      <c r="J3600" s="87">
        <v>7016641.8000000007</v>
      </c>
    </row>
    <row r="3601" spans="1:10" ht="24" x14ac:dyDescent="0.3">
      <c r="A3601" s="84" t="s">
        <v>8143</v>
      </c>
      <c r="B3601" s="85" t="s">
        <v>145</v>
      </c>
      <c r="C3601" s="85" t="s">
        <v>145</v>
      </c>
      <c r="D3601" s="85" t="s">
        <v>8144</v>
      </c>
      <c r="E3601" s="85" t="s">
        <v>100</v>
      </c>
      <c r="F3601" s="85" t="s">
        <v>135</v>
      </c>
      <c r="G3601" s="85" t="s">
        <v>136</v>
      </c>
      <c r="H3601" s="86" t="s">
        <v>118</v>
      </c>
      <c r="I3601" s="86">
        <v>45225</v>
      </c>
      <c r="J3601" s="87">
        <v>8171349.4700000007</v>
      </c>
    </row>
    <row r="3602" spans="1:10" ht="24" x14ac:dyDescent="0.3">
      <c r="A3602" s="84" t="s">
        <v>8145</v>
      </c>
      <c r="B3602" s="85" t="s">
        <v>145</v>
      </c>
      <c r="C3602" s="85" t="s">
        <v>145</v>
      </c>
      <c r="D3602" s="85" t="s">
        <v>8146</v>
      </c>
      <c r="E3602" s="85" t="s">
        <v>100</v>
      </c>
      <c r="F3602" s="85" t="s">
        <v>130</v>
      </c>
      <c r="G3602" s="85" t="s">
        <v>741</v>
      </c>
      <c r="H3602" s="86" t="s">
        <v>118</v>
      </c>
      <c r="I3602" s="86">
        <v>45408</v>
      </c>
      <c r="J3602" s="87">
        <v>2019989.3699999999</v>
      </c>
    </row>
    <row r="3603" spans="1:10" ht="36" x14ac:dyDescent="0.3">
      <c r="A3603" s="84" t="s">
        <v>8147</v>
      </c>
      <c r="B3603" s="85" t="s">
        <v>145</v>
      </c>
      <c r="C3603" s="85" t="s">
        <v>145</v>
      </c>
      <c r="D3603" s="85" t="s">
        <v>8148</v>
      </c>
      <c r="E3603" s="85" t="s">
        <v>100</v>
      </c>
      <c r="F3603" s="85" t="s">
        <v>2006</v>
      </c>
      <c r="G3603" s="85" t="s">
        <v>6507</v>
      </c>
      <c r="H3603" s="86" t="s">
        <v>118</v>
      </c>
      <c r="I3603" s="86">
        <v>45926</v>
      </c>
      <c r="J3603" s="87">
        <v>2475132.9900000002</v>
      </c>
    </row>
    <row r="3604" spans="1:10" x14ac:dyDescent="0.3">
      <c r="A3604" s="84" t="s">
        <v>8149</v>
      </c>
      <c r="B3604" s="85" t="s">
        <v>145</v>
      </c>
      <c r="C3604" s="85" t="s">
        <v>145</v>
      </c>
      <c r="D3604" s="85" t="s">
        <v>8150</v>
      </c>
      <c r="E3604" s="85" t="s">
        <v>100</v>
      </c>
      <c r="F3604" s="85" t="s">
        <v>100</v>
      </c>
      <c r="G3604" s="85" t="s">
        <v>100</v>
      </c>
      <c r="H3604" s="86" t="s">
        <v>118</v>
      </c>
      <c r="I3604" s="86">
        <v>45096</v>
      </c>
      <c r="J3604" s="87">
        <v>7495780</v>
      </c>
    </row>
    <row r="3605" spans="1:10" x14ac:dyDescent="0.3">
      <c r="A3605" s="84" t="s">
        <v>8151</v>
      </c>
      <c r="B3605" s="85" t="s">
        <v>145</v>
      </c>
      <c r="C3605" s="85" t="s">
        <v>145</v>
      </c>
      <c r="D3605" s="85" t="s">
        <v>8152</v>
      </c>
      <c r="E3605" s="85" t="s">
        <v>100</v>
      </c>
      <c r="F3605" s="85" t="s">
        <v>100</v>
      </c>
      <c r="G3605" s="85" t="s">
        <v>100</v>
      </c>
      <c r="H3605" s="86" t="s">
        <v>118</v>
      </c>
      <c r="I3605" s="86">
        <v>45107</v>
      </c>
      <c r="J3605" s="87">
        <v>505440</v>
      </c>
    </row>
    <row r="3606" spans="1:10" ht="36" x14ac:dyDescent="0.3">
      <c r="A3606" s="84" t="s">
        <v>8153</v>
      </c>
      <c r="B3606" s="85" t="s">
        <v>145</v>
      </c>
      <c r="C3606" s="85" t="s">
        <v>145</v>
      </c>
      <c r="D3606" s="85" t="s">
        <v>8154</v>
      </c>
      <c r="E3606" s="85" t="s">
        <v>100</v>
      </c>
      <c r="F3606" s="85" t="s">
        <v>173</v>
      </c>
      <c r="G3606" s="85" t="s">
        <v>850</v>
      </c>
      <c r="H3606" s="86" t="s">
        <v>118</v>
      </c>
      <c r="I3606" s="86">
        <v>45715</v>
      </c>
      <c r="J3606" s="87">
        <v>476775.98</v>
      </c>
    </row>
    <row r="3607" spans="1:10" ht="48" x14ac:dyDescent="0.3">
      <c r="A3607" s="84" t="s">
        <v>8155</v>
      </c>
      <c r="B3607" s="85" t="s">
        <v>145</v>
      </c>
      <c r="C3607" s="85" t="s">
        <v>145</v>
      </c>
      <c r="D3607" s="85" t="s">
        <v>8156</v>
      </c>
      <c r="E3607" s="85" t="s">
        <v>1318</v>
      </c>
      <c r="F3607" s="85" t="s">
        <v>342</v>
      </c>
      <c r="G3607" s="85" t="s">
        <v>343</v>
      </c>
      <c r="H3607" s="86" t="s">
        <v>118</v>
      </c>
      <c r="I3607" s="86">
        <v>45044</v>
      </c>
      <c r="J3607" s="87">
        <v>3230061.9000000004</v>
      </c>
    </row>
    <row r="3608" spans="1:10" ht="36" x14ac:dyDescent="0.3">
      <c r="A3608" s="84" t="s">
        <v>8157</v>
      </c>
      <c r="B3608" s="85" t="s">
        <v>120</v>
      </c>
      <c r="C3608" s="85" t="s">
        <v>120</v>
      </c>
      <c r="D3608" s="85" t="s">
        <v>8158</v>
      </c>
      <c r="E3608" s="85" t="s">
        <v>100</v>
      </c>
      <c r="F3608" s="85" t="s">
        <v>8159</v>
      </c>
      <c r="G3608" s="85" t="s">
        <v>8160</v>
      </c>
      <c r="H3608" s="86" t="s">
        <v>118</v>
      </c>
      <c r="I3608" s="86">
        <v>45350</v>
      </c>
      <c r="J3608" s="87">
        <v>6109486.7800000003</v>
      </c>
    </row>
    <row r="3609" spans="1:10" ht="24" x14ac:dyDescent="0.3">
      <c r="A3609" s="84" t="s">
        <v>8161</v>
      </c>
      <c r="B3609" s="85" t="s">
        <v>145</v>
      </c>
      <c r="C3609" s="85" t="s">
        <v>145</v>
      </c>
      <c r="D3609" s="85" t="s">
        <v>8162</v>
      </c>
      <c r="E3609" s="85" t="s">
        <v>100</v>
      </c>
      <c r="F3609" s="85" t="s">
        <v>100</v>
      </c>
      <c r="G3609" s="85" t="s">
        <v>100</v>
      </c>
      <c r="H3609" s="86" t="s">
        <v>118</v>
      </c>
      <c r="I3609" s="86">
        <v>45593</v>
      </c>
      <c r="J3609" s="87">
        <v>1140650</v>
      </c>
    </row>
    <row r="3610" spans="1:10" ht="24" x14ac:dyDescent="0.3">
      <c r="A3610" s="84" t="s">
        <v>8163</v>
      </c>
      <c r="B3610" s="85" t="s">
        <v>3382</v>
      </c>
      <c r="C3610" s="85" t="s">
        <v>3382</v>
      </c>
      <c r="D3610" s="85" t="s">
        <v>8164</v>
      </c>
      <c r="E3610" s="85" t="s">
        <v>100</v>
      </c>
      <c r="F3610" s="85" t="s">
        <v>158</v>
      </c>
      <c r="G3610" s="85" t="s">
        <v>385</v>
      </c>
      <c r="H3610" s="86" t="s">
        <v>118</v>
      </c>
      <c r="I3610" s="86">
        <v>45411</v>
      </c>
      <c r="J3610" s="87">
        <v>3026734.4600000004</v>
      </c>
    </row>
    <row r="3611" spans="1:10" ht="48" x14ac:dyDescent="0.3">
      <c r="A3611" s="84" t="s">
        <v>8165</v>
      </c>
      <c r="B3611" s="85" t="s">
        <v>145</v>
      </c>
      <c r="C3611" s="85" t="s">
        <v>145</v>
      </c>
      <c r="D3611" s="85" t="s">
        <v>8166</v>
      </c>
      <c r="E3611" s="85" t="s">
        <v>100</v>
      </c>
      <c r="F3611" s="85" t="s">
        <v>853</v>
      </c>
      <c r="G3611" s="85" t="s">
        <v>1395</v>
      </c>
      <c r="H3611" s="86" t="s">
        <v>118</v>
      </c>
      <c r="I3611" s="86">
        <v>45776</v>
      </c>
      <c r="J3611" s="87">
        <v>13999048.27</v>
      </c>
    </row>
    <row r="3612" spans="1:10" x14ac:dyDescent="0.3">
      <c r="A3612" s="84" t="s">
        <v>8167</v>
      </c>
      <c r="B3612" s="85" t="s">
        <v>145</v>
      </c>
      <c r="C3612" s="85" t="s">
        <v>145</v>
      </c>
      <c r="D3612" s="85" t="s">
        <v>8168</v>
      </c>
      <c r="E3612" s="85" t="s">
        <v>100</v>
      </c>
      <c r="F3612" s="85" t="s">
        <v>158</v>
      </c>
      <c r="G3612" s="85" t="s">
        <v>8169</v>
      </c>
      <c r="H3612" s="86" t="s">
        <v>118</v>
      </c>
      <c r="I3612" s="86">
        <v>45594</v>
      </c>
      <c r="J3612" s="87">
        <v>1271368.6399999999</v>
      </c>
    </row>
    <row r="3613" spans="1:10" ht="48" x14ac:dyDescent="0.3">
      <c r="A3613" s="84" t="s">
        <v>8170</v>
      </c>
      <c r="B3613" s="85" t="s">
        <v>7540</v>
      </c>
      <c r="C3613" s="85" t="s">
        <v>7540</v>
      </c>
      <c r="D3613" s="85" t="s">
        <v>8171</v>
      </c>
      <c r="E3613" s="85" t="s">
        <v>382</v>
      </c>
      <c r="F3613" s="85" t="s">
        <v>100</v>
      </c>
      <c r="G3613" s="85" t="s">
        <v>100</v>
      </c>
      <c r="H3613" s="86" t="s">
        <v>118</v>
      </c>
      <c r="I3613" s="86">
        <v>45119</v>
      </c>
      <c r="J3613" s="87">
        <v>1903546.1600000001</v>
      </c>
    </row>
    <row r="3614" spans="1:10" ht="24" x14ac:dyDescent="0.3">
      <c r="A3614" s="84" t="s">
        <v>8172</v>
      </c>
      <c r="B3614" s="85" t="s">
        <v>145</v>
      </c>
      <c r="C3614" s="85" t="s">
        <v>145</v>
      </c>
      <c r="D3614" s="85" t="s">
        <v>8173</v>
      </c>
      <c r="E3614" s="85" t="s">
        <v>100</v>
      </c>
      <c r="F3614" s="85" t="s">
        <v>130</v>
      </c>
      <c r="G3614" s="85" t="s">
        <v>8174</v>
      </c>
      <c r="H3614" s="86" t="s">
        <v>118</v>
      </c>
      <c r="I3614" s="86">
        <v>44316</v>
      </c>
      <c r="J3614" s="87">
        <v>9188575.2199999988</v>
      </c>
    </row>
    <row r="3615" spans="1:10" x14ac:dyDescent="0.3">
      <c r="A3615" s="84" t="s">
        <v>8175</v>
      </c>
      <c r="B3615" s="85" t="s">
        <v>4741</v>
      </c>
      <c r="C3615" s="85" t="s">
        <v>4741</v>
      </c>
      <c r="D3615" s="85" t="s">
        <v>8176</v>
      </c>
      <c r="E3615" s="85" t="s">
        <v>100</v>
      </c>
      <c r="F3615" s="85" t="s">
        <v>173</v>
      </c>
      <c r="G3615" s="85" t="s">
        <v>1661</v>
      </c>
      <c r="H3615" s="86" t="s">
        <v>118</v>
      </c>
      <c r="I3615" s="86">
        <v>45229</v>
      </c>
      <c r="J3615" s="87">
        <v>2426702.7199999997</v>
      </c>
    </row>
    <row r="3616" spans="1:10" x14ac:dyDescent="0.3">
      <c r="A3616" s="84" t="s">
        <v>8177</v>
      </c>
      <c r="B3616" s="85" t="s">
        <v>145</v>
      </c>
      <c r="C3616" s="85" t="s">
        <v>145</v>
      </c>
      <c r="D3616" s="85" t="s">
        <v>8178</v>
      </c>
      <c r="E3616" s="85" t="s">
        <v>100</v>
      </c>
      <c r="F3616" s="85" t="s">
        <v>100</v>
      </c>
      <c r="G3616" s="85" t="s">
        <v>100</v>
      </c>
      <c r="H3616" s="86" t="s">
        <v>118</v>
      </c>
      <c r="I3616" s="86">
        <v>45260</v>
      </c>
      <c r="J3616" s="87">
        <v>1949400</v>
      </c>
    </row>
    <row r="3617" spans="1:10" x14ac:dyDescent="0.3">
      <c r="A3617" s="84" t="s">
        <v>8179</v>
      </c>
      <c r="B3617" s="85" t="s">
        <v>145</v>
      </c>
      <c r="C3617" s="85" t="s">
        <v>145</v>
      </c>
      <c r="D3617" s="85" t="s">
        <v>8180</v>
      </c>
      <c r="E3617" s="85" t="s">
        <v>100</v>
      </c>
      <c r="F3617" s="85" t="s">
        <v>100</v>
      </c>
      <c r="G3617" s="85" t="s">
        <v>100</v>
      </c>
      <c r="H3617" s="86" t="s">
        <v>118</v>
      </c>
      <c r="I3617" s="86">
        <v>45931</v>
      </c>
      <c r="J3617" s="87">
        <v>687030</v>
      </c>
    </row>
    <row r="3618" spans="1:10" ht="24" x14ac:dyDescent="0.3">
      <c r="A3618" s="84" t="s">
        <v>8181</v>
      </c>
      <c r="B3618" s="85" t="s">
        <v>1088</v>
      </c>
      <c r="C3618" s="85" t="s">
        <v>145</v>
      </c>
      <c r="D3618" s="85" t="s">
        <v>8182</v>
      </c>
      <c r="E3618" s="85" t="s">
        <v>100</v>
      </c>
      <c r="F3618" s="85" t="s">
        <v>577</v>
      </c>
      <c r="G3618" s="85" t="s">
        <v>578</v>
      </c>
      <c r="H3618" s="86" t="s">
        <v>118</v>
      </c>
      <c r="I3618" s="86">
        <v>45964</v>
      </c>
      <c r="J3618" s="87">
        <v>295175.14</v>
      </c>
    </row>
    <row r="3619" spans="1:10" ht="36" x14ac:dyDescent="0.3">
      <c r="A3619" s="84" t="s">
        <v>8183</v>
      </c>
      <c r="B3619" s="85" t="s">
        <v>3382</v>
      </c>
      <c r="C3619" s="85" t="s">
        <v>3382</v>
      </c>
      <c r="D3619" s="85" t="s">
        <v>8184</v>
      </c>
      <c r="E3619" s="85" t="s">
        <v>100</v>
      </c>
      <c r="F3619" s="85" t="s">
        <v>162</v>
      </c>
      <c r="G3619" s="85" t="s">
        <v>163</v>
      </c>
      <c r="H3619" s="86" t="s">
        <v>118</v>
      </c>
      <c r="I3619" s="86">
        <v>45050</v>
      </c>
      <c r="J3619" s="87">
        <v>3640000</v>
      </c>
    </row>
    <row r="3620" spans="1:10" ht="24" x14ac:dyDescent="0.3">
      <c r="A3620" s="84" t="s">
        <v>8185</v>
      </c>
      <c r="B3620" s="85" t="s">
        <v>3382</v>
      </c>
      <c r="C3620" s="85" t="s">
        <v>3382</v>
      </c>
      <c r="D3620" s="85" t="s">
        <v>8186</v>
      </c>
      <c r="E3620" s="85" t="s">
        <v>100</v>
      </c>
      <c r="F3620" s="85" t="s">
        <v>162</v>
      </c>
      <c r="G3620" s="85" t="s">
        <v>163</v>
      </c>
      <c r="H3620" s="86" t="s">
        <v>118</v>
      </c>
      <c r="I3620" s="86">
        <v>45050</v>
      </c>
      <c r="J3620" s="87">
        <v>3919999.9799999995</v>
      </c>
    </row>
    <row r="3621" spans="1:10" ht="48" x14ac:dyDescent="0.3">
      <c r="A3621" s="84" t="s">
        <v>8187</v>
      </c>
      <c r="B3621" s="85" t="s">
        <v>3382</v>
      </c>
      <c r="C3621" s="85" t="s">
        <v>3382</v>
      </c>
      <c r="D3621" s="85" t="s">
        <v>8188</v>
      </c>
      <c r="E3621" s="85" t="s">
        <v>100</v>
      </c>
      <c r="F3621" s="85" t="s">
        <v>162</v>
      </c>
      <c r="G3621" s="85" t="s">
        <v>163</v>
      </c>
      <c r="H3621" s="86" t="s">
        <v>118</v>
      </c>
      <c r="I3621" s="86">
        <v>45050</v>
      </c>
      <c r="J3621" s="87">
        <v>4143999.9800000004</v>
      </c>
    </row>
    <row r="3622" spans="1:10" ht="24" x14ac:dyDescent="0.3">
      <c r="A3622" s="84" t="s">
        <v>8189</v>
      </c>
      <c r="B3622" s="85" t="s">
        <v>3382</v>
      </c>
      <c r="C3622" s="85" t="s">
        <v>3382</v>
      </c>
      <c r="D3622" s="85" t="s">
        <v>8190</v>
      </c>
      <c r="E3622" s="85" t="s">
        <v>100</v>
      </c>
      <c r="F3622" s="85" t="s">
        <v>162</v>
      </c>
      <c r="G3622" s="85" t="s">
        <v>163</v>
      </c>
      <c r="H3622" s="86" t="s">
        <v>118</v>
      </c>
      <c r="I3622" s="86">
        <v>45050</v>
      </c>
      <c r="J3622" s="87">
        <v>3639998.99</v>
      </c>
    </row>
    <row r="3623" spans="1:10" ht="24" x14ac:dyDescent="0.3">
      <c r="A3623" s="84" t="s">
        <v>8191</v>
      </c>
      <c r="B3623" s="85" t="s">
        <v>3382</v>
      </c>
      <c r="C3623" s="85" t="s">
        <v>3382</v>
      </c>
      <c r="D3623" s="85" t="s">
        <v>8192</v>
      </c>
      <c r="E3623" s="85" t="s">
        <v>100</v>
      </c>
      <c r="F3623" s="85" t="s">
        <v>162</v>
      </c>
      <c r="G3623" s="85" t="s">
        <v>163</v>
      </c>
      <c r="H3623" s="86" t="s">
        <v>118</v>
      </c>
      <c r="I3623" s="86">
        <v>45050</v>
      </c>
      <c r="J3623" s="87">
        <v>3919999.98</v>
      </c>
    </row>
    <row r="3624" spans="1:10" ht="24" x14ac:dyDescent="0.3">
      <c r="A3624" s="84" t="s">
        <v>8193</v>
      </c>
      <c r="B3624" s="85" t="s">
        <v>3382</v>
      </c>
      <c r="C3624" s="85" t="s">
        <v>3382</v>
      </c>
      <c r="D3624" s="85" t="s">
        <v>8194</v>
      </c>
      <c r="E3624" s="85" t="s">
        <v>100</v>
      </c>
      <c r="F3624" s="85" t="s">
        <v>162</v>
      </c>
      <c r="G3624" s="85" t="s">
        <v>163</v>
      </c>
      <c r="H3624" s="86" t="s">
        <v>118</v>
      </c>
      <c r="I3624" s="86">
        <v>45050</v>
      </c>
      <c r="J3624" s="87">
        <v>3640000.0000000005</v>
      </c>
    </row>
    <row r="3625" spans="1:10" ht="36" x14ac:dyDescent="0.3">
      <c r="A3625" s="84" t="s">
        <v>8195</v>
      </c>
      <c r="B3625" s="85" t="s">
        <v>145</v>
      </c>
      <c r="C3625" s="85" t="s">
        <v>145</v>
      </c>
      <c r="D3625" s="85" t="s">
        <v>8196</v>
      </c>
      <c r="E3625" s="85" t="s">
        <v>100</v>
      </c>
      <c r="F3625" s="85" t="s">
        <v>662</v>
      </c>
      <c r="G3625" s="85" t="s">
        <v>663</v>
      </c>
      <c r="H3625" s="86" t="s">
        <v>118</v>
      </c>
      <c r="I3625" s="86">
        <v>45051</v>
      </c>
      <c r="J3625" s="87">
        <v>1681892.17</v>
      </c>
    </row>
    <row r="3626" spans="1:10" ht="48" x14ac:dyDescent="0.3">
      <c r="A3626" s="84" t="s">
        <v>8197</v>
      </c>
      <c r="B3626" s="85" t="s">
        <v>115</v>
      </c>
      <c r="C3626" s="85" t="s">
        <v>115</v>
      </c>
      <c r="D3626" s="85" t="s">
        <v>8198</v>
      </c>
      <c r="E3626" s="85" t="s">
        <v>100</v>
      </c>
      <c r="F3626" s="85" t="s">
        <v>130</v>
      </c>
      <c r="G3626" s="85" t="s">
        <v>3595</v>
      </c>
      <c r="H3626" s="86" t="s">
        <v>118</v>
      </c>
      <c r="I3626" s="86">
        <v>45418</v>
      </c>
      <c r="J3626" s="87">
        <v>3631844.9699999997</v>
      </c>
    </row>
    <row r="3627" spans="1:10" ht="48" x14ac:dyDescent="0.3">
      <c r="A3627" s="84" t="s">
        <v>8199</v>
      </c>
      <c r="B3627" s="85" t="s">
        <v>4364</v>
      </c>
      <c r="C3627" s="85" t="s">
        <v>3382</v>
      </c>
      <c r="D3627" s="85" t="s">
        <v>8200</v>
      </c>
      <c r="E3627" s="85" t="s">
        <v>1372</v>
      </c>
      <c r="F3627" s="85" t="s">
        <v>100</v>
      </c>
      <c r="G3627" s="85" t="s">
        <v>100</v>
      </c>
      <c r="H3627" s="86" t="s">
        <v>118</v>
      </c>
      <c r="I3627" s="86">
        <v>44910</v>
      </c>
      <c r="J3627" s="87">
        <v>28961078.889999997</v>
      </c>
    </row>
    <row r="3628" spans="1:10" ht="24" x14ac:dyDescent="0.3">
      <c r="A3628" s="84" t="s">
        <v>8201</v>
      </c>
      <c r="B3628" s="85" t="s">
        <v>145</v>
      </c>
      <c r="C3628" s="85" t="s">
        <v>145</v>
      </c>
      <c r="D3628" s="85" t="s">
        <v>8202</v>
      </c>
      <c r="E3628" s="85" t="s">
        <v>100</v>
      </c>
      <c r="F3628" s="85" t="s">
        <v>100</v>
      </c>
      <c r="G3628" s="85" t="s">
        <v>100</v>
      </c>
      <c r="H3628" s="86" t="s">
        <v>118</v>
      </c>
      <c r="I3628" s="86">
        <v>44994</v>
      </c>
      <c r="J3628" s="87">
        <v>484180</v>
      </c>
    </row>
    <row r="3629" spans="1:10" ht="24" x14ac:dyDescent="0.3">
      <c r="A3629" s="84" t="s">
        <v>8203</v>
      </c>
      <c r="B3629" s="85" t="s">
        <v>145</v>
      </c>
      <c r="C3629" s="85" t="s">
        <v>145</v>
      </c>
      <c r="D3629" s="85" t="s">
        <v>8204</v>
      </c>
      <c r="E3629" s="85" t="s">
        <v>100</v>
      </c>
      <c r="F3629" s="85" t="s">
        <v>100</v>
      </c>
      <c r="G3629" s="85" t="s">
        <v>100</v>
      </c>
      <c r="H3629" s="86" t="s">
        <v>118</v>
      </c>
      <c r="I3629" s="86">
        <v>45099</v>
      </c>
      <c r="J3629" s="87">
        <v>397460</v>
      </c>
    </row>
    <row r="3630" spans="1:10" ht="36" x14ac:dyDescent="0.3">
      <c r="A3630" s="84" t="s">
        <v>8205</v>
      </c>
      <c r="B3630" s="85" t="s">
        <v>145</v>
      </c>
      <c r="C3630" s="85" t="s">
        <v>145</v>
      </c>
      <c r="D3630" s="85" t="s">
        <v>8206</v>
      </c>
      <c r="E3630" s="85" t="s">
        <v>100</v>
      </c>
      <c r="F3630" s="85" t="s">
        <v>100</v>
      </c>
      <c r="G3630" s="85" t="s">
        <v>100</v>
      </c>
      <c r="H3630" s="86" t="s">
        <v>118</v>
      </c>
      <c r="I3630" s="86">
        <v>44658</v>
      </c>
      <c r="J3630" s="87">
        <v>4005010</v>
      </c>
    </row>
    <row r="3631" spans="1:10" ht="24" x14ac:dyDescent="0.3">
      <c r="A3631" s="84" t="s">
        <v>8207</v>
      </c>
      <c r="B3631" s="85" t="s">
        <v>145</v>
      </c>
      <c r="C3631" s="85" t="s">
        <v>145</v>
      </c>
      <c r="D3631" s="85" t="s">
        <v>8208</v>
      </c>
      <c r="E3631" s="85" t="s">
        <v>100</v>
      </c>
      <c r="F3631" s="85" t="s">
        <v>100</v>
      </c>
      <c r="G3631" s="85" t="s">
        <v>100</v>
      </c>
      <c r="H3631" s="86" t="s">
        <v>118</v>
      </c>
      <c r="I3631" s="86">
        <v>44841</v>
      </c>
      <c r="J3631" s="87">
        <v>4629600</v>
      </c>
    </row>
    <row r="3632" spans="1:10" ht="24" x14ac:dyDescent="0.3">
      <c r="A3632" s="84" t="s">
        <v>8209</v>
      </c>
      <c r="B3632" s="85" t="s">
        <v>145</v>
      </c>
      <c r="C3632" s="85" t="s">
        <v>145</v>
      </c>
      <c r="D3632" s="85" t="s">
        <v>8210</v>
      </c>
      <c r="E3632" s="85" t="s">
        <v>100</v>
      </c>
      <c r="F3632" s="85" t="s">
        <v>100</v>
      </c>
      <c r="G3632" s="85" t="s">
        <v>100</v>
      </c>
      <c r="H3632" s="86" t="s">
        <v>118</v>
      </c>
      <c r="I3632" s="86">
        <v>44930</v>
      </c>
      <c r="J3632" s="87">
        <v>579960</v>
      </c>
    </row>
    <row r="3633" spans="1:10" ht="24" x14ac:dyDescent="0.3">
      <c r="A3633" s="84" t="s">
        <v>8211</v>
      </c>
      <c r="B3633" s="85" t="s">
        <v>145</v>
      </c>
      <c r="C3633" s="85" t="s">
        <v>145</v>
      </c>
      <c r="D3633" s="85" t="s">
        <v>8212</v>
      </c>
      <c r="E3633" s="85" t="s">
        <v>100</v>
      </c>
      <c r="F3633" s="85" t="s">
        <v>100</v>
      </c>
      <c r="G3633" s="85" t="s">
        <v>100</v>
      </c>
      <c r="H3633" s="86" t="s">
        <v>118</v>
      </c>
      <c r="I3633" s="86">
        <v>45054</v>
      </c>
      <c r="J3633" s="87">
        <v>4974900</v>
      </c>
    </row>
    <row r="3634" spans="1:10" ht="24" x14ac:dyDescent="0.3">
      <c r="A3634" s="84" t="s">
        <v>8213</v>
      </c>
      <c r="B3634" s="85" t="s">
        <v>145</v>
      </c>
      <c r="C3634" s="85" t="s">
        <v>145</v>
      </c>
      <c r="D3634" s="85" t="s">
        <v>8214</v>
      </c>
      <c r="E3634" s="85" t="s">
        <v>100</v>
      </c>
      <c r="F3634" s="85" t="s">
        <v>100</v>
      </c>
      <c r="G3634" s="85" t="s">
        <v>100</v>
      </c>
      <c r="H3634" s="86" t="s">
        <v>118</v>
      </c>
      <c r="I3634" s="86">
        <v>45138</v>
      </c>
      <c r="J3634" s="87">
        <v>111000</v>
      </c>
    </row>
    <row r="3635" spans="1:10" ht="24" x14ac:dyDescent="0.3">
      <c r="A3635" s="84" t="s">
        <v>8215</v>
      </c>
      <c r="B3635" s="85" t="s">
        <v>145</v>
      </c>
      <c r="C3635" s="85" t="s">
        <v>145</v>
      </c>
      <c r="D3635" s="85" t="s">
        <v>8216</v>
      </c>
      <c r="E3635" s="85" t="s">
        <v>100</v>
      </c>
      <c r="F3635" s="85" t="s">
        <v>100</v>
      </c>
      <c r="G3635" s="85" t="s">
        <v>100</v>
      </c>
      <c r="H3635" s="86" t="s">
        <v>118</v>
      </c>
      <c r="I3635" s="86">
        <v>45120</v>
      </c>
      <c r="J3635" s="87">
        <v>144000</v>
      </c>
    </row>
    <row r="3636" spans="1:10" x14ac:dyDescent="0.3">
      <c r="A3636" s="84" t="s">
        <v>8217</v>
      </c>
      <c r="B3636" s="85" t="s">
        <v>145</v>
      </c>
      <c r="C3636" s="85" t="s">
        <v>145</v>
      </c>
      <c r="D3636" s="85" t="s">
        <v>8218</v>
      </c>
      <c r="E3636" s="85" t="s">
        <v>100</v>
      </c>
      <c r="F3636" s="85" t="s">
        <v>173</v>
      </c>
      <c r="G3636" s="85" t="s">
        <v>1001</v>
      </c>
      <c r="H3636" s="86" t="s">
        <v>118</v>
      </c>
      <c r="I3636" s="86">
        <v>45238</v>
      </c>
      <c r="J3636" s="87">
        <v>4407164.96</v>
      </c>
    </row>
    <row r="3637" spans="1:10" x14ac:dyDescent="0.3">
      <c r="A3637" s="84" t="s">
        <v>8219</v>
      </c>
      <c r="B3637" s="85" t="s">
        <v>145</v>
      </c>
      <c r="C3637" s="85" t="s">
        <v>145</v>
      </c>
      <c r="D3637" s="85" t="s">
        <v>8220</v>
      </c>
      <c r="E3637" s="85" t="s">
        <v>100</v>
      </c>
      <c r="F3637" s="85" t="s">
        <v>100</v>
      </c>
      <c r="G3637" s="85" t="s">
        <v>100</v>
      </c>
      <c r="H3637" s="86" t="s">
        <v>118</v>
      </c>
      <c r="I3637" s="86">
        <v>45041</v>
      </c>
      <c r="J3637" s="87">
        <v>13937470</v>
      </c>
    </row>
    <row r="3638" spans="1:10" x14ac:dyDescent="0.3">
      <c r="A3638" s="84" t="s">
        <v>8221</v>
      </c>
      <c r="B3638" s="85" t="s">
        <v>145</v>
      </c>
      <c r="C3638" s="85" t="s">
        <v>145</v>
      </c>
      <c r="D3638" s="85" t="s">
        <v>8222</v>
      </c>
      <c r="E3638" s="85" t="s">
        <v>100</v>
      </c>
      <c r="F3638" s="85" t="s">
        <v>100</v>
      </c>
      <c r="G3638" s="85" t="s">
        <v>100</v>
      </c>
      <c r="H3638" s="86" t="s">
        <v>118</v>
      </c>
      <c r="I3638" s="86">
        <v>45041</v>
      </c>
      <c r="J3638" s="87">
        <v>13488790</v>
      </c>
    </row>
    <row r="3639" spans="1:10" ht="24" x14ac:dyDescent="0.3">
      <c r="A3639" s="84" t="s">
        <v>8223</v>
      </c>
      <c r="B3639" s="85" t="s">
        <v>145</v>
      </c>
      <c r="C3639" s="85" t="s">
        <v>145</v>
      </c>
      <c r="D3639" s="85" t="s">
        <v>8224</v>
      </c>
      <c r="E3639" s="85" t="s">
        <v>100</v>
      </c>
      <c r="F3639" s="85" t="s">
        <v>100</v>
      </c>
      <c r="G3639" s="85" t="s">
        <v>100</v>
      </c>
      <c r="H3639" s="86" t="s">
        <v>118</v>
      </c>
      <c r="I3639" s="86">
        <v>45070</v>
      </c>
      <c r="J3639" s="87">
        <v>1327400</v>
      </c>
    </row>
    <row r="3640" spans="1:10" x14ac:dyDescent="0.3">
      <c r="A3640" s="84" t="s">
        <v>8225</v>
      </c>
      <c r="B3640" s="85" t="s">
        <v>145</v>
      </c>
      <c r="C3640" s="85" t="s">
        <v>145</v>
      </c>
      <c r="D3640" s="85" t="s">
        <v>8226</v>
      </c>
      <c r="E3640" s="85" t="s">
        <v>100</v>
      </c>
      <c r="F3640" s="85" t="s">
        <v>100</v>
      </c>
      <c r="G3640" s="85" t="s">
        <v>100</v>
      </c>
      <c r="H3640" s="86" t="s">
        <v>118</v>
      </c>
      <c r="I3640" s="86">
        <v>44838</v>
      </c>
      <c r="J3640" s="87">
        <v>321920</v>
      </c>
    </row>
    <row r="3641" spans="1:10" ht="24" x14ac:dyDescent="0.3">
      <c r="A3641" s="84" t="s">
        <v>8227</v>
      </c>
      <c r="B3641" s="85" t="s">
        <v>188</v>
      </c>
      <c r="C3641" s="85" t="s">
        <v>188</v>
      </c>
      <c r="D3641" s="85" t="s">
        <v>8228</v>
      </c>
      <c r="E3641" s="85" t="s">
        <v>100</v>
      </c>
      <c r="F3641" s="85" t="s">
        <v>130</v>
      </c>
      <c r="G3641" s="85" t="s">
        <v>1328</v>
      </c>
      <c r="H3641" s="86" t="s">
        <v>118</v>
      </c>
      <c r="I3641" s="86">
        <v>44690</v>
      </c>
      <c r="J3641" s="87">
        <v>6429031.0300000003</v>
      </c>
    </row>
    <row r="3642" spans="1:10" ht="24" x14ac:dyDescent="0.3">
      <c r="A3642" s="84" t="s">
        <v>8229</v>
      </c>
      <c r="B3642" s="85" t="s">
        <v>188</v>
      </c>
      <c r="C3642" s="85" t="s">
        <v>188</v>
      </c>
      <c r="D3642" s="85" t="s">
        <v>8230</v>
      </c>
      <c r="E3642" s="85" t="s">
        <v>100</v>
      </c>
      <c r="F3642" s="85" t="s">
        <v>130</v>
      </c>
      <c r="G3642" s="85" t="s">
        <v>8231</v>
      </c>
      <c r="H3642" s="86" t="s">
        <v>118</v>
      </c>
      <c r="I3642" s="86">
        <v>44690</v>
      </c>
      <c r="J3642" s="87">
        <v>28370247.84</v>
      </c>
    </row>
    <row r="3643" spans="1:10" ht="60" x14ac:dyDescent="0.3">
      <c r="A3643" s="84" t="s">
        <v>8232</v>
      </c>
      <c r="B3643" s="85" t="s">
        <v>145</v>
      </c>
      <c r="C3643" s="85" t="s">
        <v>145</v>
      </c>
      <c r="D3643" s="85" t="s">
        <v>8233</v>
      </c>
      <c r="E3643" s="85" t="s">
        <v>100</v>
      </c>
      <c r="F3643" s="85" t="s">
        <v>130</v>
      </c>
      <c r="G3643" s="85" t="s">
        <v>2971</v>
      </c>
      <c r="H3643" s="86" t="s">
        <v>118</v>
      </c>
      <c r="I3643" s="86">
        <v>44691</v>
      </c>
      <c r="J3643" s="87">
        <v>5216190.09</v>
      </c>
    </row>
    <row r="3644" spans="1:10" ht="24" x14ac:dyDescent="0.3">
      <c r="A3644" s="84" t="s">
        <v>8234</v>
      </c>
      <c r="B3644" s="85" t="s">
        <v>145</v>
      </c>
      <c r="C3644" s="85" t="s">
        <v>145</v>
      </c>
      <c r="D3644" s="85" t="s">
        <v>8235</v>
      </c>
      <c r="E3644" s="85" t="s">
        <v>100</v>
      </c>
      <c r="F3644" s="85" t="s">
        <v>122</v>
      </c>
      <c r="G3644" s="85" t="s">
        <v>583</v>
      </c>
      <c r="H3644" s="86" t="s">
        <v>118</v>
      </c>
      <c r="I3644" s="86">
        <v>44691</v>
      </c>
      <c r="J3644" s="87">
        <v>4823422.6700000009</v>
      </c>
    </row>
    <row r="3645" spans="1:10" x14ac:dyDescent="0.3">
      <c r="A3645" s="84" t="s">
        <v>8236</v>
      </c>
      <c r="B3645" s="85" t="s">
        <v>145</v>
      </c>
      <c r="C3645" s="85" t="s">
        <v>145</v>
      </c>
      <c r="D3645" s="85" t="s">
        <v>8237</v>
      </c>
      <c r="E3645" s="85" t="s">
        <v>100</v>
      </c>
      <c r="F3645" s="85" t="s">
        <v>100</v>
      </c>
      <c r="G3645" s="85" t="s">
        <v>100</v>
      </c>
      <c r="H3645" s="86" t="s">
        <v>118</v>
      </c>
      <c r="I3645" s="86">
        <v>44837</v>
      </c>
      <c r="J3645" s="87">
        <v>4538620</v>
      </c>
    </row>
    <row r="3646" spans="1:10" ht="24" x14ac:dyDescent="0.3">
      <c r="A3646" s="84" t="s">
        <v>8238</v>
      </c>
      <c r="B3646" s="85" t="s">
        <v>145</v>
      </c>
      <c r="C3646" s="85" t="s">
        <v>145</v>
      </c>
      <c r="D3646" s="85" t="s">
        <v>8239</v>
      </c>
      <c r="E3646" s="85" t="s">
        <v>100</v>
      </c>
      <c r="F3646" s="85" t="s">
        <v>100</v>
      </c>
      <c r="G3646" s="85" t="s">
        <v>100</v>
      </c>
      <c r="H3646" s="86" t="s">
        <v>118</v>
      </c>
      <c r="I3646" s="86">
        <v>44901</v>
      </c>
      <c r="J3646" s="87">
        <v>393430</v>
      </c>
    </row>
    <row r="3647" spans="1:10" ht="24" x14ac:dyDescent="0.3">
      <c r="A3647" s="84" t="s">
        <v>8240</v>
      </c>
      <c r="B3647" s="85" t="s">
        <v>145</v>
      </c>
      <c r="C3647" s="85" t="s">
        <v>145</v>
      </c>
      <c r="D3647" s="85" t="s">
        <v>8241</v>
      </c>
      <c r="E3647" s="85" t="s">
        <v>100</v>
      </c>
      <c r="F3647" s="85" t="s">
        <v>130</v>
      </c>
      <c r="G3647" s="85" t="s">
        <v>305</v>
      </c>
      <c r="H3647" s="86" t="s">
        <v>118</v>
      </c>
      <c r="I3647" s="86">
        <v>45422</v>
      </c>
      <c r="J3647" s="87">
        <v>12870196.859999999</v>
      </c>
    </row>
    <row r="3648" spans="1:10" ht="24" x14ac:dyDescent="0.3">
      <c r="A3648" s="84" t="s">
        <v>8242</v>
      </c>
      <c r="B3648" s="85" t="s">
        <v>145</v>
      </c>
      <c r="C3648" s="85" t="s">
        <v>145</v>
      </c>
      <c r="D3648" s="85" t="s">
        <v>8243</v>
      </c>
      <c r="E3648" s="85" t="s">
        <v>100</v>
      </c>
      <c r="F3648" s="85" t="s">
        <v>420</v>
      </c>
      <c r="G3648" s="85" t="s">
        <v>3351</v>
      </c>
      <c r="H3648" s="86" t="s">
        <v>118</v>
      </c>
      <c r="I3648" s="86">
        <v>45240</v>
      </c>
      <c r="J3648" s="87">
        <v>3297235.9999999995</v>
      </c>
    </row>
    <row r="3649" spans="1:10" x14ac:dyDescent="0.3">
      <c r="A3649" s="84" t="s">
        <v>8244</v>
      </c>
      <c r="B3649" s="85" t="s">
        <v>145</v>
      </c>
      <c r="C3649" s="85" t="s">
        <v>145</v>
      </c>
      <c r="D3649" s="85" t="s">
        <v>8245</v>
      </c>
      <c r="E3649" s="85" t="s">
        <v>100</v>
      </c>
      <c r="F3649" s="85" t="s">
        <v>100</v>
      </c>
      <c r="G3649" s="85" t="s">
        <v>100</v>
      </c>
      <c r="H3649" s="86" t="s">
        <v>118</v>
      </c>
      <c r="I3649" s="86">
        <v>44378</v>
      </c>
      <c r="J3649" s="87">
        <v>820950</v>
      </c>
    </row>
    <row r="3650" spans="1:10" ht="24" x14ac:dyDescent="0.3">
      <c r="A3650" s="84" t="s">
        <v>8246</v>
      </c>
      <c r="B3650" s="85" t="s">
        <v>145</v>
      </c>
      <c r="C3650" s="85" t="s">
        <v>145</v>
      </c>
      <c r="D3650" s="85" t="s">
        <v>8247</v>
      </c>
      <c r="E3650" s="85" t="s">
        <v>100</v>
      </c>
      <c r="F3650" s="85" t="s">
        <v>100</v>
      </c>
      <c r="G3650" s="85" t="s">
        <v>100</v>
      </c>
      <c r="H3650" s="86" t="s">
        <v>118</v>
      </c>
      <c r="I3650" s="86">
        <v>45163</v>
      </c>
      <c r="J3650" s="87">
        <v>349840</v>
      </c>
    </row>
    <row r="3651" spans="1:10" ht="48" x14ac:dyDescent="0.3">
      <c r="A3651" s="84" t="s">
        <v>8248</v>
      </c>
      <c r="B3651" s="85" t="s">
        <v>145</v>
      </c>
      <c r="C3651" s="85" t="s">
        <v>145</v>
      </c>
      <c r="D3651" s="85" t="s">
        <v>8249</v>
      </c>
      <c r="E3651" s="85" t="s">
        <v>8250</v>
      </c>
      <c r="F3651" s="85" t="s">
        <v>100</v>
      </c>
      <c r="G3651" s="85" t="s">
        <v>100</v>
      </c>
      <c r="H3651" s="86" t="s">
        <v>118</v>
      </c>
      <c r="I3651" s="86">
        <v>45422</v>
      </c>
      <c r="J3651" s="87">
        <v>3915941.2800000003</v>
      </c>
    </row>
    <row r="3652" spans="1:10" ht="24" x14ac:dyDescent="0.3">
      <c r="A3652" s="84" t="s">
        <v>8251</v>
      </c>
      <c r="B3652" s="85" t="s">
        <v>145</v>
      </c>
      <c r="C3652" s="85" t="s">
        <v>145</v>
      </c>
      <c r="D3652" s="85" t="s">
        <v>8252</v>
      </c>
      <c r="E3652" s="85" t="s">
        <v>8253</v>
      </c>
      <c r="F3652" s="85" t="s">
        <v>100</v>
      </c>
      <c r="G3652" s="85" t="s">
        <v>100</v>
      </c>
      <c r="H3652" s="86" t="s">
        <v>118</v>
      </c>
      <c r="I3652" s="86">
        <v>45910</v>
      </c>
      <c r="J3652" s="87">
        <v>603812.39999999991</v>
      </c>
    </row>
    <row r="3653" spans="1:10" ht="24" x14ac:dyDescent="0.3">
      <c r="A3653" s="84" t="s">
        <v>8254</v>
      </c>
      <c r="B3653" s="85" t="s">
        <v>145</v>
      </c>
      <c r="C3653" s="85" t="s">
        <v>145</v>
      </c>
      <c r="D3653" s="85" t="s">
        <v>8255</v>
      </c>
      <c r="E3653" s="85" t="s">
        <v>100</v>
      </c>
      <c r="F3653" s="85" t="s">
        <v>100</v>
      </c>
      <c r="G3653" s="85" t="s">
        <v>100</v>
      </c>
      <c r="H3653" s="86" t="s">
        <v>118</v>
      </c>
      <c r="I3653" s="86">
        <v>44635</v>
      </c>
      <c r="J3653" s="87">
        <v>9296800</v>
      </c>
    </row>
    <row r="3654" spans="1:10" ht="24" x14ac:dyDescent="0.3">
      <c r="A3654" s="84" t="s">
        <v>8256</v>
      </c>
      <c r="B3654" s="85" t="s">
        <v>145</v>
      </c>
      <c r="C3654" s="85" t="s">
        <v>145</v>
      </c>
      <c r="D3654" s="85" t="s">
        <v>8257</v>
      </c>
      <c r="E3654" s="85" t="s">
        <v>100</v>
      </c>
      <c r="F3654" s="85" t="s">
        <v>100</v>
      </c>
      <c r="G3654" s="85" t="s">
        <v>100</v>
      </c>
      <c r="H3654" s="86" t="s">
        <v>118</v>
      </c>
      <c r="I3654" s="86">
        <v>44802</v>
      </c>
      <c r="J3654" s="87">
        <v>17856270</v>
      </c>
    </row>
    <row r="3655" spans="1:10" ht="24" x14ac:dyDescent="0.3">
      <c r="A3655" s="84" t="s">
        <v>8258</v>
      </c>
      <c r="B3655" s="85" t="s">
        <v>145</v>
      </c>
      <c r="C3655" s="85" t="s">
        <v>145</v>
      </c>
      <c r="D3655" s="85" t="s">
        <v>8259</v>
      </c>
      <c r="E3655" s="85" t="s">
        <v>100</v>
      </c>
      <c r="F3655" s="85" t="s">
        <v>492</v>
      </c>
      <c r="G3655" s="85" t="s">
        <v>635</v>
      </c>
      <c r="H3655" s="86" t="s">
        <v>118</v>
      </c>
      <c r="I3655" s="86">
        <v>44693</v>
      </c>
      <c r="J3655" s="87">
        <v>4920048.62</v>
      </c>
    </row>
    <row r="3656" spans="1:10" ht="48" x14ac:dyDescent="0.3">
      <c r="A3656" s="84" t="s">
        <v>8260</v>
      </c>
      <c r="B3656" s="85" t="s">
        <v>188</v>
      </c>
      <c r="C3656" s="85" t="s">
        <v>188</v>
      </c>
      <c r="D3656" s="85" t="s">
        <v>8261</v>
      </c>
      <c r="E3656" s="85" t="s">
        <v>100</v>
      </c>
      <c r="F3656" s="85" t="s">
        <v>162</v>
      </c>
      <c r="G3656" s="85" t="s">
        <v>163</v>
      </c>
      <c r="H3656" s="86" t="s">
        <v>118</v>
      </c>
      <c r="I3656" s="86">
        <v>44693</v>
      </c>
      <c r="J3656" s="87">
        <v>21768417.630000003</v>
      </c>
    </row>
    <row r="3657" spans="1:10" ht="24" x14ac:dyDescent="0.3">
      <c r="A3657" s="84" t="s">
        <v>8262</v>
      </c>
      <c r="B3657" s="85" t="s">
        <v>145</v>
      </c>
      <c r="C3657" s="85" t="s">
        <v>145</v>
      </c>
      <c r="D3657" s="85" t="s">
        <v>8263</v>
      </c>
      <c r="E3657" s="85" t="s">
        <v>100</v>
      </c>
      <c r="F3657" s="85" t="s">
        <v>3528</v>
      </c>
      <c r="G3657" s="85" t="s">
        <v>3529</v>
      </c>
      <c r="H3657" s="86" t="s">
        <v>118</v>
      </c>
      <c r="I3657" s="86">
        <v>45243</v>
      </c>
      <c r="J3657" s="87">
        <v>13028659.859999999</v>
      </c>
    </row>
    <row r="3658" spans="1:10" ht="24" x14ac:dyDescent="0.3">
      <c r="A3658" s="84" t="s">
        <v>8264</v>
      </c>
      <c r="B3658" s="85" t="s">
        <v>4741</v>
      </c>
      <c r="C3658" s="85" t="s">
        <v>4741</v>
      </c>
      <c r="D3658" s="85" t="s">
        <v>8265</v>
      </c>
      <c r="E3658" s="85" t="s">
        <v>100</v>
      </c>
      <c r="F3658" s="85" t="s">
        <v>130</v>
      </c>
      <c r="G3658" s="85" t="s">
        <v>211</v>
      </c>
      <c r="H3658" s="86" t="s">
        <v>118</v>
      </c>
      <c r="I3658" s="86">
        <v>45790</v>
      </c>
      <c r="J3658" s="87">
        <v>3326831.91</v>
      </c>
    </row>
    <row r="3659" spans="1:10" ht="60" x14ac:dyDescent="0.3">
      <c r="A3659" s="84" t="s">
        <v>8266</v>
      </c>
      <c r="B3659" s="85" t="s">
        <v>188</v>
      </c>
      <c r="C3659" s="85" t="s">
        <v>188</v>
      </c>
      <c r="D3659" s="85" t="s">
        <v>8267</v>
      </c>
      <c r="E3659" s="85" t="s">
        <v>100</v>
      </c>
      <c r="F3659" s="85" t="s">
        <v>162</v>
      </c>
      <c r="G3659" s="85" t="s">
        <v>163</v>
      </c>
      <c r="H3659" s="86" t="s">
        <v>118</v>
      </c>
      <c r="I3659" s="86">
        <v>45426</v>
      </c>
      <c r="J3659" s="87">
        <v>6652445.7199999997</v>
      </c>
    </row>
    <row r="3660" spans="1:10" x14ac:dyDescent="0.3">
      <c r="A3660" s="84" t="s">
        <v>8268</v>
      </c>
      <c r="B3660" s="85" t="s">
        <v>145</v>
      </c>
      <c r="C3660" s="85" t="s">
        <v>145</v>
      </c>
      <c r="D3660" s="85" t="s">
        <v>8269</v>
      </c>
      <c r="E3660" s="85" t="s">
        <v>100</v>
      </c>
      <c r="F3660" s="85" t="s">
        <v>100</v>
      </c>
      <c r="G3660" s="85" t="s">
        <v>100</v>
      </c>
      <c r="H3660" s="86" t="s">
        <v>118</v>
      </c>
      <c r="I3660" s="86">
        <v>45518</v>
      </c>
      <c r="J3660" s="87">
        <v>1947690</v>
      </c>
    </row>
    <row r="3661" spans="1:10" ht="24" x14ac:dyDescent="0.3">
      <c r="A3661" s="84" t="s">
        <v>8270</v>
      </c>
      <c r="B3661" s="85" t="s">
        <v>145</v>
      </c>
      <c r="C3661" s="85" t="s">
        <v>145</v>
      </c>
      <c r="D3661" s="85" t="s">
        <v>8271</v>
      </c>
      <c r="E3661" s="85" t="s">
        <v>100</v>
      </c>
      <c r="F3661" s="85" t="s">
        <v>100</v>
      </c>
      <c r="G3661" s="85" t="s">
        <v>100</v>
      </c>
      <c r="H3661" s="86" t="s">
        <v>118</v>
      </c>
      <c r="I3661" s="86">
        <v>45518</v>
      </c>
      <c r="J3661" s="87">
        <v>1403730</v>
      </c>
    </row>
    <row r="3662" spans="1:10" ht="24" x14ac:dyDescent="0.3">
      <c r="A3662" s="84" t="s">
        <v>8272</v>
      </c>
      <c r="B3662" s="85" t="s">
        <v>145</v>
      </c>
      <c r="C3662" s="85" t="s">
        <v>145</v>
      </c>
      <c r="D3662" s="85" t="s">
        <v>8273</v>
      </c>
      <c r="E3662" s="85" t="s">
        <v>100</v>
      </c>
      <c r="F3662" s="85" t="s">
        <v>122</v>
      </c>
      <c r="G3662" s="85" t="s">
        <v>821</v>
      </c>
      <c r="H3662" s="86" t="s">
        <v>118</v>
      </c>
      <c r="I3662" s="86">
        <v>45061</v>
      </c>
      <c r="J3662" s="87">
        <v>4968836.59</v>
      </c>
    </row>
    <row r="3663" spans="1:10" ht="24" x14ac:dyDescent="0.3">
      <c r="A3663" s="84" t="s">
        <v>8274</v>
      </c>
      <c r="B3663" s="85" t="s">
        <v>145</v>
      </c>
      <c r="C3663" s="85" t="s">
        <v>145</v>
      </c>
      <c r="D3663" s="85" t="s">
        <v>8275</v>
      </c>
      <c r="E3663" s="85" t="s">
        <v>100</v>
      </c>
      <c r="F3663" s="85" t="s">
        <v>122</v>
      </c>
      <c r="G3663" s="85" t="s">
        <v>821</v>
      </c>
      <c r="H3663" s="86" t="s">
        <v>118</v>
      </c>
      <c r="I3663" s="86">
        <v>45061</v>
      </c>
      <c r="J3663" s="87">
        <v>5531605.6200000001</v>
      </c>
    </row>
    <row r="3664" spans="1:10" ht="24" x14ac:dyDescent="0.3">
      <c r="A3664" s="84" t="s">
        <v>8276</v>
      </c>
      <c r="B3664" s="85" t="s">
        <v>145</v>
      </c>
      <c r="C3664" s="85" t="s">
        <v>145</v>
      </c>
      <c r="D3664" s="85" t="s">
        <v>8277</v>
      </c>
      <c r="E3664" s="85" t="s">
        <v>100</v>
      </c>
      <c r="F3664" s="85" t="s">
        <v>100</v>
      </c>
      <c r="G3664" s="85" t="s">
        <v>100</v>
      </c>
      <c r="H3664" s="86" t="s">
        <v>118</v>
      </c>
      <c r="I3664" s="86">
        <v>45366</v>
      </c>
      <c r="J3664" s="87">
        <v>10074650</v>
      </c>
    </row>
    <row r="3665" spans="1:10" ht="24" x14ac:dyDescent="0.3">
      <c r="A3665" s="84" t="s">
        <v>8278</v>
      </c>
      <c r="B3665" s="85" t="s">
        <v>3382</v>
      </c>
      <c r="C3665" s="85" t="s">
        <v>3382</v>
      </c>
      <c r="D3665" s="85" t="s">
        <v>8279</v>
      </c>
      <c r="E3665" s="85" t="s">
        <v>100</v>
      </c>
      <c r="F3665" s="85" t="s">
        <v>158</v>
      </c>
      <c r="G3665" s="85" t="s">
        <v>385</v>
      </c>
      <c r="H3665" s="86" t="s">
        <v>118</v>
      </c>
      <c r="I3665" s="86">
        <v>45428</v>
      </c>
      <c r="J3665" s="87">
        <v>4371152.72</v>
      </c>
    </row>
    <row r="3666" spans="1:10" ht="36" x14ac:dyDescent="0.3">
      <c r="A3666" s="84" t="s">
        <v>8280</v>
      </c>
      <c r="B3666" s="85" t="s">
        <v>115</v>
      </c>
      <c r="C3666" s="85" t="s">
        <v>115</v>
      </c>
      <c r="D3666" s="85" t="s">
        <v>8281</v>
      </c>
      <c r="E3666" s="85" t="s">
        <v>8282</v>
      </c>
      <c r="F3666" s="85" t="s">
        <v>4096</v>
      </c>
      <c r="G3666" s="85" t="s">
        <v>4097</v>
      </c>
      <c r="H3666" s="86" t="s">
        <v>118</v>
      </c>
      <c r="I3666" s="86">
        <v>45063</v>
      </c>
      <c r="J3666" s="87">
        <v>6182746.7999999989</v>
      </c>
    </row>
    <row r="3667" spans="1:10" x14ac:dyDescent="0.3">
      <c r="A3667" s="84" t="s">
        <v>8283</v>
      </c>
      <c r="B3667" s="85" t="s">
        <v>145</v>
      </c>
      <c r="C3667" s="85" t="s">
        <v>145</v>
      </c>
      <c r="D3667" s="85" t="s">
        <v>8284</v>
      </c>
      <c r="E3667" s="85" t="s">
        <v>100</v>
      </c>
      <c r="F3667" s="85" t="s">
        <v>100</v>
      </c>
      <c r="G3667" s="85" t="s">
        <v>100</v>
      </c>
      <c r="H3667" s="86" t="s">
        <v>118</v>
      </c>
      <c r="I3667" s="86">
        <v>45125</v>
      </c>
      <c r="J3667" s="87">
        <v>1950240</v>
      </c>
    </row>
    <row r="3668" spans="1:10" ht="24" x14ac:dyDescent="0.3">
      <c r="A3668" s="84" t="s">
        <v>8285</v>
      </c>
      <c r="B3668" s="85" t="s">
        <v>145</v>
      </c>
      <c r="C3668" s="85" t="s">
        <v>145</v>
      </c>
      <c r="D3668" s="85" t="s">
        <v>8286</v>
      </c>
      <c r="E3668" s="85" t="s">
        <v>8287</v>
      </c>
      <c r="F3668" s="85" t="s">
        <v>100</v>
      </c>
      <c r="G3668" s="85" t="s">
        <v>100</v>
      </c>
      <c r="H3668" s="86" t="s">
        <v>118</v>
      </c>
      <c r="I3668" s="86">
        <v>44923</v>
      </c>
      <c r="J3668" s="87">
        <v>496000</v>
      </c>
    </row>
    <row r="3669" spans="1:10" ht="36" x14ac:dyDescent="0.3">
      <c r="A3669" s="84" t="s">
        <v>8288</v>
      </c>
      <c r="B3669" s="85" t="s">
        <v>115</v>
      </c>
      <c r="C3669" s="85" t="s">
        <v>115</v>
      </c>
      <c r="D3669" s="85" t="s">
        <v>8289</v>
      </c>
      <c r="E3669" s="85" t="s">
        <v>100</v>
      </c>
      <c r="F3669" s="85" t="s">
        <v>5759</v>
      </c>
      <c r="G3669" s="85" t="s">
        <v>8290</v>
      </c>
      <c r="H3669" s="86" t="s">
        <v>118</v>
      </c>
      <c r="I3669" s="86">
        <v>45063</v>
      </c>
      <c r="J3669" s="87">
        <v>19101592.699999999</v>
      </c>
    </row>
    <row r="3670" spans="1:10" ht="24" x14ac:dyDescent="0.3">
      <c r="A3670" s="84" t="s">
        <v>8291</v>
      </c>
      <c r="B3670" s="85" t="s">
        <v>145</v>
      </c>
      <c r="C3670" s="85" t="s">
        <v>145</v>
      </c>
      <c r="D3670" s="85" t="s">
        <v>8292</v>
      </c>
      <c r="E3670" s="85" t="s">
        <v>100</v>
      </c>
      <c r="F3670" s="85" t="s">
        <v>135</v>
      </c>
      <c r="G3670" s="85" t="s">
        <v>136</v>
      </c>
      <c r="H3670" s="86" t="s">
        <v>118</v>
      </c>
      <c r="I3670" s="86">
        <v>45247</v>
      </c>
      <c r="J3670" s="87">
        <v>7739325.1299999999</v>
      </c>
    </row>
    <row r="3671" spans="1:10" ht="48" x14ac:dyDescent="0.3">
      <c r="A3671" s="84" t="s">
        <v>8293</v>
      </c>
      <c r="B3671" s="85" t="s">
        <v>145</v>
      </c>
      <c r="C3671" s="85" t="s">
        <v>145</v>
      </c>
      <c r="D3671" s="85" t="s">
        <v>8294</v>
      </c>
      <c r="E3671" s="85" t="s">
        <v>100</v>
      </c>
      <c r="F3671" s="85" t="s">
        <v>602</v>
      </c>
      <c r="G3671" s="85" t="s">
        <v>603</v>
      </c>
      <c r="H3671" s="86" t="s">
        <v>118</v>
      </c>
      <c r="I3671" s="86">
        <v>45247</v>
      </c>
      <c r="J3671" s="87">
        <v>8555918.0399999991</v>
      </c>
    </row>
    <row r="3672" spans="1:10" ht="24" x14ac:dyDescent="0.3">
      <c r="A3672" s="84" t="s">
        <v>8295</v>
      </c>
      <c r="B3672" s="85" t="s">
        <v>145</v>
      </c>
      <c r="C3672" s="85" t="s">
        <v>145</v>
      </c>
      <c r="D3672" s="85" t="s">
        <v>8296</v>
      </c>
      <c r="E3672" s="85" t="s">
        <v>100</v>
      </c>
      <c r="F3672" s="85" t="s">
        <v>8297</v>
      </c>
      <c r="G3672" s="85" t="s">
        <v>8298</v>
      </c>
      <c r="H3672" s="86" t="s">
        <v>118</v>
      </c>
      <c r="I3672" s="86">
        <v>45064</v>
      </c>
      <c r="J3672" s="87">
        <v>5955849.6600000001</v>
      </c>
    </row>
    <row r="3673" spans="1:10" ht="24" x14ac:dyDescent="0.3">
      <c r="A3673" s="84" t="s">
        <v>8299</v>
      </c>
      <c r="B3673" s="85" t="s">
        <v>6066</v>
      </c>
      <c r="C3673" s="85" t="s">
        <v>6066</v>
      </c>
      <c r="D3673" s="85" t="s">
        <v>8300</v>
      </c>
      <c r="E3673" s="85" t="s">
        <v>100</v>
      </c>
      <c r="F3673" s="85" t="s">
        <v>130</v>
      </c>
      <c r="G3673" s="85" t="s">
        <v>1334</v>
      </c>
      <c r="H3673" s="86" t="s">
        <v>118</v>
      </c>
      <c r="I3673" s="86">
        <v>45064</v>
      </c>
      <c r="J3673" s="87">
        <v>7790872.54</v>
      </c>
    </row>
    <row r="3674" spans="1:10" ht="60" x14ac:dyDescent="0.3">
      <c r="A3674" s="84" t="s">
        <v>8301</v>
      </c>
      <c r="B3674" s="85" t="s">
        <v>3382</v>
      </c>
      <c r="C3674" s="85" t="s">
        <v>3382</v>
      </c>
      <c r="D3674" s="85" t="s">
        <v>8302</v>
      </c>
      <c r="E3674" s="85" t="s">
        <v>571</v>
      </c>
      <c r="F3674" s="85" t="s">
        <v>100</v>
      </c>
      <c r="G3674" s="85" t="s">
        <v>100</v>
      </c>
      <c r="H3674" s="86" t="s">
        <v>118</v>
      </c>
      <c r="I3674" s="86">
        <v>45614</v>
      </c>
      <c r="J3674" s="87">
        <v>29435496.239999998</v>
      </c>
    </row>
    <row r="3675" spans="1:10" ht="48" x14ac:dyDescent="0.3">
      <c r="A3675" s="84" t="s">
        <v>8303</v>
      </c>
      <c r="B3675" s="85" t="s">
        <v>145</v>
      </c>
      <c r="C3675" s="85" t="s">
        <v>145</v>
      </c>
      <c r="D3675" s="85" t="s">
        <v>8304</v>
      </c>
      <c r="E3675" s="85" t="s">
        <v>100</v>
      </c>
      <c r="F3675" s="85" t="s">
        <v>8305</v>
      </c>
      <c r="G3675" s="85" t="s">
        <v>8306</v>
      </c>
      <c r="H3675" s="86" t="s">
        <v>118</v>
      </c>
      <c r="I3675" s="86">
        <v>44700</v>
      </c>
      <c r="J3675" s="87">
        <v>12299772.309999999</v>
      </c>
    </row>
    <row r="3676" spans="1:10" ht="24" x14ac:dyDescent="0.3">
      <c r="A3676" s="84" t="s">
        <v>8307</v>
      </c>
      <c r="B3676" s="85" t="s">
        <v>145</v>
      </c>
      <c r="C3676" s="85" t="s">
        <v>145</v>
      </c>
      <c r="D3676" s="85" t="s">
        <v>8308</v>
      </c>
      <c r="E3676" s="85" t="s">
        <v>100</v>
      </c>
      <c r="F3676" s="85" t="s">
        <v>100</v>
      </c>
      <c r="G3676" s="85" t="s">
        <v>100</v>
      </c>
      <c r="H3676" s="86" t="s">
        <v>118</v>
      </c>
      <c r="I3676" s="86">
        <v>44921</v>
      </c>
      <c r="J3676" s="87">
        <v>430430</v>
      </c>
    </row>
    <row r="3677" spans="1:10" ht="36" x14ac:dyDescent="0.3">
      <c r="A3677" s="84" t="s">
        <v>8309</v>
      </c>
      <c r="B3677" s="85" t="s">
        <v>115</v>
      </c>
      <c r="C3677" s="85" t="s">
        <v>115</v>
      </c>
      <c r="D3677" s="85" t="s">
        <v>8310</v>
      </c>
      <c r="E3677" s="85" t="s">
        <v>100</v>
      </c>
      <c r="F3677" s="85" t="s">
        <v>225</v>
      </c>
      <c r="G3677" s="85" t="s">
        <v>226</v>
      </c>
      <c r="H3677" s="86" t="s">
        <v>118</v>
      </c>
      <c r="I3677" s="86">
        <v>45555</v>
      </c>
      <c r="J3677" s="87">
        <v>2562850.19</v>
      </c>
    </row>
    <row r="3678" spans="1:10" x14ac:dyDescent="0.3">
      <c r="A3678" s="84" t="s">
        <v>8311</v>
      </c>
      <c r="B3678" s="85" t="s">
        <v>145</v>
      </c>
      <c r="C3678" s="85" t="s">
        <v>145</v>
      </c>
      <c r="D3678" s="85" t="s">
        <v>8312</v>
      </c>
      <c r="E3678" s="85" t="s">
        <v>100</v>
      </c>
      <c r="F3678" s="85" t="s">
        <v>100</v>
      </c>
      <c r="G3678" s="85" t="s">
        <v>100</v>
      </c>
      <c r="H3678" s="86" t="s">
        <v>118</v>
      </c>
      <c r="I3678" s="86">
        <v>46011</v>
      </c>
      <c r="J3678" s="87">
        <v>70890</v>
      </c>
    </row>
    <row r="3679" spans="1:10" x14ac:dyDescent="0.3">
      <c r="A3679" s="84" t="s">
        <v>8313</v>
      </c>
      <c r="B3679" s="85" t="s">
        <v>145</v>
      </c>
      <c r="C3679" s="85" t="s">
        <v>145</v>
      </c>
      <c r="D3679" s="85" t="s">
        <v>4035</v>
      </c>
      <c r="E3679" s="85" t="s">
        <v>100</v>
      </c>
      <c r="F3679" s="85" t="s">
        <v>100</v>
      </c>
      <c r="G3679" s="85" t="s">
        <v>100</v>
      </c>
      <c r="H3679" s="86" t="s">
        <v>118</v>
      </c>
      <c r="I3679" s="86">
        <v>44827</v>
      </c>
      <c r="J3679" s="87">
        <v>1939280</v>
      </c>
    </row>
    <row r="3680" spans="1:10" x14ac:dyDescent="0.3">
      <c r="A3680" s="84" t="s">
        <v>8314</v>
      </c>
      <c r="B3680" s="85" t="s">
        <v>145</v>
      </c>
      <c r="C3680" s="85" t="s">
        <v>145</v>
      </c>
      <c r="D3680" s="85" t="s">
        <v>8315</v>
      </c>
      <c r="E3680" s="85" t="s">
        <v>100</v>
      </c>
      <c r="F3680" s="85" t="s">
        <v>130</v>
      </c>
      <c r="G3680" s="85" t="s">
        <v>252</v>
      </c>
      <c r="H3680" s="86" t="s">
        <v>118</v>
      </c>
      <c r="I3680" s="86">
        <v>45251</v>
      </c>
      <c r="J3680" s="87">
        <v>24721332.649999999</v>
      </c>
    </row>
    <row r="3681" spans="1:10" x14ac:dyDescent="0.3">
      <c r="A3681" s="84" t="s">
        <v>8316</v>
      </c>
      <c r="B3681" s="85" t="s">
        <v>145</v>
      </c>
      <c r="C3681" s="85" t="s">
        <v>145</v>
      </c>
      <c r="D3681" s="85" t="s">
        <v>8317</v>
      </c>
      <c r="E3681" s="85" t="s">
        <v>100</v>
      </c>
      <c r="F3681" s="85" t="s">
        <v>100</v>
      </c>
      <c r="G3681" s="85" t="s">
        <v>100</v>
      </c>
      <c r="H3681" s="86" t="s">
        <v>118</v>
      </c>
      <c r="I3681" s="86">
        <v>45140</v>
      </c>
      <c r="J3681" s="87">
        <v>1922680</v>
      </c>
    </row>
    <row r="3682" spans="1:10" ht="36" x14ac:dyDescent="0.3">
      <c r="A3682" s="84" t="s">
        <v>8318</v>
      </c>
      <c r="B3682" s="85" t="s">
        <v>188</v>
      </c>
      <c r="C3682" s="85" t="s">
        <v>188</v>
      </c>
      <c r="D3682" s="85" t="s">
        <v>8319</v>
      </c>
      <c r="E3682" s="85" t="s">
        <v>2310</v>
      </c>
      <c r="F3682" s="85" t="s">
        <v>100</v>
      </c>
      <c r="G3682" s="85" t="s">
        <v>100</v>
      </c>
      <c r="H3682" s="86" t="s">
        <v>118</v>
      </c>
      <c r="I3682" s="86">
        <v>44937</v>
      </c>
      <c r="J3682" s="87">
        <v>12700409.75</v>
      </c>
    </row>
    <row r="3683" spans="1:10" ht="36" x14ac:dyDescent="0.3">
      <c r="A3683" s="84" t="s">
        <v>8320</v>
      </c>
      <c r="B3683" s="85" t="s">
        <v>115</v>
      </c>
      <c r="C3683" s="85" t="s">
        <v>115</v>
      </c>
      <c r="D3683" s="85" t="s">
        <v>8321</v>
      </c>
      <c r="E3683" s="85" t="s">
        <v>100</v>
      </c>
      <c r="F3683" s="85" t="s">
        <v>130</v>
      </c>
      <c r="G3683" s="85" t="s">
        <v>291</v>
      </c>
      <c r="H3683" s="86" t="s">
        <v>118</v>
      </c>
      <c r="I3683" s="86">
        <v>45798</v>
      </c>
      <c r="J3683" s="87">
        <v>1074369.3799999999</v>
      </c>
    </row>
    <row r="3684" spans="1:10" ht="24" x14ac:dyDescent="0.3">
      <c r="A3684" s="84" t="s">
        <v>8322</v>
      </c>
      <c r="B3684" s="85" t="s">
        <v>145</v>
      </c>
      <c r="C3684" s="85" t="s">
        <v>145</v>
      </c>
      <c r="D3684" s="85" t="s">
        <v>8323</v>
      </c>
      <c r="E3684" s="85" t="s">
        <v>100</v>
      </c>
      <c r="F3684" s="85" t="s">
        <v>162</v>
      </c>
      <c r="G3684" s="85" t="s">
        <v>1763</v>
      </c>
      <c r="H3684" s="86" t="s">
        <v>118</v>
      </c>
      <c r="I3684" s="86">
        <v>45434</v>
      </c>
      <c r="J3684" s="87">
        <v>2797954.88</v>
      </c>
    </row>
    <row r="3685" spans="1:10" ht="36" x14ac:dyDescent="0.3">
      <c r="A3685" s="84" t="s">
        <v>8324</v>
      </c>
      <c r="B3685" s="85" t="s">
        <v>145</v>
      </c>
      <c r="C3685" s="85" t="s">
        <v>145</v>
      </c>
      <c r="D3685" s="85" t="s">
        <v>8325</v>
      </c>
      <c r="E3685" s="85" t="s">
        <v>100</v>
      </c>
      <c r="F3685" s="85" t="s">
        <v>100</v>
      </c>
      <c r="G3685" s="85" t="s">
        <v>100</v>
      </c>
      <c r="H3685" s="86" t="s">
        <v>118</v>
      </c>
      <c r="I3685" s="86">
        <v>45068</v>
      </c>
      <c r="J3685" s="87">
        <v>360500</v>
      </c>
    </row>
    <row r="3686" spans="1:10" x14ac:dyDescent="0.3">
      <c r="A3686" s="84" t="s">
        <v>8326</v>
      </c>
      <c r="B3686" s="85" t="s">
        <v>3382</v>
      </c>
      <c r="C3686" s="85" t="s">
        <v>3382</v>
      </c>
      <c r="D3686" s="85" t="s">
        <v>8327</v>
      </c>
      <c r="E3686" s="85" t="s">
        <v>100</v>
      </c>
      <c r="F3686" s="85" t="s">
        <v>158</v>
      </c>
      <c r="G3686" s="85" t="s">
        <v>385</v>
      </c>
      <c r="H3686" s="86" t="s">
        <v>118</v>
      </c>
      <c r="I3686" s="86">
        <v>45068</v>
      </c>
      <c r="J3686" s="87">
        <v>9001573.1300000008</v>
      </c>
    </row>
    <row r="3687" spans="1:10" ht="36" x14ac:dyDescent="0.3">
      <c r="A3687" s="84" t="s">
        <v>8328</v>
      </c>
      <c r="B3687" s="85" t="s">
        <v>3382</v>
      </c>
      <c r="C3687" s="85" t="s">
        <v>3382</v>
      </c>
      <c r="D3687" s="85" t="s">
        <v>8329</v>
      </c>
      <c r="E3687" s="85" t="s">
        <v>100</v>
      </c>
      <c r="F3687" s="85" t="s">
        <v>158</v>
      </c>
      <c r="G3687" s="85" t="s">
        <v>385</v>
      </c>
      <c r="H3687" s="86" t="s">
        <v>118</v>
      </c>
      <c r="I3687" s="86">
        <v>45068</v>
      </c>
      <c r="J3687" s="87">
        <v>5588339.8399999999</v>
      </c>
    </row>
    <row r="3688" spans="1:10" ht="36" x14ac:dyDescent="0.3">
      <c r="A3688" s="84" t="s">
        <v>8330</v>
      </c>
      <c r="B3688" s="85" t="s">
        <v>3382</v>
      </c>
      <c r="C3688" s="85" t="s">
        <v>3382</v>
      </c>
      <c r="D3688" s="85" t="s">
        <v>8331</v>
      </c>
      <c r="E3688" s="85" t="s">
        <v>100</v>
      </c>
      <c r="F3688" s="85" t="s">
        <v>158</v>
      </c>
      <c r="G3688" s="85" t="s">
        <v>385</v>
      </c>
      <c r="H3688" s="86" t="s">
        <v>118</v>
      </c>
      <c r="I3688" s="86">
        <v>45068</v>
      </c>
      <c r="J3688" s="87">
        <v>6714216.1699999999</v>
      </c>
    </row>
    <row r="3689" spans="1:10" ht="24" x14ac:dyDescent="0.3">
      <c r="A3689" s="84" t="s">
        <v>8332</v>
      </c>
      <c r="B3689" s="85" t="s">
        <v>3382</v>
      </c>
      <c r="C3689" s="85" t="s">
        <v>3382</v>
      </c>
      <c r="D3689" s="85" t="s">
        <v>8333</v>
      </c>
      <c r="E3689" s="85" t="s">
        <v>100</v>
      </c>
      <c r="F3689" s="85" t="s">
        <v>158</v>
      </c>
      <c r="G3689" s="85" t="s">
        <v>385</v>
      </c>
      <c r="H3689" s="86" t="s">
        <v>118</v>
      </c>
      <c r="I3689" s="86">
        <v>45068</v>
      </c>
      <c r="J3689" s="87">
        <v>6599006.4000000013</v>
      </c>
    </row>
    <row r="3690" spans="1:10" ht="36" x14ac:dyDescent="0.3">
      <c r="A3690" s="84" t="s">
        <v>8334</v>
      </c>
      <c r="B3690" s="85" t="s">
        <v>3382</v>
      </c>
      <c r="C3690" s="85" t="s">
        <v>3382</v>
      </c>
      <c r="D3690" s="85" t="s">
        <v>8335</v>
      </c>
      <c r="E3690" s="85" t="s">
        <v>100</v>
      </c>
      <c r="F3690" s="85" t="s">
        <v>158</v>
      </c>
      <c r="G3690" s="85" t="s">
        <v>385</v>
      </c>
      <c r="H3690" s="86" t="s">
        <v>118</v>
      </c>
      <c r="I3690" s="86">
        <v>45068</v>
      </c>
      <c r="J3690" s="87">
        <v>5626505.7400000012</v>
      </c>
    </row>
    <row r="3691" spans="1:10" ht="24" x14ac:dyDescent="0.3">
      <c r="A3691" s="84" t="s">
        <v>8336</v>
      </c>
      <c r="B3691" s="85" t="s">
        <v>145</v>
      </c>
      <c r="C3691" s="85" t="s">
        <v>145</v>
      </c>
      <c r="D3691" s="85" t="s">
        <v>8337</v>
      </c>
      <c r="E3691" s="85" t="s">
        <v>100</v>
      </c>
      <c r="F3691" s="85" t="s">
        <v>100</v>
      </c>
      <c r="G3691" s="85" t="s">
        <v>100</v>
      </c>
      <c r="H3691" s="86" t="s">
        <v>118</v>
      </c>
      <c r="I3691" s="86">
        <v>44735</v>
      </c>
      <c r="J3691" s="87">
        <v>1110190</v>
      </c>
    </row>
    <row r="3692" spans="1:10" ht="24" x14ac:dyDescent="0.3">
      <c r="A3692" s="84" t="s">
        <v>8338</v>
      </c>
      <c r="B3692" s="85" t="s">
        <v>3382</v>
      </c>
      <c r="C3692" s="85" t="s">
        <v>3382</v>
      </c>
      <c r="D3692" s="85" t="s">
        <v>8339</v>
      </c>
      <c r="E3692" s="85" t="s">
        <v>100</v>
      </c>
      <c r="F3692" s="85" t="s">
        <v>158</v>
      </c>
      <c r="G3692" s="85" t="s">
        <v>385</v>
      </c>
      <c r="H3692" s="86" t="s">
        <v>118</v>
      </c>
      <c r="I3692" s="86">
        <v>45068</v>
      </c>
      <c r="J3692" s="87">
        <v>3890207.4400000004</v>
      </c>
    </row>
    <row r="3693" spans="1:10" ht="24" x14ac:dyDescent="0.3">
      <c r="A3693" s="84" t="s">
        <v>8340</v>
      </c>
      <c r="B3693" s="85" t="s">
        <v>145</v>
      </c>
      <c r="C3693" s="85" t="s">
        <v>145</v>
      </c>
      <c r="D3693" s="85" t="s">
        <v>8341</v>
      </c>
      <c r="E3693" s="85" t="s">
        <v>100</v>
      </c>
      <c r="F3693" s="85" t="s">
        <v>100</v>
      </c>
      <c r="G3693" s="85" t="s">
        <v>100</v>
      </c>
      <c r="H3693" s="86" t="s">
        <v>118</v>
      </c>
      <c r="I3693" s="86">
        <v>45132</v>
      </c>
      <c r="J3693" s="87">
        <v>64754700</v>
      </c>
    </row>
    <row r="3694" spans="1:10" ht="36" x14ac:dyDescent="0.3">
      <c r="A3694" s="84" t="s">
        <v>8342</v>
      </c>
      <c r="B3694" s="85" t="s">
        <v>3382</v>
      </c>
      <c r="C3694" s="85" t="s">
        <v>3382</v>
      </c>
      <c r="D3694" s="85" t="s">
        <v>8343</v>
      </c>
      <c r="E3694" s="85" t="s">
        <v>100</v>
      </c>
      <c r="F3694" s="85" t="s">
        <v>158</v>
      </c>
      <c r="G3694" s="85" t="s">
        <v>385</v>
      </c>
      <c r="H3694" s="86" t="s">
        <v>118</v>
      </c>
      <c r="I3694" s="86">
        <v>45068</v>
      </c>
      <c r="J3694" s="87">
        <v>6770697.1299999999</v>
      </c>
    </row>
    <row r="3695" spans="1:10" ht="24" x14ac:dyDescent="0.3">
      <c r="A3695" s="84" t="s">
        <v>8344</v>
      </c>
      <c r="B3695" s="85" t="s">
        <v>3382</v>
      </c>
      <c r="C3695" s="85" t="s">
        <v>3382</v>
      </c>
      <c r="D3695" s="85" t="s">
        <v>8345</v>
      </c>
      <c r="E3695" s="85" t="s">
        <v>100</v>
      </c>
      <c r="F3695" s="85" t="s">
        <v>158</v>
      </c>
      <c r="G3695" s="85" t="s">
        <v>385</v>
      </c>
      <c r="H3695" s="86" t="s">
        <v>118</v>
      </c>
      <c r="I3695" s="86">
        <v>45068</v>
      </c>
      <c r="J3695" s="87">
        <v>6599967.1700000009</v>
      </c>
    </row>
    <row r="3696" spans="1:10" ht="36" x14ac:dyDescent="0.3">
      <c r="A3696" s="84" t="s">
        <v>8346</v>
      </c>
      <c r="B3696" s="85" t="s">
        <v>3382</v>
      </c>
      <c r="C3696" s="85" t="s">
        <v>3382</v>
      </c>
      <c r="D3696" s="85" t="s">
        <v>8347</v>
      </c>
      <c r="E3696" s="85" t="s">
        <v>100</v>
      </c>
      <c r="F3696" s="85" t="s">
        <v>158</v>
      </c>
      <c r="G3696" s="85" t="s">
        <v>385</v>
      </c>
      <c r="H3696" s="86" t="s">
        <v>118</v>
      </c>
      <c r="I3696" s="86">
        <v>45068</v>
      </c>
      <c r="J3696" s="87">
        <v>3844692.55</v>
      </c>
    </row>
    <row r="3697" spans="1:10" ht="24" x14ac:dyDescent="0.3">
      <c r="A3697" s="84" t="s">
        <v>8348</v>
      </c>
      <c r="B3697" s="85" t="s">
        <v>3382</v>
      </c>
      <c r="C3697" s="85" t="s">
        <v>3382</v>
      </c>
      <c r="D3697" s="85" t="s">
        <v>8349</v>
      </c>
      <c r="E3697" s="85" t="s">
        <v>100</v>
      </c>
      <c r="F3697" s="85" t="s">
        <v>158</v>
      </c>
      <c r="G3697" s="85" t="s">
        <v>385</v>
      </c>
      <c r="H3697" s="86" t="s">
        <v>118</v>
      </c>
      <c r="I3697" s="86">
        <v>45068</v>
      </c>
      <c r="J3697" s="87">
        <v>6677862.8500000006</v>
      </c>
    </row>
    <row r="3698" spans="1:10" ht="24" x14ac:dyDescent="0.3">
      <c r="A3698" s="84" t="s">
        <v>8350</v>
      </c>
      <c r="B3698" s="85" t="s">
        <v>3382</v>
      </c>
      <c r="C3698" s="85" t="s">
        <v>3382</v>
      </c>
      <c r="D3698" s="85" t="s">
        <v>8351</v>
      </c>
      <c r="E3698" s="85" t="s">
        <v>100</v>
      </c>
      <c r="F3698" s="85" t="s">
        <v>158</v>
      </c>
      <c r="G3698" s="85" t="s">
        <v>385</v>
      </c>
      <c r="H3698" s="86" t="s">
        <v>118</v>
      </c>
      <c r="I3698" s="86">
        <v>45068</v>
      </c>
      <c r="J3698" s="87">
        <v>13877950.369999997</v>
      </c>
    </row>
    <row r="3699" spans="1:10" ht="24" x14ac:dyDescent="0.3">
      <c r="A3699" s="84" t="s">
        <v>8352</v>
      </c>
      <c r="B3699" s="85" t="s">
        <v>145</v>
      </c>
      <c r="C3699" s="85" t="s">
        <v>145</v>
      </c>
      <c r="D3699" s="85" t="s">
        <v>8353</v>
      </c>
      <c r="E3699" s="85" t="s">
        <v>100</v>
      </c>
      <c r="F3699" s="85" t="s">
        <v>207</v>
      </c>
      <c r="G3699" s="85" t="s">
        <v>208</v>
      </c>
      <c r="H3699" s="86" t="s">
        <v>118</v>
      </c>
      <c r="I3699" s="86">
        <v>45434</v>
      </c>
      <c r="J3699" s="87">
        <v>2503966.7199999997</v>
      </c>
    </row>
    <row r="3700" spans="1:10" ht="24" x14ac:dyDescent="0.3">
      <c r="A3700" s="84" t="s">
        <v>8354</v>
      </c>
      <c r="B3700" s="85" t="s">
        <v>145</v>
      </c>
      <c r="C3700" s="85" t="s">
        <v>145</v>
      </c>
      <c r="D3700" s="85" t="s">
        <v>8355</v>
      </c>
      <c r="E3700" s="85" t="s">
        <v>100</v>
      </c>
      <c r="F3700" s="85" t="s">
        <v>162</v>
      </c>
      <c r="G3700" s="85" t="s">
        <v>163</v>
      </c>
      <c r="H3700" s="86" t="s">
        <v>118</v>
      </c>
      <c r="I3700" s="86">
        <v>45434</v>
      </c>
      <c r="J3700" s="87">
        <v>2135153.29</v>
      </c>
    </row>
    <row r="3701" spans="1:10" ht="24" x14ac:dyDescent="0.3">
      <c r="A3701" s="84" t="s">
        <v>8356</v>
      </c>
      <c r="B3701" s="85" t="s">
        <v>145</v>
      </c>
      <c r="C3701" s="85" t="s">
        <v>145</v>
      </c>
      <c r="D3701" s="85" t="s">
        <v>8357</v>
      </c>
      <c r="E3701" s="85" t="s">
        <v>100</v>
      </c>
      <c r="F3701" s="85" t="s">
        <v>196</v>
      </c>
      <c r="G3701" s="85" t="s">
        <v>2296</v>
      </c>
      <c r="H3701" s="86" t="s">
        <v>118</v>
      </c>
      <c r="I3701" s="86">
        <v>45414</v>
      </c>
      <c r="J3701" s="87">
        <v>168032.81</v>
      </c>
    </row>
    <row r="3702" spans="1:10" ht="24" x14ac:dyDescent="0.3">
      <c r="A3702" s="84" t="s">
        <v>8358</v>
      </c>
      <c r="B3702" s="85" t="s">
        <v>145</v>
      </c>
      <c r="C3702" s="85" t="s">
        <v>145</v>
      </c>
      <c r="D3702" s="85" t="s">
        <v>8359</v>
      </c>
      <c r="E3702" s="85" t="s">
        <v>100</v>
      </c>
      <c r="F3702" s="85" t="s">
        <v>158</v>
      </c>
      <c r="G3702" s="85" t="s">
        <v>286</v>
      </c>
      <c r="H3702" s="86" t="s">
        <v>118</v>
      </c>
      <c r="I3702" s="86">
        <v>44704</v>
      </c>
      <c r="J3702" s="87">
        <v>7570599.29</v>
      </c>
    </row>
    <row r="3703" spans="1:10" ht="24" x14ac:dyDescent="0.3">
      <c r="A3703" s="84" t="s">
        <v>8360</v>
      </c>
      <c r="B3703" s="85" t="s">
        <v>6066</v>
      </c>
      <c r="C3703" s="85" t="s">
        <v>6066</v>
      </c>
      <c r="D3703" s="85" t="s">
        <v>8361</v>
      </c>
      <c r="E3703" s="85" t="s">
        <v>100</v>
      </c>
      <c r="F3703" s="85" t="s">
        <v>130</v>
      </c>
      <c r="G3703" s="85" t="s">
        <v>1334</v>
      </c>
      <c r="H3703" s="86" t="s">
        <v>118</v>
      </c>
      <c r="I3703" s="86">
        <v>45069</v>
      </c>
      <c r="J3703" s="87">
        <v>8148534.3799999999</v>
      </c>
    </row>
    <row r="3704" spans="1:10" ht="24" x14ac:dyDescent="0.3">
      <c r="A3704" s="84" t="s">
        <v>8362</v>
      </c>
      <c r="B3704" s="85" t="s">
        <v>3382</v>
      </c>
      <c r="C3704" s="85" t="s">
        <v>3382</v>
      </c>
      <c r="D3704" s="85" t="s">
        <v>8363</v>
      </c>
      <c r="E3704" s="85" t="s">
        <v>100</v>
      </c>
      <c r="F3704" s="85" t="s">
        <v>130</v>
      </c>
      <c r="G3704" s="85" t="s">
        <v>2840</v>
      </c>
      <c r="H3704" s="86" t="s">
        <v>118</v>
      </c>
      <c r="I3704" s="86">
        <v>45069</v>
      </c>
      <c r="J3704" s="87">
        <v>6203754.9500000011</v>
      </c>
    </row>
    <row r="3705" spans="1:10" ht="36" x14ac:dyDescent="0.3">
      <c r="A3705" s="84" t="s">
        <v>8364</v>
      </c>
      <c r="B3705" s="85" t="s">
        <v>3382</v>
      </c>
      <c r="C3705" s="85" t="s">
        <v>3382</v>
      </c>
      <c r="D3705" s="85" t="s">
        <v>8365</v>
      </c>
      <c r="E3705" s="85" t="s">
        <v>100</v>
      </c>
      <c r="F3705" s="85" t="s">
        <v>130</v>
      </c>
      <c r="G3705" s="85" t="s">
        <v>2840</v>
      </c>
      <c r="H3705" s="86" t="s">
        <v>118</v>
      </c>
      <c r="I3705" s="86">
        <v>45069</v>
      </c>
      <c r="J3705" s="87">
        <v>6469714.71</v>
      </c>
    </row>
    <row r="3706" spans="1:10" ht="24" x14ac:dyDescent="0.3">
      <c r="A3706" s="84" t="s">
        <v>8366</v>
      </c>
      <c r="B3706" s="85" t="s">
        <v>3382</v>
      </c>
      <c r="C3706" s="85" t="s">
        <v>3382</v>
      </c>
      <c r="D3706" s="85" t="s">
        <v>8367</v>
      </c>
      <c r="E3706" s="85" t="s">
        <v>100</v>
      </c>
      <c r="F3706" s="85" t="s">
        <v>130</v>
      </c>
      <c r="G3706" s="85" t="s">
        <v>2840</v>
      </c>
      <c r="H3706" s="86" t="s">
        <v>118</v>
      </c>
      <c r="I3706" s="86">
        <v>45069</v>
      </c>
      <c r="J3706" s="87">
        <v>5301550.8599999994</v>
      </c>
    </row>
    <row r="3707" spans="1:10" x14ac:dyDescent="0.3">
      <c r="A3707" s="84" t="s">
        <v>8368</v>
      </c>
      <c r="B3707" s="85" t="s">
        <v>145</v>
      </c>
      <c r="C3707" s="85" t="s">
        <v>145</v>
      </c>
      <c r="D3707" s="85" t="s">
        <v>8369</v>
      </c>
      <c r="E3707" s="85" t="s">
        <v>100</v>
      </c>
      <c r="F3707" s="85" t="s">
        <v>100</v>
      </c>
      <c r="G3707" s="85" t="s">
        <v>100</v>
      </c>
      <c r="H3707" s="86" t="s">
        <v>118</v>
      </c>
      <c r="I3707" s="86">
        <v>45315</v>
      </c>
      <c r="J3707" s="87">
        <v>1734490</v>
      </c>
    </row>
    <row r="3708" spans="1:10" ht="24" x14ac:dyDescent="0.3">
      <c r="A3708" s="84" t="s">
        <v>8370</v>
      </c>
      <c r="B3708" s="85" t="s">
        <v>145</v>
      </c>
      <c r="C3708" s="85" t="s">
        <v>145</v>
      </c>
      <c r="D3708" s="85" t="s">
        <v>8371</v>
      </c>
      <c r="E3708" s="85" t="s">
        <v>3145</v>
      </c>
      <c r="F3708" s="85" t="s">
        <v>100</v>
      </c>
      <c r="G3708" s="85" t="s">
        <v>100</v>
      </c>
      <c r="H3708" s="86" t="s">
        <v>118</v>
      </c>
      <c r="I3708" s="86">
        <v>45621</v>
      </c>
      <c r="J3708" s="87">
        <v>2258314.52</v>
      </c>
    </row>
    <row r="3709" spans="1:10" x14ac:dyDescent="0.3">
      <c r="A3709" s="84" t="s">
        <v>8372</v>
      </c>
      <c r="B3709" s="85" t="s">
        <v>145</v>
      </c>
      <c r="C3709" s="85" t="s">
        <v>145</v>
      </c>
      <c r="D3709" s="85" t="s">
        <v>8373</v>
      </c>
      <c r="E3709" s="85" t="s">
        <v>100</v>
      </c>
      <c r="F3709" s="85" t="s">
        <v>100</v>
      </c>
      <c r="G3709" s="85" t="s">
        <v>100</v>
      </c>
      <c r="H3709" s="86" t="s">
        <v>118</v>
      </c>
      <c r="I3709" s="86">
        <v>44799</v>
      </c>
      <c r="J3709" s="87">
        <v>1610000</v>
      </c>
    </row>
    <row r="3710" spans="1:10" ht="24" x14ac:dyDescent="0.3">
      <c r="A3710" s="84" t="s">
        <v>8374</v>
      </c>
      <c r="B3710" s="85" t="s">
        <v>3382</v>
      </c>
      <c r="C3710" s="85" t="s">
        <v>3382</v>
      </c>
      <c r="D3710" s="85" t="s">
        <v>8375</v>
      </c>
      <c r="E3710" s="85" t="s">
        <v>100</v>
      </c>
      <c r="F3710" s="85" t="s">
        <v>158</v>
      </c>
      <c r="G3710" s="85" t="s">
        <v>385</v>
      </c>
      <c r="H3710" s="86" t="s">
        <v>118</v>
      </c>
      <c r="I3710" s="86">
        <v>45622</v>
      </c>
      <c r="J3710" s="87">
        <v>4960370.3100000005</v>
      </c>
    </row>
    <row r="3711" spans="1:10" ht="24" x14ac:dyDescent="0.3">
      <c r="A3711" s="84" t="s">
        <v>8376</v>
      </c>
      <c r="B3711" s="85" t="s">
        <v>188</v>
      </c>
      <c r="C3711" s="85" t="s">
        <v>188</v>
      </c>
      <c r="D3711" s="85" t="s">
        <v>8377</v>
      </c>
      <c r="E3711" s="85" t="s">
        <v>100</v>
      </c>
      <c r="F3711" s="85" t="s">
        <v>135</v>
      </c>
      <c r="G3711" s="85" t="s">
        <v>136</v>
      </c>
      <c r="H3711" s="86" t="s">
        <v>118</v>
      </c>
      <c r="I3711" s="86">
        <v>44708</v>
      </c>
      <c r="J3711" s="87">
        <v>45864570.910000004</v>
      </c>
    </row>
    <row r="3712" spans="1:10" ht="24" x14ac:dyDescent="0.3">
      <c r="A3712" s="84" t="s">
        <v>8378</v>
      </c>
      <c r="B3712" s="85" t="s">
        <v>145</v>
      </c>
      <c r="C3712" s="85" t="s">
        <v>145</v>
      </c>
      <c r="D3712" s="85" t="s">
        <v>8379</v>
      </c>
      <c r="E3712" s="85" t="s">
        <v>7250</v>
      </c>
      <c r="F3712" s="85" t="s">
        <v>100</v>
      </c>
      <c r="G3712" s="85" t="s">
        <v>100</v>
      </c>
      <c r="H3712" s="86" t="s">
        <v>118</v>
      </c>
      <c r="I3712" s="86">
        <v>45439</v>
      </c>
      <c r="J3712" s="87">
        <v>2598872.4400000004</v>
      </c>
    </row>
    <row r="3713" spans="1:10" ht="24" x14ac:dyDescent="0.3">
      <c r="A3713" s="84" t="s">
        <v>8380</v>
      </c>
      <c r="B3713" s="85" t="s">
        <v>115</v>
      </c>
      <c r="C3713" s="85" t="s">
        <v>115</v>
      </c>
      <c r="D3713" s="85" t="s">
        <v>8381</v>
      </c>
      <c r="E3713" s="85" t="s">
        <v>100</v>
      </c>
      <c r="F3713" s="85" t="s">
        <v>130</v>
      </c>
      <c r="G3713" s="85" t="s">
        <v>2641</v>
      </c>
      <c r="H3713" s="86" t="s">
        <v>118</v>
      </c>
      <c r="I3713" s="86">
        <v>45439</v>
      </c>
      <c r="J3713" s="87">
        <v>5982165.5700000003</v>
      </c>
    </row>
    <row r="3714" spans="1:10" ht="24" x14ac:dyDescent="0.3">
      <c r="A3714" s="84" t="s">
        <v>8382</v>
      </c>
      <c r="B3714" s="85" t="s">
        <v>145</v>
      </c>
      <c r="C3714" s="85" t="s">
        <v>145</v>
      </c>
      <c r="D3714" s="85" t="s">
        <v>8383</v>
      </c>
      <c r="E3714" s="85" t="s">
        <v>100</v>
      </c>
      <c r="F3714" s="85" t="s">
        <v>135</v>
      </c>
      <c r="G3714" s="85" t="s">
        <v>136</v>
      </c>
      <c r="H3714" s="86" t="s">
        <v>118</v>
      </c>
      <c r="I3714" s="86">
        <v>45135</v>
      </c>
      <c r="J3714" s="87">
        <v>170888786.83000001</v>
      </c>
    </row>
    <row r="3715" spans="1:10" ht="36" x14ac:dyDescent="0.3">
      <c r="A3715" s="84" t="s">
        <v>8384</v>
      </c>
      <c r="B3715" s="85" t="s">
        <v>145</v>
      </c>
      <c r="C3715" s="85" t="s">
        <v>145</v>
      </c>
      <c r="D3715" s="85" t="s">
        <v>8385</v>
      </c>
      <c r="E3715" s="85" t="s">
        <v>100</v>
      </c>
      <c r="F3715" s="85" t="s">
        <v>196</v>
      </c>
      <c r="G3715" s="85" t="s">
        <v>3516</v>
      </c>
      <c r="H3715" s="86" t="s">
        <v>118</v>
      </c>
      <c r="I3715" s="86">
        <v>45440</v>
      </c>
      <c r="J3715" s="87">
        <v>1850670.4100000001</v>
      </c>
    </row>
    <row r="3716" spans="1:10" ht="36" x14ac:dyDescent="0.3">
      <c r="A3716" s="84" t="s">
        <v>8386</v>
      </c>
      <c r="B3716" s="85" t="s">
        <v>8387</v>
      </c>
      <c r="C3716" s="85" t="s">
        <v>8388</v>
      </c>
      <c r="D3716" s="85" t="s">
        <v>8389</v>
      </c>
      <c r="E3716" s="85" t="s">
        <v>100</v>
      </c>
      <c r="F3716" s="85" t="s">
        <v>196</v>
      </c>
      <c r="G3716" s="85" t="s">
        <v>3165</v>
      </c>
      <c r="H3716" s="86" t="s">
        <v>118</v>
      </c>
      <c r="I3716" s="86">
        <v>45440</v>
      </c>
      <c r="J3716" s="87">
        <v>2544983.0999999996</v>
      </c>
    </row>
    <row r="3717" spans="1:10" ht="24" x14ac:dyDescent="0.3">
      <c r="A3717" s="84" t="s">
        <v>8390</v>
      </c>
      <c r="B3717" s="85" t="s">
        <v>145</v>
      </c>
      <c r="C3717" s="85" t="s">
        <v>145</v>
      </c>
      <c r="D3717" s="85" t="s">
        <v>8391</v>
      </c>
      <c r="E3717" s="85" t="s">
        <v>100</v>
      </c>
      <c r="F3717" s="85" t="s">
        <v>100</v>
      </c>
      <c r="G3717" s="85" t="s">
        <v>100</v>
      </c>
      <c r="H3717" s="86" t="s">
        <v>118</v>
      </c>
      <c r="I3717" s="86">
        <v>45198</v>
      </c>
      <c r="J3717" s="87">
        <v>1973220</v>
      </c>
    </row>
    <row r="3718" spans="1:10" ht="24" x14ac:dyDescent="0.3">
      <c r="A3718" s="84" t="s">
        <v>8392</v>
      </c>
      <c r="B3718" s="85" t="s">
        <v>145</v>
      </c>
      <c r="C3718" s="85" t="s">
        <v>145</v>
      </c>
      <c r="D3718" s="85" t="s">
        <v>8393</v>
      </c>
      <c r="E3718" s="85" t="s">
        <v>100</v>
      </c>
      <c r="F3718" s="85" t="s">
        <v>100</v>
      </c>
      <c r="G3718" s="85" t="s">
        <v>100</v>
      </c>
      <c r="H3718" s="86" t="s">
        <v>118</v>
      </c>
      <c r="I3718" s="86">
        <v>45502</v>
      </c>
      <c r="J3718" s="87">
        <v>5944880</v>
      </c>
    </row>
    <row r="3719" spans="1:10" ht="36" x14ac:dyDescent="0.3">
      <c r="A3719" s="84" t="s">
        <v>8394</v>
      </c>
      <c r="B3719" s="85" t="s">
        <v>188</v>
      </c>
      <c r="C3719" s="85" t="s">
        <v>188</v>
      </c>
      <c r="D3719" s="85" t="s">
        <v>8395</v>
      </c>
      <c r="E3719" s="85" t="s">
        <v>100</v>
      </c>
      <c r="F3719" s="85" t="s">
        <v>158</v>
      </c>
      <c r="G3719" s="85" t="s">
        <v>385</v>
      </c>
      <c r="H3719" s="86" t="s">
        <v>118</v>
      </c>
      <c r="I3719" s="86">
        <v>44711</v>
      </c>
      <c r="J3719" s="87">
        <v>14882813.999999998</v>
      </c>
    </row>
    <row r="3720" spans="1:10" ht="24" x14ac:dyDescent="0.3">
      <c r="A3720" s="84" t="s">
        <v>8396</v>
      </c>
      <c r="B3720" s="85" t="s">
        <v>145</v>
      </c>
      <c r="C3720" s="85" t="s">
        <v>145</v>
      </c>
      <c r="D3720" s="85" t="s">
        <v>8397</v>
      </c>
      <c r="E3720" s="85" t="s">
        <v>100</v>
      </c>
      <c r="F3720" s="85" t="s">
        <v>8398</v>
      </c>
      <c r="G3720" s="85" t="s">
        <v>8399</v>
      </c>
      <c r="H3720" s="86" t="s">
        <v>118</v>
      </c>
      <c r="I3720" s="86">
        <v>45077</v>
      </c>
      <c r="J3720" s="87">
        <v>4698094.9100000011</v>
      </c>
    </row>
    <row r="3721" spans="1:10" ht="24" x14ac:dyDescent="0.3">
      <c r="A3721" s="84" t="s">
        <v>8400</v>
      </c>
      <c r="B3721" s="85" t="s">
        <v>188</v>
      </c>
      <c r="C3721" s="85" t="s">
        <v>188</v>
      </c>
      <c r="D3721" s="85" t="s">
        <v>8401</v>
      </c>
      <c r="E3721" s="85" t="s">
        <v>8402</v>
      </c>
      <c r="F3721" s="85" t="s">
        <v>100</v>
      </c>
      <c r="G3721" s="85" t="s">
        <v>100</v>
      </c>
      <c r="H3721" s="86" t="s">
        <v>118</v>
      </c>
      <c r="I3721" s="86">
        <v>45596</v>
      </c>
      <c r="J3721" s="87">
        <v>12473729.58</v>
      </c>
    </row>
    <row r="3722" spans="1:10" ht="24" x14ac:dyDescent="0.3">
      <c r="A3722" s="84" t="s">
        <v>8403</v>
      </c>
      <c r="B3722" s="85" t="s">
        <v>145</v>
      </c>
      <c r="C3722" s="85" t="s">
        <v>145</v>
      </c>
      <c r="D3722" s="85" t="s">
        <v>8404</v>
      </c>
      <c r="E3722" s="85" t="s">
        <v>100</v>
      </c>
      <c r="F3722" s="85" t="s">
        <v>492</v>
      </c>
      <c r="G3722" s="85" t="s">
        <v>635</v>
      </c>
      <c r="H3722" s="86" t="s">
        <v>118</v>
      </c>
      <c r="I3722" s="86">
        <v>45078</v>
      </c>
      <c r="J3722" s="87">
        <v>10951085.619999997</v>
      </c>
    </row>
    <row r="3723" spans="1:10" ht="24" x14ac:dyDescent="0.3">
      <c r="A3723" s="84" t="s">
        <v>8405</v>
      </c>
      <c r="B3723" s="85" t="s">
        <v>3382</v>
      </c>
      <c r="C3723" s="85" t="s">
        <v>3382</v>
      </c>
      <c r="D3723" s="85" t="s">
        <v>8406</v>
      </c>
      <c r="E3723" s="85" t="s">
        <v>100</v>
      </c>
      <c r="F3723" s="85" t="s">
        <v>158</v>
      </c>
      <c r="G3723" s="85" t="s">
        <v>8407</v>
      </c>
      <c r="H3723" s="86" t="s">
        <v>118</v>
      </c>
      <c r="I3723" s="86">
        <v>45444</v>
      </c>
      <c r="J3723" s="87">
        <v>1382146.3599999999</v>
      </c>
    </row>
    <row r="3724" spans="1:10" ht="24" x14ac:dyDescent="0.3">
      <c r="A3724" s="84" t="s">
        <v>8408</v>
      </c>
      <c r="B3724" s="85" t="s">
        <v>145</v>
      </c>
      <c r="C3724" s="85" t="s">
        <v>145</v>
      </c>
      <c r="D3724" s="85" t="s">
        <v>8409</v>
      </c>
      <c r="E3724" s="85" t="s">
        <v>100</v>
      </c>
      <c r="F3724" s="85" t="s">
        <v>100</v>
      </c>
      <c r="G3724" s="85" t="s">
        <v>100</v>
      </c>
      <c r="H3724" s="86" t="s">
        <v>118</v>
      </c>
      <c r="I3724" s="86">
        <v>45778</v>
      </c>
      <c r="J3724" s="87">
        <v>9579320</v>
      </c>
    </row>
    <row r="3725" spans="1:10" ht="24" x14ac:dyDescent="0.3">
      <c r="A3725" s="84" t="s">
        <v>8410</v>
      </c>
      <c r="B3725" s="85" t="s">
        <v>145</v>
      </c>
      <c r="C3725" s="85" t="s">
        <v>145</v>
      </c>
      <c r="D3725" s="85" t="s">
        <v>8411</v>
      </c>
      <c r="E3725" s="85" t="s">
        <v>100</v>
      </c>
      <c r="F3725" s="85" t="s">
        <v>100</v>
      </c>
      <c r="G3725" s="85" t="s">
        <v>100</v>
      </c>
      <c r="H3725" s="86" t="s">
        <v>118</v>
      </c>
      <c r="I3725" s="86">
        <v>44959</v>
      </c>
      <c r="J3725" s="87">
        <v>1512840</v>
      </c>
    </row>
    <row r="3726" spans="1:10" ht="24" x14ac:dyDescent="0.3">
      <c r="A3726" s="84" t="s">
        <v>8412</v>
      </c>
      <c r="B3726" s="85" t="s">
        <v>145</v>
      </c>
      <c r="C3726" s="85" t="s">
        <v>145</v>
      </c>
      <c r="D3726" s="85" t="s">
        <v>8413</v>
      </c>
      <c r="E3726" s="85" t="s">
        <v>100</v>
      </c>
      <c r="F3726" s="85" t="s">
        <v>100</v>
      </c>
      <c r="G3726" s="85" t="s">
        <v>100</v>
      </c>
      <c r="H3726" s="86" t="s">
        <v>118</v>
      </c>
      <c r="I3726" s="86">
        <v>45477</v>
      </c>
      <c r="J3726" s="87">
        <v>1854180</v>
      </c>
    </row>
    <row r="3727" spans="1:10" ht="24" x14ac:dyDescent="0.3">
      <c r="A3727" s="84" t="s">
        <v>8414</v>
      </c>
      <c r="B3727" s="85" t="s">
        <v>145</v>
      </c>
      <c r="C3727" s="85" t="s">
        <v>145</v>
      </c>
      <c r="D3727" s="85" t="s">
        <v>8415</v>
      </c>
      <c r="E3727" s="85" t="s">
        <v>100</v>
      </c>
      <c r="F3727" s="85" t="s">
        <v>100</v>
      </c>
      <c r="G3727" s="85" t="s">
        <v>100</v>
      </c>
      <c r="H3727" s="86" t="s">
        <v>118</v>
      </c>
      <c r="I3727" s="86">
        <v>45874</v>
      </c>
      <c r="J3727" s="87">
        <v>361170</v>
      </c>
    </row>
    <row r="3728" spans="1:10" ht="24" x14ac:dyDescent="0.3">
      <c r="A3728" s="84" t="s">
        <v>8416</v>
      </c>
      <c r="B3728" s="85" t="s">
        <v>145</v>
      </c>
      <c r="C3728" s="85" t="s">
        <v>145</v>
      </c>
      <c r="D3728" s="85" t="s">
        <v>8417</v>
      </c>
      <c r="E3728" s="85" t="s">
        <v>100</v>
      </c>
      <c r="F3728" s="85" t="s">
        <v>130</v>
      </c>
      <c r="G3728" s="85" t="s">
        <v>4749</v>
      </c>
      <c r="H3728" s="86" t="s">
        <v>118</v>
      </c>
      <c r="I3728" s="86">
        <v>45083</v>
      </c>
      <c r="J3728" s="87">
        <v>7352099.75</v>
      </c>
    </row>
    <row r="3729" spans="1:10" ht="24" x14ac:dyDescent="0.3">
      <c r="A3729" s="84" t="s">
        <v>8418</v>
      </c>
      <c r="B3729" s="85" t="s">
        <v>145</v>
      </c>
      <c r="C3729" s="85" t="s">
        <v>145</v>
      </c>
      <c r="D3729" s="85" t="s">
        <v>8419</v>
      </c>
      <c r="E3729" s="85" t="s">
        <v>100</v>
      </c>
      <c r="F3729" s="85" t="s">
        <v>130</v>
      </c>
      <c r="G3729" s="85" t="s">
        <v>4749</v>
      </c>
      <c r="H3729" s="86" t="s">
        <v>118</v>
      </c>
      <c r="I3729" s="86">
        <v>45083</v>
      </c>
      <c r="J3729" s="87">
        <v>2938288.3200000008</v>
      </c>
    </row>
    <row r="3730" spans="1:10" ht="24" x14ac:dyDescent="0.3">
      <c r="A3730" s="84" t="s">
        <v>8420</v>
      </c>
      <c r="B3730" s="85" t="s">
        <v>145</v>
      </c>
      <c r="C3730" s="85" t="s">
        <v>145</v>
      </c>
      <c r="D3730" s="85" t="s">
        <v>8421</v>
      </c>
      <c r="E3730" s="85" t="s">
        <v>100</v>
      </c>
      <c r="F3730" s="85" t="s">
        <v>122</v>
      </c>
      <c r="G3730" s="85" t="s">
        <v>821</v>
      </c>
      <c r="H3730" s="86" t="s">
        <v>118</v>
      </c>
      <c r="I3730" s="86">
        <v>45083</v>
      </c>
      <c r="J3730" s="87">
        <v>4519145.18</v>
      </c>
    </row>
    <row r="3731" spans="1:10" ht="24" x14ac:dyDescent="0.3">
      <c r="A3731" s="84" t="s">
        <v>8422</v>
      </c>
      <c r="B3731" s="85" t="s">
        <v>145</v>
      </c>
      <c r="C3731" s="85" t="s">
        <v>145</v>
      </c>
      <c r="D3731" s="85" t="s">
        <v>8423</v>
      </c>
      <c r="E3731" s="85" t="s">
        <v>100</v>
      </c>
      <c r="F3731" s="85" t="s">
        <v>135</v>
      </c>
      <c r="G3731" s="85" t="s">
        <v>136</v>
      </c>
      <c r="H3731" s="86" t="s">
        <v>118</v>
      </c>
      <c r="I3731" s="86">
        <v>45449</v>
      </c>
      <c r="J3731" s="87">
        <v>2663202</v>
      </c>
    </row>
    <row r="3732" spans="1:10" ht="24" x14ac:dyDescent="0.3">
      <c r="A3732" s="84" t="s">
        <v>8424</v>
      </c>
      <c r="B3732" s="85" t="s">
        <v>145</v>
      </c>
      <c r="C3732" s="85" t="s">
        <v>145</v>
      </c>
      <c r="D3732" s="85" t="s">
        <v>8425</v>
      </c>
      <c r="E3732" s="85" t="s">
        <v>100</v>
      </c>
      <c r="F3732" s="85" t="s">
        <v>853</v>
      </c>
      <c r="G3732" s="85" t="s">
        <v>1870</v>
      </c>
      <c r="H3732" s="86" t="s">
        <v>118</v>
      </c>
      <c r="I3732" s="86">
        <v>45449</v>
      </c>
      <c r="J3732" s="87">
        <v>6349347.3600000003</v>
      </c>
    </row>
    <row r="3733" spans="1:10" ht="24" x14ac:dyDescent="0.3">
      <c r="A3733" s="84" t="s">
        <v>8426</v>
      </c>
      <c r="B3733" s="85" t="s">
        <v>188</v>
      </c>
      <c r="C3733" s="85" t="s">
        <v>188</v>
      </c>
      <c r="D3733" s="85" t="s">
        <v>8427</v>
      </c>
      <c r="E3733" s="85" t="s">
        <v>100</v>
      </c>
      <c r="F3733" s="85" t="s">
        <v>158</v>
      </c>
      <c r="G3733" s="85" t="s">
        <v>6350</v>
      </c>
      <c r="H3733" s="86" t="s">
        <v>118</v>
      </c>
      <c r="I3733" s="86">
        <v>45449</v>
      </c>
      <c r="J3733" s="87">
        <v>1681972.5600000005</v>
      </c>
    </row>
    <row r="3734" spans="1:10" x14ac:dyDescent="0.3">
      <c r="A3734" s="84" t="s">
        <v>8428</v>
      </c>
      <c r="B3734" s="85" t="s">
        <v>145</v>
      </c>
      <c r="C3734" s="85" t="s">
        <v>145</v>
      </c>
      <c r="D3734" s="85" t="s">
        <v>8429</v>
      </c>
      <c r="E3734" s="85" t="s">
        <v>100</v>
      </c>
      <c r="F3734" s="85" t="s">
        <v>100</v>
      </c>
      <c r="G3734" s="85" t="s">
        <v>100</v>
      </c>
      <c r="H3734" s="86" t="s">
        <v>118</v>
      </c>
      <c r="I3734" s="86">
        <v>45845</v>
      </c>
      <c r="J3734" s="87">
        <v>1357340</v>
      </c>
    </row>
    <row r="3735" spans="1:10" ht="24" x14ac:dyDescent="0.3">
      <c r="A3735" s="84" t="s">
        <v>8430</v>
      </c>
      <c r="B3735" s="85" t="s">
        <v>145</v>
      </c>
      <c r="C3735" s="85" t="s">
        <v>145</v>
      </c>
      <c r="D3735" s="85" t="s">
        <v>8431</v>
      </c>
      <c r="E3735" s="85" t="s">
        <v>100</v>
      </c>
      <c r="F3735" s="85" t="s">
        <v>1266</v>
      </c>
      <c r="G3735" s="85" t="s">
        <v>2159</v>
      </c>
      <c r="H3735" s="86" t="s">
        <v>118</v>
      </c>
      <c r="I3735" s="86">
        <v>45544</v>
      </c>
      <c r="J3735" s="87">
        <v>2240098.65</v>
      </c>
    </row>
    <row r="3736" spans="1:10" ht="36" x14ac:dyDescent="0.3">
      <c r="A3736" s="84" t="s">
        <v>8432</v>
      </c>
      <c r="B3736" s="85" t="s">
        <v>115</v>
      </c>
      <c r="C3736" s="85" t="s">
        <v>115</v>
      </c>
      <c r="D3736" s="85" t="s">
        <v>8433</v>
      </c>
      <c r="E3736" s="85" t="s">
        <v>100</v>
      </c>
      <c r="F3736" s="85" t="s">
        <v>130</v>
      </c>
      <c r="G3736" s="85" t="s">
        <v>2641</v>
      </c>
      <c r="H3736" s="86" t="s">
        <v>118</v>
      </c>
      <c r="I3736" s="86">
        <v>45453</v>
      </c>
      <c r="J3736" s="87">
        <v>3597802.15</v>
      </c>
    </row>
    <row r="3737" spans="1:10" ht="24" x14ac:dyDescent="0.3">
      <c r="A3737" s="84" t="s">
        <v>8434</v>
      </c>
      <c r="B3737" s="85" t="s">
        <v>145</v>
      </c>
      <c r="C3737" s="85" t="s">
        <v>145</v>
      </c>
      <c r="D3737" s="85" t="s">
        <v>8435</v>
      </c>
      <c r="E3737" s="85" t="s">
        <v>8436</v>
      </c>
      <c r="F3737" s="85" t="s">
        <v>100</v>
      </c>
      <c r="G3737" s="85" t="s">
        <v>100</v>
      </c>
      <c r="H3737" s="86" t="s">
        <v>118</v>
      </c>
      <c r="I3737" s="86">
        <v>45454</v>
      </c>
      <c r="J3737" s="87">
        <v>22219767.109999999</v>
      </c>
    </row>
    <row r="3738" spans="1:10" ht="24" x14ac:dyDescent="0.3">
      <c r="A3738" s="84" t="s">
        <v>8437</v>
      </c>
      <c r="B3738" s="85" t="s">
        <v>145</v>
      </c>
      <c r="C3738" s="85" t="s">
        <v>145</v>
      </c>
      <c r="D3738" s="85" t="s">
        <v>8438</v>
      </c>
      <c r="E3738" s="85" t="s">
        <v>100</v>
      </c>
      <c r="F3738" s="85" t="s">
        <v>841</v>
      </c>
      <c r="G3738" s="85" t="s">
        <v>842</v>
      </c>
      <c r="H3738" s="86" t="s">
        <v>118</v>
      </c>
      <c r="I3738" s="86">
        <v>45454</v>
      </c>
      <c r="J3738" s="87">
        <v>2286090.1400000006</v>
      </c>
    </row>
    <row r="3739" spans="1:10" ht="24" x14ac:dyDescent="0.3">
      <c r="A3739" s="84" t="s">
        <v>8439</v>
      </c>
      <c r="B3739" s="85" t="s">
        <v>145</v>
      </c>
      <c r="C3739" s="85" t="s">
        <v>145</v>
      </c>
      <c r="D3739" s="85" t="s">
        <v>7589</v>
      </c>
      <c r="E3739" s="85" t="s">
        <v>100</v>
      </c>
      <c r="F3739" s="85" t="s">
        <v>8440</v>
      </c>
      <c r="G3739" s="85" t="s">
        <v>8441</v>
      </c>
      <c r="H3739" s="86" t="s">
        <v>118</v>
      </c>
      <c r="I3739" s="86">
        <v>45637</v>
      </c>
      <c r="J3739" s="87">
        <v>2366767.58</v>
      </c>
    </row>
    <row r="3740" spans="1:10" ht="36" x14ac:dyDescent="0.3">
      <c r="A3740" s="84" t="s">
        <v>8442</v>
      </c>
      <c r="B3740" s="85" t="s">
        <v>145</v>
      </c>
      <c r="C3740" s="85" t="s">
        <v>145</v>
      </c>
      <c r="D3740" s="85" t="s">
        <v>8443</v>
      </c>
      <c r="E3740" s="85" t="s">
        <v>100</v>
      </c>
      <c r="F3740" s="85" t="s">
        <v>130</v>
      </c>
      <c r="G3740" s="85" t="s">
        <v>529</v>
      </c>
      <c r="H3740" s="86" t="s">
        <v>118</v>
      </c>
      <c r="I3740" s="86">
        <v>45089</v>
      </c>
      <c r="J3740" s="87">
        <v>3287848.4999999991</v>
      </c>
    </row>
    <row r="3741" spans="1:10" ht="24" x14ac:dyDescent="0.3">
      <c r="A3741" s="84" t="s">
        <v>8444</v>
      </c>
      <c r="B3741" s="85" t="s">
        <v>145</v>
      </c>
      <c r="C3741" s="85" t="s">
        <v>145</v>
      </c>
      <c r="D3741" s="85" t="s">
        <v>8445</v>
      </c>
      <c r="E3741" s="85" t="s">
        <v>100</v>
      </c>
      <c r="F3741" s="85" t="s">
        <v>336</v>
      </c>
      <c r="G3741" s="85" t="s">
        <v>337</v>
      </c>
      <c r="H3741" s="86" t="s">
        <v>118</v>
      </c>
      <c r="I3741" s="86">
        <v>45272</v>
      </c>
      <c r="J3741" s="87">
        <v>1889177.83</v>
      </c>
    </row>
    <row r="3742" spans="1:10" ht="36" x14ac:dyDescent="0.3">
      <c r="A3742" s="84" t="s">
        <v>8446</v>
      </c>
      <c r="B3742" s="85" t="s">
        <v>4741</v>
      </c>
      <c r="C3742" s="85" t="s">
        <v>4741</v>
      </c>
      <c r="D3742" s="85" t="s">
        <v>8447</v>
      </c>
      <c r="E3742" s="85" t="s">
        <v>100</v>
      </c>
      <c r="F3742" s="85" t="s">
        <v>130</v>
      </c>
      <c r="G3742" s="85" t="s">
        <v>1955</v>
      </c>
      <c r="H3742" s="86" t="s">
        <v>118</v>
      </c>
      <c r="I3742" s="86">
        <v>45455</v>
      </c>
      <c r="J3742" s="87">
        <v>4804329.330000001</v>
      </c>
    </row>
    <row r="3743" spans="1:10" ht="36" x14ac:dyDescent="0.3">
      <c r="A3743" s="84" t="s">
        <v>8448</v>
      </c>
      <c r="B3743" s="85" t="s">
        <v>145</v>
      </c>
      <c r="C3743" s="85" t="s">
        <v>145</v>
      </c>
      <c r="D3743" s="85" t="s">
        <v>8449</v>
      </c>
      <c r="E3743" s="85" t="s">
        <v>100</v>
      </c>
      <c r="F3743" s="85" t="s">
        <v>207</v>
      </c>
      <c r="G3743" s="85" t="s">
        <v>208</v>
      </c>
      <c r="H3743" s="86" t="s">
        <v>118</v>
      </c>
      <c r="I3743" s="86">
        <v>45455</v>
      </c>
      <c r="J3743" s="87">
        <v>1517423.64</v>
      </c>
    </row>
    <row r="3744" spans="1:10" x14ac:dyDescent="0.3">
      <c r="A3744" s="84" t="s">
        <v>8450</v>
      </c>
      <c r="B3744" s="85" t="s">
        <v>145</v>
      </c>
      <c r="C3744" s="85" t="s">
        <v>145</v>
      </c>
      <c r="D3744" s="85" t="s">
        <v>8451</v>
      </c>
      <c r="E3744" s="85" t="s">
        <v>100</v>
      </c>
      <c r="F3744" s="85" t="s">
        <v>100</v>
      </c>
      <c r="G3744" s="85" t="s">
        <v>100</v>
      </c>
      <c r="H3744" s="86" t="s">
        <v>118</v>
      </c>
      <c r="I3744" s="86">
        <v>44998</v>
      </c>
      <c r="J3744" s="87">
        <v>1412900</v>
      </c>
    </row>
    <row r="3745" spans="1:10" ht="24" x14ac:dyDescent="0.3">
      <c r="A3745" s="84" t="s">
        <v>8452</v>
      </c>
      <c r="B3745" s="85" t="s">
        <v>145</v>
      </c>
      <c r="C3745" s="85" t="s">
        <v>145</v>
      </c>
      <c r="D3745" s="85" t="s">
        <v>8453</v>
      </c>
      <c r="E3745" s="85" t="s">
        <v>100</v>
      </c>
      <c r="F3745" s="85" t="s">
        <v>100</v>
      </c>
      <c r="G3745" s="85" t="s">
        <v>100</v>
      </c>
      <c r="H3745" s="86" t="s">
        <v>118</v>
      </c>
      <c r="I3745" s="86">
        <v>45182</v>
      </c>
      <c r="J3745" s="87">
        <v>543720</v>
      </c>
    </row>
    <row r="3746" spans="1:10" ht="24" x14ac:dyDescent="0.3">
      <c r="A3746" s="84" t="s">
        <v>8454</v>
      </c>
      <c r="B3746" s="85" t="s">
        <v>145</v>
      </c>
      <c r="C3746" s="85" t="s">
        <v>145</v>
      </c>
      <c r="D3746" s="85" t="s">
        <v>8455</v>
      </c>
      <c r="E3746" s="85" t="s">
        <v>100</v>
      </c>
      <c r="F3746" s="85" t="s">
        <v>841</v>
      </c>
      <c r="G3746" s="85" t="s">
        <v>842</v>
      </c>
      <c r="H3746" s="86" t="s">
        <v>118</v>
      </c>
      <c r="I3746" s="86">
        <v>45456</v>
      </c>
      <c r="J3746" s="87">
        <v>2435900.7000000002</v>
      </c>
    </row>
    <row r="3747" spans="1:10" x14ac:dyDescent="0.3">
      <c r="A3747" s="84" t="s">
        <v>8456</v>
      </c>
      <c r="B3747" s="85" t="s">
        <v>145</v>
      </c>
      <c r="C3747" s="85" t="s">
        <v>145</v>
      </c>
      <c r="D3747" s="85" t="s">
        <v>8457</v>
      </c>
      <c r="E3747" s="85" t="s">
        <v>100</v>
      </c>
      <c r="F3747" s="85" t="s">
        <v>100</v>
      </c>
      <c r="G3747" s="85" t="s">
        <v>100</v>
      </c>
      <c r="H3747" s="86" t="s">
        <v>118</v>
      </c>
      <c r="I3747" s="86">
        <v>45548</v>
      </c>
      <c r="J3747" s="87">
        <v>2414420</v>
      </c>
    </row>
    <row r="3748" spans="1:10" x14ac:dyDescent="0.3">
      <c r="A3748" s="84" t="s">
        <v>8458</v>
      </c>
      <c r="B3748" s="85" t="s">
        <v>145</v>
      </c>
      <c r="C3748" s="85" t="s">
        <v>145</v>
      </c>
      <c r="D3748" s="85" t="s">
        <v>8459</v>
      </c>
      <c r="E3748" s="85" t="s">
        <v>100</v>
      </c>
      <c r="F3748" s="85" t="s">
        <v>100</v>
      </c>
      <c r="G3748" s="85" t="s">
        <v>100</v>
      </c>
      <c r="H3748" s="86" t="s">
        <v>118</v>
      </c>
      <c r="I3748" s="86">
        <v>45730</v>
      </c>
      <c r="J3748" s="87">
        <v>154640</v>
      </c>
    </row>
    <row r="3749" spans="1:10" x14ac:dyDescent="0.3">
      <c r="A3749" s="84" t="s">
        <v>8460</v>
      </c>
      <c r="B3749" s="85" t="s">
        <v>145</v>
      </c>
      <c r="C3749" s="85" t="s">
        <v>145</v>
      </c>
      <c r="D3749" s="85" t="s">
        <v>8461</v>
      </c>
      <c r="E3749" s="85" t="s">
        <v>100</v>
      </c>
      <c r="F3749" s="85" t="s">
        <v>100</v>
      </c>
      <c r="G3749" s="85" t="s">
        <v>100</v>
      </c>
      <c r="H3749" s="86" t="s">
        <v>118</v>
      </c>
      <c r="I3749" s="86">
        <v>45275</v>
      </c>
      <c r="J3749" s="87">
        <v>5336030</v>
      </c>
    </row>
    <row r="3750" spans="1:10" ht="24" x14ac:dyDescent="0.3">
      <c r="A3750" s="84" t="s">
        <v>8462</v>
      </c>
      <c r="B3750" s="85" t="s">
        <v>145</v>
      </c>
      <c r="C3750" s="85" t="s">
        <v>145</v>
      </c>
      <c r="D3750" s="85" t="s">
        <v>8463</v>
      </c>
      <c r="E3750" s="85" t="s">
        <v>100</v>
      </c>
      <c r="F3750" s="85" t="s">
        <v>100</v>
      </c>
      <c r="G3750" s="85" t="s">
        <v>100</v>
      </c>
      <c r="H3750" s="86" t="s">
        <v>118</v>
      </c>
      <c r="I3750" s="86">
        <v>44363</v>
      </c>
      <c r="J3750" s="87">
        <v>7128140.745000001</v>
      </c>
    </row>
    <row r="3751" spans="1:10" x14ac:dyDescent="0.3">
      <c r="A3751" s="84" t="s">
        <v>8464</v>
      </c>
      <c r="B3751" s="85" t="s">
        <v>145</v>
      </c>
      <c r="C3751" s="85" t="s">
        <v>145</v>
      </c>
      <c r="D3751" s="85" t="s">
        <v>8465</v>
      </c>
      <c r="E3751" s="85" t="s">
        <v>100</v>
      </c>
      <c r="F3751" s="85" t="s">
        <v>100</v>
      </c>
      <c r="G3751" s="85" t="s">
        <v>100</v>
      </c>
      <c r="H3751" s="86" t="s">
        <v>118</v>
      </c>
      <c r="I3751" s="86">
        <v>45428</v>
      </c>
      <c r="J3751" s="87">
        <v>3226940</v>
      </c>
    </row>
    <row r="3752" spans="1:10" ht="24" x14ac:dyDescent="0.3">
      <c r="A3752" s="84" t="s">
        <v>8466</v>
      </c>
      <c r="B3752" s="85" t="s">
        <v>145</v>
      </c>
      <c r="C3752" s="85" t="s">
        <v>145</v>
      </c>
      <c r="D3752" s="85" t="s">
        <v>8467</v>
      </c>
      <c r="E3752" s="85" t="s">
        <v>100</v>
      </c>
      <c r="F3752" s="85" t="s">
        <v>100</v>
      </c>
      <c r="G3752" s="85" t="s">
        <v>100</v>
      </c>
      <c r="H3752" s="86" t="s">
        <v>118</v>
      </c>
      <c r="I3752" s="86">
        <v>45917</v>
      </c>
      <c r="J3752" s="87">
        <v>310160</v>
      </c>
    </row>
    <row r="3753" spans="1:10" ht="24" x14ac:dyDescent="0.3">
      <c r="A3753" s="84" t="s">
        <v>8468</v>
      </c>
      <c r="B3753" s="85" t="s">
        <v>145</v>
      </c>
      <c r="C3753" s="85" t="s">
        <v>145</v>
      </c>
      <c r="D3753" s="85" t="s">
        <v>8469</v>
      </c>
      <c r="E3753" s="85" t="s">
        <v>100</v>
      </c>
      <c r="F3753" s="85" t="s">
        <v>147</v>
      </c>
      <c r="G3753" s="85" t="s">
        <v>1178</v>
      </c>
      <c r="H3753" s="86" t="s">
        <v>118</v>
      </c>
      <c r="I3753" s="86">
        <v>45096</v>
      </c>
      <c r="J3753" s="87">
        <v>4604446.4800000004</v>
      </c>
    </row>
    <row r="3754" spans="1:10" x14ac:dyDescent="0.3">
      <c r="A3754" s="84" t="s">
        <v>8470</v>
      </c>
      <c r="B3754" s="85" t="s">
        <v>145</v>
      </c>
      <c r="C3754" s="85" t="s">
        <v>145</v>
      </c>
      <c r="D3754" s="85" t="s">
        <v>8471</v>
      </c>
      <c r="E3754" s="85" t="s">
        <v>100</v>
      </c>
      <c r="F3754" s="85" t="s">
        <v>100</v>
      </c>
      <c r="G3754" s="85" t="s">
        <v>100</v>
      </c>
      <c r="H3754" s="86" t="s">
        <v>118</v>
      </c>
      <c r="I3754" s="86">
        <v>45096</v>
      </c>
      <c r="J3754" s="87">
        <v>3694320</v>
      </c>
    </row>
    <row r="3755" spans="1:10" ht="24" x14ac:dyDescent="0.3">
      <c r="A3755" s="84" t="s">
        <v>8472</v>
      </c>
      <c r="B3755" s="85" t="s">
        <v>4453</v>
      </c>
      <c r="C3755" s="85" t="s">
        <v>4453</v>
      </c>
      <c r="D3755" s="85" t="s">
        <v>8473</v>
      </c>
      <c r="E3755" s="85" t="s">
        <v>100</v>
      </c>
      <c r="F3755" s="85" t="s">
        <v>158</v>
      </c>
      <c r="G3755" s="85" t="s">
        <v>385</v>
      </c>
      <c r="H3755" s="86" t="s">
        <v>118</v>
      </c>
      <c r="I3755" s="86">
        <v>45096</v>
      </c>
      <c r="J3755" s="87">
        <v>16189787.590000002</v>
      </c>
    </row>
    <row r="3756" spans="1:10" x14ac:dyDescent="0.3">
      <c r="A3756" s="84" t="s">
        <v>8474</v>
      </c>
      <c r="B3756" s="85" t="s">
        <v>4453</v>
      </c>
      <c r="C3756" s="85" t="s">
        <v>4453</v>
      </c>
      <c r="D3756" s="85" t="s">
        <v>8475</v>
      </c>
      <c r="E3756" s="85" t="s">
        <v>100</v>
      </c>
      <c r="F3756" s="85" t="s">
        <v>158</v>
      </c>
      <c r="G3756" s="85" t="s">
        <v>385</v>
      </c>
      <c r="H3756" s="86" t="s">
        <v>118</v>
      </c>
      <c r="I3756" s="86">
        <v>45096</v>
      </c>
      <c r="J3756" s="87">
        <v>20349632.890000001</v>
      </c>
    </row>
    <row r="3757" spans="1:10" ht="24" x14ac:dyDescent="0.3">
      <c r="A3757" s="84" t="s">
        <v>8476</v>
      </c>
      <c r="B3757" s="85" t="s">
        <v>145</v>
      </c>
      <c r="C3757" s="85" t="s">
        <v>145</v>
      </c>
      <c r="D3757" s="85" t="s">
        <v>8477</v>
      </c>
      <c r="E3757" s="85" t="s">
        <v>100</v>
      </c>
      <c r="F3757" s="85" t="s">
        <v>122</v>
      </c>
      <c r="G3757" s="85" t="s">
        <v>821</v>
      </c>
      <c r="H3757" s="86" t="s">
        <v>118</v>
      </c>
      <c r="I3757" s="86">
        <v>45279</v>
      </c>
      <c r="J3757" s="87">
        <v>4972972.0399999991</v>
      </c>
    </row>
    <row r="3758" spans="1:10" ht="36" x14ac:dyDescent="0.3">
      <c r="A3758" s="84" t="s">
        <v>8478</v>
      </c>
      <c r="B3758" s="85" t="s">
        <v>145</v>
      </c>
      <c r="C3758" s="85" t="s">
        <v>145</v>
      </c>
      <c r="D3758" s="85" t="s">
        <v>8479</v>
      </c>
      <c r="E3758" s="85" t="s">
        <v>100</v>
      </c>
      <c r="F3758" s="85" t="s">
        <v>100</v>
      </c>
      <c r="G3758" s="85" t="s">
        <v>100</v>
      </c>
      <c r="H3758" s="86" t="s">
        <v>118</v>
      </c>
      <c r="I3758" s="86">
        <v>44671</v>
      </c>
      <c r="J3758" s="87">
        <v>1401190</v>
      </c>
    </row>
    <row r="3759" spans="1:10" ht="24" x14ac:dyDescent="0.3">
      <c r="A3759" s="84" t="s">
        <v>8480</v>
      </c>
      <c r="B3759" s="85" t="s">
        <v>145</v>
      </c>
      <c r="C3759" s="85" t="s">
        <v>145</v>
      </c>
      <c r="D3759" s="85" t="s">
        <v>7885</v>
      </c>
      <c r="E3759" s="85" t="s">
        <v>100</v>
      </c>
      <c r="F3759" s="85" t="s">
        <v>100</v>
      </c>
      <c r="G3759" s="85" t="s">
        <v>100</v>
      </c>
      <c r="H3759" s="86" t="s">
        <v>118</v>
      </c>
      <c r="I3759" s="86">
        <v>45189</v>
      </c>
      <c r="J3759" s="87">
        <v>9527540</v>
      </c>
    </row>
    <row r="3760" spans="1:10" ht="24" x14ac:dyDescent="0.3">
      <c r="A3760" s="84" t="s">
        <v>8481</v>
      </c>
      <c r="B3760" s="85" t="s">
        <v>145</v>
      </c>
      <c r="C3760" s="85" t="s">
        <v>145</v>
      </c>
      <c r="D3760" s="85" t="s">
        <v>8482</v>
      </c>
      <c r="E3760" s="85" t="s">
        <v>100</v>
      </c>
      <c r="F3760" s="85" t="s">
        <v>100</v>
      </c>
      <c r="G3760" s="85" t="s">
        <v>100</v>
      </c>
      <c r="H3760" s="86" t="s">
        <v>118</v>
      </c>
      <c r="I3760" s="86">
        <v>45493</v>
      </c>
      <c r="J3760" s="87">
        <v>1320980</v>
      </c>
    </row>
    <row r="3761" spans="1:10" ht="48" x14ac:dyDescent="0.3">
      <c r="A3761" s="84" t="s">
        <v>8483</v>
      </c>
      <c r="B3761" s="85" t="s">
        <v>7540</v>
      </c>
      <c r="C3761" s="85" t="s">
        <v>7540</v>
      </c>
      <c r="D3761" s="85" t="s">
        <v>8484</v>
      </c>
      <c r="E3761" s="85" t="s">
        <v>5668</v>
      </c>
      <c r="F3761" s="85" t="s">
        <v>203</v>
      </c>
      <c r="G3761" s="85" t="s">
        <v>6980</v>
      </c>
      <c r="H3761" s="86" t="s">
        <v>118</v>
      </c>
      <c r="I3761" s="86">
        <v>45464</v>
      </c>
      <c r="J3761" s="87">
        <v>5122659.38</v>
      </c>
    </row>
    <row r="3762" spans="1:10" x14ac:dyDescent="0.3">
      <c r="A3762" s="84" t="s">
        <v>8485</v>
      </c>
      <c r="B3762" s="85" t="s">
        <v>145</v>
      </c>
      <c r="C3762" s="85" t="s">
        <v>145</v>
      </c>
      <c r="D3762" s="85" t="s">
        <v>8486</v>
      </c>
      <c r="E3762" s="85" t="s">
        <v>100</v>
      </c>
      <c r="F3762" s="85" t="s">
        <v>100</v>
      </c>
      <c r="G3762" s="85" t="s">
        <v>100</v>
      </c>
      <c r="H3762" s="86" t="s">
        <v>118</v>
      </c>
      <c r="I3762" s="86">
        <v>45798</v>
      </c>
      <c r="J3762" s="87">
        <v>413170</v>
      </c>
    </row>
    <row r="3763" spans="1:10" ht="24" x14ac:dyDescent="0.3">
      <c r="A3763" s="84" t="s">
        <v>8487</v>
      </c>
      <c r="B3763" s="85" t="s">
        <v>145</v>
      </c>
      <c r="C3763" s="85" t="s">
        <v>145</v>
      </c>
      <c r="D3763" s="85" t="s">
        <v>8488</v>
      </c>
      <c r="E3763" s="85" t="s">
        <v>100</v>
      </c>
      <c r="F3763" s="85" t="s">
        <v>100</v>
      </c>
      <c r="G3763" s="85" t="s">
        <v>100</v>
      </c>
      <c r="H3763" s="86" t="s">
        <v>118</v>
      </c>
      <c r="I3763" s="86">
        <v>45222</v>
      </c>
      <c r="J3763" s="87">
        <v>814800</v>
      </c>
    </row>
    <row r="3764" spans="1:10" ht="36" x14ac:dyDescent="0.3">
      <c r="A3764" s="84" t="s">
        <v>8489</v>
      </c>
      <c r="B3764" s="85" t="s">
        <v>145</v>
      </c>
      <c r="C3764" s="85" t="s">
        <v>145</v>
      </c>
      <c r="D3764" s="85" t="s">
        <v>8490</v>
      </c>
      <c r="E3764" s="85" t="s">
        <v>100</v>
      </c>
      <c r="F3764" s="85" t="s">
        <v>100</v>
      </c>
      <c r="G3764" s="85" t="s">
        <v>100</v>
      </c>
      <c r="H3764" s="86" t="s">
        <v>118</v>
      </c>
      <c r="I3764" s="86">
        <v>45496</v>
      </c>
      <c r="J3764" s="87">
        <v>5137230</v>
      </c>
    </row>
    <row r="3765" spans="1:10" ht="24" x14ac:dyDescent="0.3">
      <c r="A3765" s="84" t="s">
        <v>8491</v>
      </c>
      <c r="B3765" s="85" t="s">
        <v>145</v>
      </c>
      <c r="C3765" s="85" t="s">
        <v>145</v>
      </c>
      <c r="D3765" s="85" t="s">
        <v>8492</v>
      </c>
      <c r="E3765" s="85" t="s">
        <v>100</v>
      </c>
      <c r="F3765" s="85" t="s">
        <v>100</v>
      </c>
      <c r="G3765" s="85" t="s">
        <v>100</v>
      </c>
      <c r="H3765" s="86" t="s">
        <v>118</v>
      </c>
      <c r="I3765" s="86">
        <v>45712</v>
      </c>
      <c r="J3765" s="87">
        <v>213970</v>
      </c>
    </row>
    <row r="3766" spans="1:10" ht="24" x14ac:dyDescent="0.3">
      <c r="A3766" s="84" t="s">
        <v>8493</v>
      </c>
      <c r="B3766" s="85" t="s">
        <v>145</v>
      </c>
      <c r="C3766" s="85" t="s">
        <v>145</v>
      </c>
      <c r="D3766" s="85" t="s">
        <v>8494</v>
      </c>
      <c r="E3766" s="85" t="s">
        <v>100</v>
      </c>
      <c r="F3766" s="85" t="s">
        <v>162</v>
      </c>
      <c r="G3766" s="85" t="s">
        <v>163</v>
      </c>
      <c r="H3766" s="86" t="s">
        <v>118</v>
      </c>
      <c r="I3766" s="86">
        <v>45468</v>
      </c>
      <c r="J3766" s="87">
        <v>4712309.6600000011</v>
      </c>
    </row>
    <row r="3767" spans="1:10" ht="36" x14ac:dyDescent="0.3">
      <c r="A3767" s="84" t="s">
        <v>8495</v>
      </c>
      <c r="B3767" s="85" t="s">
        <v>145</v>
      </c>
      <c r="C3767" s="85" t="s">
        <v>145</v>
      </c>
      <c r="D3767" s="85" t="s">
        <v>8496</v>
      </c>
      <c r="E3767" s="85" t="s">
        <v>100</v>
      </c>
      <c r="F3767" s="85" t="s">
        <v>158</v>
      </c>
      <c r="G3767" s="85" t="s">
        <v>8497</v>
      </c>
      <c r="H3767" s="86" t="s">
        <v>118</v>
      </c>
      <c r="I3767" s="86">
        <v>45468</v>
      </c>
      <c r="J3767" s="87">
        <v>991970.17</v>
      </c>
    </row>
    <row r="3768" spans="1:10" ht="24" x14ac:dyDescent="0.3">
      <c r="A3768" s="84" t="s">
        <v>8498</v>
      </c>
      <c r="B3768" s="85" t="s">
        <v>145</v>
      </c>
      <c r="C3768" s="85" t="s">
        <v>145</v>
      </c>
      <c r="D3768" s="85" t="s">
        <v>8499</v>
      </c>
      <c r="E3768" s="85" t="s">
        <v>100</v>
      </c>
      <c r="F3768" s="85" t="s">
        <v>100</v>
      </c>
      <c r="G3768" s="85" t="s">
        <v>100</v>
      </c>
      <c r="H3768" s="86" t="s">
        <v>118</v>
      </c>
      <c r="I3768" s="86">
        <v>45098</v>
      </c>
      <c r="J3768" s="87">
        <v>998980</v>
      </c>
    </row>
    <row r="3769" spans="1:10" ht="36" x14ac:dyDescent="0.3">
      <c r="A3769" s="84" t="s">
        <v>8500</v>
      </c>
      <c r="B3769" s="85" t="s">
        <v>3654</v>
      </c>
      <c r="C3769" s="85" t="s">
        <v>3654</v>
      </c>
      <c r="D3769" s="85" t="s">
        <v>8501</v>
      </c>
      <c r="E3769" s="85" t="s">
        <v>100</v>
      </c>
      <c r="F3769" s="85" t="s">
        <v>122</v>
      </c>
      <c r="G3769" s="85" t="s">
        <v>498</v>
      </c>
      <c r="H3769" s="86" t="s">
        <v>118</v>
      </c>
      <c r="I3769" s="86">
        <v>45104</v>
      </c>
      <c r="J3769" s="87">
        <v>4182750.7100000004</v>
      </c>
    </row>
    <row r="3770" spans="1:10" ht="60" x14ac:dyDescent="0.3">
      <c r="A3770" s="84" t="s">
        <v>8502</v>
      </c>
      <c r="B3770" s="85" t="s">
        <v>145</v>
      </c>
      <c r="C3770" s="85" t="s">
        <v>145</v>
      </c>
      <c r="D3770" s="85" t="s">
        <v>8503</v>
      </c>
      <c r="E3770" s="85" t="s">
        <v>100</v>
      </c>
      <c r="F3770" s="85" t="s">
        <v>853</v>
      </c>
      <c r="G3770" s="85" t="s">
        <v>2168</v>
      </c>
      <c r="H3770" s="86" t="s">
        <v>118</v>
      </c>
      <c r="I3770" s="86">
        <v>45287</v>
      </c>
      <c r="J3770" s="87">
        <v>3033317.6399999997</v>
      </c>
    </row>
    <row r="3771" spans="1:10" ht="36" x14ac:dyDescent="0.3">
      <c r="A3771" s="84" t="s">
        <v>8504</v>
      </c>
      <c r="B3771" s="85" t="s">
        <v>145</v>
      </c>
      <c r="C3771" s="85" t="s">
        <v>145</v>
      </c>
      <c r="D3771" s="85" t="s">
        <v>8505</v>
      </c>
      <c r="E3771" s="85" t="s">
        <v>100</v>
      </c>
      <c r="F3771" s="85" t="s">
        <v>100</v>
      </c>
      <c r="G3771" s="85" t="s">
        <v>100</v>
      </c>
      <c r="H3771" s="86" t="s">
        <v>118</v>
      </c>
      <c r="I3771" s="86">
        <v>45287</v>
      </c>
      <c r="J3771" s="87">
        <v>3113890</v>
      </c>
    </row>
    <row r="3772" spans="1:10" ht="24" x14ac:dyDescent="0.3">
      <c r="A3772" s="84" t="s">
        <v>8506</v>
      </c>
      <c r="B3772" s="85" t="s">
        <v>7540</v>
      </c>
      <c r="C3772" s="85" t="s">
        <v>7540</v>
      </c>
      <c r="D3772" s="85" t="s">
        <v>8507</v>
      </c>
      <c r="E3772" s="85" t="s">
        <v>7999</v>
      </c>
      <c r="F3772" s="85" t="s">
        <v>203</v>
      </c>
      <c r="G3772" s="85" t="s">
        <v>1324</v>
      </c>
      <c r="H3772" s="86" t="s">
        <v>118</v>
      </c>
      <c r="I3772" s="86">
        <v>45470</v>
      </c>
      <c r="J3772" s="87">
        <v>7012808.8700000001</v>
      </c>
    </row>
    <row r="3773" spans="1:10" ht="36" x14ac:dyDescent="0.3">
      <c r="A3773" s="84" t="s">
        <v>8508</v>
      </c>
      <c r="B3773" s="85" t="s">
        <v>145</v>
      </c>
      <c r="C3773" s="85" t="s">
        <v>145</v>
      </c>
      <c r="D3773" s="85" t="s">
        <v>8509</v>
      </c>
      <c r="E3773" s="85" t="s">
        <v>100</v>
      </c>
      <c r="F3773" s="85" t="s">
        <v>203</v>
      </c>
      <c r="G3773" s="85" t="s">
        <v>6980</v>
      </c>
      <c r="H3773" s="86" t="s">
        <v>118</v>
      </c>
      <c r="I3773" s="86">
        <v>45471</v>
      </c>
      <c r="J3773" s="87">
        <v>2241746.46</v>
      </c>
    </row>
    <row r="3774" spans="1:10" x14ac:dyDescent="0.3">
      <c r="A3774" s="84" t="s">
        <v>8510</v>
      </c>
      <c r="B3774" s="85" t="s">
        <v>145</v>
      </c>
      <c r="C3774" s="85" t="s">
        <v>145</v>
      </c>
      <c r="D3774" s="85" t="s">
        <v>8511</v>
      </c>
      <c r="E3774" s="85" t="s">
        <v>100</v>
      </c>
      <c r="F3774" s="85" t="s">
        <v>130</v>
      </c>
      <c r="G3774" s="85" t="s">
        <v>1937</v>
      </c>
      <c r="H3774" s="86" t="s">
        <v>118</v>
      </c>
      <c r="I3774" s="86">
        <v>45106</v>
      </c>
      <c r="J3774" s="87">
        <v>7727284.4100000001</v>
      </c>
    </row>
    <row r="3775" spans="1:10" x14ac:dyDescent="0.3">
      <c r="A3775" s="84" t="s">
        <v>8512</v>
      </c>
      <c r="B3775" s="85" t="s">
        <v>145</v>
      </c>
      <c r="C3775" s="85" t="s">
        <v>145</v>
      </c>
      <c r="D3775" s="85" t="s">
        <v>8513</v>
      </c>
      <c r="E3775" s="85" t="s">
        <v>100</v>
      </c>
      <c r="F3775" s="85" t="s">
        <v>100</v>
      </c>
      <c r="G3775" s="85" t="s">
        <v>100</v>
      </c>
      <c r="H3775" s="86" t="s">
        <v>118</v>
      </c>
      <c r="I3775" s="86">
        <v>44925</v>
      </c>
      <c r="J3775" s="87">
        <v>9654300</v>
      </c>
    </row>
    <row r="3776" spans="1:10" ht="24" x14ac:dyDescent="0.3">
      <c r="A3776" s="84" t="s">
        <v>8514</v>
      </c>
      <c r="B3776" s="85" t="s">
        <v>145</v>
      </c>
      <c r="C3776" s="85" t="s">
        <v>145</v>
      </c>
      <c r="D3776" s="85" t="s">
        <v>8515</v>
      </c>
      <c r="E3776" s="85" t="s">
        <v>100</v>
      </c>
      <c r="F3776" s="85" t="s">
        <v>122</v>
      </c>
      <c r="G3776" s="85" t="s">
        <v>583</v>
      </c>
      <c r="H3776" s="86" t="s">
        <v>118</v>
      </c>
      <c r="I3776" s="86">
        <v>45107</v>
      </c>
      <c r="J3776" s="87">
        <v>7913312.700000002</v>
      </c>
    </row>
    <row r="3777" spans="1:10" x14ac:dyDescent="0.3">
      <c r="A3777" s="84" t="s">
        <v>8516</v>
      </c>
      <c r="B3777" s="85" t="s">
        <v>145</v>
      </c>
      <c r="C3777" s="85" t="s">
        <v>145</v>
      </c>
      <c r="D3777" s="85" t="s">
        <v>8517</v>
      </c>
      <c r="E3777" s="85" t="s">
        <v>100</v>
      </c>
      <c r="F3777" s="85" t="s">
        <v>420</v>
      </c>
      <c r="G3777" s="85" t="s">
        <v>8118</v>
      </c>
      <c r="H3777" s="86" t="s">
        <v>118</v>
      </c>
      <c r="I3777" s="86">
        <v>44743</v>
      </c>
      <c r="J3777" s="87">
        <v>7817930.25</v>
      </c>
    </row>
    <row r="3778" spans="1:10" ht="24" x14ac:dyDescent="0.3">
      <c r="A3778" s="84" t="s">
        <v>8518</v>
      </c>
      <c r="B3778" s="85" t="s">
        <v>145</v>
      </c>
      <c r="C3778" s="85" t="s">
        <v>145</v>
      </c>
      <c r="D3778" s="85" t="s">
        <v>8519</v>
      </c>
      <c r="E3778" s="85" t="s">
        <v>100</v>
      </c>
      <c r="F3778" s="85" t="s">
        <v>577</v>
      </c>
      <c r="G3778" s="85" t="s">
        <v>1894</v>
      </c>
      <c r="H3778" s="86" t="s">
        <v>118</v>
      </c>
      <c r="I3778" s="86">
        <v>45474</v>
      </c>
      <c r="J3778" s="87">
        <v>1298517.0699999998</v>
      </c>
    </row>
    <row r="3779" spans="1:10" ht="24" x14ac:dyDescent="0.3">
      <c r="A3779" s="84" t="s">
        <v>8520</v>
      </c>
      <c r="B3779" s="85" t="s">
        <v>1088</v>
      </c>
      <c r="C3779" s="85" t="s">
        <v>145</v>
      </c>
      <c r="D3779" s="85" t="s">
        <v>8521</v>
      </c>
      <c r="E3779" s="85" t="s">
        <v>100</v>
      </c>
      <c r="F3779" s="85" t="s">
        <v>130</v>
      </c>
      <c r="G3779" s="85" t="s">
        <v>1903</v>
      </c>
      <c r="H3779" s="86" t="s">
        <v>118</v>
      </c>
      <c r="I3779" s="86">
        <v>45839</v>
      </c>
      <c r="J3779" s="87">
        <v>1123577.68</v>
      </c>
    </row>
    <row r="3780" spans="1:10" x14ac:dyDescent="0.3">
      <c r="A3780" s="84" t="s">
        <v>8522</v>
      </c>
      <c r="B3780" s="85" t="s">
        <v>145</v>
      </c>
      <c r="C3780" s="85" t="s">
        <v>145</v>
      </c>
      <c r="D3780" s="85" t="s">
        <v>8523</v>
      </c>
      <c r="E3780" s="85" t="s">
        <v>100</v>
      </c>
      <c r="F3780" s="85" t="s">
        <v>416</v>
      </c>
      <c r="G3780" s="85" t="s">
        <v>417</v>
      </c>
      <c r="H3780" s="86" t="s">
        <v>118</v>
      </c>
      <c r="I3780" s="86">
        <v>45475</v>
      </c>
      <c r="J3780" s="87">
        <v>1581100.19</v>
      </c>
    </row>
    <row r="3781" spans="1:10" ht="36" x14ac:dyDescent="0.3">
      <c r="A3781" s="84" t="s">
        <v>8524</v>
      </c>
      <c r="B3781" s="85" t="s">
        <v>115</v>
      </c>
      <c r="C3781" s="85" t="s">
        <v>115</v>
      </c>
      <c r="D3781" s="85" t="s">
        <v>8525</v>
      </c>
      <c r="E3781" s="85" t="s">
        <v>100</v>
      </c>
      <c r="F3781" s="85" t="s">
        <v>122</v>
      </c>
      <c r="G3781" s="85" t="s">
        <v>1740</v>
      </c>
      <c r="H3781" s="86" t="s">
        <v>118</v>
      </c>
      <c r="I3781" s="86">
        <v>44929</v>
      </c>
      <c r="J3781" s="87">
        <v>21819604.239999998</v>
      </c>
    </row>
    <row r="3782" spans="1:10" ht="24" x14ac:dyDescent="0.3">
      <c r="A3782" s="84" t="s">
        <v>8526</v>
      </c>
      <c r="B3782" s="85" t="s">
        <v>145</v>
      </c>
      <c r="C3782" s="85" t="s">
        <v>145</v>
      </c>
      <c r="D3782" s="85" t="s">
        <v>8527</v>
      </c>
      <c r="E3782" s="85" t="s">
        <v>100</v>
      </c>
      <c r="F3782" s="85" t="s">
        <v>203</v>
      </c>
      <c r="G3782" s="85" t="s">
        <v>504</v>
      </c>
      <c r="H3782" s="86" t="s">
        <v>118</v>
      </c>
      <c r="I3782" s="86">
        <v>45477</v>
      </c>
      <c r="J3782" s="87">
        <v>4321975.51</v>
      </c>
    </row>
    <row r="3783" spans="1:10" ht="36" x14ac:dyDescent="0.3">
      <c r="A3783" s="84" t="s">
        <v>8528</v>
      </c>
      <c r="B3783" s="85" t="s">
        <v>120</v>
      </c>
      <c r="C3783" s="85" t="s">
        <v>120</v>
      </c>
      <c r="D3783" s="85" t="s">
        <v>8529</v>
      </c>
      <c r="E3783" s="85" t="s">
        <v>100</v>
      </c>
      <c r="F3783" s="85" t="s">
        <v>853</v>
      </c>
      <c r="G3783" s="85" t="s">
        <v>5887</v>
      </c>
      <c r="H3783" s="86" t="s">
        <v>118</v>
      </c>
      <c r="I3783" s="86">
        <v>45477</v>
      </c>
      <c r="J3783" s="87">
        <v>4433171.1500000004</v>
      </c>
    </row>
    <row r="3784" spans="1:10" ht="24" x14ac:dyDescent="0.3">
      <c r="A3784" s="84" t="s">
        <v>8530</v>
      </c>
      <c r="B3784" s="85" t="s">
        <v>145</v>
      </c>
      <c r="C3784" s="85" t="s">
        <v>145</v>
      </c>
      <c r="D3784" s="85" t="s">
        <v>8531</v>
      </c>
      <c r="E3784" s="85" t="s">
        <v>100</v>
      </c>
      <c r="F3784" s="85" t="s">
        <v>100</v>
      </c>
      <c r="G3784" s="85" t="s">
        <v>100</v>
      </c>
      <c r="H3784" s="86" t="s">
        <v>118</v>
      </c>
      <c r="I3784" s="86">
        <v>44748</v>
      </c>
      <c r="J3784" s="87">
        <v>1048440</v>
      </c>
    </row>
    <row r="3785" spans="1:10" x14ac:dyDescent="0.3">
      <c r="A3785" s="84" t="s">
        <v>8532</v>
      </c>
      <c r="B3785" s="85" t="s">
        <v>145</v>
      </c>
      <c r="C3785" s="85" t="s">
        <v>145</v>
      </c>
      <c r="D3785" s="85" t="s">
        <v>8533</v>
      </c>
      <c r="E3785" s="85" t="s">
        <v>100</v>
      </c>
      <c r="F3785" s="85" t="s">
        <v>100</v>
      </c>
      <c r="G3785" s="85" t="s">
        <v>100</v>
      </c>
      <c r="H3785" s="86" t="s">
        <v>118</v>
      </c>
      <c r="I3785" s="86">
        <v>45054</v>
      </c>
      <c r="J3785" s="87">
        <v>9948100</v>
      </c>
    </row>
    <row r="3786" spans="1:10" x14ac:dyDescent="0.3">
      <c r="A3786" s="84" t="s">
        <v>8534</v>
      </c>
      <c r="B3786" s="85" t="s">
        <v>145</v>
      </c>
      <c r="C3786" s="85" t="s">
        <v>145</v>
      </c>
      <c r="D3786" s="85" t="s">
        <v>8535</v>
      </c>
      <c r="E3786" s="85" t="s">
        <v>100</v>
      </c>
      <c r="F3786" s="85" t="s">
        <v>100</v>
      </c>
      <c r="G3786" s="85" t="s">
        <v>100</v>
      </c>
      <c r="H3786" s="86" t="s">
        <v>118</v>
      </c>
      <c r="I3786" s="86">
        <v>45208</v>
      </c>
      <c r="J3786" s="87">
        <v>6165650</v>
      </c>
    </row>
    <row r="3787" spans="1:10" x14ac:dyDescent="0.3">
      <c r="A3787" s="84" t="s">
        <v>8536</v>
      </c>
      <c r="B3787" s="85" t="s">
        <v>145</v>
      </c>
      <c r="C3787" s="85" t="s">
        <v>145</v>
      </c>
      <c r="D3787" s="85" t="s">
        <v>8537</v>
      </c>
      <c r="E3787" s="85" t="s">
        <v>100</v>
      </c>
      <c r="F3787" s="85" t="s">
        <v>100</v>
      </c>
      <c r="G3787" s="85" t="s">
        <v>100</v>
      </c>
      <c r="H3787" s="86" t="s">
        <v>118</v>
      </c>
      <c r="I3787" s="86">
        <v>44783</v>
      </c>
      <c r="J3787" s="87">
        <v>1556480</v>
      </c>
    </row>
    <row r="3788" spans="1:10" ht="48" x14ac:dyDescent="0.3">
      <c r="A3788" s="84" t="s">
        <v>8538</v>
      </c>
      <c r="B3788" s="85" t="s">
        <v>188</v>
      </c>
      <c r="C3788" s="85" t="s">
        <v>188</v>
      </c>
      <c r="D3788" s="85" t="s">
        <v>8539</v>
      </c>
      <c r="E3788" s="85" t="s">
        <v>4463</v>
      </c>
      <c r="F3788" s="85" t="s">
        <v>830</v>
      </c>
      <c r="G3788" s="85" t="s">
        <v>831</v>
      </c>
      <c r="H3788" s="86" t="s">
        <v>118</v>
      </c>
      <c r="I3788" s="86">
        <v>45056</v>
      </c>
      <c r="J3788" s="87">
        <v>42330615.609999999</v>
      </c>
    </row>
    <row r="3789" spans="1:10" x14ac:dyDescent="0.3">
      <c r="A3789" s="84" t="s">
        <v>8540</v>
      </c>
      <c r="B3789" s="85" t="s">
        <v>145</v>
      </c>
      <c r="C3789" s="85" t="s">
        <v>145</v>
      </c>
      <c r="D3789" s="85" t="s">
        <v>8541</v>
      </c>
      <c r="E3789" s="85" t="s">
        <v>8542</v>
      </c>
      <c r="F3789" s="85" t="s">
        <v>100</v>
      </c>
      <c r="G3789" s="85" t="s">
        <v>100</v>
      </c>
      <c r="H3789" s="86" t="s">
        <v>118</v>
      </c>
      <c r="I3789" s="86">
        <v>45483</v>
      </c>
      <c r="J3789" s="87">
        <v>4737892.95</v>
      </c>
    </row>
    <row r="3790" spans="1:10" ht="48" x14ac:dyDescent="0.3">
      <c r="A3790" s="84" t="s">
        <v>8543</v>
      </c>
      <c r="B3790" s="85" t="s">
        <v>145</v>
      </c>
      <c r="C3790" s="85" t="s">
        <v>145</v>
      </c>
      <c r="D3790" s="85" t="s">
        <v>8544</v>
      </c>
      <c r="E3790" s="85" t="s">
        <v>100</v>
      </c>
      <c r="F3790" s="85" t="s">
        <v>878</v>
      </c>
      <c r="G3790" s="85" t="s">
        <v>3728</v>
      </c>
      <c r="H3790" s="86" t="s">
        <v>118</v>
      </c>
      <c r="I3790" s="86">
        <v>45118</v>
      </c>
      <c r="J3790" s="87">
        <v>1986049.62</v>
      </c>
    </row>
    <row r="3791" spans="1:10" x14ac:dyDescent="0.3">
      <c r="A3791" s="84" t="s">
        <v>8545</v>
      </c>
      <c r="B3791" s="85" t="s">
        <v>145</v>
      </c>
      <c r="C3791" s="85" t="s">
        <v>145</v>
      </c>
      <c r="D3791" s="85" t="s">
        <v>8546</v>
      </c>
      <c r="E3791" s="85" t="s">
        <v>100</v>
      </c>
      <c r="F3791" s="85" t="s">
        <v>100</v>
      </c>
      <c r="G3791" s="85" t="s">
        <v>100</v>
      </c>
      <c r="H3791" s="86" t="s">
        <v>118</v>
      </c>
      <c r="I3791" s="86">
        <v>45149</v>
      </c>
      <c r="J3791" s="87">
        <v>2351050</v>
      </c>
    </row>
    <row r="3792" spans="1:10" ht="24" x14ac:dyDescent="0.3">
      <c r="A3792" s="84" t="s">
        <v>8547</v>
      </c>
      <c r="B3792" s="85" t="s">
        <v>145</v>
      </c>
      <c r="C3792" s="85" t="s">
        <v>145</v>
      </c>
      <c r="D3792" s="85" t="s">
        <v>8548</v>
      </c>
      <c r="E3792" s="85" t="s">
        <v>100</v>
      </c>
      <c r="F3792" s="85" t="s">
        <v>577</v>
      </c>
      <c r="G3792" s="85" t="s">
        <v>3092</v>
      </c>
      <c r="H3792" s="86" t="s">
        <v>118</v>
      </c>
      <c r="I3792" s="86">
        <v>45119</v>
      </c>
      <c r="J3792" s="87">
        <v>4975357.959999999</v>
      </c>
    </row>
    <row r="3793" spans="1:10" x14ac:dyDescent="0.3">
      <c r="A3793" s="84" t="s">
        <v>8549</v>
      </c>
      <c r="B3793" s="85" t="s">
        <v>145</v>
      </c>
      <c r="C3793" s="85" t="s">
        <v>145</v>
      </c>
      <c r="D3793" s="85" t="s">
        <v>8550</v>
      </c>
      <c r="E3793" s="85" t="s">
        <v>100</v>
      </c>
      <c r="F3793" s="85" t="s">
        <v>100</v>
      </c>
      <c r="G3793" s="85" t="s">
        <v>100</v>
      </c>
      <c r="H3793" s="86" t="s">
        <v>118</v>
      </c>
      <c r="I3793" s="86">
        <v>44938</v>
      </c>
      <c r="J3793" s="87">
        <v>4590470</v>
      </c>
    </row>
    <row r="3794" spans="1:10" ht="24" x14ac:dyDescent="0.3">
      <c r="A3794" s="84" t="s">
        <v>8551</v>
      </c>
      <c r="B3794" s="85" t="s">
        <v>145</v>
      </c>
      <c r="C3794" s="85" t="s">
        <v>145</v>
      </c>
      <c r="D3794" s="85" t="s">
        <v>8552</v>
      </c>
      <c r="E3794" s="85" t="s">
        <v>100</v>
      </c>
      <c r="F3794" s="85" t="s">
        <v>130</v>
      </c>
      <c r="G3794" s="85" t="s">
        <v>2001</v>
      </c>
      <c r="H3794" s="86" t="s">
        <v>118</v>
      </c>
      <c r="I3794" s="86">
        <v>44755</v>
      </c>
      <c r="J3794" s="87">
        <v>10855547.039999994</v>
      </c>
    </row>
    <row r="3795" spans="1:10" ht="24" x14ac:dyDescent="0.3">
      <c r="A3795" s="84" t="s">
        <v>8553</v>
      </c>
      <c r="B3795" s="85" t="s">
        <v>145</v>
      </c>
      <c r="C3795" s="85" t="s">
        <v>145</v>
      </c>
      <c r="D3795" s="85" t="s">
        <v>8554</v>
      </c>
      <c r="E3795" s="85" t="s">
        <v>100</v>
      </c>
      <c r="F3795" s="85" t="s">
        <v>130</v>
      </c>
      <c r="G3795" s="85" t="s">
        <v>2200</v>
      </c>
      <c r="H3795" s="86" t="s">
        <v>118</v>
      </c>
      <c r="I3795" s="86">
        <v>45121</v>
      </c>
      <c r="J3795" s="87">
        <v>1618820.6400000004</v>
      </c>
    </row>
    <row r="3796" spans="1:10" ht="24" x14ac:dyDescent="0.3">
      <c r="A3796" s="84" t="s">
        <v>8555</v>
      </c>
      <c r="B3796" s="85" t="s">
        <v>145</v>
      </c>
      <c r="C3796" s="85" t="s">
        <v>145</v>
      </c>
      <c r="D3796" s="85" t="s">
        <v>8556</v>
      </c>
      <c r="E3796" s="85" t="s">
        <v>100</v>
      </c>
      <c r="F3796" s="85" t="s">
        <v>100</v>
      </c>
      <c r="G3796" s="85" t="s">
        <v>100</v>
      </c>
      <c r="H3796" s="86" t="s">
        <v>118</v>
      </c>
      <c r="I3796" s="86">
        <v>45202</v>
      </c>
      <c r="J3796" s="87">
        <v>542040</v>
      </c>
    </row>
    <row r="3797" spans="1:10" ht="24" x14ac:dyDescent="0.3">
      <c r="A3797" s="84" t="s">
        <v>8557</v>
      </c>
      <c r="B3797" s="85" t="s">
        <v>145</v>
      </c>
      <c r="C3797" s="85" t="s">
        <v>145</v>
      </c>
      <c r="D3797" s="85" t="s">
        <v>8558</v>
      </c>
      <c r="E3797" s="85" t="s">
        <v>100</v>
      </c>
      <c r="F3797" s="85" t="s">
        <v>100</v>
      </c>
      <c r="G3797" s="85" t="s">
        <v>100</v>
      </c>
      <c r="H3797" s="86" t="s">
        <v>118</v>
      </c>
      <c r="I3797" s="86">
        <v>45274</v>
      </c>
      <c r="J3797" s="87">
        <v>411370</v>
      </c>
    </row>
    <row r="3798" spans="1:10" ht="36" x14ac:dyDescent="0.3">
      <c r="A3798" s="84" t="s">
        <v>8559</v>
      </c>
      <c r="B3798" s="85" t="s">
        <v>8387</v>
      </c>
      <c r="C3798" s="85" t="s">
        <v>8388</v>
      </c>
      <c r="D3798" s="85" t="s">
        <v>8560</v>
      </c>
      <c r="E3798" s="85" t="s">
        <v>1318</v>
      </c>
      <c r="F3798" s="85" t="s">
        <v>100</v>
      </c>
      <c r="G3798" s="85" t="s">
        <v>100</v>
      </c>
      <c r="H3798" s="86" t="s">
        <v>118</v>
      </c>
      <c r="I3798" s="86">
        <v>45365</v>
      </c>
      <c r="J3798" s="87">
        <v>9726603.2399999984</v>
      </c>
    </row>
    <row r="3799" spans="1:10" ht="24" x14ac:dyDescent="0.3">
      <c r="A3799" s="84" t="s">
        <v>8561</v>
      </c>
      <c r="B3799" s="85" t="s">
        <v>4453</v>
      </c>
      <c r="C3799" s="85" t="s">
        <v>4453</v>
      </c>
      <c r="D3799" s="85" t="s">
        <v>8562</v>
      </c>
      <c r="E3799" s="85" t="s">
        <v>100</v>
      </c>
      <c r="F3799" s="85" t="s">
        <v>416</v>
      </c>
      <c r="G3799" s="85" t="s">
        <v>3210</v>
      </c>
      <c r="H3799" s="86" t="s">
        <v>118</v>
      </c>
      <c r="I3799" s="86">
        <v>45852</v>
      </c>
      <c r="J3799" s="87">
        <v>1663578.8599999999</v>
      </c>
    </row>
    <row r="3800" spans="1:10" ht="60" x14ac:dyDescent="0.3">
      <c r="A3800" s="84" t="s">
        <v>8563</v>
      </c>
      <c r="B3800" s="85" t="s">
        <v>3382</v>
      </c>
      <c r="C3800" s="85" t="s">
        <v>3382</v>
      </c>
      <c r="D3800" s="85" t="s">
        <v>8564</v>
      </c>
      <c r="E3800" s="85" t="s">
        <v>100</v>
      </c>
      <c r="F3800" s="85" t="s">
        <v>203</v>
      </c>
      <c r="G3800" s="85" t="s">
        <v>6980</v>
      </c>
      <c r="H3800" s="86" t="s">
        <v>118</v>
      </c>
      <c r="I3800" s="86">
        <v>45488</v>
      </c>
      <c r="J3800" s="87">
        <v>12400699.35</v>
      </c>
    </row>
    <row r="3801" spans="1:10" ht="24" x14ac:dyDescent="0.3">
      <c r="A3801" s="84" t="s">
        <v>8565</v>
      </c>
      <c r="B3801" s="85" t="s">
        <v>145</v>
      </c>
      <c r="C3801" s="85" t="s">
        <v>145</v>
      </c>
      <c r="D3801" s="85" t="s">
        <v>8566</v>
      </c>
      <c r="E3801" s="85" t="s">
        <v>100</v>
      </c>
      <c r="F3801" s="85" t="s">
        <v>1284</v>
      </c>
      <c r="G3801" s="85" t="s">
        <v>2855</v>
      </c>
      <c r="H3801" s="86" t="s">
        <v>118</v>
      </c>
      <c r="I3801" s="86">
        <v>45490</v>
      </c>
      <c r="J3801" s="87">
        <v>3999938.4299999997</v>
      </c>
    </row>
    <row r="3802" spans="1:10" ht="24" x14ac:dyDescent="0.3">
      <c r="A3802" s="84" t="s">
        <v>8567</v>
      </c>
      <c r="B3802" s="85" t="s">
        <v>145</v>
      </c>
      <c r="C3802" s="85" t="s">
        <v>145</v>
      </c>
      <c r="D3802" s="85" t="s">
        <v>8568</v>
      </c>
      <c r="E3802" s="85" t="s">
        <v>100</v>
      </c>
      <c r="F3802" s="85" t="s">
        <v>100</v>
      </c>
      <c r="G3802" s="85" t="s">
        <v>100</v>
      </c>
      <c r="H3802" s="86" t="s">
        <v>118</v>
      </c>
      <c r="I3802" s="86">
        <v>45429</v>
      </c>
      <c r="J3802" s="87">
        <v>1421890</v>
      </c>
    </row>
    <row r="3803" spans="1:10" ht="24" x14ac:dyDescent="0.3">
      <c r="A3803" s="84" t="s">
        <v>8569</v>
      </c>
      <c r="B3803" s="85" t="s">
        <v>145</v>
      </c>
      <c r="C3803" s="85" t="s">
        <v>145</v>
      </c>
      <c r="D3803" s="85" t="s">
        <v>8570</v>
      </c>
      <c r="E3803" s="85" t="s">
        <v>100</v>
      </c>
      <c r="F3803" s="85" t="s">
        <v>158</v>
      </c>
      <c r="G3803" s="85" t="s">
        <v>3731</v>
      </c>
      <c r="H3803" s="86" t="s">
        <v>118</v>
      </c>
      <c r="I3803" s="86">
        <v>45125</v>
      </c>
      <c r="J3803" s="87">
        <v>2866787.3899999997</v>
      </c>
    </row>
    <row r="3804" spans="1:10" ht="24" x14ac:dyDescent="0.3">
      <c r="A3804" s="84" t="s">
        <v>8571</v>
      </c>
      <c r="B3804" s="85" t="s">
        <v>145</v>
      </c>
      <c r="C3804" s="85" t="s">
        <v>145</v>
      </c>
      <c r="D3804" s="85" t="s">
        <v>8572</v>
      </c>
      <c r="E3804" s="85" t="s">
        <v>100</v>
      </c>
      <c r="F3804" s="85" t="s">
        <v>853</v>
      </c>
      <c r="G3804" s="85" t="s">
        <v>3579</v>
      </c>
      <c r="H3804" s="86" t="s">
        <v>118</v>
      </c>
      <c r="I3804" s="86">
        <v>45125</v>
      </c>
      <c r="J3804" s="87">
        <v>4985445.1099999994</v>
      </c>
    </row>
    <row r="3805" spans="1:10" ht="24" x14ac:dyDescent="0.3">
      <c r="A3805" s="84" t="s">
        <v>8573</v>
      </c>
      <c r="B3805" s="85" t="s">
        <v>145</v>
      </c>
      <c r="C3805" s="85" t="s">
        <v>145</v>
      </c>
      <c r="D3805" s="85" t="s">
        <v>8574</v>
      </c>
      <c r="E3805" s="85" t="s">
        <v>100</v>
      </c>
      <c r="F3805" s="85" t="s">
        <v>100</v>
      </c>
      <c r="G3805" s="85" t="s">
        <v>100</v>
      </c>
      <c r="H3805" s="86" t="s">
        <v>118</v>
      </c>
      <c r="I3805" s="86">
        <v>45125</v>
      </c>
      <c r="J3805" s="87">
        <v>1990950</v>
      </c>
    </row>
    <row r="3806" spans="1:10" ht="24" x14ac:dyDescent="0.3">
      <c r="A3806" s="84" t="s">
        <v>8575</v>
      </c>
      <c r="B3806" s="85" t="s">
        <v>145</v>
      </c>
      <c r="C3806" s="85" t="s">
        <v>145</v>
      </c>
      <c r="D3806" s="85" t="s">
        <v>8576</v>
      </c>
      <c r="E3806" s="85" t="s">
        <v>100</v>
      </c>
      <c r="F3806" s="85" t="s">
        <v>853</v>
      </c>
      <c r="G3806" s="85" t="s">
        <v>8577</v>
      </c>
      <c r="H3806" s="86" t="s">
        <v>118</v>
      </c>
      <c r="I3806" s="86">
        <v>45126</v>
      </c>
      <c r="J3806" s="87">
        <v>5924653</v>
      </c>
    </row>
    <row r="3807" spans="1:10" ht="24" x14ac:dyDescent="0.3">
      <c r="A3807" s="84" t="s">
        <v>8578</v>
      </c>
      <c r="B3807" s="85" t="s">
        <v>145</v>
      </c>
      <c r="C3807" s="85" t="s">
        <v>145</v>
      </c>
      <c r="D3807" s="85" t="s">
        <v>8579</v>
      </c>
      <c r="E3807" s="85" t="s">
        <v>100</v>
      </c>
      <c r="F3807" s="85" t="s">
        <v>100</v>
      </c>
      <c r="G3807" s="85" t="s">
        <v>100</v>
      </c>
      <c r="H3807" s="86" t="s">
        <v>118</v>
      </c>
      <c r="I3807" s="86">
        <v>44762</v>
      </c>
      <c r="J3807" s="87">
        <v>3661560</v>
      </c>
    </row>
    <row r="3808" spans="1:10" ht="36" x14ac:dyDescent="0.3">
      <c r="A3808" s="84" t="s">
        <v>8580</v>
      </c>
      <c r="B3808" s="85" t="s">
        <v>3654</v>
      </c>
      <c r="C3808" s="85" t="s">
        <v>3654</v>
      </c>
      <c r="D3808" s="85" t="s">
        <v>8581</v>
      </c>
      <c r="E3808" s="85" t="s">
        <v>100</v>
      </c>
      <c r="F3808" s="85" t="s">
        <v>841</v>
      </c>
      <c r="G3808" s="85" t="s">
        <v>1526</v>
      </c>
      <c r="H3808" s="86" t="s">
        <v>118</v>
      </c>
      <c r="I3808" s="86">
        <v>44763</v>
      </c>
      <c r="J3808" s="87">
        <v>7038785.8399999999</v>
      </c>
    </row>
    <row r="3809" spans="1:10" ht="24" x14ac:dyDescent="0.3">
      <c r="A3809" s="84" t="s">
        <v>8582</v>
      </c>
      <c r="B3809" s="85" t="s">
        <v>145</v>
      </c>
      <c r="C3809" s="85" t="s">
        <v>145</v>
      </c>
      <c r="D3809" s="85" t="s">
        <v>8583</v>
      </c>
      <c r="E3809" s="85" t="s">
        <v>100</v>
      </c>
      <c r="F3809" s="85" t="s">
        <v>196</v>
      </c>
      <c r="G3809" s="85" t="s">
        <v>1884</v>
      </c>
      <c r="H3809" s="86" t="s">
        <v>118</v>
      </c>
      <c r="I3809" s="86">
        <v>45128</v>
      </c>
      <c r="J3809" s="87">
        <v>6233153.4800000004</v>
      </c>
    </row>
    <row r="3810" spans="1:10" ht="36" x14ac:dyDescent="0.3">
      <c r="A3810" s="84" t="s">
        <v>8584</v>
      </c>
      <c r="B3810" s="85" t="s">
        <v>145</v>
      </c>
      <c r="C3810" s="85" t="s">
        <v>145</v>
      </c>
      <c r="D3810" s="85" t="s">
        <v>8585</v>
      </c>
      <c r="E3810" s="85" t="s">
        <v>100</v>
      </c>
      <c r="F3810" s="85" t="s">
        <v>1194</v>
      </c>
      <c r="G3810" s="85" t="s">
        <v>1195</v>
      </c>
      <c r="H3810" s="86" t="s">
        <v>118</v>
      </c>
      <c r="I3810" s="86">
        <v>45128</v>
      </c>
      <c r="J3810" s="87">
        <v>4544028.3199999994</v>
      </c>
    </row>
    <row r="3811" spans="1:10" ht="36" x14ac:dyDescent="0.3">
      <c r="A3811" s="84" t="s">
        <v>8586</v>
      </c>
      <c r="B3811" s="85" t="s">
        <v>120</v>
      </c>
      <c r="C3811" s="85" t="s">
        <v>120</v>
      </c>
      <c r="D3811" s="85" t="s">
        <v>8587</v>
      </c>
      <c r="E3811" s="85" t="s">
        <v>2847</v>
      </c>
      <c r="F3811" s="85" t="s">
        <v>100</v>
      </c>
      <c r="G3811" s="85" t="s">
        <v>100</v>
      </c>
      <c r="H3811" s="86" t="s">
        <v>118</v>
      </c>
      <c r="I3811" s="86">
        <v>45586</v>
      </c>
      <c r="J3811" s="87">
        <v>8243557.3200000003</v>
      </c>
    </row>
    <row r="3812" spans="1:10" ht="36" x14ac:dyDescent="0.3">
      <c r="A3812" s="84" t="s">
        <v>8588</v>
      </c>
      <c r="B3812" s="85" t="s">
        <v>145</v>
      </c>
      <c r="C3812" s="85" t="s">
        <v>145</v>
      </c>
      <c r="D3812" s="85" t="s">
        <v>8589</v>
      </c>
      <c r="E3812" s="85" t="s">
        <v>100</v>
      </c>
      <c r="F3812" s="85" t="s">
        <v>100</v>
      </c>
      <c r="G3812" s="85" t="s">
        <v>100</v>
      </c>
      <c r="H3812" s="86" t="s">
        <v>118</v>
      </c>
      <c r="I3812" s="86">
        <v>45496</v>
      </c>
      <c r="J3812" s="87">
        <v>8175650</v>
      </c>
    </row>
    <row r="3813" spans="1:10" ht="36" x14ac:dyDescent="0.3">
      <c r="A3813" s="84" t="s">
        <v>8590</v>
      </c>
      <c r="B3813" s="85" t="s">
        <v>4453</v>
      </c>
      <c r="C3813" s="85" t="s">
        <v>4453</v>
      </c>
      <c r="D3813" s="85" t="s">
        <v>8591</v>
      </c>
      <c r="E3813" s="85" t="s">
        <v>100</v>
      </c>
      <c r="F3813" s="85" t="s">
        <v>130</v>
      </c>
      <c r="G3813" s="85" t="s">
        <v>5049</v>
      </c>
      <c r="H3813" s="86" t="s">
        <v>118</v>
      </c>
      <c r="I3813" s="86">
        <v>45861</v>
      </c>
      <c r="J3813" s="87">
        <v>2908704.13</v>
      </c>
    </row>
    <row r="3814" spans="1:10" ht="24" x14ac:dyDescent="0.3">
      <c r="A3814" s="84" t="s">
        <v>8592</v>
      </c>
      <c r="B3814" s="85" t="s">
        <v>145</v>
      </c>
      <c r="C3814" s="85" t="s">
        <v>145</v>
      </c>
      <c r="D3814" s="85" t="s">
        <v>8593</v>
      </c>
      <c r="E3814" s="85" t="s">
        <v>100</v>
      </c>
      <c r="F3814" s="85" t="s">
        <v>122</v>
      </c>
      <c r="G3814" s="85" t="s">
        <v>123</v>
      </c>
      <c r="H3814" s="86" t="s">
        <v>118</v>
      </c>
      <c r="I3814" s="86">
        <v>44767</v>
      </c>
      <c r="J3814" s="87">
        <v>17090677.569999997</v>
      </c>
    </row>
    <row r="3815" spans="1:10" x14ac:dyDescent="0.3">
      <c r="A3815" s="84" t="s">
        <v>8594</v>
      </c>
      <c r="B3815" s="85" t="s">
        <v>145</v>
      </c>
      <c r="C3815" s="85" t="s">
        <v>145</v>
      </c>
      <c r="D3815" s="85" t="s">
        <v>8595</v>
      </c>
      <c r="E3815" s="85" t="s">
        <v>100</v>
      </c>
      <c r="F3815" s="85" t="s">
        <v>100</v>
      </c>
      <c r="G3815" s="85" t="s">
        <v>100</v>
      </c>
      <c r="H3815" s="86" t="s">
        <v>118</v>
      </c>
      <c r="I3815" s="86">
        <v>44921</v>
      </c>
      <c r="J3815" s="87">
        <v>5459930</v>
      </c>
    </row>
    <row r="3816" spans="1:10" ht="24" x14ac:dyDescent="0.3">
      <c r="A3816" s="84" t="s">
        <v>8596</v>
      </c>
      <c r="B3816" s="85" t="s">
        <v>145</v>
      </c>
      <c r="C3816" s="85" t="s">
        <v>145</v>
      </c>
      <c r="D3816" s="85" t="s">
        <v>8597</v>
      </c>
      <c r="E3816" s="85" t="s">
        <v>100</v>
      </c>
      <c r="F3816" s="85" t="s">
        <v>853</v>
      </c>
      <c r="G3816" s="85" t="s">
        <v>2229</v>
      </c>
      <c r="H3816" s="86" t="s">
        <v>118</v>
      </c>
      <c r="I3816" s="86">
        <v>45133</v>
      </c>
      <c r="J3816" s="87">
        <v>4821479.58</v>
      </c>
    </row>
    <row r="3817" spans="1:10" ht="24" x14ac:dyDescent="0.3">
      <c r="A3817" s="84" t="s">
        <v>8598</v>
      </c>
      <c r="B3817" s="85" t="s">
        <v>145</v>
      </c>
      <c r="C3817" s="85" t="s">
        <v>145</v>
      </c>
      <c r="D3817" s="85" t="s">
        <v>8083</v>
      </c>
      <c r="E3817" s="85" t="s">
        <v>100</v>
      </c>
      <c r="F3817" s="85" t="s">
        <v>130</v>
      </c>
      <c r="G3817" s="85" t="s">
        <v>8599</v>
      </c>
      <c r="H3817" s="86" t="s">
        <v>118</v>
      </c>
      <c r="I3817" s="86">
        <v>45926</v>
      </c>
      <c r="J3817" s="87">
        <v>673162.02</v>
      </c>
    </row>
    <row r="3818" spans="1:10" x14ac:dyDescent="0.3">
      <c r="A3818" s="84" t="s">
        <v>8600</v>
      </c>
      <c r="B3818" s="85" t="s">
        <v>145</v>
      </c>
      <c r="C3818" s="85" t="s">
        <v>145</v>
      </c>
      <c r="D3818" s="85" t="s">
        <v>8601</v>
      </c>
      <c r="E3818" s="85" t="s">
        <v>100</v>
      </c>
      <c r="F3818" s="85" t="s">
        <v>551</v>
      </c>
      <c r="G3818" s="85" t="s">
        <v>1082</v>
      </c>
      <c r="H3818" s="86" t="s">
        <v>118</v>
      </c>
      <c r="I3818" s="86">
        <v>44769</v>
      </c>
      <c r="J3818" s="87">
        <v>2997764.3</v>
      </c>
    </row>
    <row r="3819" spans="1:10" ht="36" x14ac:dyDescent="0.3">
      <c r="A3819" s="84" t="s">
        <v>8602</v>
      </c>
      <c r="B3819" s="85" t="s">
        <v>145</v>
      </c>
      <c r="C3819" s="85" t="s">
        <v>145</v>
      </c>
      <c r="D3819" s="85" t="s">
        <v>8603</v>
      </c>
      <c r="E3819" s="85" t="s">
        <v>100</v>
      </c>
      <c r="F3819" s="85" t="s">
        <v>100</v>
      </c>
      <c r="G3819" s="85" t="s">
        <v>100</v>
      </c>
      <c r="H3819" s="86" t="s">
        <v>118</v>
      </c>
      <c r="I3819" s="86">
        <v>45287</v>
      </c>
      <c r="J3819" s="87">
        <v>2655250</v>
      </c>
    </row>
    <row r="3820" spans="1:10" ht="36" x14ac:dyDescent="0.3">
      <c r="A3820" s="84" t="s">
        <v>8604</v>
      </c>
      <c r="B3820" s="85" t="s">
        <v>145</v>
      </c>
      <c r="C3820" s="85" t="s">
        <v>145</v>
      </c>
      <c r="D3820" s="85" t="s">
        <v>8605</v>
      </c>
      <c r="E3820" s="85" t="s">
        <v>100</v>
      </c>
      <c r="F3820" s="85" t="s">
        <v>135</v>
      </c>
      <c r="G3820" s="85" t="s">
        <v>136</v>
      </c>
      <c r="H3820" s="86" t="s">
        <v>118</v>
      </c>
      <c r="I3820" s="86">
        <v>45135</v>
      </c>
      <c r="J3820" s="87">
        <v>175033744.61999997</v>
      </c>
    </row>
    <row r="3821" spans="1:10" ht="36" x14ac:dyDescent="0.3">
      <c r="A3821" s="84" t="s">
        <v>8606</v>
      </c>
      <c r="B3821" s="85" t="s">
        <v>145</v>
      </c>
      <c r="C3821" s="85" t="s">
        <v>145</v>
      </c>
      <c r="D3821" s="85" t="s">
        <v>8607</v>
      </c>
      <c r="E3821" s="85" t="s">
        <v>100</v>
      </c>
      <c r="F3821" s="85" t="s">
        <v>662</v>
      </c>
      <c r="G3821" s="85" t="s">
        <v>663</v>
      </c>
      <c r="H3821" s="86" t="s">
        <v>118</v>
      </c>
      <c r="I3821" s="86">
        <v>45135</v>
      </c>
      <c r="J3821" s="87">
        <v>4410463.8699999992</v>
      </c>
    </row>
    <row r="3822" spans="1:10" ht="36" x14ac:dyDescent="0.3">
      <c r="A3822" s="84" t="s">
        <v>8608</v>
      </c>
      <c r="B3822" s="85" t="s">
        <v>6509</v>
      </c>
      <c r="C3822" s="85" t="s">
        <v>6509</v>
      </c>
      <c r="D3822" s="85" t="s">
        <v>8609</v>
      </c>
      <c r="E3822" s="85" t="s">
        <v>100</v>
      </c>
      <c r="F3822" s="85" t="s">
        <v>130</v>
      </c>
      <c r="G3822" s="85" t="s">
        <v>8610</v>
      </c>
      <c r="H3822" s="86" t="s">
        <v>118</v>
      </c>
      <c r="I3822" s="86">
        <v>44771</v>
      </c>
      <c r="J3822" s="87">
        <v>7999410.6099999994</v>
      </c>
    </row>
    <row r="3823" spans="1:10" ht="24" x14ac:dyDescent="0.3">
      <c r="A3823" s="84" t="s">
        <v>8611</v>
      </c>
      <c r="B3823" s="85" t="s">
        <v>145</v>
      </c>
      <c r="C3823" s="85" t="s">
        <v>145</v>
      </c>
      <c r="D3823" s="85" t="s">
        <v>8612</v>
      </c>
      <c r="E3823" s="85" t="s">
        <v>100</v>
      </c>
      <c r="F3823" s="85" t="s">
        <v>100</v>
      </c>
      <c r="G3823" s="85" t="s">
        <v>100</v>
      </c>
      <c r="H3823" s="86" t="s">
        <v>118</v>
      </c>
      <c r="I3823" s="86">
        <v>45898</v>
      </c>
      <c r="J3823" s="87">
        <v>738140</v>
      </c>
    </row>
    <row r="3824" spans="1:10" ht="24" x14ac:dyDescent="0.3">
      <c r="A3824" s="84" t="s">
        <v>8613</v>
      </c>
      <c r="B3824" s="85" t="s">
        <v>4275</v>
      </c>
      <c r="C3824" s="85" t="s">
        <v>3382</v>
      </c>
      <c r="D3824" s="85" t="s">
        <v>8614</v>
      </c>
      <c r="E3824" s="85" t="s">
        <v>100</v>
      </c>
      <c r="F3824" s="85" t="s">
        <v>158</v>
      </c>
      <c r="G3824" s="85" t="s">
        <v>8615</v>
      </c>
      <c r="H3824" s="86" t="s">
        <v>118</v>
      </c>
      <c r="I3824" s="86">
        <v>45687</v>
      </c>
      <c r="J3824" s="87">
        <v>5255329.5200000005</v>
      </c>
    </row>
    <row r="3825" spans="1:10" ht="24" x14ac:dyDescent="0.3">
      <c r="A3825" s="84" t="s">
        <v>8616</v>
      </c>
      <c r="B3825" s="85" t="s">
        <v>145</v>
      </c>
      <c r="C3825" s="85" t="s">
        <v>145</v>
      </c>
      <c r="D3825" s="85" t="s">
        <v>8617</v>
      </c>
      <c r="E3825" s="85" t="s">
        <v>100</v>
      </c>
      <c r="F3825" s="85" t="s">
        <v>1284</v>
      </c>
      <c r="G3825" s="85" t="s">
        <v>2855</v>
      </c>
      <c r="H3825" s="86" t="s">
        <v>118</v>
      </c>
      <c r="I3825" s="86">
        <v>45687</v>
      </c>
      <c r="J3825" s="87">
        <v>3007112.1900000004</v>
      </c>
    </row>
    <row r="3826" spans="1:10" ht="48" x14ac:dyDescent="0.3">
      <c r="A3826" s="84" t="s">
        <v>8618</v>
      </c>
      <c r="B3826" s="85" t="s">
        <v>115</v>
      </c>
      <c r="C3826" s="85" t="s">
        <v>115</v>
      </c>
      <c r="D3826" s="85" t="s">
        <v>8619</v>
      </c>
      <c r="E3826" s="85" t="s">
        <v>100</v>
      </c>
      <c r="F3826" s="85" t="s">
        <v>8620</v>
      </c>
      <c r="G3826" s="85" t="s">
        <v>8621</v>
      </c>
      <c r="H3826" s="86" t="s">
        <v>118</v>
      </c>
      <c r="I3826" s="86">
        <v>45016</v>
      </c>
      <c r="J3826" s="87">
        <v>10326244.18</v>
      </c>
    </row>
    <row r="3827" spans="1:10" ht="36" x14ac:dyDescent="0.3">
      <c r="A3827" s="84" t="s">
        <v>8622</v>
      </c>
      <c r="B3827" s="85" t="s">
        <v>115</v>
      </c>
      <c r="C3827" s="85" t="s">
        <v>115</v>
      </c>
      <c r="D3827" s="85" t="s">
        <v>8623</v>
      </c>
      <c r="E3827" s="85" t="s">
        <v>100</v>
      </c>
      <c r="F3827" s="85" t="s">
        <v>130</v>
      </c>
      <c r="G3827" s="85" t="s">
        <v>2641</v>
      </c>
      <c r="H3827" s="86" t="s">
        <v>118</v>
      </c>
      <c r="I3827" s="86">
        <v>45016</v>
      </c>
      <c r="J3827" s="87">
        <v>13851226.49</v>
      </c>
    </row>
    <row r="3828" spans="1:10" ht="60" x14ac:dyDescent="0.3">
      <c r="A3828" s="84" t="s">
        <v>8624</v>
      </c>
      <c r="B3828" s="85" t="s">
        <v>145</v>
      </c>
      <c r="C3828" s="85" t="s">
        <v>145</v>
      </c>
      <c r="D3828" s="85" t="s">
        <v>8625</v>
      </c>
      <c r="E3828" s="85" t="s">
        <v>8626</v>
      </c>
      <c r="F3828" s="85" t="s">
        <v>100</v>
      </c>
      <c r="G3828" s="85" t="s">
        <v>100</v>
      </c>
      <c r="H3828" s="86" t="s">
        <v>118</v>
      </c>
      <c r="I3828" s="86">
        <v>45322</v>
      </c>
      <c r="J3828" s="87">
        <v>18501197.279999997</v>
      </c>
    </row>
    <row r="3829" spans="1:10" x14ac:dyDescent="0.3">
      <c r="A3829" s="84" t="s">
        <v>8627</v>
      </c>
      <c r="B3829" s="85" t="s">
        <v>145</v>
      </c>
      <c r="C3829" s="85" t="s">
        <v>145</v>
      </c>
      <c r="D3829" s="85" t="s">
        <v>8628</v>
      </c>
      <c r="E3829" s="85" t="s">
        <v>100</v>
      </c>
      <c r="F3829" s="85" t="s">
        <v>100</v>
      </c>
      <c r="G3829" s="85" t="s">
        <v>100</v>
      </c>
      <c r="H3829" s="86" t="s">
        <v>118</v>
      </c>
      <c r="I3829" s="86">
        <v>45261</v>
      </c>
      <c r="J3829" s="87">
        <v>1060080</v>
      </c>
    </row>
    <row r="3830" spans="1:10" ht="36" x14ac:dyDescent="0.3">
      <c r="A3830" s="84" t="s">
        <v>8629</v>
      </c>
      <c r="B3830" s="85" t="s">
        <v>145</v>
      </c>
      <c r="C3830" s="85" t="s">
        <v>145</v>
      </c>
      <c r="D3830" s="85" t="s">
        <v>8630</v>
      </c>
      <c r="E3830" s="85" t="s">
        <v>100</v>
      </c>
      <c r="F3830" s="85" t="s">
        <v>130</v>
      </c>
      <c r="G3830" s="85" t="s">
        <v>170</v>
      </c>
      <c r="H3830" s="86" t="s">
        <v>118</v>
      </c>
      <c r="I3830" s="86">
        <v>45323</v>
      </c>
      <c r="J3830" s="87">
        <v>8108223.5100000016</v>
      </c>
    </row>
    <row r="3831" spans="1:10" ht="24" x14ac:dyDescent="0.3">
      <c r="A3831" s="84" t="s">
        <v>8631</v>
      </c>
      <c r="B3831" s="85" t="s">
        <v>145</v>
      </c>
      <c r="C3831" s="85" t="s">
        <v>145</v>
      </c>
      <c r="D3831" s="85" t="s">
        <v>8632</v>
      </c>
      <c r="E3831" s="85" t="s">
        <v>100</v>
      </c>
      <c r="F3831" s="85" t="s">
        <v>100</v>
      </c>
      <c r="G3831" s="85" t="s">
        <v>100</v>
      </c>
      <c r="H3831" s="86" t="s">
        <v>118</v>
      </c>
      <c r="I3831" s="86">
        <v>45505</v>
      </c>
      <c r="J3831" s="87">
        <v>6425120</v>
      </c>
    </row>
    <row r="3832" spans="1:10" ht="24" x14ac:dyDescent="0.3">
      <c r="A3832" s="84" t="s">
        <v>8633</v>
      </c>
      <c r="B3832" s="85" t="s">
        <v>145</v>
      </c>
      <c r="C3832" s="85" t="s">
        <v>145</v>
      </c>
      <c r="D3832" s="85" t="s">
        <v>8634</v>
      </c>
      <c r="E3832" s="85" t="s">
        <v>100</v>
      </c>
      <c r="F3832" s="85" t="s">
        <v>196</v>
      </c>
      <c r="G3832" s="85" t="s">
        <v>1972</v>
      </c>
      <c r="H3832" s="86" t="s">
        <v>118</v>
      </c>
      <c r="I3832" s="86">
        <v>44775</v>
      </c>
      <c r="J3832" s="87">
        <v>13937657.719999999</v>
      </c>
    </row>
    <row r="3833" spans="1:10" x14ac:dyDescent="0.3">
      <c r="A3833" s="84" t="s">
        <v>8635</v>
      </c>
      <c r="B3833" s="85" t="s">
        <v>145</v>
      </c>
      <c r="C3833" s="85" t="s">
        <v>145</v>
      </c>
      <c r="D3833" s="85" t="s">
        <v>8636</v>
      </c>
      <c r="E3833" s="85" t="s">
        <v>100</v>
      </c>
      <c r="F3833" s="85" t="s">
        <v>122</v>
      </c>
      <c r="G3833" s="85" t="s">
        <v>821</v>
      </c>
      <c r="H3833" s="86" t="s">
        <v>118</v>
      </c>
      <c r="I3833" s="86">
        <v>45628</v>
      </c>
      <c r="J3833" s="87">
        <v>2514016.8400000003</v>
      </c>
    </row>
    <row r="3834" spans="1:10" ht="24" x14ac:dyDescent="0.3">
      <c r="A3834" s="84" t="s">
        <v>8637</v>
      </c>
      <c r="B3834" s="85" t="s">
        <v>145</v>
      </c>
      <c r="C3834" s="85" t="s">
        <v>145</v>
      </c>
      <c r="D3834" s="85" t="s">
        <v>8638</v>
      </c>
      <c r="E3834" s="85" t="s">
        <v>100</v>
      </c>
      <c r="F3834" s="85" t="s">
        <v>662</v>
      </c>
      <c r="G3834" s="85" t="s">
        <v>663</v>
      </c>
      <c r="H3834" s="86" t="s">
        <v>118</v>
      </c>
      <c r="I3834" s="86">
        <v>45141</v>
      </c>
      <c r="J3834" s="87">
        <v>3644126.31</v>
      </c>
    </row>
    <row r="3835" spans="1:10" ht="24" x14ac:dyDescent="0.3">
      <c r="A3835" s="84" t="s">
        <v>8639</v>
      </c>
      <c r="B3835" s="85" t="s">
        <v>145</v>
      </c>
      <c r="C3835" s="85" t="s">
        <v>145</v>
      </c>
      <c r="D3835" s="85" t="s">
        <v>8640</v>
      </c>
      <c r="E3835" s="85" t="s">
        <v>1318</v>
      </c>
      <c r="F3835" s="85" t="s">
        <v>100</v>
      </c>
      <c r="G3835" s="85" t="s">
        <v>100</v>
      </c>
      <c r="H3835" s="86" t="s">
        <v>118</v>
      </c>
      <c r="I3835" s="86">
        <v>45141</v>
      </c>
      <c r="J3835" s="87">
        <v>4998119.7699999996</v>
      </c>
    </row>
    <row r="3836" spans="1:10" ht="36" x14ac:dyDescent="0.3">
      <c r="A3836" s="84" t="s">
        <v>8641</v>
      </c>
      <c r="B3836" s="85" t="s">
        <v>4453</v>
      </c>
      <c r="C3836" s="85" t="s">
        <v>4453</v>
      </c>
      <c r="D3836" s="85" t="s">
        <v>8642</v>
      </c>
      <c r="E3836" s="85" t="s">
        <v>100</v>
      </c>
      <c r="F3836" s="85" t="s">
        <v>420</v>
      </c>
      <c r="G3836" s="85" t="s">
        <v>7458</v>
      </c>
      <c r="H3836" s="86" t="s">
        <v>118</v>
      </c>
      <c r="I3836" s="86">
        <v>45142</v>
      </c>
      <c r="J3836" s="87">
        <v>16796246.101999998</v>
      </c>
    </row>
    <row r="3837" spans="1:10" ht="36" x14ac:dyDescent="0.3">
      <c r="A3837" s="84" t="s">
        <v>8643</v>
      </c>
      <c r="B3837" s="85" t="s">
        <v>145</v>
      </c>
      <c r="C3837" s="85" t="s">
        <v>145</v>
      </c>
      <c r="D3837" s="85" t="s">
        <v>8644</v>
      </c>
      <c r="E3837" s="85" t="s">
        <v>100</v>
      </c>
      <c r="F3837" s="85" t="s">
        <v>122</v>
      </c>
      <c r="G3837" s="85" t="s">
        <v>583</v>
      </c>
      <c r="H3837" s="86" t="s">
        <v>118</v>
      </c>
      <c r="I3837" s="86">
        <v>45142</v>
      </c>
      <c r="J3837" s="87">
        <v>3050524.8</v>
      </c>
    </row>
    <row r="3838" spans="1:10" ht="36" x14ac:dyDescent="0.3">
      <c r="A3838" s="84" t="s">
        <v>8645</v>
      </c>
      <c r="B3838" s="85" t="s">
        <v>145</v>
      </c>
      <c r="C3838" s="85" t="s">
        <v>145</v>
      </c>
      <c r="D3838" s="85" t="s">
        <v>8646</v>
      </c>
      <c r="E3838" s="85" t="s">
        <v>100</v>
      </c>
      <c r="F3838" s="85" t="s">
        <v>3859</v>
      </c>
      <c r="G3838" s="85" t="s">
        <v>3860</v>
      </c>
      <c r="H3838" s="86" t="s">
        <v>118</v>
      </c>
      <c r="I3838" s="86">
        <v>45142</v>
      </c>
      <c r="J3838" s="87">
        <v>11411780.829999998</v>
      </c>
    </row>
    <row r="3839" spans="1:10" ht="24" x14ac:dyDescent="0.3">
      <c r="A3839" s="84" t="s">
        <v>8647</v>
      </c>
      <c r="B3839" s="85" t="s">
        <v>145</v>
      </c>
      <c r="C3839" s="85" t="s">
        <v>145</v>
      </c>
      <c r="D3839" s="85" t="s">
        <v>8648</v>
      </c>
      <c r="E3839" s="85" t="s">
        <v>100</v>
      </c>
      <c r="F3839" s="85" t="s">
        <v>122</v>
      </c>
      <c r="G3839" s="85" t="s">
        <v>583</v>
      </c>
      <c r="H3839" s="86" t="s">
        <v>118</v>
      </c>
      <c r="I3839" s="86">
        <v>44778</v>
      </c>
      <c r="J3839" s="87">
        <v>11734785.84</v>
      </c>
    </row>
    <row r="3840" spans="1:10" x14ac:dyDescent="0.3">
      <c r="A3840" s="84" t="s">
        <v>8649</v>
      </c>
      <c r="B3840" s="85" t="s">
        <v>145</v>
      </c>
      <c r="C3840" s="85" t="s">
        <v>145</v>
      </c>
      <c r="D3840" s="85" t="s">
        <v>8650</v>
      </c>
      <c r="E3840" s="85" t="s">
        <v>100</v>
      </c>
      <c r="F3840" s="85" t="s">
        <v>100</v>
      </c>
      <c r="G3840" s="85" t="s">
        <v>100</v>
      </c>
      <c r="H3840" s="86" t="s">
        <v>118</v>
      </c>
      <c r="I3840" s="86">
        <v>45265</v>
      </c>
      <c r="J3840" s="87">
        <v>3275240</v>
      </c>
    </row>
    <row r="3841" spans="1:10" ht="36" x14ac:dyDescent="0.3">
      <c r="A3841" s="84" t="s">
        <v>8651</v>
      </c>
      <c r="B3841" s="85" t="s">
        <v>8652</v>
      </c>
      <c r="C3841" s="85" t="s">
        <v>145</v>
      </c>
      <c r="D3841" s="85" t="s">
        <v>8653</v>
      </c>
      <c r="E3841" s="85" t="s">
        <v>571</v>
      </c>
      <c r="F3841" s="85" t="s">
        <v>100</v>
      </c>
      <c r="G3841" s="85" t="s">
        <v>100</v>
      </c>
      <c r="H3841" s="86" t="s">
        <v>118</v>
      </c>
      <c r="I3841" s="86">
        <v>45509</v>
      </c>
      <c r="J3841" s="87">
        <v>26272212.119999997</v>
      </c>
    </row>
    <row r="3842" spans="1:10" ht="24" x14ac:dyDescent="0.3">
      <c r="A3842" s="84" t="s">
        <v>8654</v>
      </c>
      <c r="B3842" s="85" t="s">
        <v>4453</v>
      </c>
      <c r="C3842" s="85" t="s">
        <v>4453</v>
      </c>
      <c r="D3842" s="85" t="s">
        <v>8655</v>
      </c>
      <c r="E3842" s="85" t="s">
        <v>100</v>
      </c>
      <c r="F3842" s="85" t="s">
        <v>890</v>
      </c>
      <c r="G3842" s="85" t="s">
        <v>891</v>
      </c>
      <c r="H3842" s="86" t="s">
        <v>118</v>
      </c>
      <c r="I3842" s="86">
        <v>44779</v>
      </c>
      <c r="J3842" s="87">
        <v>13007640.99</v>
      </c>
    </row>
    <row r="3843" spans="1:10" ht="36" x14ac:dyDescent="0.3">
      <c r="A3843" s="84" t="s">
        <v>8656</v>
      </c>
      <c r="B3843" s="85" t="s">
        <v>145</v>
      </c>
      <c r="C3843" s="85" t="s">
        <v>145</v>
      </c>
      <c r="D3843" s="85" t="s">
        <v>8657</v>
      </c>
      <c r="E3843" s="85" t="s">
        <v>100</v>
      </c>
      <c r="F3843" s="85" t="s">
        <v>130</v>
      </c>
      <c r="G3843" s="85" t="s">
        <v>3337</v>
      </c>
      <c r="H3843" s="86" t="s">
        <v>118</v>
      </c>
      <c r="I3843" s="86">
        <v>45145</v>
      </c>
      <c r="J3843" s="87">
        <v>4428295.7900000019</v>
      </c>
    </row>
    <row r="3844" spans="1:10" ht="36" x14ac:dyDescent="0.3">
      <c r="A3844" s="84" t="s">
        <v>8658</v>
      </c>
      <c r="B3844" s="85" t="s">
        <v>145</v>
      </c>
      <c r="C3844" s="85" t="s">
        <v>145</v>
      </c>
      <c r="D3844" s="85" t="s">
        <v>8659</v>
      </c>
      <c r="E3844" s="85" t="s">
        <v>2932</v>
      </c>
      <c r="F3844" s="85" t="s">
        <v>100</v>
      </c>
      <c r="G3844" s="85" t="s">
        <v>100</v>
      </c>
      <c r="H3844" s="86" t="s">
        <v>118</v>
      </c>
      <c r="I3844" s="86">
        <v>45329</v>
      </c>
      <c r="J3844" s="87">
        <v>2498138</v>
      </c>
    </row>
    <row r="3845" spans="1:10" ht="48" x14ac:dyDescent="0.3">
      <c r="A3845" s="84" t="s">
        <v>8660</v>
      </c>
      <c r="B3845" s="85" t="s">
        <v>4453</v>
      </c>
      <c r="C3845" s="85" t="s">
        <v>4453</v>
      </c>
      <c r="D3845" s="85" t="s">
        <v>8661</v>
      </c>
      <c r="E3845" s="85" t="s">
        <v>100</v>
      </c>
      <c r="F3845" s="85" t="s">
        <v>162</v>
      </c>
      <c r="G3845" s="85" t="s">
        <v>163</v>
      </c>
      <c r="H3845" s="86" t="s">
        <v>118</v>
      </c>
      <c r="I3845" s="86">
        <v>44781</v>
      </c>
      <c r="J3845" s="87">
        <v>3700733.97</v>
      </c>
    </row>
    <row r="3846" spans="1:10" x14ac:dyDescent="0.3">
      <c r="A3846" s="84" t="s">
        <v>8662</v>
      </c>
      <c r="B3846" s="85" t="s">
        <v>145</v>
      </c>
      <c r="C3846" s="85" t="s">
        <v>145</v>
      </c>
      <c r="D3846" s="85" t="s">
        <v>8663</v>
      </c>
      <c r="E3846" s="85" t="s">
        <v>100</v>
      </c>
      <c r="F3846" s="85" t="s">
        <v>100</v>
      </c>
      <c r="G3846" s="85" t="s">
        <v>100</v>
      </c>
      <c r="H3846" s="86" t="s">
        <v>118</v>
      </c>
      <c r="I3846" s="86">
        <v>45254</v>
      </c>
      <c r="J3846" s="87">
        <v>259620</v>
      </c>
    </row>
    <row r="3847" spans="1:10" ht="24" x14ac:dyDescent="0.3">
      <c r="A3847" s="84" t="s">
        <v>8664</v>
      </c>
      <c r="B3847" s="85" t="s">
        <v>4453</v>
      </c>
      <c r="C3847" s="85" t="s">
        <v>4453</v>
      </c>
      <c r="D3847" s="85" t="s">
        <v>8665</v>
      </c>
      <c r="E3847" s="85" t="s">
        <v>100</v>
      </c>
      <c r="F3847" s="85" t="s">
        <v>162</v>
      </c>
      <c r="G3847" s="85" t="s">
        <v>163</v>
      </c>
      <c r="H3847" s="86" t="s">
        <v>118</v>
      </c>
      <c r="I3847" s="86">
        <v>44781</v>
      </c>
      <c r="J3847" s="87">
        <v>7325768.4900000002</v>
      </c>
    </row>
    <row r="3848" spans="1:10" ht="48" x14ac:dyDescent="0.3">
      <c r="A3848" s="84" t="s">
        <v>8666</v>
      </c>
      <c r="B3848" s="85" t="s">
        <v>4453</v>
      </c>
      <c r="C3848" s="85" t="s">
        <v>4453</v>
      </c>
      <c r="D3848" s="85" t="s">
        <v>8667</v>
      </c>
      <c r="E3848" s="85" t="s">
        <v>100</v>
      </c>
      <c r="F3848" s="85" t="s">
        <v>162</v>
      </c>
      <c r="G3848" s="85" t="s">
        <v>163</v>
      </c>
      <c r="H3848" s="86" t="s">
        <v>118</v>
      </c>
      <c r="I3848" s="86">
        <v>44781</v>
      </c>
      <c r="J3848" s="87">
        <v>4770407.2300000004</v>
      </c>
    </row>
    <row r="3849" spans="1:10" ht="48" x14ac:dyDescent="0.3">
      <c r="A3849" s="84" t="s">
        <v>8668</v>
      </c>
      <c r="B3849" s="85" t="s">
        <v>4453</v>
      </c>
      <c r="C3849" s="85" t="s">
        <v>4453</v>
      </c>
      <c r="D3849" s="85" t="s">
        <v>8669</v>
      </c>
      <c r="E3849" s="85" t="s">
        <v>100</v>
      </c>
      <c r="F3849" s="85" t="s">
        <v>162</v>
      </c>
      <c r="G3849" s="85" t="s">
        <v>163</v>
      </c>
      <c r="H3849" s="86" t="s">
        <v>118</v>
      </c>
      <c r="I3849" s="86">
        <v>44781</v>
      </c>
      <c r="J3849" s="87">
        <v>9895372.8200000003</v>
      </c>
    </row>
    <row r="3850" spans="1:10" ht="24" x14ac:dyDescent="0.3">
      <c r="A3850" s="84" t="s">
        <v>8670</v>
      </c>
      <c r="B3850" s="85" t="s">
        <v>145</v>
      </c>
      <c r="C3850" s="85" t="s">
        <v>145</v>
      </c>
      <c r="D3850" s="85" t="s">
        <v>8671</v>
      </c>
      <c r="E3850" s="85" t="s">
        <v>100</v>
      </c>
      <c r="F3850" s="85" t="s">
        <v>151</v>
      </c>
      <c r="G3850" s="85" t="s">
        <v>812</v>
      </c>
      <c r="H3850" s="86" t="s">
        <v>118</v>
      </c>
      <c r="I3850" s="86">
        <v>45146</v>
      </c>
      <c r="J3850" s="87">
        <v>4118128.6799999997</v>
      </c>
    </row>
    <row r="3851" spans="1:10" x14ac:dyDescent="0.3">
      <c r="A3851" s="84" t="s">
        <v>8672</v>
      </c>
      <c r="B3851" s="85" t="s">
        <v>145</v>
      </c>
      <c r="C3851" s="85" t="s">
        <v>145</v>
      </c>
      <c r="D3851" s="85" t="s">
        <v>8673</v>
      </c>
      <c r="E3851" s="85" t="s">
        <v>100</v>
      </c>
      <c r="F3851" s="85" t="s">
        <v>662</v>
      </c>
      <c r="G3851" s="85" t="s">
        <v>663</v>
      </c>
      <c r="H3851" s="86" t="s">
        <v>118</v>
      </c>
      <c r="I3851" s="86">
        <v>45146</v>
      </c>
      <c r="J3851" s="87">
        <v>3670450.5</v>
      </c>
    </row>
    <row r="3852" spans="1:10" ht="24" x14ac:dyDescent="0.3">
      <c r="A3852" s="84" t="s">
        <v>8674</v>
      </c>
      <c r="B3852" s="85" t="s">
        <v>145</v>
      </c>
      <c r="C3852" s="85" t="s">
        <v>145</v>
      </c>
      <c r="D3852" s="85" t="s">
        <v>8675</v>
      </c>
      <c r="E3852" s="85" t="s">
        <v>8402</v>
      </c>
      <c r="F3852" s="85" t="s">
        <v>100</v>
      </c>
      <c r="G3852" s="85" t="s">
        <v>100</v>
      </c>
      <c r="H3852" s="86" t="s">
        <v>118</v>
      </c>
      <c r="I3852" s="86">
        <v>45286</v>
      </c>
      <c r="J3852" s="87">
        <v>2460544</v>
      </c>
    </row>
    <row r="3853" spans="1:10" ht="24" x14ac:dyDescent="0.3">
      <c r="A3853" s="84" t="s">
        <v>8676</v>
      </c>
      <c r="B3853" s="85" t="s">
        <v>145</v>
      </c>
      <c r="C3853" s="85" t="s">
        <v>145</v>
      </c>
      <c r="D3853" s="85" t="s">
        <v>8677</v>
      </c>
      <c r="E3853" s="85" t="s">
        <v>100</v>
      </c>
      <c r="F3853" s="85" t="s">
        <v>709</v>
      </c>
      <c r="G3853" s="85" t="s">
        <v>710</v>
      </c>
      <c r="H3853" s="86" t="s">
        <v>118</v>
      </c>
      <c r="I3853" s="86">
        <v>46120</v>
      </c>
      <c r="J3853" s="87">
        <v>82399.08</v>
      </c>
    </row>
    <row r="3854" spans="1:10" ht="48" x14ac:dyDescent="0.3">
      <c r="A3854" s="84" t="s">
        <v>8678</v>
      </c>
      <c r="B3854" s="85" t="s">
        <v>145</v>
      </c>
      <c r="C3854" s="85" t="s">
        <v>145</v>
      </c>
      <c r="D3854" s="85" t="s">
        <v>8679</v>
      </c>
      <c r="E3854" s="85" t="s">
        <v>126</v>
      </c>
      <c r="F3854" s="85" t="s">
        <v>100</v>
      </c>
      <c r="G3854" s="85" t="s">
        <v>100</v>
      </c>
      <c r="H3854" s="86" t="s">
        <v>118</v>
      </c>
      <c r="I3854" s="86">
        <v>45147</v>
      </c>
      <c r="J3854" s="87">
        <v>11011198.02</v>
      </c>
    </row>
    <row r="3855" spans="1:10" ht="36" x14ac:dyDescent="0.3">
      <c r="A3855" s="84" t="s">
        <v>8680</v>
      </c>
      <c r="B3855" s="85" t="s">
        <v>145</v>
      </c>
      <c r="C3855" s="85" t="s">
        <v>145</v>
      </c>
      <c r="D3855" s="85" t="s">
        <v>8681</v>
      </c>
      <c r="E3855" s="85" t="s">
        <v>100</v>
      </c>
      <c r="F3855" s="85" t="s">
        <v>662</v>
      </c>
      <c r="G3855" s="85" t="s">
        <v>663</v>
      </c>
      <c r="H3855" s="86" t="s">
        <v>118</v>
      </c>
      <c r="I3855" s="86">
        <v>45147</v>
      </c>
      <c r="J3855" s="87">
        <v>4723196.1899999995</v>
      </c>
    </row>
    <row r="3856" spans="1:10" ht="24" x14ac:dyDescent="0.3">
      <c r="A3856" s="84" t="s">
        <v>8682</v>
      </c>
      <c r="B3856" s="85" t="s">
        <v>145</v>
      </c>
      <c r="C3856" s="85" t="s">
        <v>145</v>
      </c>
      <c r="D3856" s="85" t="s">
        <v>8683</v>
      </c>
      <c r="E3856" s="85" t="s">
        <v>100</v>
      </c>
      <c r="F3856" s="85" t="s">
        <v>130</v>
      </c>
      <c r="G3856" s="85" t="s">
        <v>1903</v>
      </c>
      <c r="H3856" s="86" t="s">
        <v>118</v>
      </c>
      <c r="I3856" s="86">
        <v>45149</v>
      </c>
      <c r="J3856" s="87">
        <v>4955530.26</v>
      </c>
    </row>
    <row r="3857" spans="1:10" x14ac:dyDescent="0.3">
      <c r="A3857" s="84" t="s">
        <v>8684</v>
      </c>
      <c r="B3857" s="85" t="s">
        <v>145</v>
      </c>
      <c r="C3857" s="85" t="s">
        <v>145</v>
      </c>
      <c r="D3857" s="85" t="s">
        <v>8685</v>
      </c>
      <c r="E3857" s="85" t="s">
        <v>100</v>
      </c>
      <c r="F3857" s="85" t="s">
        <v>100</v>
      </c>
      <c r="G3857" s="85" t="s">
        <v>100</v>
      </c>
      <c r="H3857" s="86" t="s">
        <v>118</v>
      </c>
      <c r="I3857" s="86">
        <v>45849</v>
      </c>
      <c r="J3857" s="87">
        <v>688430</v>
      </c>
    </row>
    <row r="3858" spans="1:10" ht="24" x14ac:dyDescent="0.3">
      <c r="A3858" s="84" t="s">
        <v>8686</v>
      </c>
      <c r="B3858" s="85" t="s">
        <v>145</v>
      </c>
      <c r="C3858" s="85" t="s">
        <v>145</v>
      </c>
      <c r="D3858" s="85" t="s">
        <v>8687</v>
      </c>
      <c r="E3858" s="85" t="s">
        <v>100</v>
      </c>
      <c r="F3858" s="85" t="s">
        <v>100</v>
      </c>
      <c r="G3858" s="85" t="s">
        <v>100</v>
      </c>
      <c r="H3858" s="86" t="s">
        <v>118</v>
      </c>
      <c r="I3858" s="86">
        <v>44971</v>
      </c>
      <c r="J3858" s="87">
        <v>12644420</v>
      </c>
    </row>
    <row r="3859" spans="1:10" ht="24" x14ac:dyDescent="0.3">
      <c r="A3859" s="84" t="s">
        <v>8688</v>
      </c>
      <c r="B3859" s="85" t="s">
        <v>145</v>
      </c>
      <c r="C3859" s="85" t="s">
        <v>145</v>
      </c>
      <c r="D3859" s="85" t="s">
        <v>8689</v>
      </c>
      <c r="E3859" s="85" t="s">
        <v>100</v>
      </c>
      <c r="F3859" s="85" t="s">
        <v>130</v>
      </c>
      <c r="G3859" s="85" t="s">
        <v>180</v>
      </c>
      <c r="H3859" s="86" t="s">
        <v>118</v>
      </c>
      <c r="I3859" s="86">
        <v>45152</v>
      </c>
      <c r="J3859" s="87">
        <v>2779385.68</v>
      </c>
    </row>
    <row r="3860" spans="1:10" ht="36" x14ac:dyDescent="0.3">
      <c r="A3860" s="84" t="s">
        <v>8690</v>
      </c>
      <c r="B3860" s="85" t="s">
        <v>145</v>
      </c>
      <c r="C3860" s="85" t="s">
        <v>145</v>
      </c>
      <c r="D3860" s="85" t="s">
        <v>8691</v>
      </c>
      <c r="E3860" s="85" t="s">
        <v>100</v>
      </c>
      <c r="F3860" s="85" t="s">
        <v>130</v>
      </c>
      <c r="G3860" s="85" t="s">
        <v>1334</v>
      </c>
      <c r="H3860" s="86" t="s">
        <v>118</v>
      </c>
      <c r="I3860" s="86">
        <v>45152</v>
      </c>
      <c r="J3860" s="87">
        <v>18007752.680000003</v>
      </c>
    </row>
    <row r="3861" spans="1:10" ht="24" x14ac:dyDescent="0.3">
      <c r="A3861" s="84" t="s">
        <v>8692</v>
      </c>
      <c r="B3861" s="85" t="s">
        <v>145</v>
      </c>
      <c r="C3861" s="85" t="s">
        <v>145</v>
      </c>
      <c r="D3861" s="85" t="s">
        <v>8693</v>
      </c>
      <c r="E3861" s="85" t="s">
        <v>100</v>
      </c>
      <c r="F3861" s="85" t="s">
        <v>130</v>
      </c>
      <c r="G3861" s="85" t="s">
        <v>8694</v>
      </c>
      <c r="H3861" s="86" t="s">
        <v>118</v>
      </c>
      <c r="I3861" s="86">
        <v>45152</v>
      </c>
      <c r="J3861" s="87">
        <v>5759908.4699999988</v>
      </c>
    </row>
    <row r="3862" spans="1:10" ht="24" x14ac:dyDescent="0.3">
      <c r="A3862" s="84" t="s">
        <v>8695</v>
      </c>
      <c r="B3862" s="85" t="s">
        <v>145</v>
      </c>
      <c r="C3862" s="85" t="s">
        <v>145</v>
      </c>
      <c r="D3862" s="85" t="s">
        <v>8696</v>
      </c>
      <c r="E3862" s="85" t="s">
        <v>100</v>
      </c>
      <c r="F3862" s="85" t="s">
        <v>135</v>
      </c>
      <c r="G3862" s="85" t="s">
        <v>136</v>
      </c>
      <c r="H3862" s="86" t="s">
        <v>118</v>
      </c>
      <c r="I3862" s="86">
        <v>45518</v>
      </c>
      <c r="J3862" s="87">
        <v>3499143.92</v>
      </c>
    </row>
    <row r="3863" spans="1:10" ht="48" x14ac:dyDescent="0.3">
      <c r="A3863" s="84" t="s">
        <v>8697</v>
      </c>
      <c r="B3863" s="85" t="s">
        <v>145</v>
      </c>
      <c r="C3863" s="85" t="s">
        <v>145</v>
      </c>
      <c r="D3863" s="85" t="s">
        <v>8698</v>
      </c>
      <c r="E3863" s="85" t="s">
        <v>100</v>
      </c>
      <c r="F3863" s="85" t="s">
        <v>130</v>
      </c>
      <c r="G3863" s="85" t="s">
        <v>8699</v>
      </c>
      <c r="H3863" s="86" t="s">
        <v>118</v>
      </c>
      <c r="I3863" s="86">
        <v>45519</v>
      </c>
      <c r="J3863" s="87">
        <v>624445.64999999991</v>
      </c>
    </row>
    <row r="3864" spans="1:10" ht="24" x14ac:dyDescent="0.3">
      <c r="A3864" s="84" t="s">
        <v>8700</v>
      </c>
      <c r="B3864" s="85" t="s">
        <v>145</v>
      </c>
      <c r="C3864" s="85" t="s">
        <v>145</v>
      </c>
      <c r="D3864" s="85" t="s">
        <v>8701</v>
      </c>
      <c r="E3864" s="85" t="s">
        <v>100</v>
      </c>
      <c r="F3864" s="85" t="s">
        <v>147</v>
      </c>
      <c r="G3864" s="85" t="s">
        <v>3623</v>
      </c>
      <c r="H3864" s="86" t="s">
        <v>118</v>
      </c>
      <c r="I3864" s="86">
        <v>45520</v>
      </c>
      <c r="J3864" s="87">
        <v>1253872.81</v>
      </c>
    </row>
    <row r="3865" spans="1:10" ht="36" x14ac:dyDescent="0.3">
      <c r="A3865" s="84" t="s">
        <v>8702</v>
      </c>
      <c r="B3865" s="85" t="s">
        <v>145</v>
      </c>
      <c r="C3865" s="85" t="s">
        <v>145</v>
      </c>
      <c r="D3865" s="85" t="s">
        <v>8703</v>
      </c>
      <c r="E3865" s="85" t="s">
        <v>100</v>
      </c>
      <c r="F3865" s="85" t="s">
        <v>100</v>
      </c>
      <c r="G3865" s="85" t="s">
        <v>100</v>
      </c>
      <c r="H3865" s="86" t="s">
        <v>118</v>
      </c>
      <c r="I3865" s="86">
        <v>45429</v>
      </c>
      <c r="J3865" s="87">
        <v>2324210</v>
      </c>
    </row>
    <row r="3866" spans="1:10" ht="60" x14ac:dyDescent="0.3">
      <c r="A3866" s="84" t="s">
        <v>8704</v>
      </c>
      <c r="B3866" s="85" t="s">
        <v>188</v>
      </c>
      <c r="C3866" s="85" t="s">
        <v>188</v>
      </c>
      <c r="D3866" s="85" t="s">
        <v>8705</v>
      </c>
      <c r="E3866" s="85" t="s">
        <v>100</v>
      </c>
      <c r="F3866" s="85" t="s">
        <v>158</v>
      </c>
      <c r="G3866" s="85" t="s">
        <v>385</v>
      </c>
      <c r="H3866" s="86" t="s">
        <v>118</v>
      </c>
      <c r="I3866" s="86">
        <v>44427</v>
      </c>
      <c r="J3866" s="87">
        <v>2622671.71</v>
      </c>
    </row>
    <row r="3867" spans="1:10" x14ac:dyDescent="0.3">
      <c r="A3867" s="84" t="s">
        <v>8706</v>
      </c>
      <c r="B3867" s="85" t="s">
        <v>188</v>
      </c>
      <c r="C3867" s="85" t="s">
        <v>188</v>
      </c>
      <c r="D3867" s="85" t="s">
        <v>8707</v>
      </c>
      <c r="E3867" s="85" t="s">
        <v>100</v>
      </c>
      <c r="F3867" s="85" t="s">
        <v>158</v>
      </c>
      <c r="G3867" s="85" t="s">
        <v>385</v>
      </c>
      <c r="H3867" s="86" t="s">
        <v>118</v>
      </c>
      <c r="I3867" s="86">
        <v>44427</v>
      </c>
      <c r="J3867" s="87">
        <v>2904118.1599999997</v>
      </c>
    </row>
    <row r="3868" spans="1:10" x14ac:dyDescent="0.3">
      <c r="A3868" s="84" t="s">
        <v>8708</v>
      </c>
      <c r="B3868" s="85" t="s">
        <v>188</v>
      </c>
      <c r="C3868" s="85" t="s">
        <v>188</v>
      </c>
      <c r="D3868" s="85" t="s">
        <v>8709</v>
      </c>
      <c r="E3868" s="85" t="s">
        <v>100</v>
      </c>
      <c r="F3868" s="85" t="s">
        <v>158</v>
      </c>
      <c r="G3868" s="85" t="s">
        <v>385</v>
      </c>
      <c r="H3868" s="86" t="s">
        <v>118</v>
      </c>
      <c r="I3868" s="86">
        <v>44427</v>
      </c>
      <c r="J3868" s="87">
        <v>2334496.08</v>
      </c>
    </row>
    <row r="3869" spans="1:10" ht="24" x14ac:dyDescent="0.3">
      <c r="A3869" s="84" t="s">
        <v>8710</v>
      </c>
      <c r="B3869" s="85" t="s">
        <v>188</v>
      </c>
      <c r="C3869" s="85" t="s">
        <v>188</v>
      </c>
      <c r="D3869" s="85" t="s">
        <v>8711</v>
      </c>
      <c r="E3869" s="85" t="s">
        <v>100</v>
      </c>
      <c r="F3869" s="85" t="s">
        <v>158</v>
      </c>
      <c r="G3869" s="85" t="s">
        <v>385</v>
      </c>
      <c r="H3869" s="86" t="s">
        <v>118</v>
      </c>
      <c r="I3869" s="86">
        <v>44427</v>
      </c>
      <c r="J3869" s="87">
        <v>3523350.4</v>
      </c>
    </row>
    <row r="3870" spans="1:10" ht="24" x14ac:dyDescent="0.3">
      <c r="A3870" s="84" t="s">
        <v>8712</v>
      </c>
      <c r="B3870" s="85" t="s">
        <v>188</v>
      </c>
      <c r="C3870" s="85" t="s">
        <v>188</v>
      </c>
      <c r="D3870" s="85" t="s">
        <v>8713</v>
      </c>
      <c r="E3870" s="85" t="s">
        <v>100</v>
      </c>
      <c r="F3870" s="85" t="s">
        <v>158</v>
      </c>
      <c r="G3870" s="85" t="s">
        <v>385</v>
      </c>
      <c r="H3870" s="86" t="s">
        <v>118</v>
      </c>
      <c r="I3870" s="86">
        <v>44427</v>
      </c>
      <c r="J3870" s="87">
        <v>3378246.8499999996</v>
      </c>
    </row>
    <row r="3871" spans="1:10" ht="24" x14ac:dyDescent="0.3">
      <c r="A3871" s="84" t="s">
        <v>8714</v>
      </c>
      <c r="B3871" s="85" t="s">
        <v>145</v>
      </c>
      <c r="C3871" s="85" t="s">
        <v>145</v>
      </c>
      <c r="D3871" s="85" t="s">
        <v>8715</v>
      </c>
      <c r="E3871" s="85" t="s">
        <v>100</v>
      </c>
      <c r="F3871" s="85" t="s">
        <v>336</v>
      </c>
      <c r="G3871" s="85" t="s">
        <v>337</v>
      </c>
      <c r="H3871" s="86" t="s">
        <v>118</v>
      </c>
      <c r="I3871" s="86">
        <v>45524</v>
      </c>
      <c r="J3871" s="87">
        <v>4654627.74</v>
      </c>
    </row>
    <row r="3872" spans="1:10" ht="24" x14ac:dyDescent="0.3">
      <c r="A3872" s="84" t="s">
        <v>8716</v>
      </c>
      <c r="B3872" s="85" t="s">
        <v>145</v>
      </c>
      <c r="C3872" s="85" t="s">
        <v>145</v>
      </c>
      <c r="D3872" s="85" t="s">
        <v>8717</v>
      </c>
      <c r="E3872" s="85" t="s">
        <v>100</v>
      </c>
      <c r="F3872" s="85" t="s">
        <v>100</v>
      </c>
      <c r="G3872" s="85" t="s">
        <v>100</v>
      </c>
      <c r="H3872" s="86" t="s">
        <v>118</v>
      </c>
      <c r="I3872" s="86">
        <v>45950</v>
      </c>
      <c r="J3872" s="87">
        <v>1661670</v>
      </c>
    </row>
    <row r="3873" spans="1:10" ht="24" x14ac:dyDescent="0.3">
      <c r="A3873" s="84" t="s">
        <v>8718</v>
      </c>
      <c r="B3873" s="85" t="s">
        <v>145</v>
      </c>
      <c r="C3873" s="85" t="s">
        <v>145</v>
      </c>
      <c r="D3873" s="85" t="s">
        <v>8719</v>
      </c>
      <c r="E3873" s="85" t="s">
        <v>100</v>
      </c>
      <c r="F3873" s="85" t="s">
        <v>196</v>
      </c>
      <c r="G3873" s="85" t="s">
        <v>8720</v>
      </c>
      <c r="H3873" s="86" t="s">
        <v>118</v>
      </c>
      <c r="I3873" s="86">
        <v>45159</v>
      </c>
      <c r="J3873" s="87">
        <v>4761873.9299999988</v>
      </c>
    </row>
    <row r="3874" spans="1:10" ht="24" x14ac:dyDescent="0.3">
      <c r="A3874" s="84" t="s">
        <v>8721</v>
      </c>
      <c r="B3874" s="85" t="s">
        <v>145</v>
      </c>
      <c r="C3874" s="85" t="s">
        <v>145</v>
      </c>
      <c r="D3874" s="85" t="s">
        <v>8722</v>
      </c>
      <c r="E3874" s="85" t="s">
        <v>100</v>
      </c>
      <c r="F3874" s="85" t="s">
        <v>100</v>
      </c>
      <c r="G3874" s="85" t="s">
        <v>100</v>
      </c>
      <c r="H3874" s="86" t="s">
        <v>118</v>
      </c>
      <c r="I3874" s="86">
        <v>45191</v>
      </c>
      <c r="J3874" s="87">
        <v>1585600</v>
      </c>
    </row>
    <row r="3875" spans="1:10" ht="24" x14ac:dyDescent="0.3">
      <c r="A3875" s="84" t="s">
        <v>8723</v>
      </c>
      <c r="B3875" s="85" t="s">
        <v>145</v>
      </c>
      <c r="C3875" s="85" t="s">
        <v>145</v>
      </c>
      <c r="D3875" s="85" t="s">
        <v>8724</v>
      </c>
      <c r="E3875" s="85" t="s">
        <v>100</v>
      </c>
      <c r="F3875" s="85" t="s">
        <v>135</v>
      </c>
      <c r="G3875" s="85" t="s">
        <v>136</v>
      </c>
      <c r="H3875" s="86" t="s">
        <v>118</v>
      </c>
      <c r="I3875" s="86">
        <v>45526</v>
      </c>
      <c r="J3875" s="87">
        <v>3486164.1800000011</v>
      </c>
    </row>
    <row r="3876" spans="1:10" ht="24" x14ac:dyDescent="0.3">
      <c r="A3876" s="84" t="s">
        <v>8725</v>
      </c>
      <c r="B3876" s="85" t="s">
        <v>145</v>
      </c>
      <c r="C3876" s="85" t="s">
        <v>145</v>
      </c>
      <c r="D3876" s="85" t="s">
        <v>8726</v>
      </c>
      <c r="E3876" s="85" t="s">
        <v>100</v>
      </c>
      <c r="F3876" s="85" t="s">
        <v>225</v>
      </c>
      <c r="G3876" s="85" t="s">
        <v>226</v>
      </c>
      <c r="H3876" s="86" t="s">
        <v>118</v>
      </c>
      <c r="I3876" s="86">
        <v>45161</v>
      </c>
      <c r="J3876" s="87">
        <v>3688895.94</v>
      </c>
    </row>
    <row r="3877" spans="1:10" ht="24" x14ac:dyDescent="0.3">
      <c r="A3877" s="84" t="s">
        <v>8727</v>
      </c>
      <c r="B3877" s="85" t="s">
        <v>145</v>
      </c>
      <c r="C3877" s="85" t="s">
        <v>145</v>
      </c>
      <c r="D3877" s="85" t="s">
        <v>8728</v>
      </c>
      <c r="E3877" s="85" t="s">
        <v>100</v>
      </c>
      <c r="F3877" s="85" t="s">
        <v>626</v>
      </c>
      <c r="G3877" s="85" t="s">
        <v>2380</v>
      </c>
      <c r="H3877" s="86" t="s">
        <v>118</v>
      </c>
      <c r="I3877" s="86">
        <v>45345</v>
      </c>
      <c r="J3877" s="87">
        <v>17505485.330000002</v>
      </c>
    </row>
    <row r="3878" spans="1:10" x14ac:dyDescent="0.3">
      <c r="A3878" s="84" t="s">
        <v>8729</v>
      </c>
      <c r="B3878" s="85" t="s">
        <v>145</v>
      </c>
      <c r="C3878" s="85" t="s">
        <v>145</v>
      </c>
      <c r="D3878" s="85" t="s">
        <v>8730</v>
      </c>
      <c r="E3878" s="85" t="s">
        <v>100</v>
      </c>
      <c r="F3878" s="85" t="s">
        <v>100</v>
      </c>
      <c r="G3878" s="85" t="s">
        <v>100</v>
      </c>
      <c r="H3878" s="86" t="s">
        <v>118</v>
      </c>
      <c r="I3878" s="86">
        <v>44432</v>
      </c>
      <c r="J3878" s="87">
        <v>2039200</v>
      </c>
    </row>
    <row r="3879" spans="1:10" ht="24" x14ac:dyDescent="0.3">
      <c r="A3879" s="84" t="s">
        <v>8731</v>
      </c>
      <c r="B3879" s="85" t="s">
        <v>188</v>
      </c>
      <c r="C3879" s="85" t="s">
        <v>188</v>
      </c>
      <c r="D3879" s="85" t="s">
        <v>8732</v>
      </c>
      <c r="E3879" s="85" t="s">
        <v>100</v>
      </c>
      <c r="F3879" s="85" t="s">
        <v>130</v>
      </c>
      <c r="G3879" s="85" t="s">
        <v>245</v>
      </c>
      <c r="H3879" s="86" t="s">
        <v>118</v>
      </c>
      <c r="I3879" s="86">
        <v>44798</v>
      </c>
      <c r="J3879" s="87">
        <v>43828518.880000003</v>
      </c>
    </row>
    <row r="3880" spans="1:10" ht="24" x14ac:dyDescent="0.3">
      <c r="A3880" s="84" t="s">
        <v>8733</v>
      </c>
      <c r="B3880" s="85" t="s">
        <v>145</v>
      </c>
      <c r="C3880" s="85" t="s">
        <v>145</v>
      </c>
      <c r="D3880" s="85" t="s">
        <v>8734</v>
      </c>
      <c r="E3880" s="85" t="s">
        <v>100</v>
      </c>
      <c r="F3880" s="85" t="s">
        <v>100</v>
      </c>
      <c r="G3880" s="85" t="s">
        <v>100</v>
      </c>
      <c r="H3880" s="86" t="s">
        <v>118</v>
      </c>
      <c r="I3880" s="86">
        <v>45229</v>
      </c>
      <c r="J3880" s="87">
        <v>616950</v>
      </c>
    </row>
    <row r="3881" spans="1:10" ht="48" x14ac:dyDescent="0.3">
      <c r="A3881" s="84" t="s">
        <v>8735</v>
      </c>
      <c r="B3881" s="85" t="s">
        <v>188</v>
      </c>
      <c r="C3881" s="85" t="s">
        <v>188</v>
      </c>
      <c r="D3881" s="85" t="s">
        <v>8736</v>
      </c>
      <c r="E3881" s="85" t="s">
        <v>100</v>
      </c>
      <c r="F3881" s="85" t="s">
        <v>122</v>
      </c>
      <c r="G3881" s="85" t="s">
        <v>498</v>
      </c>
      <c r="H3881" s="86" t="s">
        <v>118</v>
      </c>
      <c r="I3881" s="86">
        <v>44798</v>
      </c>
      <c r="J3881" s="87">
        <v>23328937.18</v>
      </c>
    </row>
    <row r="3882" spans="1:10" ht="48" x14ac:dyDescent="0.3">
      <c r="A3882" s="84" t="s">
        <v>8737</v>
      </c>
      <c r="B3882" s="85" t="s">
        <v>188</v>
      </c>
      <c r="C3882" s="85" t="s">
        <v>188</v>
      </c>
      <c r="D3882" s="85" t="s">
        <v>8738</v>
      </c>
      <c r="E3882" s="85" t="s">
        <v>100</v>
      </c>
      <c r="F3882" s="85" t="s">
        <v>130</v>
      </c>
      <c r="G3882" s="85" t="s">
        <v>252</v>
      </c>
      <c r="H3882" s="86" t="s">
        <v>118</v>
      </c>
      <c r="I3882" s="86">
        <v>44798</v>
      </c>
      <c r="J3882" s="87">
        <v>44704145.010000005</v>
      </c>
    </row>
    <row r="3883" spans="1:10" ht="24" x14ac:dyDescent="0.3">
      <c r="A3883" s="84" t="s">
        <v>8739</v>
      </c>
      <c r="B3883" s="85" t="s">
        <v>145</v>
      </c>
      <c r="C3883" s="85" t="s">
        <v>145</v>
      </c>
      <c r="D3883" s="85" t="s">
        <v>8740</v>
      </c>
      <c r="E3883" s="85" t="s">
        <v>100</v>
      </c>
      <c r="F3883" s="85" t="s">
        <v>100</v>
      </c>
      <c r="G3883" s="85" t="s">
        <v>100</v>
      </c>
      <c r="H3883" s="86" t="s">
        <v>118</v>
      </c>
      <c r="I3883" s="86">
        <v>45233</v>
      </c>
      <c r="J3883" s="87">
        <v>4100650</v>
      </c>
    </row>
    <row r="3884" spans="1:10" ht="24" x14ac:dyDescent="0.3">
      <c r="A3884" s="84" t="s">
        <v>8741</v>
      </c>
      <c r="B3884" s="85" t="s">
        <v>8742</v>
      </c>
      <c r="C3884" s="85" t="s">
        <v>8742</v>
      </c>
      <c r="D3884" s="85" t="s">
        <v>8743</v>
      </c>
      <c r="E3884" s="85" t="s">
        <v>1372</v>
      </c>
      <c r="F3884" s="85" t="s">
        <v>100</v>
      </c>
      <c r="G3884" s="85" t="s">
        <v>100</v>
      </c>
      <c r="H3884" s="86" t="s">
        <v>118</v>
      </c>
      <c r="I3884" s="86">
        <v>45107</v>
      </c>
      <c r="J3884" s="87">
        <v>10108446.49</v>
      </c>
    </row>
    <row r="3885" spans="1:10" x14ac:dyDescent="0.3">
      <c r="A3885" s="84" t="s">
        <v>8744</v>
      </c>
      <c r="B3885" s="85" t="s">
        <v>145</v>
      </c>
      <c r="C3885" s="85" t="s">
        <v>145</v>
      </c>
      <c r="D3885" s="85" t="s">
        <v>8745</v>
      </c>
      <c r="E3885" s="85" t="s">
        <v>100</v>
      </c>
      <c r="F3885" s="85" t="s">
        <v>100</v>
      </c>
      <c r="G3885" s="85" t="s">
        <v>100</v>
      </c>
      <c r="H3885" s="86" t="s">
        <v>118</v>
      </c>
      <c r="I3885" s="86">
        <v>45534</v>
      </c>
      <c r="J3885" s="87">
        <v>16006860</v>
      </c>
    </row>
    <row r="3886" spans="1:10" ht="24" x14ac:dyDescent="0.3">
      <c r="A3886" s="84" t="s">
        <v>8746</v>
      </c>
      <c r="B3886" s="85" t="s">
        <v>145</v>
      </c>
      <c r="C3886" s="85" t="s">
        <v>145</v>
      </c>
      <c r="D3886" s="85" t="s">
        <v>8747</v>
      </c>
      <c r="E3886" s="85" t="s">
        <v>100</v>
      </c>
      <c r="F3886" s="85" t="s">
        <v>817</v>
      </c>
      <c r="G3886" s="85" t="s">
        <v>2472</v>
      </c>
      <c r="H3886" s="86" t="s">
        <v>118</v>
      </c>
      <c r="I3886" s="86">
        <v>44805</v>
      </c>
      <c r="J3886" s="87">
        <v>12554529.000000002</v>
      </c>
    </row>
    <row r="3887" spans="1:10" ht="48" x14ac:dyDescent="0.3">
      <c r="A3887" s="84" t="s">
        <v>8748</v>
      </c>
      <c r="B3887" s="85" t="s">
        <v>115</v>
      </c>
      <c r="C3887" s="85" t="s">
        <v>115</v>
      </c>
      <c r="D3887" s="85" t="s">
        <v>8749</v>
      </c>
      <c r="E3887" s="85" t="s">
        <v>4463</v>
      </c>
      <c r="F3887" s="85" t="s">
        <v>135</v>
      </c>
      <c r="G3887" s="85" t="s">
        <v>136</v>
      </c>
      <c r="H3887" s="86" t="s">
        <v>118</v>
      </c>
      <c r="I3887" s="86">
        <v>45352</v>
      </c>
      <c r="J3887" s="87">
        <v>14626465.880000001</v>
      </c>
    </row>
    <row r="3888" spans="1:10" ht="36" x14ac:dyDescent="0.3">
      <c r="A3888" s="84" t="s">
        <v>8750</v>
      </c>
      <c r="B3888" s="85" t="s">
        <v>4741</v>
      </c>
      <c r="C3888" s="85" t="s">
        <v>4741</v>
      </c>
      <c r="D3888" s="85" t="s">
        <v>8751</v>
      </c>
      <c r="E3888" s="85" t="s">
        <v>100</v>
      </c>
      <c r="F3888" s="85" t="s">
        <v>100</v>
      </c>
      <c r="G3888" s="85" t="s">
        <v>100</v>
      </c>
      <c r="H3888" s="86" t="s">
        <v>118</v>
      </c>
      <c r="I3888" s="86">
        <v>45536</v>
      </c>
      <c r="J3888" s="87">
        <v>5680394</v>
      </c>
    </row>
    <row r="3889" spans="1:10" ht="24" x14ac:dyDescent="0.3">
      <c r="A3889" s="84" t="s">
        <v>8752</v>
      </c>
      <c r="B3889" s="85" t="s">
        <v>145</v>
      </c>
      <c r="C3889" s="85" t="s">
        <v>145</v>
      </c>
      <c r="D3889" s="85" t="s">
        <v>8753</v>
      </c>
      <c r="E3889" s="85" t="s">
        <v>100</v>
      </c>
      <c r="F3889" s="85" t="s">
        <v>135</v>
      </c>
      <c r="G3889" s="85" t="s">
        <v>136</v>
      </c>
      <c r="H3889" s="86" t="s">
        <v>118</v>
      </c>
      <c r="I3889" s="86">
        <v>45904</v>
      </c>
      <c r="J3889" s="87">
        <v>1047428.54</v>
      </c>
    </row>
    <row r="3890" spans="1:10" ht="24" x14ac:dyDescent="0.3">
      <c r="A3890" s="84" t="s">
        <v>8754</v>
      </c>
      <c r="B3890" s="85" t="s">
        <v>145</v>
      </c>
      <c r="C3890" s="85" t="s">
        <v>145</v>
      </c>
      <c r="D3890" s="85" t="s">
        <v>8755</v>
      </c>
      <c r="E3890" s="85" t="s">
        <v>100</v>
      </c>
      <c r="F3890" s="85" t="s">
        <v>100</v>
      </c>
      <c r="G3890" s="85" t="s">
        <v>100</v>
      </c>
      <c r="H3890" s="86" t="s">
        <v>118</v>
      </c>
      <c r="I3890" s="86">
        <v>45021</v>
      </c>
      <c r="J3890" s="87">
        <v>1681940</v>
      </c>
    </row>
    <row r="3891" spans="1:10" ht="24" x14ac:dyDescent="0.3">
      <c r="A3891" s="84" t="s">
        <v>8756</v>
      </c>
      <c r="B3891" s="85" t="s">
        <v>145</v>
      </c>
      <c r="C3891" s="85" t="s">
        <v>145</v>
      </c>
      <c r="D3891" s="85" t="s">
        <v>8757</v>
      </c>
      <c r="E3891" s="85" t="s">
        <v>100</v>
      </c>
      <c r="F3891" s="85" t="s">
        <v>336</v>
      </c>
      <c r="G3891" s="85" t="s">
        <v>337</v>
      </c>
      <c r="H3891" s="86" t="s">
        <v>118</v>
      </c>
      <c r="I3891" s="86">
        <v>45175</v>
      </c>
      <c r="J3891" s="87">
        <v>6034991.8699999992</v>
      </c>
    </row>
    <row r="3892" spans="1:10" x14ac:dyDescent="0.3">
      <c r="A3892" s="84" t="s">
        <v>8758</v>
      </c>
      <c r="B3892" s="85" t="s">
        <v>145</v>
      </c>
      <c r="C3892" s="85" t="s">
        <v>145</v>
      </c>
      <c r="D3892" s="85" t="s">
        <v>8759</v>
      </c>
      <c r="E3892" s="85" t="s">
        <v>100</v>
      </c>
      <c r="F3892" s="85" t="s">
        <v>100</v>
      </c>
      <c r="G3892" s="85" t="s">
        <v>100</v>
      </c>
      <c r="H3892" s="86" t="s">
        <v>118</v>
      </c>
      <c r="I3892" s="86">
        <v>44873</v>
      </c>
      <c r="J3892" s="87">
        <v>4853110</v>
      </c>
    </row>
    <row r="3893" spans="1:10" ht="36" x14ac:dyDescent="0.3">
      <c r="A3893" s="84" t="s">
        <v>8760</v>
      </c>
      <c r="B3893" s="85" t="s">
        <v>145</v>
      </c>
      <c r="C3893" s="85" t="s">
        <v>145</v>
      </c>
      <c r="D3893" s="85" t="s">
        <v>8761</v>
      </c>
      <c r="E3893" s="85" t="s">
        <v>100</v>
      </c>
      <c r="F3893" s="85" t="s">
        <v>158</v>
      </c>
      <c r="G3893" s="85" t="s">
        <v>385</v>
      </c>
      <c r="H3893" s="86" t="s">
        <v>118</v>
      </c>
      <c r="I3893" s="86">
        <v>45545</v>
      </c>
      <c r="J3893" s="87">
        <v>6956945.6200000001</v>
      </c>
    </row>
    <row r="3894" spans="1:10" ht="48" x14ac:dyDescent="0.3">
      <c r="A3894" s="84" t="s">
        <v>8762</v>
      </c>
      <c r="B3894" s="85" t="s">
        <v>8763</v>
      </c>
      <c r="C3894" s="85" t="s">
        <v>8388</v>
      </c>
      <c r="D3894" s="85" t="s">
        <v>8764</v>
      </c>
      <c r="E3894" s="85" t="s">
        <v>100</v>
      </c>
      <c r="F3894" s="85" t="s">
        <v>196</v>
      </c>
      <c r="G3894" s="85" t="s">
        <v>8765</v>
      </c>
      <c r="H3894" s="86" t="s">
        <v>118</v>
      </c>
      <c r="I3894" s="86">
        <v>45545</v>
      </c>
      <c r="J3894" s="87">
        <v>4674000</v>
      </c>
    </row>
    <row r="3895" spans="1:10" ht="24" x14ac:dyDescent="0.3">
      <c r="A3895" s="84" t="s">
        <v>8766</v>
      </c>
      <c r="B3895" s="85" t="s">
        <v>145</v>
      </c>
      <c r="C3895" s="85" t="s">
        <v>145</v>
      </c>
      <c r="D3895" s="85" t="s">
        <v>8767</v>
      </c>
      <c r="E3895" s="85" t="s">
        <v>100</v>
      </c>
      <c r="F3895" s="85" t="s">
        <v>878</v>
      </c>
      <c r="G3895" s="85" t="s">
        <v>2203</v>
      </c>
      <c r="H3895" s="86" t="s">
        <v>118</v>
      </c>
      <c r="I3895" s="86">
        <v>45180</v>
      </c>
      <c r="J3895" s="87">
        <v>4906156.5999999987</v>
      </c>
    </row>
    <row r="3896" spans="1:10" ht="24" x14ac:dyDescent="0.3">
      <c r="A3896" s="84" t="s">
        <v>8768</v>
      </c>
      <c r="B3896" s="85" t="s">
        <v>145</v>
      </c>
      <c r="C3896" s="85" t="s">
        <v>145</v>
      </c>
      <c r="D3896" s="85" t="s">
        <v>8769</v>
      </c>
      <c r="E3896" s="85" t="s">
        <v>8770</v>
      </c>
      <c r="F3896" s="85" t="s">
        <v>100</v>
      </c>
      <c r="G3896" s="85" t="s">
        <v>100</v>
      </c>
      <c r="H3896" s="86" t="s">
        <v>118</v>
      </c>
      <c r="I3896" s="86">
        <v>45182</v>
      </c>
      <c r="J3896" s="87">
        <v>130000000.00000003</v>
      </c>
    </row>
    <row r="3897" spans="1:10" ht="24" x14ac:dyDescent="0.3">
      <c r="A3897" s="84" t="s">
        <v>8771</v>
      </c>
      <c r="B3897" s="85" t="s">
        <v>145</v>
      </c>
      <c r="C3897" s="85" t="s">
        <v>145</v>
      </c>
      <c r="D3897" s="85" t="s">
        <v>8772</v>
      </c>
      <c r="E3897" s="85" t="s">
        <v>100</v>
      </c>
      <c r="F3897" s="85" t="s">
        <v>100</v>
      </c>
      <c r="G3897" s="85" t="s">
        <v>100</v>
      </c>
      <c r="H3897" s="86" t="s">
        <v>118</v>
      </c>
      <c r="I3897" s="86">
        <v>45246</v>
      </c>
      <c r="J3897" s="87">
        <v>645480</v>
      </c>
    </row>
    <row r="3898" spans="1:10" ht="24" x14ac:dyDescent="0.3">
      <c r="A3898" s="84" t="s">
        <v>8773</v>
      </c>
      <c r="B3898" s="85" t="s">
        <v>145</v>
      </c>
      <c r="C3898" s="85" t="s">
        <v>145</v>
      </c>
      <c r="D3898" s="85" t="s">
        <v>8774</v>
      </c>
      <c r="E3898" s="85" t="s">
        <v>100</v>
      </c>
      <c r="F3898" s="85" t="s">
        <v>336</v>
      </c>
      <c r="G3898" s="85" t="s">
        <v>1969</v>
      </c>
      <c r="H3898" s="86" t="s">
        <v>118</v>
      </c>
      <c r="I3898" s="86">
        <v>45182</v>
      </c>
      <c r="J3898" s="87">
        <v>4085988.71</v>
      </c>
    </row>
    <row r="3899" spans="1:10" ht="48" x14ac:dyDescent="0.3">
      <c r="A3899" s="84" t="s">
        <v>8775</v>
      </c>
      <c r="B3899" s="85" t="s">
        <v>188</v>
      </c>
      <c r="C3899" s="85" t="s">
        <v>188</v>
      </c>
      <c r="D3899" s="85" t="s">
        <v>8776</v>
      </c>
      <c r="E3899" s="85" t="s">
        <v>100</v>
      </c>
      <c r="F3899" s="85" t="s">
        <v>122</v>
      </c>
      <c r="G3899" s="85" t="s">
        <v>8777</v>
      </c>
      <c r="H3899" s="86" t="s">
        <v>118</v>
      </c>
      <c r="I3899" s="86">
        <v>45729</v>
      </c>
      <c r="J3899" s="87">
        <v>3411276.16</v>
      </c>
    </row>
    <row r="3900" spans="1:10" ht="24" x14ac:dyDescent="0.3">
      <c r="A3900" s="84" t="s">
        <v>8778</v>
      </c>
      <c r="B3900" s="85" t="s">
        <v>8779</v>
      </c>
      <c r="C3900" s="85" t="s">
        <v>3654</v>
      </c>
      <c r="D3900" s="85" t="s">
        <v>8780</v>
      </c>
      <c r="E3900" s="85" t="s">
        <v>100</v>
      </c>
      <c r="F3900" s="85" t="s">
        <v>158</v>
      </c>
      <c r="G3900" s="85" t="s">
        <v>8781</v>
      </c>
      <c r="H3900" s="86" t="s">
        <v>118</v>
      </c>
      <c r="I3900" s="86">
        <v>45182</v>
      </c>
      <c r="J3900" s="87">
        <v>12595927.440000001</v>
      </c>
    </row>
    <row r="3901" spans="1:10" ht="24" x14ac:dyDescent="0.3">
      <c r="A3901" s="84" t="s">
        <v>8782</v>
      </c>
      <c r="B3901" s="85" t="s">
        <v>145</v>
      </c>
      <c r="C3901" s="85" t="s">
        <v>145</v>
      </c>
      <c r="D3901" s="85" t="s">
        <v>8783</v>
      </c>
      <c r="E3901" s="85" t="s">
        <v>100</v>
      </c>
      <c r="F3901" s="85" t="s">
        <v>207</v>
      </c>
      <c r="G3901" s="85" t="s">
        <v>792</v>
      </c>
      <c r="H3901" s="86" t="s">
        <v>118</v>
      </c>
      <c r="I3901" s="86">
        <v>44818</v>
      </c>
      <c r="J3901" s="87">
        <v>4551952.5600000005</v>
      </c>
    </row>
    <row r="3902" spans="1:10" ht="36" x14ac:dyDescent="0.3">
      <c r="A3902" s="84" t="s">
        <v>8784</v>
      </c>
      <c r="B3902" s="85" t="s">
        <v>4741</v>
      </c>
      <c r="C3902" s="85" t="s">
        <v>4741</v>
      </c>
      <c r="D3902" s="85" t="s">
        <v>8785</v>
      </c>
      <c r="E3902" s="85" t="s">
        <v>8786</v>
      </c>
      <c r="F3902" s="85" t="s">
        <v>100</v>
      </c>
      <c r="G3902" s="85" t="s">
        <v>100</v>
      </c>
      <c r="H3902" s="86" t="s">
        <v>118</v>
      </c>
      <c r="I3902" s="86">
        <v>45551</v>
      </c>
      <c r="J3902" s="87">
        <v>13446339.189999999</v>
      </c>
    </row>
    <row r="3903" spans="1:10" x14ac:dyDescent="0.3">
      <c r="A3903" s="84" t="s">
        <v>8787</v>
      </c>
      <c r="B3903" s="85" t="s">
        <v>145</v>
      </c>
      <c r="C3903" s="85" t="s">
        <v>145</v>
      </c>
      <c r="D3903" s="85" t="s">
        <v>7855</v>
      </c>
      <c r="E3903" s="85" t="s">
        <v>100</v>
      </c>
      <c r="F3903" s="85" t="s">
        <v>100</v>
      </c>
      <c r="G3903" s="85" t="s">
        <v>100</v>
      </c>
      <c r="H3903" s="86" t="s">
        <v>118</v>
      </c>
      <c r="I3903" s="86">
        <v>45642</v>
      </c>
      <c r="J3903" s="87">
        <v>1268370</v>
      </c>
    </row>
    <row r="3904" spans="1:10" ht="48" x14ac:dyDescent="0.3">
      <c r="A3904" s="84" t="s">
        <v>8788</v>
      </c>
      <c r="B3904" s="85" t="s">
        <v>3382</v>
      </c>
      <c r="C3904" s="85" t="s">
        <v>3382</v>
      </c>
      <c r="D3904" s="85" t="s">
        <v>8789</v>
      </c>
      <c r="E3904" s="85" t="s">
        <v>100</v>
      </c>
      <c r="F3904" s="85" t="s">
        <v>981</v>
      </c>
      <c r="G3904" s="85" t="s">
        <v>8790</v>
      </c>
      <c r="H3904" s="86" t="s">
        <v>118</v>
      </c>
      <c r="I3904" s="86">
        <v>46097</v>
      </c>
      <c r="J3904" s="87">
        <v>549375.75</v>
      </c>
    </row>
    <row r="3905" spans="1:10" ht="24" x14ac:dyDescent="0.3">
      <c r="A3905" s="84" t="s">
        <v>8791</v>
      </c>
      <c r="B3905" s="85" t="s">
        <v>145</v>
      </c>
      <c r="C3905" s="85" t="s">
        <v>145</v>
      </c>
      <c r="D3905" s="85" t="s">
        <v>8792</v>
      </c>
      <c r="E3905" s="85" t="s">
        <v>100</v>
      </c>
      <c r="F3905" s="85" t="s">
        <v>196</v>
      </c>
      <c r="G3905" s="85" t="s">
        <v>3165</v>
      </c>
      <c r="H3905" s="86" t="s">
        <v>118</v>
      </c>
      <c r="I3905" s="86">
        <v>45733</v>
      </c>
      <c r="J3905" s="87">
        <v>8600202.1999999993</v>
      </c>
    </row>
    <row r="3906" spans="1:10" x14ac:dyDescent="0.3">
      <c r="A3906" s="84" t="s">
        <v>8793</v>
      </c>
      <c r="B3906" s="85" t="s">
        <v>145</v>
      </c>
      <c r="C3906" s="85" t="s">
        <v>145</v>
      </c>
      <c r="D3906" s="85" t="s">
        <v>8794</v>
      </c>
      <c r="E3906" s="85" t="s">
        <v>100</v>
      </c>
      <c r="F3906" s="85" t="s">
        <v>336</v>
      </c>
      <c r="G3906" s="85" t="s">
        <v>1969</v>
      </c>
      <c r="H3906" s="86" t="s">
        <v>118</v>
      </c>
      <c r="I3906" s="86">
        <v>45187</v>
      </c>
      <c r="J3906" s="87">
        <v>3452903.0600000005</v>
      </c>
    </row>
    <row r="3907" spans="1:10" ht="24" x14ac:dyDescent="0.3">
      <c r="A3907" s="84" t="s">
        <v>8795</v>
      </c>
      <c r="B3907" s="85" t="s">
        <v>8796</v>
      </c>
      <c r="C3907" s="85" t="s">
        <v>142</v>
      </c>
      <c r="D3907" s="85" t="s">
        <v>8797</v>
      </c>
      <c r="E3907" s="85" t="s">
        <v>100</v>
      </c>
      <c r="F3907" s="85" t="s">
        <v>336</v>
      </c>
      <c r="G3907" s="85" t="s">
        <v>8798</v>
      </c>
      <c r="H3907" s="86" t="s">
        <v>118</v>
      </c>
      <c r="I3907" s="86">
        <v>45734</v>
      </c>
      <c r="J3907" s="87">
        <v>3266711.98</v>
      </c>
    </row>
    <row r="3908" spans="1:10" ht="36" x14ac:dyDescent="0.3">
      <c r="A3908" s="84" t="s">
        <v>8799</v>
      </c>
      <c r="B3908" s="85" t="s">
        <v>188</v>
      </c>
      <c r="C3908" s="85" t="s">
        <v>188</v>
      </c>
      <c r="D3908" s="85" t="s">
        <v>8800</v>
      </c>
      <c r="E3908" s="85" t="s">
        <v>126</v>
      </c>
      <c r="F3908" s="85" t="s">
        <v>100</v>
      </c>
      <c r="G3908" s="85" t="s">
        <v>100</v>
      </c>
      <c r="H3908" s="86" t="s">
        <v>118</v>
      </c>
      <c r="I3908" s="86">
        <v>44823</v>
      </c>
      <c r="J3908" s="87">
        <v>20962652.960000001</v>
      </c>
    </row>
    <row r="3909" spans="1:10" ht="48" x14ac:dyDescent="0.3">
      <c r="A3909" s="84" t="s">
        <v>8801</v>
      </c>
      <c r="B3909" s="85" t="s">
        <v>145</v>
      </c>
      <c r="C3909" s="85" t="s">
        <v>145</v>
      </c>
      <c r="D3909" s="85" t="s">
        <v>8802</v>
      </c>
      <c r="E3909" s="85" t="s">
        <v>100</v>
      </c>
      <c r="F3909" s="85" t="s">
        <v>890</v>
      </c>
      <c r="G3909" s="85" t="s">
        <v>8123</v>
      </c>
      <c r="H3909" s="86" t="s">
        <v>118</v>
      </c>
      <c r="I3909" s="86">
        <v>45554</v>
      </c>
      <c r="J3909" s="87">
        <v>6240410.4100000001</v>
      </c>
    </row>
    <row r="3910" spans="1:10" ht="48" x14ac:dyDescent="0.3">
      <c r="A3910" s="84" t="s">
        <v>8803</v>
      </c>
      <c r="B3910" s="85" t="s">
        <v>8804</v>
      </c>
      <c r="C3910" s="85" t="s">
        <v>120</v>
      </c>
      <c r="D3910" s="85" t="s">
        <v>8805</v>
      </c>
      <c r="E3910" s="85" t="s">
        <v>3312</v>
      </c>
      <c r="F3910" s="85" t="s">
        <v>100</v>
      </c>
      <c r="G3910" s="85" t="s">
        <v>100</v>
      </c>
      <c r="H3910" s="86" t="s">
        <v>118</v>
      </c>
      <c r="I3910" s="86">
        <v>45341</v>
      </c>
      <c r="J3910" s="87">
        <v>47211749.629999995</v>
      </c>
    </row>
    <row r="3911" spans="1:10" ht="36" x14ac:dyDescent="0.3">
      <c r="A3911" s="84" t="s">
        <v>8806</v>
      </c>
      <c r="B3911" s="85" t="s">
        <v>145</v>
      </c>
      <c r="C3911" s="85" t="s">
        <v>145</v>
      </c>
      <c r="D3911" s="85" t="s">
        <v>8807</v>
      </c>
      <c r="E3911" s="85" t="s">
        <v>100</v>
      </c>
      <c r="F3911" s="85" t="s">
        <v>3281</v>
      </c>
      <c r="G3911" s="85" t="s">
        <v>3282</v>
      </c>
      <c r="H3911" s="86" t="s">
        <v>118</v>
      </c>
      <c r="I3911" s="86">
        <v>45554</v>
      </c>
      <c r="J3911" s="87">
        <v>1852703.0500000003</v>
      </c>
    </row>
    <row r="3912" spans="1:10" ht="24" x14ac:dyDescent="0.3">
      <c r="A3912" s="84" t="s">
        <v>8808</v>
      </c>
      <c r="B3912" s="85" t="s">
        <v>145</v>
      </c>
      <c r="C3912" s="85" t="s">
        <v>145</v>
      </c>
      <c r="D3912" s="85" t="s">
        <v>8809</v>
      </c>
      <c r="E3912" s="85" t="s">
        <v>100</v>
      </c>
      <c r="F3912" s="85" t="s">
        <v>100</v>
      </c>
      <c r="G3912" s="85" t="s">
        <v>100</v>
      </c>
      <c r="H3912" s="86" t="s">
        <v>118</v>
      </c>
      <c r="I3912" s="86">
        <v>46072</v>
      </c>
      <c r="J3912" s="87">
        <v>822680</v>
      </c>
    </row>
    <row r="3913" spans="1:10" ht="24" x14ac:dyDescent="0.3">
      <c r="A3913" s="84" t="s">
        <v>8810</v>
      </c>
      <c r="B3913" s="85" t="s">
        <v>145</v>
      </c>
      <c r="C3913" s="85" t="s">
        <v>145</v>
      </c>
      <c r="D3913" s="85" t="s">
        <v>8811</v>
      </c>
      <c r="E3913" s="85" t="s">
        <v>100</v>
      </c>
      <c r="F3913" s="85" t="s">
        <v>162</v>
      </c>
      <c r="G3913" s="85" t="s">
        <v>1095</v>
      </c>
      <c r="H3913" s="86" t="s">
        <v>118</v>
      </c>
      <c r="I3913" s="86">
        <v>44824</v>
      </c>
      <c r="J3913" s="87">
        <v>4828596.09</v>
      </c>
    </row>
    <row r="3914" spans="1:10" ht="24" x14ac:dyDescent="0.3">
      <c r="A3914" s="84" t="s">
        <v>8812</v>
      </c>
      <c r="B3914" s="85" t="s">
        <v>145</v>
      </c>
      <c r="C3914" s="85" t="s">
        <v>145</v>
      </c>
      <c r="D3914" s="85" t="s">
        <v>8813</v>
      </c>
      <c r="E3914" s="85" t="s">
        <v>100</v>
      </c>
      <c r="F3914" s="85" t="s">
        <v>203</v>
      </c>
      <c r="G3914" s="85" t="s">
        <v>4837</v>
      </c>
      <c r="H3914" s="86" t="s">
        <v>118</v>
      </c>
      <c r="I3914" s="86">
        <v>45555</v>
      </c>
      <c r="J3914" s="87">
        <v>2952880.379999999</v>
      </c>
    </row>
    <row r="3915" spans="1:10" ht="24" x14ac:dyDescent="0.3">
      <c r="A3915" s="84" t="s">
        <v>8814</v>
      </c>
      <c r="B3915" s="85" t="s">
        <v>145</v>
      </c>
      <c r="C3915" s="85" t="s">
        <v>145</v>
      </c>
      <c r="D3915" s="85" t="s">
        <v>8815</v>
      </c>
      <c r="E3915" s="85" t="s">
        <v>100</v>
      </c>
      <c r="F3915" s="85" t="s">
        <v>8060</v>
      </c>
      <c r="G3915" s="85" t="s">
        <v>8061</v>
      </c>
      <c r="H3915" s="86" t="s">
        <v>118</v>
      </c>
      <c r="I3915" s="86">
        <v>45736</v>
      </c>
      <c r="J3915" s="87">
        <v>3145922.5599999991</v>
      </c>
    </row>
    <row r="3916" spans="1:10" ht="24" x14ac:dyDescent="0.3">
      <c r="A3916" s="84" t="s">
        <v>8816</v>
      </c>
      <c r="B3916" s="85" t="s">
        <v>145</v>
      </c>
      <c r="C3916" s="85" t="s">
        <v>145</v>
      </c>
      <c r="D3916" s="85" t="s">
        <v>8817</v>
      </c>
      <c r="E3916" s="85" t="s">
        <v>100</v>
      </c>
      <c r="F3916" s="85" t="s">
        <v>130</v>
      </c>
      <c r="G3916" s="85" t="s">
        <v>170</v>
      </c>
      <c r="H3916" s="86" t="s">
        <v>118</v>
      </c>
      <c r="I3916" s="86">
        <v>45372</v>
      </c>
      <c r="J3916" s="87">
        <v>3392281.0799999996</v>
      </c>
    </row>
    <row r="3917" spans="1:10" ht="24" x14ac:dyDescent="0.3">
      <c r="A3917" s="84" t="s">
        <v>8818</v>
      </c>
      <c r="B3917" s="85" t="s">
        <v>145</v>
      </c>
      <c r="C3917" s="85" t="s">
        <v>145</v>
      </c>
      <c r="D3917" s="85" t="s">
        <v>8819</v>
      </c>
      <c r="E3917" s="85" t="s">
        <v>100</v>
      </c>
      <c r="F3917" s="85" t="s">
        <v>100</v>
      </c>
      <c r="G3917" s="85" t="s">
        <v>100</v>
      </c>
      <c r="H3917" s="86" t="s">
        <v>118</v>
      </c>
      <c r="I3917" s="86">
        <v>45007</v>
      </c>
      <c r="J3917" s="87">
        <v>1292550</v>
      </c>
    </row>
    <row r="3918" spans="1:10" ht="24" x14ac:dyDescent="0.3">
      <c r="A3918" s="84" t="s">
        <v>8820</v>
      </c>
      <c r="B3918" s="85" t="s">
        <v>145</v>
      </c>
      <c r="C3918" s="85" t="s">
        <v>145</v>
      </c>
      <c r="D3918" s="85" t="s">
        <v>8821</v>
      </c>
      <c r="E3918" s="85" t="s">
        <v>100</v>
      </c>
      <c r="F3918" s="85" t="s">
        <v>162</v>
      </c>
      <c r="G3918" s="85" t="s">
        <v>163</v>
      </c>
      <c r="H3918" s="86" t="s">
        <v>118</v>
      </c>
      <c r="I3918" s="86">
        <v>45558</v>
      </c>
      <c r="J3918" s="87">
        <v>986960.82</v>
      </c>
    </row>
    <row r="3919" spans="1:10" ht="36" x14ac:dyDescent="0.3">
      <c r="A3919" s="84" t="s">
        <v>8822</v>
      </c>
      <c r="B3919" s="85" t="s">
        <v>145</v>
      </c>
      <c r="C3919" s="85" t="s">
        <v>145</v>
      </c>
      <c r="D3919" s="85" t="s">
        <v>8823</v>
      </c>
      <c r="E3919" s="85" t="s">
        <v>100</v>
      </c>
      <c r="F3919" s="85" t="s">
        <v>336</v>
      </c>
      <c r="G3919" s="85" t="s">
        <v>1969</v>
      </c>
      <c r="H3919" s="86" t="s">
        <v>118</v>
      </c>
      <c r="I3919" s="86">
        <v>45924</v>
      </c>
      <c r="J3919" s="87">
        <v>239966.84</v>
      </c>
    </row>
    <row r="3920" spans="1:10" ht="36" x14ac:dyDescent="0.3">
      <c r="A3920" s="84" t="s">
        <v>8824</v>
      </c>
      <c r="B3920" s="85" t="s">
        <v>145</v>
      </c>
      <c r="C3920" s="85" t="s">
        <v>145</v>
      </c>
      <c r="D3920" s="85" t="s">
        <v>8825</v>
      </c>
      <c r="E3920" s="85" t="s">
        <v>100</v>
      </c>
      <c r="F3920" s="85" t="s">
        <v>8826</v>
      </c>
      <c r="G3920" s="85" t="s">
        <v>8827</v>
      </c>
      <c r="H3920" s="86" t="s">
        <v>118</v>
      </c>
      <c r="I3920" s="86">
        <v>45195</v>
      </c>
      <c r="J3920" s="87">
        <v>3999914.76</v>
      </c>
    </row>
    <row r="3921" spans="1:10" ht="36" x14ac:dyDescent="0.3">
      <c r="A3921" s="84" t="s">
        <v>8828</v>
      </c>
      <c r="B3921" s="85" t="s">
        <v>145</v>
      </c>
      <c r="C3921" s="85" t="s">
        <v>145</v>
      </c>
      <c r="D3921" s="85" t="s">
        <v>8829</v>
      </c>
      <c r="E3921" s="85" t="s">
        <v>100</v>
      </c>
      <c r="F3921" s="85" t="s">
        <v>135</v>
      </c>
      <c r="G3921" s="85" t="s">
        <v>136</v>
      </c>
      <c r="H3921" s="86" t="s">
        <v>118</v>
      </c>
      <c r="I3921" s="86">
        <v>45378</v>
      </c>
      <c r="J3921" s="87">
        <v>4485818.2699999996</v>
      </c>
    </row>
    <row r="3922" spans="1:10" ht="36" x14ac:dyDescent="0.3">
      <c r="A3922" s="84" t="s">
        <v>8830</v>
      </c>
      <c r="B3922" s="85" t="s">
        <v>145</v>
      </c>
      <c r="C3922" s="85" t="s">
        <v>145</v>
      </c>
      <c r="D3922" s="85" t="s">
        <v>8831</v>
      </c>
      <c r="E3922" s="85" t="s">
        <v>100</v>
      </c>
      <c r="F3922" s="85" t="s">
        <v>130</v>
      </c>
      <c r="G3922" s="85" t="s">
        <v>537</v>
      </c>
      <c r="H3922" s="86" t="s">
        <v>118</v>
      </c>
      <c r="I3922" s="86">
        <v>45378</v>
      </c>
      <c r="J3922" s="87">
        <v>5926295.8299999991</v>
      </c>
    </row>
    <row r="3923" spans="1:10" x14ac:dyDescent="0.3">
      <c r="A3923" s="84" t="s">
        <v>8832</v>
      </c>
      <c r="B3923" s="85" t="s">
        <v>145</v>
      </c>
      <c r="C3923" s="85" t="s">
        <v>145</v>
      </c>
      <c r="D3923" s="85" t="s">
        <v>8833</v>
      </c>
      <c r="E3923" s="85" t="s">
        <v>100</v>
      </c>
      <c r="F3923" s="85" t="s">
        <v>100</v>
      </c>
      <c r="G3923" s="85" t="s">
        <v>100</v>
      </c>
      <c r="H3923" s="86" t="s">
        <v>118</v>
      </c>
      <c r="I3923" s="86">
        <v>45743</v>
      </c>
      <c r="J3923" s="87">
        <v>1648630</v>
      </c>
    </row>
    <row r="3924" spans="1:10" ht="24" x14ac:dyDescent="0.3">
      <c r="A3924" s="84" t="s">
        <v>8834</v>
      </c>
      <c r="B3924" s="85" t="s">
        <v>145</v>
      </c>
      <c r="C3924" s="85" t="s">
        <v>145</v>
      </c>
      <c r="D3924" s="85" t="s">
        <v>8835</v>
      </c>
      <c r="E3924" s="85" t="s">
        <v>100</v>
      </c>
      <c r="F3924" s="85" t="s">
        <v>100</v>
      </c>
      <c r="G3924" s="85" t="s">
        <v>100</v>
      </c>
      <c r="H3924" s="86" t="s">
        <v>118</v>
      </c>
      <c r="I3924" s="86">
        <v>45257</v>
      </c>
      <c r="J3924" s="87">
        <v>15291650</v>
      </c>
    </row>
    <row r="3925" spans="1:10" ht="36" x14ac:dyDescent="0.3">
      <c r="A3925" s="84" t="s">
        <v>8836</v>
      </c>
      <c r="B3925" s="85" t="s">
        <v>145</v>
      </c>
      <c r="C3925" s="85" t="s">
        <v>145</v>
      </c>
      <c r="D3925" s="85" t="s">
        <v>8837</v>
      </c>
      <c r="E3925" s="85" t="s">
        <v>100</v>
      </c>
      <c r="F3925" s="85" t="s">
        <v>492</v>
      </c>
      <c r="G3925" s="85" t="s">
        <v>635</v>
      </c>
      <c r="H3925" s="86" t="s">
        <v>118</v>
      </c>
      <c r="I3925" s="86">
        <v>44832</v>
      </c>
      <c r="J3925" s="87">
        <v>16502998.16</v>
      </c>
    </row>
    <row r="3926" spans="1:10" ht="24" x14ac:dyDescent="0.3">
      <c r="A3926" s="84" t="s">
        <v>8838</v>
      </c>
      <c r="B3926" s="85" t="s">
        <v>145</v>
      </c>
      <c r="C3926" s="85" t="s">
        <v>145</v>
      </c>
      <c r="D3926" s="85" t="s">
        <v>8839</v>
      </c>
      <c r="E3926" s="85" t="s">
        <v>100</v>
      </c>
      <c r="F3926" s="85" t="s">
        <v>100</v>
      </c>
      <c r="G3926" s="85" t="s">
        <v>100</v>
      </c>
      <c r="H3926" s="86" t="s">
        <v>118</v>
      </c>
      <c r="I3926" s="86">
        <v>45320</v>
      </c>
      <c r="J3926" s="87">
        <v>98490</v>
      </c>
    </row>
    <row r="3927" spans="1:10" ht="24" x14ac:dyDescent="0.3">
      <c r="A3927" s="84" t="s">
        <v>8840</v>
      </c>
      <c r="B3927" s="85" t="s">
        <v>145</v>
      </c>
      <c r="C3927" s="85" t="s">
        <v>145</v>
      </c>
      <c r="D3927" s="85" t="s">
        <v>8841</v>
      </c>
      <c r="E3927" s="85" t="s">
        <v>100</v>
      </c>
      <c r="F3927" s="85" t="s">
        <v>100</v>
      </c>
      <c r="G3927" s="85" t="s">
        <v>100</v>
      </c>
      <c r="H3927" s="86" t="s">
        <v>118</v>
      </c>
      <c r="I3927" s="86">
        <v>45259</v>
      </c>
      <c r="J3927" s="87">
        <v>132000</v>
      </c>
    </row>
    <row r="3928" spans="1:10" ht="48" x14ac:dyDescent="0.3">
      <c r="A3928" s="84" t="s">
        <v>8842</v>
      </c>
      <c r="B3928" s="85" t="s">
        <v>145</v>
      </c>
      <c r="C3928" s="85" t="s">
        <v>145</v>
      </c>
      <c r="D3928" s="85" t="s">
        <v>8843</v>
      </c>
      <c r="E3928" s="85" t="s">
        <v>100</v>
      </c>
      <c r="F3928" s="85" t="s">
        <v>130</v>
      </c>
      <c r="G3928" s="85" t="s">
        <v>510</v>
      </c>
      <c r="H3928" s="86" t="s">
        <v>118</v>
      </c>
      <c r="I3928" s="86">
        <v>45744</v>
      </c>
      <c r="J3928" s="87">
        <v>1068737.0299999998</v>
      </c>
    </row>
    <row r="3929" spans="1:10" ht="48" x14ac:dyDescent="0.3">
      <c r="A3929" s="84" t="s">
        <v>8844</v>
      </c>
      <c r="B3929" s="85" t="s">
        <v>145</v>
      </c>
      <c r="C3929" s="85" t="s">
        <v>145</v>
      </c>
      <c r="D3929" s="85" t="s">
        <v>8845</v>
      </c>
      <c r="E3929" s="85" t="s">
        <v>100</v>
      </c>
      <c r="F3929" s="85" t="s">
        <v>130</v>
      </c>
      <c r="G3929" s="85" t="s">
        <v>510</v>
      </c>
      <c r="H3929" s="86" t="s">
        <v>118</v>
      </c>
      <c r="I3929" s="86">
        <v>45744</v>
      </c>
      <c r="J3929" s="87">
        <v>1236612.6800000002</v>
      </c>
    </row>
    <row r="3930" spans="1:10" ht="36" x14ac:dyDescent="0.3">
      <c r="A3930" s="84" t="s">
        <v>8846</v>
      </c>
      <c r="B3930" s="85" t="s">
        <v>188</v>
      </c>
      <c r="C3930" s="85" t="s">
        <v>188</v>
      </c>
      <c r="D3930" s="85" t="s">
        <v>8847</v>
      </c>
      <c r="E3930" s="85" t="s">
        <v>100</v>
      </c>
      <c r="F3930" s="85" t="s">
        <v>130</v>
      </c>
      <c r="G3930" s="85" t="s">
        <v>252</v>
      </c>
      <c r="H3930" s="86" t="s">
        <v>118</v>
      </c>
      <c r="I3930" s="86">
        <v>44834</v>
      </c>
      <c r="J3930" s="87">
        <v>35133216.659999996</v>
      </c>
    </row>
    <row r="3931" spans="1:10" x14ac:dyDescent="0.3">
      <c r="A3931" s="84" t="s">
        <v>8848</v>
      </c>
      <c r="B3931" s="85" t="s">
        <v>145</v>
      </c>
      <c r="C3931" s="85" t="s">
        <v>145</v>
      </c>
      <c r="D3931" s="85" t="s">
        <v>8849</v>
      </c>
      <c r="E3931" s="85" t="s">
        <v>100</v>
      </c>
      <c r="F3931" s="85" t="s">
        <v>3859</v>
      </c>
      <c r="G3931" s="85" t="s">
        <v>3860</v>
      </c>
      <c r="H3931" s="86" t="s">
        <v>118</v>
      </c>
      <c r="I3931" s="86">
        <v>45565</v>
      </c>
      <c r="J3931" s="87">
        <v>6494465.3399999999</v>
      </c>
    </row>
    <row r="3932" spans="1:10" x14ac:dyDescent="0.3">
      <c r="A3932" s="84" t="s">
        <v>8850</v>
      </c>
      <c r="B3932" s="85" t="s">
        <v>145</v>
      </c>
      <c r="C3932" s="85" t="s">
        <v>145</v>
      </c>
      <c r="D3932" s="85" t="s">
        <v>8851</v>
      </c>
      <c r="E3932" s="85" t="s">
        <v>100</v>
      </c>
      <c r="F3932" s="85" t="s">
        <v>100</v>
      </c>
      <c r="G3932" s="85" t="s">
        <v>100</v>
      </c>
      <c r="H3932" s="86" t="s">
        <v>118</v>
      </c>
      <c r="I3932" s="86">
        <v>45505</v>
      </c>
      <c r="J3932" s="87">
        <v>8163360</v>
      </c>
    </row>
    <row r="3933" spans="1:10" ht="24" x14ac:dyDescent="0.3">
      <c r="A3933" s="84" t="s">
        <v>8852</v>
      </c>
      <c r="B3933" s="85" t="s">
        <v>145</v>
      </c>
      <c r="C3933" s="85" t="s">
        <v>145</v>
      </c>
      <c r="D3933" s="85" t="s">
        <v>8853</v>
      </c>
      <c r="E3933" s="85" t="s">
        <v>100</v>
      </c>
      <c r="F3933" s="85" t="s">
        <v>100</v>
      </c>
      <c r="G3933" s="85" t="s">
        <v>100</v>
      </c>
      <c r="H3933" s="86" t="s">
        <v>118</v>
      </c>
      <c r="I3933" s="86">
        <v>45505</v>
      </c>
      <c r="J3933" s="87">
        <v>4013060</v>
      </c>
    </row>
    <row r="3934" spans="1:10" ht="24" x14ac:dyDescent="0.3">
      <c r="A3934" s="84" t="s">
        <v>8854</v>
      </c>
      <c r="B3934" s="85" t="s">
        <v>3382</v>
      </c>
      <c r="C3934" s="85" t="s">
        <v>3382</v>
      </c>
      <c r="D3934" s="85" t="s">
        <v>8855</v>
      </c>
      <c r="E3934" s="85" t="s">
        <v>100</v>
      </c>
      <c r="F3934" s="85" t="s">
        <v>130</v>
      </c>
      <c r="G3934" s="85" t="s">
        <v>2980</v>
      </c>
      <c r="H3934" s="86" t="s">
        <v>118</v>
      </c>
      <c r="I3934" s="86">
        <v>45567</v>
      </c>
      <c r="J3934" s="87">
        <v>4048112.3</v>
      </c>
    </row>
    <row r="3935" spans="1:10" ht="24" x14ac:dyDescent="0.3">
      <c r="A3935" s="84" t="s">
        <v>8856</v>
      </c>
      <c r="B3935" s="85" t="s">
        <v>145</v>
      </c>
      <c r="C3935" s="85" t="s">
        <v>145</v>
      </c>
      <c r="D3935" s="85" t="s">
        <v>8083</v>
      </c>
      <c r="E3935" s="85" t="s">
        <v>100</v>
      </c>
      <c r="F3935" s="85" t="s">
        <v>130</v>
      </c>
      <c r="G3935" s="85" t="s">
        <v>8857</v>
      </c>
      <c r="H3935" s="86" t="s">
        <v>118</v>
      </c>
      <c r="I3935" s="86">
        <v>46114</v>
      </c>
      <c r="J3935" s="87">
        <v>26780</v>
      </c>
    </row>
    <row r="3936" spans="1:10" x14ac:dyDescent="0.3">
      <c r="A3936" s="84" t="s">
        <v>8858</v>
      </c>
      <c r="B3936" s="85" t="s">
        <v>145</v>
      </c>
      <c r="C3936" s="85" t="s">
        <v>145</v>
      </c>
      <c r="D3936" s="85" t="s">
        <v>8859</v>
      </c>
      <c r="E3936" s="85" t="s">
        <v>100</v>
      </c>
      <c r="F3936" s="85" t="s">
        <v>100</v>
      </c>
      <c r="G3936" s="85" t="s">
        <v>100</v>
      </c>
      <c r="H3936" s="86" t="s">
        <v>118</v>
      </c>
      <c r="I3936" s="86">
        <v>44837</v>
      </c>
      <c r="J3936" s="87">
        <v>1965120</v>
      </c>
    </row>
    <row r="3937" spans="1:10" ht="24" x14ac:dyDescent="0.3">
      <c r="A3937" s="84" t="s">
        <v>8860</v>
      </c>
      <c r="B3937" s="85" t="s">
        <v>3382</v>
      </c>
      <c r="C3937" s="85" t="s">
        <v>3382</v>
      </c>
      <c r="D3937" s="85" t="s">
        <v>8861</v>
      </c>
      <c r="E3937" s="85" t="s">
        <v>100</v>
      </c>
      <c r="F3937" s="85" t="s">
        <v>2132</v>
      </c>
      <c r="G3937" s="85" t="s">
        <v>2302</v>
      </c>
      <c r="H3937" s="86" t="s">
        <v>118</v>
      </c>
      <c r="I3937" s="86">
        <v>45202</v>
      </c>
      <c r="J3937" s="87">
        <v>7143082.6800000016</v>
      </c>
    </row>
    <row r="3938" spans="1:10" ht="24" x14ac:dyDescent="0.3">
      <c r="A3938" s="84" t="s">
        <v>8862</v>
      </c>
      <c r="B3938" s="85" t="s">
        <v>145</v>
      </c>
      <c r="C3938" s="85" t="s">
        <v>145</v>
      </c>
      <c r="D3938" s="85" t="s">
        <v>8863</v>
      </c>
      <c r="E3938" s="85" t="s">
        <v>100</v>
      </c>
      <c r="F3938" s="85" t="s">
        <v>544</v>
      </c>
      <c r="G3938" s="85" t="s">
        <v>545</v>
      </c>
      <c r="H3938" s="86" t="s">
        <v>118</v>
      </c>
      <c r="I3938" s="86">
        <v>45750</v>
      </c>
      <c r="J3938" s="87">
        <v>3301537.85</v>
      </c>
    </row>
    <row r="3939" spans="1:10" ht="24" x14ac:dyDescent="0.3">
      <c r="A3939" s="84" t="s">
        <v>8864</v>
      </c>
      <c r="B3939" s="85" t="s">
        <v>145</v>
      </c>
      <c r="C3939" s="85" t="s">
        <v>145</v>
      </c>
      <c r="D3939" s="85" t="s">
        <v>8865</v>
      </c>
      <c r="E3939" s="85" t="s">
        <v>100</v>
      </c>
      <c r="F3939" s="85" t="s">
        <v>3297</v>
      </c>
      <c r="G3939" s="85" t="s">
        <v>3298</v>
      </c>
      <c r="H3939" s="86" t="s">
        <v>118</v>
      </c>
      <c r="I3939" s="86">
        <v>45568</v>
      </c>
      <c r="J3939" s="87">
        <v>6873570.8900000006</v>
      </c>
    </row>
    <row r="3940" spans="1:10" ht="24" x14ac:dyDescent="0.3">
      <c r="A3940" s="84" t="s">
        <v>8866</v>
      </c>
      <c r="B3940" s="85" t="s">
        <v>145</v>
      </c>
      <c r="C3940" s="85" t="s">
        <v>145</v>
      </c>
      <c r="D3940" s="85" t="s">
        <v>8867</v>
      </c>
      <c r="E3940" s="85" t="s">
        <v>100</v>
      </c>
      <c r="F3940" s="85" t="s">
        <v>100</v>
      </c>
      <c r="G3940" s="85" t="s">
        <v>100</v>
      </c>
      <c r="H3940" s="86" t="s">
        <v>118</v>
      </c>
      <c r="I3940" s="86">
        <v>45272</v>
      </c>
      <c r="J3940" s="87">
        <v>277300</v>
      </c>
    </row>
    <row r="3941" spans="1:10" ht="36" x14ac:dyDescent="0.3">
      <c r="A3941" s="84" t="s">
        <v>8868</v>
      </c>
      <c r="B3941" s="85" t="s">
        <v>145</v>
      </c>
      <c r="C3941" s="85" t="s">
        <v>145</v>
      </c>
      <c r="D3941" s="85" t="s">
        <v>8869</v>
      </c>
      <c r="E3941" s="85" t="s">
        <v>100</v>
      </c>
      <c r="F3941" s="85" t="s">
        <v>147</v>
      </c>
      <c r="G3941" s="85" t="s">
        <v>2189</v>
      </c>
      <c r="H3941" s="86" t="s">
        <v>118</v>
      </c>
      <c r="I3941" s="86">
        <v>45933</v>
      </c>
      <c r="J3941" s="87">
        <v>3123149.9899999998</v>
      </c>
    </row>
    <row r="3942" spans="1:10" x14ac:dyDescent="0.3">
      <c r="A3942" s="84" t="s">
        <v>8870</v>
      </c>
      <c r="B3942" s="85" t="s">
        <v>145</v>
      </c>
      <c r="C3942" s="85" t="s">
        <v>145</v>
      </c>
      <c r="D3942" s="85" t="s">
        <v>8871</v>
      </c>
      <c r="E3942" s="85" t="s">
        <v>100</v>
      </c>
      <c r="F3942" s="85" t="s">
        <v>100</v>
      </c>
      <c r="G3942" s="85" t="s">
        <v>100</v>
      </c>
      <c r="H3942" s="86" t="s">
        <v>118</v>
      </c>
      <c r="I3942" s="86">
        <v>44778</v>
      </c>
      <c r="J3942" s="87">
        <v>1777230</v>
      </c>
    </row>
    <row r="3943" spans="1:10" ht="24" x14ac:dyDescent="0.3">
      <c r="A3943" s="84" t="s">
        <v>8872</v>
      </c>
      <c r="B3943" s="85" t="s">
        <v>145</v>
      </c>
      <c r="C3943" s="85" t="s">
        <v>145</v>
      </c>
      <c r="D3943" s="85" t="s">
        <v>8873</v>
      </c>
      <c r="E3943" s="85" t="s">
        <v>100</v>
      </c>
      <c r="F3943" s="85" t="s">
        <v>218</v>
      </c>
      <c r="G3943" s="85" t="s">
        <v>1014</v>
      </c>
      <c r="H3943" s="86" t="s">
        <v>118</v>
      </c>
      <c r="I3943" s="86">
        <v>44840</v>
      </c>
      <c r="J3943" s="87">
        <v>5277448.38</v>
      </c>
    </row>
    <row r="3944" spans="1:10" ht="24" x14ac:dyDescent="0.3">
      <c r="A3944" s="84" t="s">
        <v>8874</v>
      </c>
      <c r="B3944" s="85" t="s">
        <v>145</v>
      </c>
      <c r="C3944" s="85" t="s">
        <v>145</v>
      </c>
      <c r="D3944" s="85" t="s">
        <v>8875</v>
      </c>
      <c r="E3944" s="85" t="s">
        <v>100</v>
      </c>
      <c r="F3944" s="85" t="s">
        <v>100</v>
      </c>
      <c r="G3944" s="85" t="s">
        <v>100</v>
      </c>
      <c r="H3944" s="86" t="s">
        <v>118</v>
      </c>
      <c r="I3944" s="86">
        <v>44901</v>
      </c>
      <c r="J3944" s="87">
        <v>3003780</v>
      </c>
    </row>
    <row r="3945" spans="1:10" ht="48" x14ac:dyDescent="0.3">
      <c r="A3945" s="84" t="s">
        <v>8876</v>
      </c>
      <c r="B3945" s="85" t="s">
        <v>145</v>
      </c>
      <c r="C3945" s="85" t="s">
        <v>145</v>
      </c>
      <c r="D3945" s="85" t="s">
        <v>8877</v>
      </c>
      <c r="E3945" s="85" t="s">
        <v>7239</v>
      </c>
      <c r="F3945" s="85" t="s">
        <v>100</v>
      </c>
      <c r="G3945" s="85" t="s">
        <v>100</v>
      </c>
      <c r="H3945" s="86" t="s">
        <v>118</v>
      </c>
      <c r="I3945" s="86">
        <v>45938</v>
      </c>
      <c r="J3945" s="87">
        <v>876198.6</v>
      </c>
    </row>
    <row r="3946" spans="1:10" ht="24" x14ac:dyDescent="0.3">
      <c r="A3946" s="84" t="s">
        <v>8878</v>
      </c>
      <c r="B3946" s="85" t="s">
        <v>145</v>
      </c>
      <c r="C3946" s="85" t="s">
        <v>145</v>
      </c>
      <c r="D3946" s="85" t="s">
        <v>8879</v>
      </c>
      <c r="E3946" s="85" t="s">
        <v>100</v>
      </c>
      <c r="F3946" s="85" t="s">
        <v>100</v>
      </c>
      <c r="G3946" s="85" t="s">
        <v>100</v>
      </c>
      <c r="H3946" s="86" t="s">
        <v>118</v>
      </c>
      <c r="I3946" s="86">
        <v>45209</v>
      </c>
      <c r="J3946" s="87">
        <v>12143380</v>
      </c>
    </row>
    <row r="3947" spans="1:10" ht="24" x14ac:dyDescent="0.3">
      <c r="A3947" s="84" t="s">
        <v>8880</v>
      </c>
      <c r="B3947" s="85" t="s">
        <v>145</v>
      </c>
      <c r="C3947" s="85" t="s">
        <v>145</v>
      </c>
      <c r="D3947" s="85" t="s">
        <v>8881</v>
      </c>
      <c r="E3947" s="85" t="s">
        <v>100</v>
      </c>
      <c r="F3947" s="85" t="s">
        <v>100</v>
      </c>
      <c r="G3947" s="85" t="s">
        <v>100</v>
      </c>
      <c r="H3947" s="86" t="s">
        <v>118</v>
      </c>
      <c r="I3947" s="86">
        <v>44753</v>
      </c>
      <c r="J3947" s="87">
        <v>3919260</v>
      </c>
    </row>
    <row r="3948" spans="1:10" x14ac:dyDescent="0.3">
      <c r="A3948" s="84" t="s">
        <v>8882</v>
      </c>
      <c r="B3948" s="85" t="s">
        <v>145</v>
      </c>
      <c r="C3948" s="85" t="s">
        <v>145</v>
      </c>
      <c r="D3948" s="85" t="s">
        <v>8883</v>
      </c>
      <c r="E3948" s="85" t="s">
        <v>100</v>
      </c>
      <c r="F3948" s="85" t="s">
        <v>100</v>
      </c>
      <c r="G3948" s="85" t="s">
        <v>100</v>
      </c>
      <c r="H3948" s="86" t="s">
        <v>118</v>
      </c>
      <c r="I3948" s="86">
        <v>45149</v>
      </c>
      <c r="J3948" s="87">
        <v>663360</v>
      </c>
    </row>
    <row r="3949" spans="1:10" x14ac:dyDescent="0.3">
      <c r="A3949" s="84" t="s">
        <v>8884</v>
      </c>
      <c r="B3949" s="85" t="s">
        <v>145</v>
      </c>
      <c r="C3949" s="85" t="s">
        <v>145</v>
      </c>
      <c r="D3949" s="85" t="s">
        <v>8885</v>
      </c>
      <c r="E3949" s="85" t="s">
        <v>100</v>
      </c>
      <c r="F3949" s="85" t="s">
        <v>100</v>
      </c>
      <c r="G3949" s="85" t="s">
        <v>100</v>
      </c>
      <c r="H3949" s="86" t="s">
        <v>118</v>
      </c>
      <c r="I3949" s="86">
        <v>45149</v>
      </c>
      <c r="J3949" s="87">
        <v>2191070</v>
      </c>
    </row>
    <row r="3950" spans="1:10" ht="24" x14ac:dyDescent="0.3">
      <c r="A3950" s="84" t="s">
        <v>8886</v>
      </c>
      <c r="B3950" s="85" t="s">
        <v>145</v>
      </c>
      <c r="C3950" s="85" t="s">
        <v>145</v>
      </c>
      <c r="D3950" s="85" t="s">
        <v>8887</v>
      </c>
      <c r="E3950" s="85" t="s">
        <v>100</v>
      </c>
      <c r="F3950" s="85" t="s">
        <v>130</v>
      </c>
      <c r="G3950" s="85" t="s">
        <v>1328</v>
      </c>
      <c r="H3950" s="86" t="s">
        <v>118</v>
      </c>
      <c r="I3950" s="86">
        <v>45394</v>
      </c>
      <c r="J3950" s="87">
        <v>2524683.3599999994</v>
      </c>
    </row>
    <row r="3951" spans="1:10" x14ac:dyDescent="0.3">
      <c r="A3951" s="84" t="s">
        <v>8888</v>
      </c>
      <c r="B3951" s="85" t="s">
        <v>145</v>
      </c>
      <c r="C3951" s="85" t="s">
        <v>145</v>
      </c>
      <c r="D3951" s="85" t="s">
        <v>8889</v>
      </c>
      <c r="E3951" s="85" t="s">
        <v>100</v>
      </c>
      <c r="F3951" s="85" t="s">
        <v>122</v>
      </c>
      <c r="G3951" s="85" t="s">
        <v>1554</v>
      </c>
      <c r="H3951" s="86" t="s">
        <v>118</v>
      </c>
      <c r="I3951" s="86">
        <v>45214</v>
      </c>
      <c r="J3951" s="87">
        <v>10351863.34</v>
      </c>
    </row>
    <row r="3952" spans="1:10" ht="24" x14ac:dyDescent="0.3">
      <c r="A3952" s="84" t="s">
        <v>8890</v>
      </c>
      <c r="B3952" s="85" t="s">
        <v>145</v>
      </c>
      <c r="C3952" s="85" t="s">
        <v>145</v>
      </c>
      <c r="D3952" s="85" t="s">
        <v>8891</v>
      </c>
      <c r="E3952" s="85" t="s">
        <v>100</v>
      </c>
      <c r="F3952" s="85" t="s">
        <v>158</v>
      </c>
      <c r="G3952" s="85" t="s">
        <v>614</v>
      </c>
      <c r="H3952" s="86" t="s">
        <v>118</v>
      </c>
      <c r="I3952" s="86">
        <v>45215</v>
      </c>
      <c r="J3952" s="87">
        <v>3770340.39</v>
      </c>
    </row>
    <row r="3953" spans="1:10" ht="48" x14ac:dyDescent="0.3">
      <c r="A3953" s="84" t="s">
        <v>8892</v>
      </c>
      <c r="B3953" s="85" t="s">
        <v>145</v>
      </c>
      <c r="C3953" s="85" t="s">
        <v>145</v>
      </c>
      <c r="D3953" s="85" t="s">
        <v>8893</v>
      </c>
      <c r="E3953" s="85" t="s">
        <v>100</v>
      </c>
      <c r="F3953" s="85" t="s">
        <v>100</v>
      </c>
      <c r="G3953" s="85" t="s">
        <v>100</v>
      </c>
      <c r="H3953" s="86" t="s">
        <v>118</v>
      </c>
      <c r="I3953" s="86">
        <v>45338</v>
      </c>
      <c r="J3953" s="87">
        <v>5745870</v>
      </c>
    </row>
    <row r="3954" spans="1:10" ht="24" x14ac:dyDescent="0.3">
      <c r="A3954" s="84" t="s">
        <v>8894</v>
      </c>
      <c r="B3954" s="85" t="s">
        <v>115</v>
      </c>
      <c r="C3954" s="85" t="s">
        <v>115</v>
      </c>
      <c r="D3954" s="85" t="s">
        <v>8895</v>
      </c>
      <c r="E3954" s="85" t="s">
        <v>100</v>
      </c>
      <c r="F3954" s="85" t="s">
        <v>544</v>
      </c>
      <c r="G3954" s="85" t="s">
        <v>545</v>
      </c>
      <c r="H3954" s="86" t="s">
        <v>118</v>
      </c>
      <c r="I3954" s="86">
        <v>45216</v>
      </c>
      <c r="J3954" s="87">
        <v>12757869.479999999</v>
      </c>
    </row>
    <row r="3955" spans="1:10" ht="36" x14ac:dyDescent="0.3">
      <c r="A3955" s="84" t="s">
        <v>8896</v>
      </c>
      <c r="B3955" s="85" t="s">
        <v>145</v>
      </c>
      <c r="C3955" s="85" t="s">
        <v>145</v>
      </c>
      <c r="D3955" s="85" t="s">
        <v>8897</v>
      </c>
      <c r="E3955" s="85" t="s">
        <v>6175</v>
      </c>
      <c r="F3955" s="85" t="s">
        <v>196</v>
      </c>
      <c r="G3955" s="85" t="s">
        <v>5121</v>
      </c>
      <c r="H3955" s="86" t="s">
        <v>118</v>
      </c>
      <c r="I3955" s="86">
        <v>45947</v>
      </c>
      <c r="J3955" s="87">
        <v>999900.07000000007</v>
      </c>
    </row>
    <row r="3956" spans="1:10" ht="24" x14ac:dyDescent="0.3">
      <c r="A3956" s="84" t="s">
        <v>8898</v>
      </c>
      <c r="B3956" s="85" t="s">
        <v>145</v>
      </c>
      <c r="C3956" s="85" t="s">
        <v>145</v>
      </c>
      <c r="D3956" s="85" t="s">
        <v>8899</v>
      </c>
      <c r="E3956" s="85" t="s">
        <v>100</v>
      </c>
      <c r="F3956" s="85" t="s">
        <v>100</v>
      </c>
      <c r="G3956" s="85" t="s">
        <v>100</v>
      </c>
      <c r="H3956" s="86" t="s">
        <v>118</v>
      </c>
      <c r="I3956" s="86">
        <v>45947</v>
      </c>
      <c r="J3956" s="87">
        <v>373490</v>
      </c>
    </row>
    <row r="3957" spans="1:10" ht="36" x14ac:dyDescent="0.3">
      <c r="A3957" s="84" t="s">
        <v>8900</v>
      </c>
      <c r="B3957" s="85" t="s">
        <v>145</v>
      </c>
      <c r="C3957" s="85" t="s">
        <v>145</v>
      </c>
      <c r="D3957" s="85" t="s">
        <v>8901</v>
      </c>
      <c r="E3957" s="85" t="s">
        <v>100</v>
      </c>
      <c r="F3957" s="85" t="s">
        <v>203</v>
      </c>
      <c r="G3957" s="85" t="s">
        <v>1331</v>
      </c>
      <c r="H3957" s="86" t="s">
        <v>118</v>
      </c>
      <c r="I3957" s="86">
        <v>45217</v>
      </c>
      <c r="J3957" s="87">
        <v>2254836.0999999996</v>
      </c>
    </row>
    <row r="3958" spans="1:10" ht="24" x14ac:dyDescent="0.3">
      <c r="A3958" s="84" t="s">
        <v>8902</v>
      </c>
      <c r="B3958" s="85" t="s">
        <v>145</v>
      </c>
      <c r="C3958" s="85" t="s">
        <v>145</v>
      </c>
      <c r="D3958" s="85" t="s">
        <v>8903</v>
      </c>
      <c r="E3958" s="85" t="s">
        <v>100</v>
      </c>
      <c r="F3958" s="85" t="s">
        <v>100</v>
      </c>
      <c r="G3958" s="85" t="s">
        <v>100</v>
      </c>
      <c r="H3958" s="86" t="s">
        <v>118</v>
      </c>
      <c r="I3958" s="86">
        <v>44763</v>
      </c>
      <c r="J3958" s="87">
        <v>3953830</v>
      </c>
    </row>
    <row r="3959" spans="1:10" x14ac:dyDescent="0.3">
      <c r="A3959" s="84" t="s">
        <v>8904</v>
      </c>
      <c r="B3959" s="85" t="s">
        <v>145</v>
      </c>
      <c r="C3959" s="85" t="s">
        <v>145</v>
      </c>
      <c r="D3959" s="85" t="s">
        <v>8905</v>
      </c>
      <c r="E3959" s="85" t="s">
        <v>100</v>
      </c>
      <c r="F3959" s="85" t="s">
        <v>100</v>
      </c>
      <c r="G3959" s="85" t="s">
        <v>100</v>
      </c>
      <c r="H3959" s="86" t="s">
        <v>118</v>
      </c>
      <c r="I3959" s="86">
        <v>45282</v>
      </c>
      <c r="J3959" s="87">
        <v>213860</v>
      </c>
    </row>
    <row r="3960" spans="1:10" ht="24" x14ac:dyDescent="0.3">
      <c r="A3960" s="84" t="s">
        <v>8906</v>
      </c>
      <c r="B3960" s="85" t="s">
        <v>145</v>
      </c>
      <c r="C3960" s="85" t="s">
        <v>145</v>
      </c>
      <c r="D3960" s="85" t="s">
        <v>8907</v>
      </c>
      <c r="E3960" s="85" t="s">
        <v>100</v>
      </c>
      <c r="F3960" s="85" t="s">
        <v>139</v>
      </c>
      <c r="G3960" s="85" t="s">
        <v>311</v>
      </c>
      <c r="H3960" s="86" t="s">
        <v>118</v>
      </c>
      <c r="I3960" s="86">
        <v>45770</v>
      </c>
      <c r="J3960" s="87">
        <v>3293146.1499999994</v>
      </c>
    </row>
    <row r="3961" spans="1:10" ht="24" x14ac:dyDescent="0.3">
      <c r="A3961" s="84" t="s">
        <v>8908</v>
      </c>
      <c r="B3961" s="85" t="s">
        <v>145</v>
      </c>
      <c r="C3961" s="85" t="s">
        <v>145</v>
      </c>
      <c r="D3961" s="85" t="s">
        <v>8909</v>
      </c>
      <c r="E3961" s="85" t="s">
        <v>100</v>
      </c>
      <c r="F3961" s="85" t="s">
        <v>1266</v>
      </c>
      <c r="G3961" s="85" t="s">
        <v>1267</v>
      </c>
      <c r="H3961" s="86" t="s">
        <v>118</v>
      </c>
      <c r="I3961" s="86">
        <v>45589</v>
      </c>
      <c r="J3961" s="87">
        <v>18017498.66</v>
      </c>
    </row>
    <row r="3962" spans="1:10" x14ac:dyDescent="0.3">
      <c r="A3962" s="84" t="s">
        <v>8910</v>
      </c>
      <c r="B3962" s="85" t="s">
        <v>145</v>
      </c>
      <c r="C3962" s="85" t="s">
        <v>145</v>
      </c>
      <c r="D3962" s="85" t="s">
        <v>8911</v>
      </c>
      <c r="E3962" s="85" t="s">
        <v>100</v>
      </c>
      <c r="F3962" s="85" t="s">
        <v>100</v>
      </c>
      <c r="G3962" s="85" t="s">
        <v>100</v>
      </c>
      <c r="H3962" s="86" t="s">
        <v>118</v>
      </c>
      <c r="I3962" s="86">
        <v>44494</v>
      </c>
      <c r="J3962" s="87">
        <v>1371420</v>
      </c>
    </row>
    <row r="3963" spans="1:10" ht="36" x14ac:dyDescent="0.3">
      <c r="A3963" s="84" t="s">
        <v>8912</v>
      </c>
      <c r="B3963" s="85" t="s">
        <v>188</v>
      </c>
      <c r="C3963" s="85" t="s">
        <v>188</v>
      </c>
      <c r="D3963" s="85" t="s">
        <v>8913</v>
      </c>
      <c r="E3963" s="85" t="s">
        <v>100</v>
      </c>
      <c r="F3963" s="85" t="s">
        <v>130</v>
      </c>
      <c r="G3963" s="85" t="s">
        <v>1787</v>
      </c>
      <c r="H3963" s="86" t="s">
        <v>118</v>
      </c>
      <c r="I3963" s="86">
        <v>44859</v>
      </c>
      <c r="J3963" s="87">
        <v>35555931.579999998</v>
      </c>
    </row>
    <row r="3964" spans="1:10" ht="24" x14ac:dyDescent="0.3">
      <c r="A3964" s="84" t="s">
        <v>8914</v>
      </c>
      <c r="B3964" s="85" t="s">
        <v>145</v>
      </c>
      <c r="C3964" s="85" t="s">
        <v>145</v>
      </c>
      <c r="D3964" s="85" t="s">
        <v>8915</v>
      </c>
      <c r="E3964" s="85" t="s">
        <v>100</v>
      </c>
      <c r="F3964" s="85" t="s">
        <v>853</v>
      </c>
      <c r="G3964" s="85" t="s">
        <v>1854</v>
      </c>
      <c r="H3964" s="86" t="s">
        <v>118</v>
      </c>
      <c r="I3964" s="86">
        <v>45772</v>
      </c>
      <c r="J3964" s="87">
        <v>1228502.6600000001</v>
      </c>
    </row>
    <row r="3965" spans="1:10" x14ac:dyDescent="0.3">
      <c r="A3965" s="84" t="s">
        <v>8916</v>
      </c>
      <c r="B3965" s="85" t="s">
        <v>145</v>
      </c>
      <c r="C3965" s="85" t="s">
        <v>145</v>
      </c>
      <c r="D3965" s="85" t="s">
        <v>8917</v>
      </c>
      <c r="E3965" s="85" t="s">
        <v>100</v>
      </c>
      <c r="F3965" s="85" t="s">
        <v>100</v>
      </c>
      <c r="G3965" s="85" t="s">
        <v>100</v>
      </c>
      <c r="H3965" s="86" t="s">
        <v>118</v>
      </c>
      <c r="I3965" s="86">
        <v>45560</v>
      </c>
      <c r="J3965" s="87">
        <v>441060</v>
      </c>
    </row>
    <row r="3966" spans="1:10" ht="24" x14ac:dyDescent="0.3">
      <c r="A3966" s="84" t="s">
        <v>8918</v>
      </c>
      <c r="B3966" s="85" t="s">
        <v>145</v>
      </c>
      <c r="C3966" s="85" t="s">
        <v>145</v>
      </c>
      <c r="D3966" s="85" t="s">
        <v>8919</v>
      </c>
      <c r="E3966" s="85" t="s">
        <v>100</v>
      </c>
      <c r="F3966" s="85" t="s">
        <v>830</v>
      </c>
      <c r="G3966" s="85" t="s">
        <v>8920</v>
      </c>
      <c r="H3966" s="86" t="s">
        <v>118</v>
      </c>
      <c r="I3966" s="86">
        <v>45590</v>
      </c>
      <c r="J3966" s="87">
        <v>900016.45</v>
      </c>
    </row>
    <row r="3967" spans="1:10" ht="24" x14ac:dyDescent="0.3">
      <c r="A3967" s="84" t="s">
        <v>8921</v>
      </c>
      <c r="B3967" s="85" t="s">
        <v>145</v>
      </c>
      <c r="C3967" s="85" t="s">
        <v>145</v>
      </c>
      <c r="D3967" s="85" t="s">
        <v>8922</v>
      </c>
      <c r="E3967" s="85" t="s">
        <v>100</v>
      </c>
      <c r="F3967" s="85" t="s">
        <v>130</v>
      </c>
      <c r="G3967" s="85" t="s">
        <v>1339</v>
      </c>
      <c r="H3967" s="86" t="s">
        <v>118</v>
      </c>
      <c r="I3967" s="86">
        <v>45225</v>
      </c>
      <c r="J3967" s="87">
        <v>2210245.5499999998</v>
      </c>
    </row>
    <row r="3968" spans="1:10" ht="24" x14ac:dyDescent="0.3">
      <c r="A3968" s="84" t="s">
        <v>8923</v>
      </c>
      <c r="B3968" s="85" t="s">
        <v>145</v>
      </c>
      <c r="C3968" s="85" t="s">
        <v>145</v>
      </c>
      <c r="D3968" s="85" t="s">
        <v>8924</v>
      </c>
      <c r="E3968" s="85" t="s">
        <v>100</v>
      </c>
      <c r="F3968" s="85" t="s">
        <v>100</v>
      </c>
      <c r="G3968" s="85" t="s">
        <v>100</v>
      </c>
      <c r="H3968" s="86" t="s">
        <v>118</v>
      </c>
      <c r="I3968" s="86">
        <v>44496</v>
      </c>
      <c r="J3968" s="87">
        <v>3630052.8000000003</v>
      </c>
    </row>
    <row r="3969" spans="1:10" ht="24" x14ac:dyDescent="0.3">
      <c r="A3969" s="84" t="s">
        <v>8925</v>
      </c>
      <c r="B3969" s="85" t="s">
        <v>145</v>
      </c>
      <c r="C3969" s="85" t="s">
        <v>145</v>
      </c>
      <c r="D3969" s="85" t="s">
        <v>8926</v>
      </c>
      <c r="E3969" s="85" t="s">
        <v>100</v>
      </c>
      <c r="F3969" s="85" t="s">
        <v>100</v>
      </c>
      <c r="G3969" s="85" t="s">
        <v>100</v>
      </c>
      <c r="H3969" s="86" t="s">
        <v>118</v>
      </c>
      <c r="I3969" s="86">
        <v>44496</v>
      </c>
      <c r="J3969" s="87">
        <v>57807.590000000004</v>
      </c>
    </row>
    <row r="3970" spans="1:10" x14ac:dyDescent="0.3">
      <c r="A3970" s="84" t="s">
        <v>8927</v>
      </c>
      <c r="B3970" s="85" t="s">
        <v>145</v>
      </c>
      <c r="C3970" s="85" t="s">
        <v>145</v>
      </c>
      <c r="D3970" s="85" t="s">
        <v>8928</v>
      </c>
      <c r="E3970" s="85" t="s">
        <v>100</v>
      </c>
      <c r="F3970" s="85" t="s">
        <v>100</v>
      </c>
      <c r="G3970" s="85" t="s">
        <v>100</v>
      </c>
      <c r="H3970" s="86" t="s">
        <v>118</v>
      </c>
      <c r="I3970" s="86">
        <v>45105</v>
      </c>
      <c r="J3970" s="87">
        <v>942080</v>
      </c>
    </row>
    <row r="3971" spans="1:10" ht="36" x14ac:dyDescent="0.3">
      <c r="A3971" s="84" t="s">
        <v>8929</v>
      </c>
      <c r="B3971" s="85" t="s">
        <v>4741</v>
      </c>
      <c r="C3971" s="85" t="s">
        <v>4741</v>
      </c>
      <c r="D3971" s="85" t="s">
        <v>8930</v>
      </c>
      <c r="E3971" s="85" t="s">
        <v>100</v>
      </c>
      <c r="F3971" s="85" t="s">
        <v>130</v>
      </c>
      <c r="G3971" s="85" t="s">
        <v>2980</v>
      </c>
      <c r="H3971" s="86" t="s">
        <v>118</v>
      </c>
      <c r="I3971" s="86">
        <v>45227</v>
      </c>
      <c r="J3971" s="87">
        <v>5978060.6399999997</v>
      </c>
    </row>
    <row r="3972" spans="1:10" x14ac:dyDescent="0.3">
      <c r="A3972" s="84" t="s">
        <v>8931</v>
      </c>
      <c r="B3972" s="85" t="s">
        <v>145</v>
      </c>
      <c r="C3972" s="85" t="s">
        <v>145</v>
      </c>
      <c r="D3972" s="85" t="s">
        <v>8932</v>
      </c>
      <c r="E3972" s="85" t="s">
        <v>100</v>
      </c>
      <c r="F3972" s="85" t="s">
        <v>196</v>
      </c>
      <c r="G3972" s="85" t="s">
        <v>8933</v>
      </c>
      <c r="H3972" s="86" t="s">
        <v>118</v>
      </c>
      <c r="I3972" s="86">
        <v>45775</v>
      </c>
      <c r="J3972" s="87">
        <v>3452253.7600000002</v>
      </c>
    </row>
    <row r="3973" spans="1:10" ht="24" x14ac:dyDescent="0.3">
      <c r="A3973" s="84" t="s">
        <v>8934</v>
      </c>
      <c r="B3973" s="85" t="s">
        <v>145</v>
      </c>
      <c r="C3973" s="85" t="s">
        <v>145</v>
      </c>
      <c r="D3973" s="85" t="s">
        <v>8935</v>
      </c>
      <c r="E3973" s="85" t="s">
        <v>100</v>
      </c>
      <c r="F3973" s="85" t="s">
        <v>122</v>
      </c>
      <c r="G3973" s="85" t="s">
        <v>478</v>
      </c>
      <c r="H3973" s="86" t="s">
        <v>118</v>
      </c>
      <c r="I3973" s="86">
        <v>45958</v>
      </c>
      <c r="J3973" s="87">
        <v>2282645.4200000004</v>
      </c>
    </row>
    <row r="3974" spans="1:10" x14ac:dyDescent="0.3">
      <c r="A3974" s="84" t="s">
        <v>8936</v>
      </c>
      <c r="B3974" s="85" t="s">
        <v>145</v>
      </c>
      <c r="C3974" s="85" t="s">
        <v>145</v>
      </c>
      <c r="D3974" s="85" t="s">
        <v>8937</v>
      </c>
      <c r="E3974" s="85" t="s">
        <v>8938</v>
      </c>
      <c r="F3974" s="85" t="s">
        <v>122</v>
      </c>
      <c r="G3974" s="85" t="s">
        <v>8939</v>
      </c>
      <c r="H3974" s="86" t="s">
        <v>118</v>
      </c>
      <c r="I3974" s="86">
        <v>45958</v>
      </c>
      <c r="J3974" s="87">
        <v>984707.41000000015</v>
      </c>
    </row>
    <row r="3975" spans="1:10" ht="24" x14ac:dyDescent="0.3">
      <c r="A3975" s="84" t="s">
        <v>8940</v>
      </c>
      <c r="B3975" s="85" t="s">
        <v>145</v>
      </c>
      <c r="C3975" s="85" t="s">
        <v>145</v>
      </c>
      <c r="D3975" s="85" t="s">
        <v>8941</v>
      </c>
      <c r="E3975" s="85" t="s">
        <v>100</v>
      </c>
      <c r="F3975" s="85" t="s">
        <v>551</v>
      </c>
      <c r="G3975" s="85" t="s">
        <v>1077</v>
      </c>
      <c r="H3975" s="86" t="s">
        <v>118</v>
      </c>
      <c r="I3975" s="86">
        <v>44771</v>
      </c>
      <c r="J3975" s="87">
        <v>7500000</v>
      </c>
    </row>
    <row r="3976" spans="1:10" ht="36" x14ac:dyDescent="0.3">
      <c r="A3976" s="84" t="s">
        <v>8942</v>
      </c>
      <c r="B3976" s="85" t="s">
        <v>188</v>
      </c>
      <c r="C3976" s="85" t="s">
        <v>188</v>
      </c>
      <c r="D3976" s="85" t="s">
        <v>8943</v>
      </c>
      <c r="E3976" s="85" t="s">
        <v>8944</v>
      </c>
      <c r="F3976" s="85" t="s">
        <v>100</v>
      </c>
      <c r="G3976" s="85" t="s">
        <v>100</v>
      </c>
      <c r="H3976" s="86" t="s">
        <v>118</v>
      </c>
      <c r="I3976" s="86">
        <v>45502</v>
      </c>
      <c r="J3976" s="87">
        <v>23396555.240000002</v>
      </c>
    </row>
    <row r="3977" spans="1:10" ht="36" x14ac:dyDescent="0.3">
      <c r="A3977" s="84" t="s">
        <v>8945</v>
      </c>
      <c r="B3977" s="85" t="s">
        <v>145</v>
      </c>
      <c r="C3977" s="85" t="s">
        <v>145</v>
      </c>
      <c r="D3977" s="85" t="s">
        <v>8946</v>
      </c>
      <c r="E3977" s="85" t="s">
        <v>100</v>
      </c>
      <c r="F3977" s="85" t="s">
        <v>158</v>
      </c>
      <c r="G3977" s="85" t="s">
        <v>2974</v>
      </c>
      <c r="H3977" s="86" t="s">
        <v>118</v>
      </c>
      <c r="I3977" s="86">
        <v>45230</v>
      </c>
      <c r="J3977" s="87">
        <v>2321825.25</v>
      </c>
    </row>
    <row r="3978" spans="1:10" ht="24" x14ac:dyDescent="0.3">
      <c r="A3978" s="84" t="s">
        <v>8947</v>
      </c>
      <c r="B3978" s="85" t="s">
        <v>145</v>
      </c>
      <c r="C3978" s="85" t="s">
        <v>145</v>
      </c>
      <c r="D3978" s="85" t="s">
        <v>8948</v>
      </c>
      <c r="E3978" s="85" t="s">
        <v>100</v>
      </c>
      <c r="F3978" s="85" t="s">
        <v>2177</v>
      </c>
      <c r="G3978" s="85" t="s">
        <v>2178</v>
      </c>
      <c r="H3978" s="86" t="s">
        <v>118</v>
      </c>
      <c r="I3978" s="86">
        <v>45688</v>
      </c>
      <c r="J3978" s="87">
        <v>32932610.75</v>
      </c>
    </row>
    <row r="3979" spans="1:10" ht="24" x14ac:dyDescent="0.3">
      <c r="A3979" s="84" t="s">
        <v>8949</v>
      </c>
      <c r="B3979" s="85" t="s">
        <v>145</v>
      </c>
      <c r="C3979" s="85" t="s">
        <v>145</v>
      </c>
      <c r="D3979" s="85" t="s">
        <v>8950</v>
      </c>
      <c r="E3979" s="85" t="s">
        <v>100</v>
      </c>
      <c r="F3979" s="85" t="s">
        <v>100</v>
      </c>
      <c r="G3979" s="85" t="s">
        <v>100</v>
      </c>
      <c r="H3979" s="86" t="s">
        <v>118</v>
      </c>
      <c r="I3979" s="86">
        <v>45288</v>
      </c>
      <c r="J3979" s="87">
        <v>910000</v>
      </c>
    </row>
    <row r="3980" spans="1:10" ht="24" x14ac:dyDescent="0.3">
      <c r="A3980" s="84" t="s">
        <v>8951</v>
      </c>
      <c r="B3980" s="85" t="s">
        <v>145</v>
      </c>
      <c r="C3980" s="85" t="s">
        <v>145</v>
      </c>
      <c r="D3980" s="85" t="s">
        <v>8952</v>
      </c>
      <c r="E3980" s="85" t="s">
        <v>100</v>
      </c>
      <c r="F3980" s="85" t="s">
        <v>130</v>
      </c>
      <c r="G3980" s="85" t="s">
        <v>537</v>
      </c>
      <c r="H3980" s="86" t="s">
        <v>118</v>
      </c>
      <c r="I3980" s="86">
        <v>45596</v>
      </c>
      <c r="J3980" s="87">
        <v>2999033.7699999991</v>
      </c>
    </row>
    <row r="3981" spans="1:10" ht="36" x14ac:dyDescent="0.3">
      <c r="A3981" s="84" t="s">
        <v>8953</v>
      </c>
      <c r="B3981" s="85" t="s">
        <v>145</v>
      </c>
      <c r="C3981" s="85" t="s">
        <v>145</v>
      </c>
      <c r="D3981" s="85" t="s">
        <v>8954</v>
      </c>
      <c r="E3981" s="85" t="s">
        <v>100</v>
      </c>
      <c r="F3981" s="85" t="s">
        <v>203</v>
      </c>
      <c r="G3981" s="85" t="s">
        <v>1170</v>
      </c>
      <c r="H3981" s="86" t="s">
        <v>118</v>
      </c>
      <c r="I3981" s="86">
        <v>44866</v>
      </c>
      <c r="J3981" s="87">
        <v>3846606.85</v>
      </c>
    </row>
    <row r="3982" spans="1:10" ht="24" x14ac:dyDescent="0.3">
      <c r="A3982" s="84" t="s">
        <v>8955</v>
      </c>
      <c r="B3982" s="85" t="s">
        <v>145</v>
      </c>
      <c r="C3982" s="85" t="s">
        <v>145</v>
      </c>
      <c r="D3982" s="85" t="s">
        <v>8956</v>
      </c>
      <c r="E3982" s="85" t="s">
        <v>100</v>
      </c>
      <c r="F3982" s="85" t="s">
        <v>662</v>
      </c>
      <c r="G3982" s="85" t="s">
        <v>663</v>
      </c>
      <c r="H3982" s="86" t="s">
        <v>118</v>
      </c>
      <c r="I3982" s="86">
        <v>45231</v>
      </c>
      <c r="J3982" s="87">
        <v>4664404.3499999996</v>
      </c>
    </row>
    <row r="3983" spans="1:10" ht="36" x14ac:dyDescent="0.3">
      <c r="A3983" s="84" t="s">
        <v>8957</v>
      </c>
      <c r="B3983" s="85" t="s">
        <v>145</v>
      </c>
      <c r="C3983" s="85" t="s">
        <v>145</v>
      </c>
      <c r="D3983" s="85" t="s">
        <v>8958</v>
      </c>
      <c r="E3983" s="85" t="s">
        <v>100</v>
      </c>
      <c r="F3983" s="85" t="s">
        <v>130</v>
      </c>
      <c r="G3983" s="85" t="s">
        <v>305</v>
      </c>
      <c r="H3983" s="86" t="s">
        <v>118</v>
      </c>
      <c r="I3983" s="86">
        <v>45597</v>
      </c>
      <c r="J3983" s="87">
        <v>2386255.3800000004</v>
      </c>
    </row>
    <row r="3984" spans="1:10" ht="24" x14ac:dyDescent="0.3">
      <c r="A3984" s="84" t="s">
        <v>8959</v>
      </c>
      <c r="B3984" s="85" t="s">
        <v>145</v>
      </c>
      <c r="C3984" s="85" t="s">
        <v>145</v>
      </c>
      <c r="D3984" s="85" t="s">
        <v>8960</v>
      </c>
      <c r="E3984" s="85" t="s">
        <v>100</v>
      </c>
      <c r="F3984" s="85" t="s">
        <v>130</v>
      </c>
      <c r="G3984" s="85" t="s">
        <v>2980</v>
      </c>
      <c r="H3984" s="86" t="s">
        <v>118</v>
      </c>
      <c r="I3984" s="86">
        <v>44868</v>
      </c>
      <c r="J3984" s="87">
        <v>5450112.8099999996</v>
      </c>
    </row>
    <row r="3985" spans="1:10" x14ac:dyDescent="0.3">
      <c r="A3985" s="84" t="s">
        <v>8961</v>
      </c>
      <c r="B3985" s="85" t="s">
        <v>145</v>
      </c>
      <c r="C3985" s="85" t="s">
        <v>145</v>
      </c>
      <c r="D3985" s="85" t="s">
        <v>8962</v>
      </c>
      <c r="E3985" s="85" t="s">
        <v>100</v>
      </c>
      <c r="F3985" s="85" t="s">
        <v>100</v>
      </c>
      <c r="G3985" s="85" t="s">
        <v>100</v>
      </c>
      <c r="H3985" s="86" t="s">
        <v>118</v>
      </c>
      <c r="I3985" s="86">
        <v>45841</v>
      </c>
      <c r="J3985" s="87">
        <v>223120</v>
      </c>
    </row>
    <row r="3986" spans="1:10" ht="24" x14ac:dyDescent="0.3">
      <c r="A3986" s="84" t="s">
        <v>8963</v>
      </c>
      <c r="B3986" s="85" t="s">
        <v>145</v>
      </c>
      <c r="C3986" s="85" t="s">
        <v>145</v>
      </c>
      <c r="D3986" s="85" t="s">
        <v>8964</v>
      </c>
      <c r="E3986" s="85" t="s">
        <v>100</v>
      </c>
      <c r="F3986" s="85" t="s">
        <v>130</v>
      </c>
      <c r="G3986" s="85" t="s">
        <v>2971</v>
      </c>
      <c r="H3986" s="86" t="s">
        <v>118</v>
      </c>
      <c r="I3986" s="86">
        <v>45964</v>
      </c>
      <c r="J3986" s="87">
        <v>1814479.7699999998</v>
      </c>
    </row>
    <row r="3987" spans="1:10" ht="24" x14ac:dyDescent="0.3">
      <c r="A3987" s="84" t="s">
        <v>8965</v>
      </c>
      <c r="B3987" s="85" t="s">
        <v>145</v>
      </c>
      <c r="C3987" s="85" t="s">
        <v>145</v>
      </c>
      <c r="D3987" s="85" t="s">
        <v>8966</v>
      </c>
      <c r="E3987" s="85" t="s">
        <v>100</v>
      </c>
      <c r="F3987" s="85" t="s">
        <v>100</v>
      </c>
      <c r="G3987" s="85" t="s">
        <v>100</v>
      </c>
      <c r="H3987" s="86" t="s">
        <v>118</v>
      </c>
      <c r="I3987" s="86">
        <v>45111</v>
      </c>
      <c r="J3987" s="87">
        <v>1873420</v>
      </c>
    </row>
    <row r="3988" spans="1:10" ht="72" x14ac:dyDescent="0.3">
      <c r="A3988" s="84" t="s">
        <v>8967</v>
      </c>
      <c r="B3988" s="85" t="s">
        <v>1088</v>
      </c>
      <c r="C3988" s="85" t="s">
        <v>145</v>
      </c>
      <c r="D3988" s="85" t="s">
        <v>8968</v>
      </c>
      <c r="E3988" s="85" t="s">
        <v>100</v>
      </c>
      <c r="F3988" s="85" t="s">
        <v>2177</v>
      </c>
      <c r="G3988" s="85" t="s">
        <v>2178</v>
      </c>
      <c r="H3988" s="86" t="s">
        <v>118</v>
      </c>
      <c r="I3988" s="86">
        <v>45965</v>
      </c>
      <c r="J3988" s="87">
        <v>3735578.25</v>
      </c>
    </row>
    <row r="3989" spans="1:10" ht="24" x14ac:dyDescent="0.3">
      <c r="A3989" s="84" t="s">
        <v>8969</v>
      </c>
      <c r="B3989" s="85" t="s">
        <v>145</v>
      </c>
      <c r="C3989" s="85" t="s">
        <v>145</v>
      </c>
      <c r="D3989" s="85" t="s">
        <v>8970</v>
      </c>
      <c r="E3989" s="85" t="s">
        <v>100</v>
      </c>
      <c r="F3989" s="85" t="s">
        <v>173</v>
      </c>
      <c r="G3989" s="85" t="s">
        <v>1661</v>
      </c>
      <c r="H3989" s="86" t="s">
        <v>118</v>
      </c>
      <c r="I3989" s="86">
        <v>45601</v>
      </c>
      <c r="J3989" s="87">
        <v>2266650.13</v>
      </c>
    </row>
    <row r="3990" spans="1:10" ht="24" x14ac:dyDescent="0.3">
      <c r="A3990" s="84" t="s">
        <v>8971</v>
      </c>
      <c r="B3990" s="85" t="s">
        <v>145</v>
      </c>
      <c r="C3990" s="85" t="s">
        <v>145</v>
      </c>
      <c r="D3990" s="85" t="s">
        <v>8972</v>
      </c>
      <c r="E3990" s="85" t="s">
        <v>100</v>
      </c>
      <c r="F3990" s="85" t="s">
        <v>130</v>
      </c>
      <c r="G3990" s="85" t="s">
        <v>291</v>
      </c>
      <c r="H3990" s="86" t="s">
        <v>118</v>
      </c>
      <c r="I3990" s="86">
        <v>45603</v>
      </c>
      <c r="J3990" s="87">
        <v>2817313.66</v>
      </c>
    </row>
    <row r="3991" spans="1:10" ht="24" x14ac:dyDescent="0.3">
      <c r="A3991" s="84" t="s">
        <v>8973</v>
      </c>
      <c r="B3991" s="85" t="s">
        <v>145</v>
      </c>
      <c r="C3991" s="85" t="s">
        <v>145</v>
      </c>
      <c r="D3991" s="85" t="s">
        <v>8974</v>
      </c>
      <c r="E3991" s="85" t="s">
        <v>6485</v>
      </c>
      <c r="F3991" s="85" t="s">
        <v>100</v>
      </c>
      <c r="G3991" s="85" t="s">
        <v>100</v>
      </c>
      <c r="H3991" s="86" t="s">
        <v>118</v>
      </c>
      <c r="I3991" s="86">
        <v>45968</v>
      </c>
      <c r="J3991" s="87">
        <v>999999.74</v>
      </c>
    </row>
    <row r="3992" spans="1:10" x14ac:dyDescent="0.3">
      <c r="A3992" s="84" t="s">
        <v>8975</v>
      </c>
      <c r="B3992" s="85" t="s">
        <v>145</v>
      </c>
      <c r="C3992" s="85" t="s">
        <v>145</v>
      </c>
      <c r="D3992" s="85" t="s">
        <v>8976</v>
      </c>
      <c r="E3992" s="85" t="s">
        <v>100</v>
      </c>
      <c r="F3992" s="85" t="s">
        <v>100</v>
      </c>
      <c r="G3992" s="85" t="s">
        <v>100</v>
      </c>
      <c r="H3992" s="86" t="s">
        <v>118</v>
      </c>
      <c r="I3992" s="86">
        <v>44508</v>
      </c>
      <c r="J3992" s="87">
        <v>2742460.9400000004</v>
      </c>
    </row>
    <row r="3993" spans="1:10" ht="24" x14ac:dyDescent="0.3">
      <c r="A3993" s="84" t="s">
        <v>8977</v>
      </c>
      <c r="B3993" s="85" t="s">
        <v>145</v>
      </c>
      <c r="C3993" s="85" t="s">
        <v>145</v>
      </c>
      <c r="D3993" s="85" t="s">
        <v>8978</v>
      </c>
      <c r="E3993" s="85" t="s">
        <v>100</v>
      </c>
      <c r="F3993" s="85" t="s">
        <v>100</v>
      </c>
      <c r="G3993" s="85" t="s">
        <v>100</v>
      </c>
      <c r="H3993" s="86" t="s">
        <v>118</v>
      </c>
      <c r="I3993" s="86">
        <v>45755</v>
      </c>
      <c r="J3993" s="87">
        <v>147575</v>
      </c>
    </row>
    <row r="3994" spans="1:10" ht="36" x14ac:dyDescent="0.3">
      <c r="A3994" s="84" t="s">
        <v>8979</v>
      </c>
      <c r="B3994" s="85" t="s">
        <v>188</v>
      </c>
      <c r="C3994" s="85" t="s">
        <v>188</v>
      </c>
      <c r="D3994" s="85" t="s">
        <v>8980</v>
      </c>
      <c r="E3994" s="85" t="s">
        <v>100</v>
      </c>
      <c r="F3994" s="85" t="s">
        <v>130</v>
      </c>
      <c r="G3994" s="85" t="s">
        <v>8981</v>
      </c>
      <c r="H3994" s="86" t="s">
        <v>118</v>
      </c>
      <c r="I3994" s="86">
        <v>44874</v>
      </c>
      <c r="J3994" s="87">
        <v>67089489.980000012</v>
      </c>
    </row>
    <row r="3995" spans="1:10" ht="24" x14ac:dyDescent="0.3">
      <c r="A3995" s="84" t="s">
        <v>8982</v>
      </c>
      <c r="B3995" s="85" t="s">
        <v>3937</v>
      </c>
      <c r="C3995" s="85" t="s">
        <v>3654</v>
      </c>
      <c r="D3995" s="85" t="s">
        <v>8983</v>
      </c>
      <c r="E3995" s="85" t="s">
        <v>100</v>
      </c>
      <c r="F3995" s="85" t="s">
        <v>162</v>
      </c>
      <c r="G3995" s="85" t="s">
        <v>163</v>
      </c>
      <c r="H3995" s="86" t="s">
        <v>118</v>
      </c>
      <c r="I3995" s="86">
        <v>44876</v>
      </c>
      <c r="J3995" s="87">
        <v>8425336.3399999999</v>
      </c>
    </row>
    <row r="3996" spans="1:10" ht="24" x14ac:dyDescent="0.3">
      <c r="A3996" s="84" t="s">
        <v>8984</v>
      </c>
      <c r="B3996" s="85" t="s">
        <v>145</v>
      </c>
      <c r="C3996" s="85" t="s">
        <v>145</v>
      </c>
      <c r="D3996" s="85" t="s">
        <v>8985</v>
      </c>
      <c r="E3996" s="85" t="s">
        <v>100</v>
      </c>
      <c r="F3996" s="85" t="s">
        <v>1155</v>
      </c>
      <c r="G3996" s="85" t="s">
        <v>1156</v>
      </c>
      <c r="H3996" s="86" t="s">
        <v>118</v>
      </c>
      <c r="I3996" s="86">
        <v>45972</v>
      </c>
      <c r="J3996" s="87">
        <v>1281873.8400000001</v>
      </c>
    </row>
    <row r="3997" spans="1:10" ht="36" x14ac:dyDescent="0.3">
      <c r="A3997" s="84" t="s">
        <v>8986</v>
      </c>
      <c r="B3997" s="85" t="s">
        <v>145</v>
      </c>
      <c r="C3997" s="85" t="s">
        <v>145</v>
      </c>
      <c r="D3997" s="85" t="s">
        <v>8987</v>
      </c>
      <c r="E3997" s="85" t="s">
        <v>100</v>
      </c>
      <c r="F3997" s="85" t="s">
        <v>162</v>
      </c>
      <c r="G3997" s="85" t="s">
        <v>163</v>
      </c>
      <c r="H3997" s="86" t="s">
        <v>118</v>
      </c>
      <c r="I3997" s="86">
        <v>45608</v>
      </c>
      <c r="J3997" s="87">
        <v>3318598.8699999996</v>
      </c>
    </row>
    <row r="3998" spans="1:10" ht="36" x14ac:dyDescent="0.3">
      <c r="A3998" s="84" t="s">
        <v>8988</v>
      </c>
      <c r="B3998" s="85" t="s">
        <v>3937</v>
      </c>
      <c r="C3998" s="85" t="s">
        <v>142</v>
      </c>
      <c r="D3998" s="85" t="s">
        <v>8989</v>
      </c>
      <c r="E3998" s="85" t="s">
        <v>100</v>
      </c>
      <c r="F3998" s="85" t="s">
        <v>130</v>
      </c>
      <c r="G3998" s="85" t="s">
        <v>1334</v>
      </c>
      <c r="H3998" s="86" t="s">
        <v>118</v>
      </c>
      <c r="I3998" s="86">
        <v>45789</v>
      </c>
      <c r="J3998" s="87">
        <v>2454613.3699999996</v>
      </c>
    </row>
    <row r="3999" spans="1:10" x14ac:dyDescent="0.3">
      <c r="A3999" s="84" t="s">
        <v>8990</v>
      </c>
      <c r="B3999" s="85" t="s">
        <v>145</v>
      </c>
      <c r="C3999" s="85" t="s">
        <v>145</v>
      </c>
      <c r="D3999" s="85" t="s">
        <v>8991</v>
      </c>
      <c r="E3999" s="85" t="s">
        <v>100</v>
      </c>
      <c r="F3999" s="85" t="s">
        <v>100</v>
      </c>
      <c r="G3999" s="85" t="s">
        <v>100</v>
      </c>
      <c r="H3999" s="86" t="s">
        <v>118</v>
      </c>
      <c r="I3999" s="86">
        <v>45282</v>
      </c>
      <c r="J3999" s="87">
        <v>704410</v>
      </c>
    </row>
    <row r="4000" spans="1:10" ht="24" x14ac:dyDescent="0.3">
      <c r="A4000" s="84" t="s">
        <v>8992</v>
      </c>
      <c r="B4000" s="85" t="s">
        <v>145</v>
      </c>
      <c r="C4000" s="85" t="s">
        <v>145</v>
      </c>
      <c r="D4000" s="85" t="s">
        <v>8993</v>
      </c>
      <c r="E4000" s="85" t="s">
        <v>100</v>
      </c>
      <c r="F4000" s="85" t="s">
        <v>139</v>
      </c>
      <c r="G4000" s="85" t="s">
        <v>1362</v>
      </c>
      <c r="H4000" s="86" t="s">
        <v>118</v>
      </c>
      <c r="I4000" s="86">
        <v>45243</v>
      </c>
      <c r="J4000" s="87">
        <v>4999161.0500000007</v>
      </c>
    </row>
    <row r="4001" spans="1:10" ht="24" x14ac:dyDescent="0.3">
      <c r="A4001" s="84" t="s">
        <v>8994</v>
      </c>
      <c r="B4001" s="85" t="s">
        <v>188</v>
      </c>
      <c r="C4001" s="85" t="s">
        <v>188</v>
      </c>
      <c r="D4001" s="85" t="s">
        <v>8995</v>
      </c>
      <c r="E4001" s="85" t="s">
        <v>5098</v>
      </c>
      <c r="F4001" s="85" t="s">
        <v>100</v>
      </c>
      <c r="G4001" s="85" t="s">
        <v>100</v>
      </c>
      <c r="H4001" s="86" t="s">
        <v>118</v>
      </c>
      <c r="I4001" s="86">
        <v>45517</v>
      </c>
      <c r="J4001" s="87">
        <v>35884513.409999996</v>
      </c>
    </row>
    <row r="4002" spans="1:10" ht="24" x14ac:dyDescent="0.3">
      <c r="A4002" s="84" t="s">
        <v>8996</v>
      </c>
      <c r="B4002" s="85" t="s">
        <v>145</v>
      </c>
      <c r="C4002" s="85" t="s">
        <v>145</v>
      </c>
      <c r="D4002" s="85" t="s">
        <v>8997</v>
      </c>
      <c r="E4002" s="85" t="s">
        <v>100</v>
      </c>
      <c r="F4002" s="85" t="s">
        <v>162</v>
      </c>
      <c r="G4002" s="85" t="s">
        <v>3217</v>
      </c>
      <c r="H4002" s="86" t="s">
        <v>118</v>
      </c>
      <c r="I4002" s="86">
        <v>45426</v>
      </c>
      <c r="J4002" s="87">
        <v>1313010.68</v>
      </c>
    </row>
    <row r="4003" spans="1:10" ht="24" x14ac:dyDescent="0.3">
      <c r="A4003" s="84" t="s">
        <v>8998</v>
      </c>
      <c r="B4003" s="85" t="s">
        <v>145</v>
      </c>
      <c r="C4003" s="85" t="s">
        <v>145</v>
      </c>
      <c r="D4003" s="85" t="s">
        <v>8999</v>
      </c>
      <c r="E4003" s="85" t="s">
        <v>1372</v>
      </c>
      <c r="F4003" s="85" t="s">
        <v>100</v>
      </c>
      <c r="G4003" s="85" t="s">
        <v>100</v>
      </c>
      <c r="H4003" s="86" t="s">
        <v>118</v>
      </c>
      <c r="I4003" s="86">
        <v>45306</v>
      </c>
      <c r="J4003" s="87">
        <v>36803666.359999992</v>
      </c>
    </row>
    <row r="4004" spans="1:10" x14ac:dyDescent="0.3">
      <c r="A4004" s="84" t="s">
        <v>9000</v>
      </c>
      <c r="B4004" s="85" t="s">
        <v>145</v>
      </c>
      <c r="C4004" s="85" t="s">
        <v>145</v>
      </c>
      <c r="D4004" s="85" t="s">
        <v>9001</v>
      </c>
      <c r="E4004" s="85" t="s">
        <v>100</v>
      </c>
      <c r="F4004" s="85" t="s">
        <v>100</v>
      </c>
      <c r="G4004" s="85" t="s">
        <v>100</v>
      </c>
      <c r="H4004" s="86" t="s">
        <v>118</v>
      </c>
      <c r="I4004" s="86">
        <v>45461</v>
      </c>
      <c r="J4004" s="87">
        <v>1870290</v>
      </c>
    </row>
    <row r="4005" spans="1:10" ht="24" x14ac:dyDescent="0.3">
      <c r="A4005" s="84" t="s">
        <v>9002</v>
      </c>
      <c r="B4005" s="85" t="s">
        <v>145</v>
      </c>
      <c r="C4005" s="85" t="s">
        <v>145</v>
      </c>
      <c r="D4005" s="85" t="s">
        <v>9003</v>
      </c>
      <c r="E4005" s="85" t="s">
        <v>100</v>
      </c>
      <c r="F4005" s="85" t="s">
        <v>100</v>
      </c>
      <c r="G4005" s="85" t="s">
        <v>100</v>
      </c>
      <c r="H4005" s="86" t="s">
        <v>118</v>
      </c>
      <c r="I4005" s="86">
        <v>46099</v>
      </c>
      <c r="J4005" s="87">
        <v>121830</v>
      </c>
    </row>
    <row r="4006" spans="1:10" ht="24" x14ac:dyDescent="0.3">
      <c r="A4006" s="84" t="s">
        <v>9004</v>
      </c>
      <c r="B4006" s="85" t="s">
        <v>145</v>
      </c>
      <c r="C4006" s="85" t="s">
        <v>145</v>
      </c>
      <c r="D4006" s="85" t="s">
        <v>9005</v>
      </c>
      <c r="E4006" s="85" t="s">
        <v>100</v>
      </c>
      <c r="F4006" s="85" t="s">
        <v>100</v>
      </c>
      <c r="G4006" s="85" t="s">
        <v>100</v>
      </c>
      <c r="H4006" s="86" t="s">
        <v>118</v>
      </c>
      <c r="I4006" s="86">
        <v>45188</v>
      </c>
      <c r="J4006" s="87">
        <v>2444440</v>
      </c>
    </row>
    <row r="4007" spans="1:10" ht="36" x14ac:dyDescent="0.3">
      <c r="A4007" s="84" t="s">
        <v>9006</v>
      </c>
      <c r="B4007" s="85" t="s">
        <v>6066</v>
      </c>
      <c r="C4007" s="85" t="s">
        <v>6066</v>
      </c>
      <c r="D4007" s="85" t="s">
        <v>9007</v>
      </c>
      <c r="E4007" s="85" t="s">
        <v>100</v>
      </c>
      <c r="F4007" s="85" t="s">
        <v>139</v>
      </c>
      <c r="G4007" s="85" t="s">
        <v>1362</v>
      </c>
      <c r="H4007" s="86" t="s">
        <v>118</v>
      </c>
      <c r="I4007" s="86">
        <v>45646</v>
      </c>
      <c r="J4007" s="87">
        <v>10272339.41</v>
      </c>
    </row>
    <row r="4008" spans="1:10" x14ac:dyDescent="0.3">
      <c r="A4008" s="84" t="s">
        <v>9008</v>
      </c>
      <c r="B4008" s="85" t="s">
        <v>145</v>
      </c>
      <c r="C4008" s="85" t="s">
        <v>145</v>
      </c>
      <c r="D4008" s="85" t="s">
        <v>9009</v>
      </c>
      <c r="E4008" s="85" t="s">
        <v>100</v>
      </c>
      <c r="F4008" s="85" t="s">
        <v>100</v>
      </c>
      <c r="G4008" s="85" t="s">
        <v>100</v>
      </c>
      <c r="H4008" s="86" t="s">
        <v>118</v>
      </c>
      <c r="I4008" s="86">
        <v>45289</v>
      </c>
      <c r="J4008" s="87">
        <v>179400</v>
      </c>
    </row>
    <row r="4009" spans="1:10" x14ac:dyDescent="0.3">
      <c r="A4009" s="84" t="s">
        <v>9010</v>
      </c>
      <c r="B4009" s="85" t="s">
        <v>145</v>
      </c>
      <c r="C4009" s="85" t="s">
        <v>145</v>
      </c>
      <c r="D4009" s="85" t="s">
        <v>9011</v>
      </c>
      <c r="E4009" s="85" t="s">
        <v>100</v>
      </c>
      <c r="F4009" s="85" t="s">
        <v>100</v>
      </c>
      <c r="G4009" s="85" t="s">
        <v>100</v>
      </c>
      <c r="H4009" s="86" t="s">
        <v>118</v>
      </c>
      <c r="I4009" s="86">
        <v>45289</v>
      </c>
      <c r="J4009" s="87">
        <v>681620</v>
      </c>
    </row>
    <row r="4010" spans="1:10" ht="24" x14ac:dyDescent="0.3">
      <c r="A4010" s="84" t="s">
        <v>9012</v>
      </c>
      <c r="B4010" s="85" t="s">
        <v>145</v>
      </c>
      <c r="C4010" s="85" t="s">
        <v>145</v>
      </c>
      <c r="D4010" s="85" t="s">
        <v>9013</v>
      </c>
      <c r="E4010" s="85" t="s">
        <v>100</v>
      </c>
      <c r="F4010" s="85" t="s">
        <v>207</v>
      </c>
      <c r="G4010" s="85" t="s">
        <v>208</v>
      </c>
      <c r="H4010" s="86" t="s">
        <v>118</v>
      </c>
      <c r="I4010" s="86">
        <v>45251</v>
      </c>
      <c r="J4010" s="87">
        <v>7087514.9399999995</v>
      </c>
    </row>
    <row r="4011" spans="1:10" ht="36" x14ac:dyDescent="0.3">
      <c r="A4011" s="84" t="s">
        <v>9014</v>
      </c>
      <c r="B4011" s="85" t="s">
        <v>3382</v>
      </c>
      <c r="C4011" s="85" t="s">
        <v>3382</v>
      </c>
      <c r="D4011" s="85" t="s">
        <v>9015</v>
      </c>
      <c r="E4011" s="85" t="s">
        <v>100</v>
      </c>
      <c r="F4011" s="85" t="s">
        <v>139</v>
      </c>
      <c r="G4011" s="85" t="s">
        <v>1362</v>
      </c>
      <c r="H4011" s="86" t="s">
        <v>118</v>
      </c>
      <c r="I4011" s="86">
        <v>45799</v>
      </c>
      <c r="J4011" s="87">
        <v>2252314.8099999996</v>
      </c>
    </row>
    <row r="4012" spans="1:10" ht="24" x14ac:dyDescent="0.3">
      <c r="A4012" s="84" t="s">
        <v>9016</v>
      </c>
      <c r="B4012" s="85" t="s">
        <v>145</v>
      </c>
      <c r="C4012" s="85" t="s">
        <v>145</v>
      </c>
      <c r="D4012" s="85" t="s">
        <v>9017</v>
      </c>
      <c r="E4012" s="85" t="s">
        <v>100</v>
      </c>
      <c r="F4012" s="85" t="s">
        <v>158</v>
      </c>
      <c r="G4012" s="85" t="s">
        <v>286</v>
      </c>
      <c r="H4012" s="86" t="s">
        <v>118</v>
      </c>
      <c r="I4012" s="86">
        <v>45558</v>
      </c>
      <c r="J4012" s="87">
        <v>2985550.26</v>
      </c>
    </row>
    <row r="4013" spans="1:10" ht="24" x14ac:dyDescent="0.3">
      <c r="A4013" s="84" t="s">
        <v>9018</v>
      </c>
      <c r="B4013" s="85" t="s">
        <v>145</v>
      </c>
      <c r="C4013" s="85" t="s">
        <v>145</v>
      </c>
      <c r="D4013" s="85" t="s">
        <v>9019</v>
      </c>
      <c r="E4013" s="85" t="s">
        <v>100</v>
      </c>
      <c r="F4013" s="85" t="s">
        <v>544</v>
      </c>
      <c r="G4013" s="85" t="s">
        <v>545</v>
      </c>
      <c r="H4013" s="86" t="s">
        <v>118</v>
      </c>
      <c r="I4013" s="86">
        <v>45254</v>
      </c>
      <c r="J4013" s="87">
        <v>2989230.09</v>
      </c>
    </row>
    <row r="4014" spans="1:10" ht="48" x14ac:dyDescent="0.3">
      <c r="A4014" s="84" t="s">
        <v>9020</v>
      </c>
      <c r="B4014" s="85" t="s">
        <v>145</v>
      </c>
      <c r="C4014" s="85" t="s">
        <v>145</v>
      </c>
      <c r="D4014" s="85" t="s">
        <v>9021</v>
      </c>
      <c r="E4014" s="85" t="s">
        <v>4689</v>
      </c>
      <c r="F4014" s="85" t="s">
        <v>100</v>
      </c>
      <c r="G4014" s="85" t="s">
        <v>100</v>
      </c>
      <c r="H4014" s="86" t="s">
        <v>118</v>
      </c>
      <c r="I4014" s="86">
        <v>45436</v>
      </c>
      <c r="J4014" s="87">
        <v>4311932.1500000004</v>
      </c>
    </row>
    <row r="4015" spans="1:10" x14ac:dyDescent="0.3">
      <c r="A4015" s="84" t="s">
        <v>9022</v>
      </c>
      <c r="B4015" s="85" t="s">
        <v>145</v>
      </c>
      <c r="C4015" s="85" t="s">
        <v>145</v>
      </c>
      <c r="D4015" s="85" t="s">
        <v>9023</v>
      </c>
      <c r="E4015" s="85" t="s">
        <v>100</v>
      </c>
      <c r="F4015" s="85" t="s">
        <v>3859</v>
      </c>
      <c r="G4015" s="85" t="s">
        <v>3860</v>
      </c>
      <c r="H4015" s="86" t="s">
        <v>118</v>
      </c>
      <c r="I4015" s="86">
        <v>45436</v>
      </c>
      <c r="J4015" s="87">
        <v>10943101.360000001</v>
      </c>
    </row>
    <row r="4016" spans="1:10" ht="48" x14ac:dyDescent="0.3">
      <c r="A4016" s="84" t="s">
        <v>9024</v>
      </c>
      <c r="B4016" s="85" t="s">
        <v>4741</v>
      </c>
      <c r="C4016" s="85" t="s">
        <v>4741</v>
      </c>
      <c r="D4016" s="85" t="s">
        <v>9025</v>
      </c>
      <c r="E4016" s="85" t="s">
        <v>100</v>
      </c>
      <c r="F4016" s="85" t="s">
        <v>151</v>
      </c>
      <c r="G4016" s="85" t="s">
        <v>905</v>
      </c>
      <c r="H4016" s="86" t="s">
        <v>118</v>
      </c>
      <c r="I4016" s="86">
        <v>45622</v>
      </c>
      <c r="J4016" s="87">
        <v>14418791.75</v>
      </c>
    </row>
    <row r="4017" spans="1:10" x14ac:dyDescent="0.3">
      <c r="A4017" s="84" t="s">
        <v>9026</v>
      </c>
      <c r="B4017" s="85" t="s">
        <v>145</v>
      </c>
      <c r="C4017" s="85" t="s">
        <v>145</v>
      </c>
      <c r="D4017" s="85" t="s">
        <v>9027</v>
      </c>
      <c r="E4017" s="85" t="s">
        <v>100</v>
      </c>
      <c r="F4017" s="85" t="s">
        <v>100</v>
      </c>
      <c r="G4017" s="85" t="s">
        <v>100</v>
      </c>
      <c r="H4017" s="86" t="s">
        <v>118</v>
      </c>
      <c r="I4017" s="86">
        <v>45530</v>
      </c>
      <c r="J4017" s="87">
        <v>1129900</v>
      </c>
    </row>
    <row r="4018" spans="1:10" ht="24" x14ac:dyDescent="0.3">
      <c r="A4018" s="84" t="s">
        <v>9028</v>
      </c>
      <c r="B4018" s="85" t="s">
        <v>145</v>
      </c>
      <c r="C4018" s="85" t="s">
        <v>145</v>
      </c>
      <c r="D4018" s="85" t="s">
        <v>9029</v>
      </c>
      <c r="E4018" s="85" t="s">
        <v>100</v>
      </c>
      <c r="F4018" s="85" t="s">
        <v>122</v>
      </c>
      <c r="G4018" s="85" t="s">
        <v>1123</v>
      </c>
      <c r="H4018" s="86" t="s">
        <v>118</v>
      </c>
      <c r="I4018" s="86">
        <v>45622</v>
      </c>
      <c r="J4018" s="87">
        <v>1947662.5100000002</v>
      </c>
    </row>
    <row r="4019" spans="1:10" ht="24" x14ac:dyDescent="0.3">
      <c r="A4019" s="84" t="s">
        <v>9030</v>
      </c>
      <c r="B4019" s="85" t="s">
        <v>145</v>
      </c>
      <c r="C4019" s="85" t="s">
        <v>145</v>
      </c>
      <c r="D4019" s="85" t="s">
        <v>9031</v>
      </c>
      <c r="E4019" s="85" t="s">
        <v>100</v>
      </c>
      <c r="F4019" s="85" t="s">
        <v>100</v>
      </c>
      <c r="G4019" s="85" t="s">
        <v>100</v>
      </c>
      <c r="H4019" s="86" t="s">
        <v>118</v>
      </c>
      <c r="I4019" s="86">
        <v>45653</v>
      </c>
      <c r="J4019" s="87">
        <v>491960</v>
      </c>
    </row>
    <row r="4020" spans="1:10" x14ac:dyDescent="0.3">
      <c r="A4020" s="84" t="s">
        <v>9032</v>
      </c>
      <c r="B4020" s="85" t="s">
        <v>145</v>
      </c>
      <c r="C4020" s="85" t="s">
        <v>145</v>
      </c>
      <c r="D4020" s="85" t="s">
        <v>9033</v>
      </c>
      <c r="E4020" s="85" t="s">
        <v>100</v>
      </c>
      <c r="F4020" s="85" t="s">
        <v>100</v>
      </c>
      <c r="G4020" s="85" t="s">
        <v>100</v>
      </c>
      <c r="H4020" s="86" t="s">
        <v>118</v>
      </c>
      <c r="I4020" s="86">
        <v>44862</v>
      </c>
      <c r="J4020" s="87">
        <v>3268080</v>
      </c>
    </row>
    <row r="4021" spans="1:10" ht="24" x14ac:dyDescent="0.3">
      <c r="A4021" s="84" t="s">
        <v>9034</v>
      </c>
      <c r="B4021" s="85" t="s">
        <v>145</v>
      </c>
      <c r="C4021" s="85" t="s">
        <v>145</v>
      </c>
      <c r="D4021" s="85" t="s">
        <v>9035</v>
      </c>
      <c r="E4021" s="85" t="s">
        <v>100</v>
      </c>
      <c r="F4021" s="85" t="s">
        <v>830</v>
      </c>
      <c r="G4021" s="85" t="s">
        <v>1583</v>
      </c>
      <c r="H4021" s="86" t="s">
        <v>118</v>
      </c>
      <c r="I4021" s="86">
        <v>45440</v>
      </c>
      <c r="J4021" s="87">
        <v>3065199.77</v>
      </c>
    </row>
    <row r="4022" spans="1:10" ht="36" x14ac:dyDescent="0.3">
      <c r="A4022" s="84" t="s">
        <v>9036</v>
      </c>
      <c r="B4022" s="85" t="s">
        <v>145</v>
      </c>
      <c r="C4022" s="85" t="s">
        <v>145</v>
      </c>
      <c r="D4022" s="85" t="s">
        <v>9037</v>
      </c>
      <c r="E4022" s="85" t="s">
        <v>100</v>
      </c>
      <c r="F4022" s="85" t="s">
        <v>544</v>
      </c>
      <c r="G4022" s="85" t="s">
        <v>545</v>
      </c>
      <c r="H4022" s="86" t="s">
        <v>118</v>
      </c>
      <c r="I4022" s="86">
        <v>45805</v>
      </c>
      <c r="J4022" s="87">
        <v>3052665.63</v>
      </c>
    </row>
    <row r="4023" spans="1:10" ht="24" x14ac:dyDescent="0.3">
      <c r="A4023" s="84" t="s">
        <v>9038</v>
      </c>
      <c r="B4023" s="85" t="s">
        <v>188</v>
      </c>
      <c r="C4023" s="85" t="s">
        <v>188</v>
      </c>
      <c r="D4023" s="85" t="s">
        <v>9039</v>
      </c>
      <c r="E4023" s="85" t="s">
        <v>100</v>
      </c>
      <c r="F4023" s="85" t="s">
        <v>830</v>
      </c>
      <c r="G4023" s="85" t="s">
        <v>831</v>
      </c>
      <c r="H4023" s="86" t="s">
        <v>118</v>
      </c>
      <c r="I4023" s="86">
        <v>45259</v>
      </c>
      <c r="J4023" s="87">
        <v>3524198.64</v>
      </c>
    </row>
    <row r="4024" spans="1:10" x14ac:dyDescent="0.3">
      <c r="A4024" s="84" t="s">
        <v>9040</v>
      </c>
      <c r="B4024" s="85" t="s">
        <v>145</v>
      </c>
      <c r="C4024" s="85" t="s">
        <v>145</v>
      </c>
      <c r="D4024" s="85" t="s">
        <v>9041</v>
      </c>
      <c r="E4024" s="85" t="s">
        <v>100</v>
      </c>
      <c r="F4024" s="85" t="s">
        <v>100</v>
      </c>
      <c r="G4024" s="85" t="s">
        <v>100</v>
      </c>
      <c r="H4024" s="86" t="s">
        <v>118</v>
      </c>
      <c r="I4024" s="86">
        <v>45289</v>
      </c>
      <c r="J4024" s="87">
        <v>3996080</v>
      </c>
    </row>
    <row r="4025" spans="1:10" ht="36" x14ac:dyDescent="0.3">
      <c r="A4025" s="84" t="s">
        <v>9042</v>
      </c>
      <c r="B4025" s="85" t="s">
        <v>145</v>
      </c>
      <c r="C4025" s="85" t="s">
        <v>145</v>
      </c>
      <c r="D4025" s="85" t="s">
        <v>9043</v>
      </c>
      <c r="E4025" s="85" t="s">
        <v>100</v>
      </c>
      <c r="F4025" s="85" t="s">
        <v>130</v>
      </c>
      <c r="G4025" s="85" t="s">
        <v>593</v>
      </c>
      <c r="H4025" s="86" t="s">
        <v>118</v>
      </c>
      <c r="I4025" s="86">
        <v>45260</v>
      </c>
      <c r="J4025" s="87">
        <v>6433111.3900000006</v>
      </c>
    </row>
    <row r="4026" spans="1:10" ht="24" x14ac:dyDescent="0.3">
      <c r="A4026" s="84" t="s">
        <v>9044</v>
      </c>
      <c r="B4026" s="85" t="s">
        <v>145</v>
      </c>
      <c r="C4026" s="85" t="s">
        <v>145</v>
      </c>
      <c r="D4026" s="85" t="s">
        <v>9045</v>
      </c>
      <c r="E4026" s="85" t="s">
        <v>100</v>
      </c>
      <c r="F4026" s="85" t="s">
        <v>2177</v>
      </c>
      <c r="G4026" s="85" t="s">
        <v>9046</v>
      </c>
      <c r="H4026" s="86" t="s">
        <v>118</v>
      </c>
      <c r="I4026" s="86">
        <v>45443</v>
      </c>
      <c r="J4026" s="87">
        <v>4776264.51</v>
      </c>
    </row>
    <row r="4027" spans="1:10" ht="24" x14ac:dyDescent="0.3">
      <c r="A4027" s="84" t="s">
        <v>9047</v>
      </c>
      <c r="B4027" s="85" t="s">
        <v>7540</v>
      </c>
      <c r="C4027" s="85" t="s">
        <v>7540</v>
      </c>
      <c r="D4027" s="85" t="s">
        <v>9048</v>
      </c>
      <c r="E4027" s="85" t="s">
        <v>3145</v>
      </c>
      <c r="F4027" s="85" t="s">
        <v>100</v>
      </c>
      <c r="G4027" s="85" t="s">
        <v>100</v>
      </c>
      <c r="H4027" s="86" t="s">
        <v>118</v>
      </c>
      <c r="I4027" s="86">
        <v>45807</v>
      </c>
      <c r="J4027" s="87">
        <v>4078207.64</v>
      </c>
    </row>
    <row r="4028" spans="1:10" ht="24" x14ac:dyDescent="0.3">
      <c r="A4028" s="84" t="s">
        <v>9049</v>
      </c>
      <c r="B4028" s="85" t="s">
        <v>188</v>
      </c>
      <c r="C4028" s="85" t="s">
        <v>188</v>
      </c>
      <c r="D4028" s="85" t="s">
        <v>9050</v>
      </c>
      <c r="E4028" s="85" t="s">
        <v>100</v>
      </c>
      <c r="F4028" s="85" t="s">
        <v>162</v>
      </c>
      <c r="G4028" s="85" t="s">
        <v>163</v>
      </c>
      <c r="H4028" s="86" t="s">
        <v>118</v>
      </c>
      <c r="I4028" s="86">
        <v>44896</v>
      </c>
      <c r="J4028" s="87">
        <v>20209576.98</v>
      </c>
    </row>
    <row r="4029" spans="1:10" ht="36" x14ac:dyDescent="0.3">
      <c r="A4029" s="84" t="s">
        <v>9051</v>
      </c>
      <c r="B4029" s="85" t="s">
        <v>145</v>
      </c>
      <c r="C4029" s="85" t="s">
        <v>145</v>
      </c>
      <c r="D4029" s="85" t="s">
        <v>9052</v>
      </c>
      <c r="E4029" s="85" t="s">
        <v>100</v>
      </c>
      <c r="F4029" s="85" t="s">
        <v>130</v>
      </c>
      <c r="G4029" s="85" t="s">
        <v>9053</v>
      </c>
      <c r="H4029" s="86" t="s">
        <v>118</v>
      </c>
      <c r="I4029" s="86">
        <v>45261</v>
      </c>
      <c r="J4029" s="87">
        <v>16575733.919999996</v>
      </c>
    </row>
    <row r="4030" spans="1:10" x14ac:dyDescent="0.3">
      <c r="A4030" s="84" t="s">
        <v>9054</v>
      </c>
      <c r="B4030" s="85" t="s">
        <v>145</v>
      </c>
      <c r="C4030" s="85" t="s">
        <v>145</v>
      </c>
      <c r="D4030" s="85" t="s">
        <v>9055</v>
      </c>
      <c r="E4030" s="85" t="s">
        <v>100</v>
      </c>
      <c r="F4030" s="85" t="s">
        <v>100</v>
      </c>
      <c r="G4030" s="85" t="s">
        <v>100</v>
      </c>
      <c r="H4030" s="86" t="s">
        <v>118</v>
      </c>
      <c r="I4030" s="86">
        <v>45505</v>
      </c>
      <c r="J4030" s="87">
        <v>25333970</v>
      </c>
    </row>
    <row r="4031" spans="1:10" x14ac:dyDescent="0.3">
      <c r="A4031" s="84" t="s">
        <v>9056</v>
      </c>
      <c r="B4031" s="85" t="s">
        <v>145</v>
      </c>
      <c r="C4031" s="85" t="s">
        <v>145</v>
      </c>
      <c r="D4031" s="85" t="s">
        <v>9057</v>
      </c>
      <c r="E4031" s="85" t="s">
        <v>100</v>
      </c>
      <c r="F4031" s="85" t="s">
        <v>100</v>
      </c>
      <c r="G4031" s="85" t="s">
        <v>100</v>
      </c>
      <c r="H4031" s="86" t="s">
        <v>118</v>
      </c>
      <c r="I4031" s="86">
        <v>45505</v>
      </c>
      <c r="J4031" s="87">
        <v>15925250</v>
      </c>
    </row>
    <row r="4032" spans="1:10" x14ac:dyDescent="0.3">
      <c r="A4032" s="84" t="s">
        <v>9058</v>
      </c>
      <c r="B4032" s="85" t="s">
        <v>145</v>
      </c>
      <c r="C4032" s="85" t="s">
        <v>145</v>
      </c>
      <c r="D4032" s="85" t="s">
        <v>9059</v>
      </c>
      <c r="E4032" s="85" t="s">
        <v>100</v>
      </c>
      <c r="F4032" s="85" t="s">
        <v>100</v>
      </c>
      <c r="G4032" s="85" t="s">
        <v>100</v>
      </c>
      <c r="H4032" s="86" t="s">
        <v>118</v>
      </c>
      <c r="I4032" s="86">
        <v>45505</v>
      </c>
      <c r="J4032" s="87">
        <v>24302260</v>
      </c>
    </row>
    <row r="4033" spans="1:10" ht="24" x14ac:dyDescent="0.3">
      <c r="A4033" s="84" t="s">
        <v>9060</v>
      </c>
      <c r="B4033" s="85" t="s">
        <v>145</v>
      </c>
      <c r="C4033" s="85" t="s">
        <v>145</v>
      </c>
      <c r="D4033" s="85" t="s">
        <v>9061</v>
      </c>
      <c r="E4033" s="85" t="s">
        <v>100</v>
      </c>
      <c r="F4033" s="85" t="s">
        <v>100</v>
      </c>
      <c r="G4033" s="85" t="s">
        <v>100</v>
      </c>
      <c r="H4033" s="86" t="s">
        <v>118</v>
      </c>
      <c r="I4033" s="86">
        <v>45505</v>
      </c>
      <c r="J4033" s="87">
        <v>9851570</v>
      </c>
    </row>
    <row r="4034" spans="1:10" ht="36" x14ac:dyDescent="0.3">
      <c r="A4034" s="84" t="s">
        <v>9062</v>
      </c>
      <c r="B4034" s="85" t="s">
        <v>9063</v>
      </c>
      <c r="C4034" s="85" t="s">
        <v>9063</v>
      </c>
      <c r="D4034" s="85" t="s">
        <v>9064</v>
      </c>
      <c r="E4034" s="85" t="s">
        <v>100</v>
      </c>
      <c r="F4034" s="85" t="s">
        <v>100</v>
      </c>
      <c r="G4034" s="85" t="s">
        <v>100</v>
      </c>
      <c r="H4034" s="86" t="s">
        <v>118</v>
      </c>
      <c r="I4034" s="86">
        <v>45992</v>
      </c>
      <c r="J4034" s="87">
        <v>2769435.11</v>
      </c>
    </row>
    <row r="4035" spans="1:10" ht="36" x14ac:dyDescent="0.3">
      <c r="A4035" s="84" t="s">
        <v>9065</v>
      </c>
      <c r="B4035" s="85" t="s">
        <v>145</v>
      </c>
      <c r="C4035" s="85" t="s">
        <v>145</v>
      </c>
      <c r="D4035" s="85" t="s">
        <v>9066</v>
      </c>
      <c r="E4035" s="85" t="s">
        <v>100</v>
      </c>
      <c r="F4035" s="85" t="s">
        <v>130</v>
      </c>
      <c r="G4035" s="85" t="s">
        <v>593</v>
      </c>
      <c r="H4035" s="86" t="s">
        <v>118</v>
      </c>
      <c r="I4035" s="86">
        <v>45628</v>
      </c>
      <c r="J4035" s="87">
        <v>2606500.52</v>
      </c>
    </row>
    <row r="4036" spans="1:10" ht="24" x14ac:dyDescent="0.3">
      <c r="A4036" s="84" t="s">
        <v>9067</v>
      </c>
      <c r="B4036" s="85" t="s">
        <v>145</v>
      </c>
      <c r="C4036" s="85" t="s">
        <v>145</v>
      </c>
      <c r="D4036" s="85" t="s">
        <v>9068</v>
      </c>
      <c r="E4036" s="85" t="s">
        <v>100</v>
      </c>
      <c r="F4036" s="85" t="s">
        <v>130</v>
      </c>
      <c r="G4036" s="85" t="s">
        <v>1118</v>
      </c>
      <c r="H4036" s="86" t="s">
        <v>118</v>
      </c>
      <c r="I4036" s="86">
        <v>45628</v>
      </c>
      <c r="J4036" s="87">
        <v>4165683.74</v>
      </c>
    </row>
    <row r="4037" spans="1:10" x14ac:dyDescent="0.3">
      <c r="A4037" s="84" t="s">
        <v>9069</v>
      </c>
      <c r="B4037" s="85" t="s">
        <v>145</v>
      </c>
      <c r="C4037" s="85" t="s">
        <v>145</v>
      </c>
      <c r="D4037" s="85" t="s">
        <v>9070</v>
      </c>
      <c r="E4037" s="85" t="s">
        <v>100</v>
      </c>
      <c r="F4037" s="85" t="s">
        <v>100</v>
      </c>
      <c r="G4037" s="85" t="s">
        <v>100</v>
      </c>
      <c r="H4037" s="86" t="s">
        <v>118</v>
      </c>
      <c r="I4037" s="86">
        <v>44838</v>
      </c>
      <c r="J4037" s="87">
        <v>8732370.6999999993</v>
      </c>
    </row>
    <row r="4038" spans="1:10" x14ac:dyDescent="0.3">
      <c r="A4038" s="84" t="s">
        <v>9071</v>
      </c>
      <c r="B4038" s="85" t="s">
        <v>145</v>
      </c>
      <c r="C4038" s="85" t="s">
        <v>145</v>
      </c>
      <c r="D4038" s="85" t="s">
        <v>9072</v>
      </c>
      <c r="E4038" s="85" t="s">
        <v>100</v>
      </c>
      <c r="F4038" s="85" t="s">
        <v>100</v>
      </c>
      <c r="G4038" s="85" t="s">
        <v>100</v>
      </c>
      <c r="H4038" s="86" t="s">
        <v>118</v>
      </c>
      <c r="I4038" s="86">
        <v>45306</v>
      </c>
      <c r="J4038" s="87">
        <v>176700</v>
      </c>
    </row>
    <row r="4039" spans="1:10" ht="24" x14ac:dyDescent="0.3">
      <c r="A4039" s="84" t="s">
        <v>9073</v>
      </c>
      <c r="B4039" s="85" t="s">
        <v>145</v>
      </c>
      <c r="C4039" s="85" t="s">
        <v>145</v>
      </c>
      <c r="D4039" s="85" t="s">
        <v>9074</v>
      </c>
      <c r="E4039" s="85" t="s">
        <v>100</v>
      </c>
      <c r="F4039" s="85" t="s">
        <v>709</v>
      </c>
      <c r="G4039" s="85" t="s">
        <v>2370</v>
      </c>
      <c r="H4039" s="86" t="s">
        <v>118</v>
      </c>
      <c r="I4039" s="86">
        <v>45264</v>
      </c>
      <c r="J4039" s="87">
        <v>3245326.5300000003</v>
      </c>
    </row>
    <row r="4040" spans="1:10" ht="24" x14ac:dyDescent="0.3">
      <c r="A4040" s="84" t="s">
        <v>9075</v>
      </c>
      <c r="B4040" s="85" t="s">
        <v>145</v>
      </c>
      <c r="C4040" s="85" t="s">
        <v>145</v>
      </c>
      <c r="D4040" s="85" t="s">
        <v>9076</v>
      </c>
      <c r="E4040" s="85" t="s">
        <v>100</v>
      </c>
      <c r="F4040" s="85" t="s">
        <v>1266</v>
      </c>
      <c r="G4040" s="85" t="s">
        <v>9077</v>
      </c>
      <c r="H4040" s="86" t="s">
        <v>118</v>
      </c>
      <c r="I4040" s="86">
        <v>45630</v>
      </c>
      <c r="J4040" s="87">
        <v>1807499.4399999997</v>
      </c>
    </row>
    <row r="4041" spans="1:10" ht="24" x14ac:dyDescent="0.3">
      <c r="A4041" s="84" t="s">
        <v>9078</v>
      </c>
      <c r="B4041" s="85" t="s">
        <v>145</v>
      </c>
      <c r="C4041" s="85" t="s">
        <v>145</v>
      </c>
      <c r="D4041" s="85" t="s">
        <v>9079</v>
      </c>
      <c r="E4041" s="85" t="s">
        <v>100</v>
      </c>
      <c r="F4041" s="85" t="s">
        <v>9080</v>
      </c>
      <c r="G4041" s="85" t="s">
        <v>9081</v>
      </c>
      <c r="H4041" s="86" t="s">
        <v>118</v>
      </c>
      <c r="I4041" s="86">
        <v>45265</v>
      </c>
      <c r="J4041" s="87">
        <v>4999293.1900000004</v>
      </c>
    </row>
    <row r="4042" spans="1:10" x14ac:dyDescent="0.3">
      <c r="A4042" s="84" t="s">
        <v>9082</v>
      </c>
      <c r="B4042" s="85" t="s">
        <v>145</v>
      </c>
      <c r="C4042" s="85" t="s">
        <v>145</v>
      </c>
      <c r="D4042" s="85" t="s">
        <v>9083</v>
      </c>
      <c r="E4042" s="85" t="s">
        <v>100</v>
      </c>
      <c r="F4042" s="85" t="s">
        <v>100</v>
      </c>
      <c r="G4042" s="85" t="s">
        <v>100</v>
      </c>
      <c r="H4042" s="86" t="s">
        <v>118</v>
      </c>
      <c r="I4042" s="86">
        <v>45478</v>
      </c>
      <c r="J4042" s="87">
        <v>304500</v>
      </c>
    </row>
    <row r="4043" spans="1:10" ht="24" x14ac:dyDescent="0.3">
      <c r="A4043" s="84" t="s">
        <v>9084</v>
      </c>
      <c r="B4043" s="85" t="s">
        <v>145</v>
      </c>
      <c r="C4043" s="85" t="s">
        <v>145</v>
      </c>
      <c r="D4043" s="85" t="s">
        <v>9085</v>
      </c>
      <c r="E4043" s="85" t="s">
        <v>100</v>
      </c>
      <c r="F4043" s="85" t="s">
        <v>336</v>
      </c>
      <c r="G4043" s="85" t="s">
        <v>337</v>
      </c>
      <c r="H4043" s="86" t="s">
        <v>118</v>
      </c>
      <c r="I4043" s="86">
        <v>45632</v>
      </c>
      <c r="J4043" s="87">
        <v>531205.91999999993</v>
      </c>
    </row>
    <row r="4044" spans="1:10" x14ac:dyDescent="0.3">
      <c r="A4044" s="84" t="s">
        <v>9086</v>
      </c>
      <c r="B4044" s="85" t="s">
        <v>145</v>
      </c>
      <c r="C4044" s="85" t="s">
        <v>145</v>
      </c>
      <c r="D4044" s="85" t="s">
        <v>9087</v>
      </c>
      <c r="E4044" s="85" t="s">
        <v>100</v>
      </c>
      <c r="F4044" s="85" t="s">
        <v>420</v>
      </c>
      <c r="G4044" s="85" t="s">
        <v>6052</v>
      </c>
      <c r="H4044" s="86" t="s">
        <v>118</v>
      </c>
      <c r="I4044" s="86">
        <v>45632</v>
      </c>
      <c r="J4044" s="87">
        <v>6279366.2999999989</v>
      </c>
    </row>
    <row r="4045" spans="1:10" ht="24" x14ac:dyDescent="0.3">
      <c r="A4045" s="84" t="s">
        <v>9088</v>
      </c>
      <c r="B4045" s="85" t="s">
        <v>3654</v>
      </c>
      <c r="C4045" s="85" t="s">
        <v>3654</v>
      </c>
      <c r="D4045" s="85" t="s">
        <v>9089</v>
      </c>
      <c r="E4045" s="85" t="s">
        <v>100</v>
      </c>
      <c r="F4045" s="85" t="s">
        <v>841</v>
      </c>
      <c r="G4045" s="85" t="s">
        <v>4516</v>
      </c>
      <c r="H4045" s="86" t="s">
        <v>118</v>
      </c>
      <c r="I4045" s="86">
        <v>44902</v>
      </c>
      <c r="J4045" s="87">
        <v>15886392.260000002</v>
      </c>
    </row>
    <row r="4046" spans="1:10" ht="24" x14ac:dyDescent="0.3">
      <c r="A4046" s="84" t="s">
        <v>9090</v>
      </c>
      <c r="B4046" s="85" t="s">
        <v>3937</v>
      </c>
      <c r="C4046" s="85" t="s">
        <v>3654</v>
      </c>
      <c r="D4046" s="85" t="s">
        <v>9091</v>
      </c>
      <c r="E4046" s="85" t="s">
        <v>100</v>
      </c>
      <c r="F4046" s="85" t="s">
        <v>841</v>
      </c>
      <c r="G4046" s="85" t="s">
        <v>4516</v>
      </c>
      <c r="H4046" s="86" t="s">
        <v>118</v>
      </c>
      <c r="I4046" s="86">
        <v>44902</v>
      </c>
      <c r="J4046" s="87">
        <v>8785386.4999999981</v>
      </c>
    </row>
    <row r="4047" spans="1:10" x14ac:dyDescent="0.3">
      <c r="A4047" s="84" t="s">
        <v>9092</v>
      </c>
      <c r="B4047" s="85" t="s">
        <v>145</v>
      </c>
      <c r="C4047" s="85" t="s">
        <v>145</v>
      </c>
      <c r="D4047" s="85" t="s">
        <v>9093</v>
      </c>
      <c r="E4047" s="85" t="s">
        <v>100</v>
      </c>
      <c r="F4047" s="85" t="s">
        <v>100</v>
      </c>
      <c r="G4047" s="85" t="s">
        <v>100</v>
      </c>
      <c r="H4047" s="86" t="s">
        <v>118</v>
      </c>
      <c r="I4047" s="86">
        <v>44872</v>
      </c>
      <c r="J4047" s="87">
        <v>1325300</v>
      </c>
    </row>
    <row r="4048" spans="1:10" ht="48" x14ac:dyDescent="0.3">
      <c r="A4048" s="84" t="s">
        <v>9094</v>
      </c>
      <c r="B4048" s="85" t="s">
        <v>145</v>
      </c>
      <c r="C4048" s="85" t="s">
        <v>145</v>
      </c>
      <c r="D4048" s="85" t="s">
        <v>9095</v>
      </c>
      <c r="E4048" s="85" t="s">
        <v>100</v>
      </c>
      <c r="F4048" s="85" t="s">
        <v>207</v>
      </c>
      <c r="G4048" s="85" t="s">
        <v>208</v>
      </c>
      <c r="H4048" s="86" t="s">
        <v>118</v>
      </c>
      <c r="I4048" s="86">
        <v>45451</v>
      </c>
      <c r="J4048" s="87">
        <v>2031671.3699999999</v>
      </c>
    </row>
    <row r="4049" spans="1:10" ht="24" x14ac:dyDescent="0.3">
      <c r="A4049" s="84" t="s">
        <v>9096</v>
      </c>
      <c r="B4049" s="85" t="s">
        <v>145</v>
      </c>
      <c r="C4049" s="85" t="s">
        <v>145</v>
      </c>
      <c r="D4049" s="85" t="s">
        <v>6870</v>
      </c>
      <c r="E4049" s="85" t="s">
        <v>100</v>
      </c>
      <c r="F4049" s="85" t="s">
        <v>100</v>
      </c>
      <c r="G4049" s="85" t="s">
        <v>100</v>
      </c>
      <c r="H4049" s="86" t="s">
        <v>118</v>
      </c>
      <c r="I4049" s="86">
        <v>44690</v>
      </c>
      <c r="J4049" s="87">
        <v>357360</v>
      </c>
    </row>
    <row r="4050" spans="1:10" x14ac:dyDescent="0.3">
      <c r="A4050" s="84" t="s">
        <v>9097</v>
      </c>
      <c r="B4050" s="85" t="s">
        <v>145</v>
      </c>
      <c r="C4050" s="85" t="s">
        <v>145</v>
      </c>
      <c r="D4050" s="85" t="s">
        <v>9098</v>
      </c>
      <c r="E4050" s="85" t="s">
        <v>100</v>
      </c>
      <c r="F4050" s="85" t="s">
        <v>100</v>
      </c>
      <c r="G4050" s="85" t="s">
        <v>100</v>
      </c>
      <c r="H4050" s="86" t="s">
        <v>118</v>
      </c>
      <c r="I4050" s="86">
        <v>45300</v>
      </c>
      <c r="J4050" s="87">
        <v>1756260</v>
      </c>
    </row>
    <row r="4051" spans="1:10" ht="24" x14ac:dyDescent="0.3">
      <c r="A4051" s="84" t="s">
        <v>9099</v>
      </c>
      <c r="B4051" s="85" t="s">
        <v>145</v>
      </c>
      <c r="C4051" s="85" t="s">
        <v>145</v>
      </c>
      <c r="D4051" s="85" t="s">
        <v>9100</v>
      </c>
      <c r="E4051" s="85" t="s">
        <v>100</v>
      </c>
      <c r="F4051" s="85" t="s">
        <v>100</v>
      </c>
      <c r="G4051" s="85" t="s">
        <v>100</v>
      </c>
      <c r="H4051" s="86" t="s">
        <v>118</v>
      </c>
      <c r="I4051" s="86">
        <v>45391</v>
      </c>
      <c r="J4051" s="87">
        <v>3364290</v>
      </c>
    </row>
    <row r="4052" spans="1:10" x14ac:dyDescent="0.3">
      <c r="A4052" s="84" t="s">
        <v>9101</v>
      </c>
      <c r="B4052" s="85" t="s">
        <v>145</v>
      </c>
      <c r="C4052" s="85" t="s">
        <v>145</v>
      </c>
      <c r="D4052" s="85" t="s">
        <v>9102</v>
      </c>
      <c r="E4052" s="85" t="s">
        <v>100</v>
      </c>
      <c r="F4052" s="85" t="s">
        <v>139</v>
      </c>
      <c r="G4052" s="85" t="s">
        <v>311</v>
      </c>
      <c r="H4052" s="86" t="s">
        <v>118</v>
      </c>
      <c r="I4052" s="86">
        <v>45635</v>
      </c>
      <c r="J4052" s="87">
        <v>2029557.2300000002</v>
      </c>
    </row>
    <row r="4053" spans="1:10" ht="36" x14ac:dyDescent="0.3">
      <c r="A4053" s="84" t="s">
        <v>9103</v>
      </c>
      <c r="B4053" s="85" t="s">
        <v>145</v>
      </c>
      <c r="C4053" s="85" t="s">
        <v>145</v>
      </c>
      <c r="D4053" s="85" t="s">
        <v>9104</v>
      </c>
      <c r="E4053" s="85" t="s">
        <v>100</v>
      </c>
      <c r="F4053" s="85" t="s">
        <v>9105</v>
      </c>
      <c r="G4053" s="85" t="s">
        <v>9106</v>
      </c>
      <c r="H4053" s="86" t="s">
        <v>118</v>
      </c>
      <c r="I4053" s="86">
        <v>45818</v>
      </c>
      <c r="J4053" s="87">
        <v>5765395.9199999999</v>
      </c>
    </row>
    <row r="4054" spans="1:10" ht="24" x14ac:dyDescent="0.3">
      <c r="A4054" s="84" t="s">
        <v>9107</v>
      </c>
      <c r="B4054" s="85" t="s">
        <v>145</v>
      </c>
      <c r="C4054" s="85" t="s">
        <v>145</v>
      </c>
      <c r="D4054" s="85" t="s">
        <v>9108</v>
      </c>
      <c r="E4054" s="85" t="s">
        <v>100</v>
      </c>
      <c r="F4054" s="85" t="s">
        <v>1155</v>
      </c>
      <c r="G4054" s="85" t="s">
        <v>1156</v>
      </c>
      <c r="H4054" s="86" t="s">
        <v>118</v>
      </c>
      <c r="I4054" s="86">
        <v>46001</v>
      </c>
      <c r="J4054" s="87">
        <v>1587034.0500000003</v>
      </c>
    </row>
    <row r="4055" spans="1:10" ht="24" x14ac:dyDescent="0.3">
      <c r="A4055" s="84" t="s">
        <v>9109</v>
      </c>
      <c r="B4055" s="85" t="s">
        <v>145</v>
      </c>
      <c r="C4055" s="85" t="s">
        <v>145</v>
      </c>
      <c r="D4055" s="85" t="s">
        <v>9110</v>
      </c>
      <c r="E4055" s="85" t="s">
        <v>100</v>
      </c>
      <c r="F4055" s="85" t="s">
        <v>1112</v>
      </c>
      <c r="G4055" s="85" t="s">
        <v>3118</v>
      </c>
      <c r="H4055" s="86" t="s">
        <v>118</v>
      </c>
      <c r="I4055" s="86">
        <v>45454</v>
      </c>
      <c r="J4055" s="87">
        <v>2350925.12</v>
      </c>
    </row>
    <row r="4056" spans="1:10" ht="24" x14ac:dyDescent="0.3">
      <c r="A4056" s="84" t="s">
        <v>9111</v>
      </c>
      <c r="B4056" s="85" t="s">
        <v>145</v>
      </c>
      <c r="C4056" s="85" t="s">
        <v>145</v>
      </c>
      <c r="D4056" s="85" t="s">
        <v>9112</v>
      </c>
      <c r="E4056" s="85" t="s">
        <v>100</v>
      </c>
      <c r="F4056" s="85" t="s">
        <v>100</v>
      </c>
      <c r="G4056" s="85" t="s">
        <v>100</v>
      </c>
      <c r="H4056" s="86" t="s">
        <v>118</v>
      </c>
      <c r="I4056" s="86">
        <v>45849</v>
      </c>
      <c r="J4056" s="87">
        <v>1243380</v>
      </c>
    </row>
    <row r="4057" spans="1:10" ht="36" x14ac:dyDescent="0.3">
      <c r="A4057" s="84" t="s">
        <v>9113</v>
      </c>
      <c r="B4057" s="85" t="s">
        <v>145</v>
      </c>
      <c r="C4057" s="85" t="s">
        <v>145</v>
      </c>
      <c r="D4057" s="85" t="s">
        <v>9114</v>
      </c>
      <c r="E4057" s="85" t="s">
        <v>100</v>
      </c>
      <c r="F4057" s="85" t="s">
        <v>130</v>
      </c>
      <c r="G4057" s="85" t="s">
        <v>298</v>
      </c>
      <c r="H4057" s="86" t="s">
        <v>118</v>
      </c>
      <c r="I4057" s="86">
        <v>45638</v>
      </c>
      <c r="J4057" s="87">
        <v>2444746.8499999996</v>
      </c>
    </row>
    <row r="4058" spans="1:10" ht="24" x14ac:dyDescent="0.3">
      <c r="A4058" s="84" t="s">
        <v>9115</v>
      </c>
      <c r="B4058" s="85" t="s">
        <v>1088</v>
      </c>
      <c r="C4058" s="85" t="s">
        <v>145</v>
      </c>
      <c r="D4058" s="85" t="s">
        <v>9116</v>
      </c>
      <c r="E4058" s="85" t="s">
        <v>100</v>
      </c>
      <c r="F4058" s="85" t="s">
        <v>139</v>
      </c>
      <c r="G4058" s="85" t="s">
        <v>894</v>
      </c>
      <c r="H4058" s="86" t="s">
        <v>118</v>
      </c>
      <c r="I4058" s="86">
        <v>46003</v>
      </c>
      <c r="J4058" s="87">
        <v>6727401.8699999992</v>
      </c>
    </row>
    <row r="4059" spans="1:10" ht="24" x14ac:dyDescent="0.3">
      <c r="A4059" s="84" t="s">
        <v>9117</v>
      </c>
      <c r="B4059" s="85" t="s">
        <v>145</v>
      </c>
      <c r="C4059" s="85" t="s">
        <v>145</v>
      </c>
      <c r="D4059" s="85" t="s">
        <v>9118</v>
      </c>
      <c r="E4059" s="85" t="s">
        <v>100</v>
      </c>
      <c r="F4059" s="85" t="s">
        <v>336</v>
      </c>
      <c r="G4059" s="85" t="s">
        <v>9119</v>
      </c>
      <c r="H4059" s="86" t="s">
        <v>118</v>
      </c>
      <c r="I4059" s="86">
        <v>46003</v>
      </c>
      <c r="J4059" s="87">
        <v>480373.14999999997</v>
      </c>
    </row>
    <row r="4060" spans="1:10" ht="24" x14ac:dyDescent="0.3">
      <c r="A4060" s="84" t="s">
        <v>9120</v>
      </c>
      <c r="B4060" s="85" t="s">
        <v>3654</v>
      </c>
      <c r="C4060" s="85" t="s">
        <v>3654</v>
      </c>
      <c r="D4060" s="85" t="s">
        <v>9121</v>
      </c>
      <c r="E4060" s="85" t="s">
        <v>100</v>
      </c>
      <c r="F4060" s="85" t="s">
        <v>122</v>
      </c>
      <c r="G4060" s="85" t="s">
        <v>498</v>
      </c>
      <c r="H4060" s="86" t="s">
        <v>118</v>
      </c>
      <c r="I4060" s="86">
        <v>44908</v>
      </c>
      <c r="J4060" s="87">
        <v>17654108.16</v>
      </c>
    </row>
    <row r="4061" spans="1:10" ht="24" x14ac:dyDescent="0.3">
      <c r="A4061" s="84" t="s">
        <v>9122</v>
      </c>
      <c r="B4061" s="85" t="s">
        <v>145</v>
      </c>
      <c r="C4061" s="85" t="s">
        <v>145</v>
      </c>
      <c r="D4061" s="85" t="s">
        <v>9123</v>
      </c>
      <c r="E4061" s="85" t="s">
        <v>100</v>
      </c>
      <c r="F4061" s="85" t="s">
        <v>100</v>
      </c>
      <c r="G4061" s="85" t="s">
        <v>100</v>
      </c>
      <c r="H4061" s="86" t="s">
        <v>118</v>
      </c>
      <c r="I4061" s="86">
        <v>45182</v>
      </c>
      <c r="J4061" s="87">
        <v>1727810</v>
      </c>
    </row>
    <row r="4062" spans="1:10" x14ac:dyDescent="0.3">
      <c r="A4062" s="84" t="s">
        <v>9124</v>
      </c>
      <c r="B4062" s="85" t="s">
        <v>145</v>
      </c>
      <c r="C4062" s="85" t="s">
        <v>145</v>
      </c>
      <c r="D4062" s="85" t="s">
        <v>9125</v>
      </c>
      <c r="E4062" s="85" t="s">
        <v>100</v>
      </c>
      <c r="F4062" s="85" t="s">
        <v>100</v>
      </c>
      <c r="G4062" s="85" t="s">
        <v>100</v>
      </c>
      <c r="H4062" s="86" t="s">
        <v>118</v>
      </c>
      <c r="I4062" s="86">
        <v>45182</v>
      </c>
      <c r="J4062" s="87">
        <v>3499250</v>
      </c>
    </row>
    <row r="4063" spans="1:10" x14ac:dyDescent="0.3">
      <c r="A4063" s="84" t="s">
        <v>9126</v>
      </c>
      <c r="B4063" s="85" t="s">
        <v>145</v>
      </c>
      <c r="C4063" s="85" t="s">
        <v>145</v>
      </c>
      <c r="D4063" s="85" t="s">
        <v>9127</v>
      </c>
      <c r="E4063" s="85" t="s">
        <v>100</v>
      </c>
      <c r="F4063" s="85" t="s">
        <v>100</v>
      </c>
      <c r="G4063" s="85" t="s">
        <v>100</v>
      </c>
      <c r="H4063" s="86" t="s">
        <v>118</v>
      </c>
      <c r="I4063" s="86">
        <v>45327</v>
      </c>
      <c r="J4063" s="87">
        <v>1421300</v>
      </c>
    </row>
    <row r="4064" spans="1:10" x14ac:dyDescent="0.3">
      <c r="A4064" s="84" t="s">
        <v>9128</v>
      </c>
      <c r="B4064" s="85" t="s">
        <v>145</v>
      </c>
      <c r="C4064" s="85" t="s">
        <v>145</v>
      </c>
      <c r="D4064" s="85" t="s">
        <v>9129</v>
      </c>
      <c r="E4064" s="85" t="s">
        <v>100</v>
      </c>
      <c r="F4064" s="85" t="s">
        <v>100</v>
      </c>
      <c r="G4064" s="85" t="s">
        <v>100</v>
      </c>
      <c r="H4064" s="86" t="s">
        <v>118</v>
      </c>
      <c r="I4064" s="86">
        <v>45790</v>
      </c>
      <c r="J4064" s="87">
        <v>1153400</v>
      </c>
    </row>
    <row r="4065" spans="1:10" x14ac:dyDescent="0.3">
      <c r="A4065" s="84" t="s">
        <v>9130</v>
      </c>
      <c r="B4065" s="85" t="s">
        <v>145</v>
      </c>
      <c r="C4065" s="85" t="s">
        <v>145</v>
      </c>
      <c r="D4065" s="85" t="s">
        <v>9131</v>
      </c>
      <c r="E4065" s="85" t="s">
        <v>100</v>
      </c>
      <c r="F4065" s="85" t="s">
        <v>9132</v>
      </c>
      <c r="G4065" s="85" t="s">
        <v>9133</v>
      </c>
      <c r="H4065" s="86" t="s">
        <v>118</v>
      </c>
      <c r="I4065" s="86">
        <v>45274</v>
      </c>
      <c r="J4065" s="87">
        <v>14259757.350000001</v>
      </c>
    </row>
    <row r="4066" spans="1:10" ht="36" x14ac:dyDescent="0.3">
      <c r="A4066" s="84" t="s">
        <v>9134</v>
      </c>
      <c r="B4066" s="85" t="s">
        <v>145</v>
      </c>
      <c r="C4066" s="85" t="s">
        <v>145</v>
      </c>
      <c r="D4066" s="85" t="s">
        <v>9135</v>
      </c>
      <c r="E4066" s="85" t="s">
        <v>100</v>
      </c>
      <c r="F4066" s="85" t="s">
        <v>7107</v>
      </c>
      <c r="G4066" s="85" t="s">
        <v>7108</v>
      </c>
      <c r="H4066" s="86" t="s">
        <v>118</v>
      </c>
      <c r="I4066" s="86">
        <v>45274</v>
      </c>
      <c r="J4066" s="87">
        <v>17617584.310000002</v>
      </c>
    </row>
    <row r="4067" spans="1:10" x14ac:dyDescent="0.3">
      <c r="A4067" s="84" t="s">
        <v>9136</v>
      </c>
      <c r="B4067" s="85" t="s">
        <v>145</v>
      </c>
      <c r="C4067" s="85" t="s">
        <v>145</v>
      </c>
      <c r="D4067" s="85" t="s">
        <v>9137</v>
      </c>
      <c r="E4067" s="85" t="s">
        <v>100</v>
      </c>
      <c r="F4067" s="85" t="s">
        <v>100</v>
      </c>
      <c r="G4067" s="85" t="s">
        <v>100</v>
      </c>
      <c r="H4067" s="86" t="s">
        <v>118</v>
      </c>
      <c r="I4067" s="86">
        <v>45579</v>
      </c>
      <c r="J4067" s="87">
        <v>845100</v>
      </c>
    </row>
    <row r="4068" spans="1:10" ht="48" x14ac:dyDescent="0.3">
      <c r="A4068" s="84" t="s">
        <v>9138</v>
      </c>
      <c r="B4068" s="85" t="s">
        <v>3937</v>
      </c>
      <c r="C4068" s="85" t="s">
        <v>3654</v>
      </c>
      <c r="D4068" s="85" t="s">
        <v>9139</v>
      </c>
      <c r="E4068" s="85" t="s">
        <v>100</v>
      </c>
      <c r="F4068" s="85" t="s">
        <v>853</v>
      </c>
      <c r="G4068" s="85" t="s">
        <v>854</v>
      </c>
      <c r="H4068" s="86" t="s">
        <v>118</v>
      </c>
      <c r="I4068" s="86">
        <v>44910</v>
      </c>
      <c r="J4068" s="87">
        <v>10149955.68</v>
      </c>
    </row>
    <row r="4069" spans="1:10" ht="24" x14ac:dyDescent="0.3">
      <c r="A4069" s="84" t="s">
        <v>9140</v>
      </c>
      <c r="B4069" s="85" t="s">
        <v>145</v>
      </c>
      <c r="C4069" s="85" t="s">
        <v>145</v>
      </c>
      <c r="D4069" s="85" t="s">
        <v>9141</v>
      </c>
      <c r="E4069" s="85" t="s">
        <v>100</v>
      </c>
      <c r="F4069" s="85" t="s">
        <v>100</v>
      </c>
      <c r="G4069" s="85" t="s">
        <v>100</v>
      </c>
      <c r="H4069" s="86" t="s">
        <v>118</v>
      </c>
      <c r="I4069" s="86">
        <v>45275</v>
      </c>
      <c r="J4069" s="87">
        <v>12069700</v>
      </c>
    </row>
    <row r="4070" spans="1:10" ht="24" x14ac:dyDescent="0.3">
      <c r="A4070" s="84" t="s">
        <v>9142</v>
      </c>
      <c r="B4070" s="85" t="s">
        <v>145</v>
      </c>
      <c r="C4070" s="85" t="s">
        <v>145</v>
      </c>
      <c r="D4070" s="85" t="s">
        <v>9143</v>
      </c>
      <c r="E4070" s="85" t="s">
        <v>100</v>
      </c>
      <c r="F4070" s="85" t="s">
        <v>100</v>
      </c>
      <c r="G4070" s="85" t="s">
        <v>100</v>
      </c>
      <c r="H4070" s="86" t="s">
        <v>118</v>
      </c>
      <c r="I4070" s="86">
        <v>46006</v>
      </c>
      <c r="J4070" s="87">
        <v>93280</v>
      </c>
    </row>
    <row r="4071" spans="1:10" x14ac:dyDescent="0.3">
      <c r="A4071" s="84" t="s">
        <v>9144</v>
      </c>
      <c r="B4071" s="85" t="s">
        <v>145</v>
      </c>
      <c r="C4071" s="85" t="s">
        <v>145</v>
      </c>
      <c r="D4071" s="85" t="s">
        <v>9145</v>
      </c>
      <c r="E4071" s="85" t="s">
        <v>100</v>
      </c>
      <c r="F4071" s="85" t="s">
        <v>100</v>
      </c>
      <c r="G4071" s="85" t="s">
        <v>100</v>
      </c>
      <c r="H4071" s="86" t="s">
        <v>118</v>
      </c>
      <c r="I4071" s="86">
        <v>44911</v>
      </c>
      <c r="J4071" s="87">
        <v>4380000</v>
      </c>
    </row>
    <row r="4072" spans="1:10" x14ac:dyDescent="0.3">
      <c r="A4072" s="84" t="s">
        <v>9146</v>
      </c>
      <c r="B4072" s="85" t="s">
        <v>145</v>
      </c>
      <c r="C4072" s="85" t="s">
        <v>145</v>
      </c>
      <c r="D4072" s="85" t="s">
        <v>9147</v>
      </c>
      <c r="E4072" s="85" t="s">
        <v>100</v>
      </c>
      <c r="F4072" s="85" t="s">
        <v>100</v>
      </c>
      <c r="G4072" s="85" t="s">
        <v>100</v>
      </c>
      <c r="H4072" s="86" t="s">
        <v>118</v>
      </c>
      <c r="I4072" s="86">
        <v>45398</v>
      </c>
      <c r="J4072" s="87">
        <v>2481650</v>
      </c>
    </row>
    <row r="4073" spans="1:10" x14ac:dyDescent="0.3">
      <c r="A4073" s="84" t="s">
        <v>9148</v>
      </c>
      <c r="B4073" s="85" t="s">
        <v>145</v>
      </c>
      <c r="C4073" s="85" t="s">
        <v>145</v>
      </c>
      <c r="D4073" s="85" t="s">
        <v>9149</v>
      </c>
      <c r="E4073" s="85" t="s">
        <v>100</v>
      </c>
      <c r="F4073" s="85" t="s">
        <v>100</v>
      </c>
      <c r="G4073" s="85" t="s">
        <v>100</v>
      </c>
      <c r="H4073" s="86" t="s">
        <v>118</v>
      </c>
      <c r="I4073" s="86">
        <v>46007</v>
      </c>
      <c r="J4073" s="87">
        <v>99800</v>
      </c>
    </row>
    <row r="4074" spans="1:10" ht="24" x14ac:dyDescent="0.3">
      <c r="A4074" s="84" t="s">
        <v>9150</v>
      </c>
      <c r="B4074" s="85" t="s">
        <v>145</v>
      </c>
      <c r="C4074" s="85" t="s">
        <v>145</v>
      </c>
      <c r="D4074" s="85" t="s">
        <v>9151</v>
      </c>
      <c r="E4074" s="85" t="s">
        <v>100</v>
      </c>
      <c r="F4074" s="85" t="s">
        <v>100</v>
      </c>
      <c r="G4074" s="85" t="s">
        <v>100</v>
      </c>
      <c r="H4074" s="86" t="s">
        <v>118</v>
      </c>
      <c r="I4074" s="86">
        <v>45643</v>
      </c>
      <c r="J4074" s="87">
        <v>16757716.500000002</v>
      </c>
    </row>
    <row r="4075" spans="1:10" x14ac:dyDescent="0.3">
      <c r="A4075" s="84" t="s">
        <v>9152</v>
      </c>
      <c r="B4075" s="85" t="s">
        <v>145</v>
      </c>
      <c r="C4075" s="85" t="s">
        <v>145</v>
      </c>
      <c r="D4075" s="85" t="s">
        <v>9153</v>
      </c>
      <c r="E4075" s="85" t="s">
        <v>100</v>
      </c>
      <c r="F4075" s="85" t="s">
        <v>100</v>
      </c>
      <c r="G4075" s="85" t="s">
        <v>100</v>
      </c>
      <c r="H4075" s="86" t="s">
        <v>118</v>
      </c>
      <c r="I4075" s="86">
        <v>45460</v>
      </c>
      <c r="J4075" s="87">
        <v>1929740</v>
      </c>
    </row>
    <row r="4076" spans="1:10" ht="48" x14ac:dyDescent="0.3">
      <c r="A4076" s="84" t="s">
        <v>9154</v>
      </c>
      <c r="B4076" s="85" t="s">
        <v>145</v>
      </c>
      <c r="C4076" s="85" t="s">
        <v>145</v>
      </c>
      <c r="D4076" s="85" t="s">
        <v>9155</v>
      </c>
      <c r="E4076" s="85" t="s">
        <v>100</v>
      </c>
      <c r="F4076" s="85" t="s">
        <v>100</v>
      </c>
      <c r="G4076" s="85" t="s">
        <v>100</v>
      </c>
      <c r="H4076" s="86" t="s">
        <v>118</v>
      </c>
      <c r="I4076" s="86">
        <v>45643</v>
      </c>
      <c r="J4076" s="87">
        <v>64535179.330000006</v>
      </c>
    </row>
    <row r="4077" spans="1:10" ht="48" x14ac:dyDescent="0.3">
      <c r="A4077" s="84" t="s">
        <v>9156</v>
      </c>
      <c r="B4077" s="85" t="s">
        <v>3382</v>
      </c>
      <c r="C4077" s="85" t="s">
        <v>3382</v>
      </c>
      <c r="D4077" s="85" t="s">
        <v>9157</v>
      </c>
      <c r="E4077" s="85" t="s">
        <v>571</v>
      </c>
      <c r="F4077" s="85" t="s">
        <v>100</v>
      </c>
      <c r="G4077" s="85" t="s">
        <v>100</v>
      </c>
      <c r="H4077" s="86" t="s">
        <v>118</v>
      </c>
      <c r="I4077" s="86">
        <v>46008</v>
      </c>
      <c r="J4077" s="87">
        <v>4323169.47</v>
      </c>
    </row>
    <row r="4078" spans="1:10" ht="24" x14ac:dyDescent="0.3">
      <c r="A4078" s="84" t="s">
        <v>9158</v>
      </c>
      <c r="B4078" s="85" t="s">
        <v>145</v>
      </c>
      <c r="C4078" s="85" t="s">
        <v>145</v>
      </c>
      <c r="D4078" s="85" t="s">
        <v>9085</v>
      </c>
      <c r="E4078" s="85" t="s">
        <v>100</v>
      </c>
      <c r="F4078" s="85" t="s">
        <v>100</v>
      </c>
      <c r="G4078" s="85" t="s">
        <v>100</v>
      </c>
      <c r="H4078" s="86" t="s">
        <v>118</v>
      </c>
      <c r="I4078" s="86">
        <v>45278</v>
      </c>
      <c r="J4078" s="87">
        <v>1855270</v>
      </c>
    </row>
    <row r="4079" spans="1:10" ht="48" x14ac:dyDescent="0.3">
      <c r="A4079" s="84" t="s">
        <v>9159</v>
      </c>
      <c r="B4079" s="85" t="s">
        <v>145</v>
      </c>
      <c r="C4079" s="85" t="s">
        <v>145</v>
      </c>
      <c r="D4079" s="85" t="s">
        <v>9160</v>
      </c>
      <c r="E4079" s="85" t="s">
        <v>100</v>
      </c>
      <c r="F4079" s="85" t="s">
        <v>428</v>
      </c>
      <c r="G4079" s="85" t="s">
        <v>429</v>
      </c>
      <c r="H4079" s="86" t="s">
        <v>118</v>
      </c>
      <c r="I4079" s="86">
        <v>45461</v>
      </c>
      <c r="J4079" s="87">
        <v>2522700.0700000003</v>
      </c>
    </row>
    <row r="4080" spans="1:10" ht="24" x14ac:dyDescent="0.3">
      <c r="A4080" s="84" t="s">
        <v>9161</v>
      </c>
      <c r="B4080" s="85" t="s">
        <v>145</v>
      </c>
      <c r="C4080" s="85" t="s">
        <v>145</v>
      </c>
      <c r="D4080" s="85" t="s">
        <v>9162</v>
      </c>
      <c r="E4080" s="85" t="s">
        <v>100</v>
      </c>
      <c r="F4080" s="85" t="s">
        <v>100</v>
      </c>
      <c r="G4080" s="85" t="s">
        <v>100</v>
      </c>
      <c r="H4080" s="86" t="s">
        <v>118</v>
      </c>
      <c r="I4080" s="86">
        <v>45856</v>
      </c>
      <c r="J4080" s="87">
        <v>2726966</v>
      </c>
    </row>
    <row r="4081" spans="1:10" x14ac:dyDescent="0.3">
      <c r="A4081" s="84" t="s">
        <v>9163</v>
      </c>
      <c r="B4081" s="85" t="s">
        <v>145</v>
      </c>
      <c r="C4081" s="85" t="s">
        <v>145</v>
      </c>
      <c r="D4081" s="85" t="s">
        <v>9164</v>
      </c>
      <c r="E4081" s="85" t="s">
        <v>100</v>
      </c>
      <c r="F4081" s="85" t="s">
        <v>100</v>
      </c>
      <c r="G4081" s="85" t="s">
        <v>100</v>
      </c>
      <c r="H4081" s="86" t="s">
        <v>118</v>
      </c>
      <c r="I4081" s="86">
        <v>44914</v>
      </c>
      <c r="J4081" s="87">
        <v>1839890</v>
      </c>
    </row>
    <row r="4082" spans="1:10" ht="36" x14ac:dyDescent="0.3">
      <c r="A4082" s="84" t="s">
        <v>9165</v>
      </c>
      <c r="B4082" s="85" t="s">
        <v>145</v>
      </c>
      <c r="C4082" s="85" t="s">
        <v>145</v>
      </c>
      <c r="D4082" s="85" t="s">
        <v>9166</v>
      </c>
      <c r="E4082" s="85" t="s">
        <v>100</v>
      </c>
      <c r="F4082" s="85" t="s">
        <v>122</v>
      </c>
      <c r="G4082" s="85" t="s">
        <v>123</v>
      </c>
      <c r="H4082" s="86" t="s">
        <v>118</v>
      </c>
      <c r="I4082" s="86">
        <v>45279</v>
      </c>
      <c r="J4082" s="87">
        <v>4388757.6000000006</v>
      </c>
    </row>
    <row r="4083" spans="1:10" ht="36" x14ac:dyDescent="0.3">
      <c r="A4083" s="84" t="s">
        <v>9167</v>
      </c>
      <c r="B4083" s="85" t="s">
        <v>7540</v>
      </c>
      <c r="C4083" s="85" t="s">
        <v>7540</v>
      </c>
      <c r="D4083" s="85" t="s">
        <v>9168</v>
      </c>
      <c r="E4083" s="85" t="s">
        <v>6468</v>
      </c>
      <c r="F4083" s="85" t="s">
        <v>342</v>
      </c>
      <c r="G4083" s="85" t="s">
        <v>343</v>
      </c>
      <c r="H4083" s="86" t="s">
        <v>118</v>
      </c>
      <c r="I4083" s="86">
        <v>45462</v>
      </c>
      <c r="J4083" s="87">
        <v>3933289.33</v>
      </c>
    </row>
    <row r="4084" spans="1:10" ht="36" x14ac:dyDescent="0.3">
      <c r="A4084" s="84" t="s">
        <v>9169</v>
      </c>
      <c r="B4084" s="85" t="s">
        <v>7540</v>
      </c>
      <c r="C4084" s="85" t="s">
        <v>7540</v>
      </c>
      <c r="D4084" s="85" t="s">
        <v>9170</v>
      </c>
      <c r="E4084" s="85" t="s">
        <v>6468</v>
      </c>
      <c r="F4084" s="85" t="s">
        <v>342</v>
      </c>
      <c r="G4084" s="85" t="s">
        <v>343</v>
      </c>
      <c r="H4084" s="86" t="s">
        <v>118</v>
      </c>
      <c r="I4084" s="86">
        <v>45462</v>
      </c>
      <c r="J4084" s="87">
        <v>8057333.5200000014</v>
      </c>
    </row>
    <row r="4085" spans="1:10" ht="24" x14ac:dyDescent="0.3">
      <c r="A4085" s="84" t="s">
        <v>9171</v>
      </c>
      <c r="B4085" s="85" t="s">
        <v>145</v>
      </c>
      <c r="C4085" s="85" t="s">
        <v>145</v>
      </c>
      <c r="D4085" s="85" t="s">
        <v>9172</v>
      </c>
      <c r="E4085" s="85" t="s">
        <v>100</v>
      </c>
      <c r="F4085" s="85" t="s">
        <v>203</v>
      </c>
      <c r="G4085" s="85" t="s">
        <v>1321</v>
      </c>
      <c r="H4085" s="86" t="s">
        <v>118</v>
      </c>
      <c r="I4085" s="86">
        <v>45280</v>
      </c>
      <c r="J4085" s="87">
        <v>2333353.4099999997</v>
      </c>
    </row>
    <row r="4086" spans="1:10" ht="24" x14ac:dyDescent="0.3">
      <c r="A4086" s="84" t="s">
        <v>9173</v>
      </c>
      <c r="B4086" s="85" t="s">
        <v>145</v>
      </c>
      <c r="C4086" s="85" t="s">
        <v>145</v>
      </c>
      <c r="D4086" s="85" t="s">
        <v>9174</v>
      </c>
      <c r="E4086" s="85" t="s">
        <v>100</v>
      </c>
      <c r="F4086" s="85" t="s">
        <v>868</v>
      </c>
      <c r="G4086" s="85" t="s">
        <v>869</v>
      </c>
      <c r="H4086" s="86" t="s">
        <v>118</v>
      </c>
      <c r="I4086" s="86">
        <v>45646</v>
      </c>
      <c r="J4086" s="87">
        <v>3275105.11</v>
      </c>
    </row>
    <row r="4087" spans="1:10" ht="36" x14ac:dyDescent="0.3">
      <c r="A4087" s="84" t="s">
        <v>9175</v>
      </c>
      <c r="B4087" s="85" t="s">
        <v>145</v>
      </c>
      <c r="C4087" s="85" t="s">
        <v>145</v>
      </c>
      <c r="D4087" s="85" t="s">
        <v>9176</v>
      </c>
      <c r="E4087" s="85" t="s">
        <v>100</v>
      </c>
      <c r="F4087" s="85" t="s">
        <v>162</v>
      </c>
      <c r="G4087" s="85" t="s">
        <v>163</v>
      </c>
      <c r="H4087" s="86" t="s">
        <v>118</v>
      </c>
      <c r="I4087" s="86">
        <v>45281</v>
      </c>
      <c r="J4087" s="87">
        <v>4438208.84</v>
      </c>
    </row>
    <row r="4088" spans="1:10" x14ac:dyDescent="0.3">
      <c r="A4088" s="84" t="s">
        <v>9177</v>
      </c>
      <c r="B4088" s="85" t="s">
        <v>145</v>
      </c>
      <c r="C4088" s="85" t="s">
        <v>145</v>
      </c>
      <c r="D4088" s="85" t="s">
        <v>9178</v>
      </c>
      <c r="E4088" s="85" t="s">
        <v>100</v>
      </c>
      <c r="F4088" s="85" t="s">
        <v>162</v>
      </c>
      <c r="G4088" s="85" t="s">
        <v>163</v>
      </c>
      <c r="H4088" s="86" t="s">
        <v>118</v>
      </c>
      <c r="I4088" s="86">
        <v>45281</v>
      </c>
      <c r="J4088" s="87">
        <v>5798494.0299999984</v>
      </c>
    </row>
    <row r="4089" spans="1:10" x14ac:dyDescent="0.3">
      <c r="A4089" s="84" t="s">
        <v>9179</v>
      </c>
      <c r="B4089" s="85" t="s">
        <v>145</v>
      </c>
      <c r="C4089" s="85" t="s">
        <v>145</v>
      </c>
      <c r="D4089" s="85" t="s">
        <v>9180</v>
      </c>
      <c r="E4089" s="85" t="s">
        <v>100</v>
      </c>
      <c r="F4089" s="85" t="s">
        <v>544</v>
      </c>
      <c r="G4089" s="85" t="s">
        <v>545</v>
      </c>
      <c r="H4089" s="86" t="s">
        <v>118</v>
      </c>
      <c r="I4089" s="86">
        <v>45281</v>
      </c>
      <c r="J4089" s="87">
        <v>2136328.2999999998</v>
      </c>
    </row>
    <row r="4090" spans="1:10" ht="24" x14ac:dyDescent="0.3">
      <c r="A4090" s="84" t="s">
        <v>9181</v>
      </c>
      <c r="B4090" s="85" t="s">
        <v>145</v>
      </c>
      <c r="C4090" s="85" t="s">
        <v>145</v>
      </c>
      <c r="D4090" s="85" t="s">
        <v>9182</v>
      </c>
      <c r="E4090" s="85" t="s">
        <v>100</v>
      </c>
      <c r="F4090" s="85" t="s">
        <v>196</v>
      </c>
      <c r="G4090" s="85" t="s">
        <v>8016</v>
      </c>
      <c r="H4090" s="86" t="s">
        <v>118</v>
      </c>
      <c r="I4090" s="86">
        <v>45951</v>
      </c>
      <c r="J4090" s="87">
        <v>3278670.6799999997</v>
      </c>
    </row>
    <row r="4091" spans="1:10" x14ac:dyDescent="0.3">
      <c r="A4091" s="84" t="s">
        <v>9183</v>
      </c>
      <c r="B4091" s="85" t="s">
        <v>145</v>
      </c>
      <c r="C4091" s="85" t="s">
        <v>145</v>
      </c>
      <c r="D4091" s="85" t="s">
        <v>9184</v>
      </c>
      <c r="E4091" s="85" t="s">
        <v>100</v>
      </c>
      <c r="F4091" s="85" t="s">
        <v>100</v>
      </c>
      <c r="G4091" s="85" t="s">
        <v>100</v>
      </c>
      <c r="H4091" s="86" t="s">
        <v>118</v>
      </c>
      <c r="I4091" s="86">
        <v>45007</v>
      </c>
      <c r="J4091" s="87">
        <v>2116780</v>
      </c>
    </row>
    <row r="4092" spans="1:10" x14ac:dyDescent="0.3">
      <c r="A4092" s="84" t="s">
        <v>9185</v>
      </c>
      <c r="B4092" s="85" t="s">
        <v>145</v>
      </c>
      <c r="C4092" s="85" t="s">
        <v>145</v>
      </c>
      <c r="D4092" s="85" t="s">
        <v>9186</v>
      </c>
      <c r="E4092" s="85" t="s">
        <v>100</v>
      </c>
      <c r="F4092" s="85" t="s">
        <v>100</v>
      </c>
      <c r="G4092" s="85" t="s">
        <v>100</v>
      </c>
      <c r="H4092" s="86" t="s">
        <v>118</v>
      </c>
      <c r="I4092" s="86">
        <v>45191</v>
      </c>
      <c r="J4092" s="87">
        <v>1407720</v>
      </c>
    </row>
    <row r="4093" spans="1:10" ht="24" x14ac:dyDescent="0.3">
      <c r="A4093" s="84" t="s">
        <v>9187</v>
      </c>
      <c r="B4093" s="85" t="s">
        <v>145</v>
      </c>
      <c r="C4093" s="85" t="s">
        <v>145</v>
      </c>
      <c r="D4093" s="85" t="s">
        <v>9188</v>
      </c>
      <c r="E4093" s="85" t="s">
        <v>100</v>
      </c>
      <c r="F4093" s="85" t="s">
        <v>577</v>
      </c>
      <c r="G4093" s="85" t="s">
        <v>1492</v>
      </c>
      <c r="H4093" s="86" t="s">
        <v>118</v>
      </c>
      <c r="I4093" s="86">
        <v>45282</v>
      </c>
      <c r="J4093" s="87">
        <v>2044102.96</v>
      </c>
    </row>
    <row r="4094" spans="1:10" x14ac:dyDescent="0.3">
      <c r="A4094" s="84" t="s">
        <v>9189</v>
      </c>
      <c r="B4094" s="85" t="s">
        <v>145</v>
      </c>
      <c r="C4094" s="85" t="s">
        <v>145</v>
      </c>
      <c r="D4094" s="85" t="s">
        <v>9190</v>
      </c>
      <c r="E4094" s="85" t="s">
        <v>100</v>
      </c>
      <c r="F4094" s="85" t="s">
        <v>878</v>
      </c>
      <c r="G4094" s="85" t="s">
        <v>1062</v>
      </c>
      <c r="H4094" s="86" t="s">
        <v>118</v>
      </c>
      <c r="I4094" s="86">
        <v>45282</v>
      </c>
      <c r="J4094" s="87">
        <v>2354953.4299999992</v>
      </c>
    </row>
    <row r="4095" spans="1:10" ht="24" x14ac:dyDescent="0.3">
      <c r="A4095" s="84" t="s">
        <v>9191</v>
      </c>
      <c r="B4095" s="85" t="s">
        <v>145</v>
      </c>
      <c r="C4095" s="85" t="s">
        <v>145</v>
      </c>
      <c r="D4095" s="85" t="s">
        <v>9192</v>
      </c>
      <c r="E4095" s="85" t="s">
        <v>100</v>
      </c>
      <c r="F4095" s="85" t="s">
        <v>130</v>
      </c>
      <c r="G4095" s="85" t="s">
        <v>537</v>
      </c>
      <c r="H4095" s="86" t="s">
        <v>118</v>
      </c>
      <c r="I4095" s="86">
        <v>45282</v>
      </c>
      <c r="J4095" s="87">
        <v>3254431.84</v>
      </c>
    </row>
    <row r="4096" spans="1:10" ht="24" x14ac:dyDescent="0.3">
      <c r="A4096" s="84" t="s">
        <v>9193</v>
      </c>
      <c r="B4096" s="85" t="s">
        <v>145</v>
      </c>
      <c r="C4096" s="85" t="s">
        <v>145</v>
      </c>
      <c r="D4096" s="85" t="s">
        <v>9194</v>
      </c>
      <c r="E4096" s="85" t="s">
        <v>100</v>
      </c>
      <c r="F4096" s="85" t="s">
        <v>218</v>
      </c>
      <c r="G4096" s="85" t="s">
        <v>6500</v>
      </c>
      <c r="H4096" s="86" t="s">
        <v>118</v>
      </c>
      <c r="I4096" s="86">
        <v>45282</v>
      </c>
      <c r="J4096" s="87">
        <v>1915930.07</v>
      </c>
    </row>
    <row r="4097" spans="1:10" ht="24" x14ac:dyDescent="0.3">
      <c r="A4097" s="84" t="s">
        <v>9195</v>
      </c>
      <c r="B4097" s="85" t="s">
        <v>145</v>
      </c>
      <c r="C4097" s="85" t="s">
        <v>145</v>
      </c>
      <c r="D4097" s="85" t="s">
        <v>9196</v>
      </c>
      <c r="E4097" s="85" t="s">
        <v>100</v>
      </c>
      <c r="F4097" s="85" t="s">
        <v>100</v>
      </c>
      <c r="G4097" s="85" t="s">
        <v>100</v>
      </c>
      <c r="H4097" s="86" t="s">
        <v>118</v>
      </c>
      <c r="I4097" s="86">
        <v>44735</v>
      </c>
      <c r="J4097" s="87">
        <v>1314740</v>
      </c>
    </row>
    <row r="4098" spans="1:10" x14ac:dyDescent="0.3">
      <c r="A4098" s="84" t="s">
        <v>9197</v>
      </c>
      <c r="B4098" s="85" t="s">
        <v>145</v>
      </c>
      <c r="C4098" s="85" t="s">
        <v>145</v>
      </c>
      <c r="D4098" s="85" t="s">
        <v>9198</v>
      </c>
      <c r="E4098" s="85" t="s">
        <v>100</v>
      </c>
      <c r="F4098" s="85" t="s">
        <v>100</v>
      </c>
      <c r="G4098" s="85" t="s">
        <v>100</v>
      </c>
      <c r="H4098" s="86" t="s">
        <v>118</v>
      </c>
      <c r="I4098" s="86">
        <v>45161</v>
      </c>
      <c r="J4098" s="87">
        <v>9403050</v>
      </c>
    </row>
    <row r="4099" spans="1:10" ht="24" x14ac:dyDescent="0.3">
      <c r="A4099" s="84" t="s">
        <v>9199</v>
      </c>
      <c r="B4099" s="85" t="s">
        <v>9200</v>
      </c>
      <c r="C4099" s="85" t="s">
        <v>120</v>
      </c>
      <c r="D4099" s="85" t="s">
        <v>9201</v>
      </c>
      <c r="E4099" s="85" t="s">
        <v>8128</v>
      </c>
      <c r="F4099" s="85" t="s">
        <v>100</v>
      </c>
      <c r="G4099" s="85" t="s">
        <v>100</v>
      </c>
      <c r="H4099" s="86" t="s">
        <v>118</v>
      </c>
      <c r="I4099" s="86">
        <v>45831</v>
      </c>
      <c r="J4099" s="87">
        <v>15105749.76</v>
      </c>
    </row>
    <row r="4100" spans="1:10" ht="36" x14ac:dyDescent="0.3">
      <c r="A4100" s="84" t="s">
        <v>9202</v>
      </c>
      <c r="B4100" s="85" t="s">
        <v>145</v>
      </c>
      <c r="C4100" s="85" t="s">
        <v>145</v>
      </c>
      <c r="D4100" s="85" t="s">
        <v>9203</v>
      </c>
      <c r="E4100" s="85" t="s">
        <v>100</v>
      </c>
      <c r="F4100" s="85" t="s">
        <v>130</v>
      </c>
      <c r="G4100" s="85" t="s">
        <v>537</v>
      </c>
      <c r="H4100" s="86" t="s">
        <v>118</v>
      </c>
      <c r="I4100" s="86">
        <v>45467</v>
      </c>
      <c r="J4100" s="87">
        <v>4999438.17</v>
      </c>
    </row>
    <row r="4101" spans="1:10" ht="36" x14ac:dyDescent="0.3">
      <c r="A4101" s="84" t="s">
        <v>9204</v>
      </c>
      <c r="B4101" s="85" t="s">
        <v>3382</v>
      </c>
      <c r="C4101" s="85" t="s">
        <v>3382</v>
      </c>
      <c r="D4101" s="85" t="s">
        <v>9205</v>
      </c>
      <c r="E4101" s="85" t="s">
        <v>100</v>
      </c>
      <c r="F4101" s="85" t="s">
        <v>151</v>
      </c>
      <c r="G4101" s="85" t="s">
        <v>152</v>
      </c>
      <c r="H4101" s="86" t="s">
        <v>118</v>
      </c>
      <c r="I4101" s="86">
        <v>45832</v>
      </c>
      <c r="J4101" s="87">
        <v>7902413.04</v>
      </c>
    </row>
    <row r="4102" spans="1:10" ht="24" x14ac:dyDescent="0.3">
      <c r="A4102" s="84" t="s">
        <v>9206</v>
      </c>
      <c r="B4102" s="85" t="s">
        <v>145</v>
      </c>
      <c r="C4102" s="85" t="s">
        <v>145</v>
      </c>
      <c r="D4102" s="85" t="s">
        <v>9207</v>
      </c>
      <c r="E4102" s="85" t="s">
        <v>100</v>
      </c>
      <c r="F4102" s="85" t="s">
        <v>1284</v>
      </c>
      <c r="G4102" s="85" t="s">
        <v>2855</v>
      </c>
      <c r="H4102" s="86" t="s">
        <v>118</v>
      </c>
      <c r="I4102" s="86">
        <v>45650</v>
      </c>
      <c r="J4102" s="87">
        <v>2730001.5300000003</v>
      </c>
    </row>
    <row r="4103" spans="1:10" ht="36" x14ac:dyDescent="0.3">
      <c r="A4103" s="84" t="s">
        <v>9208</v>
      </c>
      <c r="B4103" s="85" t="s">
        <v>145</v>
      </c>
      <c r="C4103" s="85" t="s">
        <v>145</v>
      </c>
      <c r="D4103" s="85" t="s">
        <v>6845</v>
      </c>
      <c r="E4103" s="85" t="s">
        <v>100</v>
      </c>
      <c r="F4103" s="85" t="s">
        <v>100</v>
      </c>
      <c r="G4103" s="85" t="s">
        <v>100</v>
      </c>
      <c r="H4103" s="86" t="s">
        <v>118</v>
      </c>
      <c r="I4103" s="86">
        <v>44676</v>
      </c>
      <c r="J4103" s="87">
        <v>446640</v>
      </c>
    </row>
    <row r="4104" spans="1:10" ht="24" x14ac:dyDescent="0.3">
      <c r="A4104" s="84" t="s">
        <v>9209</v>
      </c>
      <c r="B4104" s="85" t="s">
        <v>145</v>
      </c>
      <c r="C4104" s="85" t="s">
        <v>145</v>
      </c>
      <c r="D4104" s="85" t="s">
        <v>9210</v>
      </c>
      <c r="E4104" s="85" t="s">
        <v>1729</v>
      </c>
      <c r="F4104" s="85" t="s">
        <v>100</v>
      </c>
      <c r="G4104" s="85" t="s">
        <v>100</v>
      </c>
      <c r="H4104" s="86" t="s">
        <v>118</v>
      </c>
      <c r="I4104" s="86">
        <v>45894</v>
      </c>
      <c r="J4104" s="87">
        <v>3777001.33</v>
      </c>
    </row>
    <row r="4105" spans="1:10" ht="24" x14ac:dyDescent="0.3">
      <c r="A4105" s="84" t="s">
        <v>9211</v>
      </c>
      <c r="B4105" s="85" t="s">
        <v>145</v>
      </c>
      <c r="C4105" s="85" t="s">
        <v>145</v>
      </c>
      <c r="D4105" s="85" t="s">
        <v>9212</v>
      </c>
      <c r="E4105" s="85" t="s">
        <v>100</v>
      </c>
      <c r="F4105" s="85" t="s">
        <v>100</v>
      </c>
      <c r="G4105" s="85" t="s">
        <v>100</v>
      </c>
      <c r="H4105" s="86" t="s">
        <v>118</v>
      </c>
      <c r="I4105" s="86">
        <v>45072</v>
      </c>
      <c r="J4105" s="87">
        <v>2312450</v>
      </c>
    </row>
    <row r="4106" spans="1:10" x14ac:dyDescent="0.3">
      <c r="A4106" s="84" t="s">
        <v>9213</v>
      </c>
      <c r="B4106" s="85" t="s">
        <v>145</v>
      </c>
      <c r="C4106" s="85" t="s">
        <v>145</v>
      </c>
      <c r="D4106" s="85" t="s">
        <v>9214</v>
      </c>
      <c r="E4106" s="85" t="s">
        <v>100</v>
      </c>
      <c r="F4106" s="85" t="s">
        <v>100</v>
      </c>
      <c r="G4106" s="85" t="s">
        <v>100</v>
      </c>
      <c r="H4106" s="86" t="s">
        <v>118</v>
      </c>
      <c r="I4106" s="86">
        <v>45225</v>
      </c>
      <c r="J4106" s="87">
        <v>1783000</v>
      </c>
    </row>
    <row r="4107" spans="1:10" x14ac:dyDescent="0.3">
      <c r="A4107" s="84" t="s">
        <v>9215</v>
      </c>
      <c r="B4107" s="85" t="s">
        <v>145</v>
      </c>
      <c r="C4107" s="85" t="s">
        <v>145</v>
      </c>
      <c r="D4107" s="85" t="s">
        <v>9216</v>
      </c>
      <c r="E4107" s="85" t="s">
        <v>100</v>
      </c>
      <c r="F4107" s="85" t="s">
        <v>100</v>
      </c>
      <c r="G4107" s="85" t="s">
        <v>100</v>
      </c>
      <c r="H4107" s="86" t="s">
        <v>118</v>
      </c>
      <c r="I4107" s="86">
        <v>45469</v>
      </c>
      <c r="J4107" s="87">
        <v>5908110</v>
      </c>
    </row>
    <row r="4108" spans="1:10" ht="24" x14ac:dyDescent="0.3">
      <c r="A4108" s="84" t="s">
        <v>9217</v>
      </c>
      <c r="B4108" s="85" t="s">
        <v>3382</v>
      </c>
      <c r="C4108" s="85" t="s">
        <v>3382</v>
      </c>
      <c r="D4108" s="85" t="s">
        <v>9218</v>
      </c>
      <c r="E4108" s="85" t="s">
        <v>100</v>
      </c>
      <c r="F4108" s="85" t="s">
        <v>2132</v>
      </c>
      <c r="G4108" s="85" t="s">
        <v>2133</v>
      </c>
      <c r="H4108" s="86" t="s">
        <v>118</v>
      </c>
      <c r="I4108" s="86">
        <v>46017</v>
      </c>
      <c r="J4108" s="87">
        <v>2509214.84</v>
      </c>
    </row>
    <row r="4109" spans="1:10" ht="24" x14ac:dyDescent="0.3">
      <c r="A4109" s="84" t="s">
        <v>9219</v>
      </c>
      <c r="B4109" s="85" t="s">
        <v>145</v>
      </c>
      <c r="C4109" s="85" t="s">
        <v>145</v>
      </c>
      <c r="D4109" s="85" t="s">
        <v>9220</v>
      </c>
      <c r="E4109" s="85" t="s">
        <v>100</v>
      </c>
      <c r="F4109" s="85" t="s">
        <v>336</v>
      </c>
      <c r="G4109" s="85" t="s">
        <v>1529</v>
      </c>
      <c r="H4109" s="86" t="s">
        <v>118</v>
      </c>
      <c r="I4109" s="86">
        <v>45652</v>
      </c>
      <c r="J4109" s="87">
        <v>3614742.52</v>
      </c>
    </row>
    <row r="4110" spans="1:10" x14ac:dyDescent="0.3">
      <c r="A4110" s="84" t="s">
        <v>9221</v>
      </c>
      <c r="B4110" s="85" t="s">
        <v>145</v>
      </c>
      <c r="C4110" s="85" t="s">
        <v>145</v>
      </c>
      <c r="D4110" s="85" t="s">
        <v>9222</v>
      </c>
      <c r="E4110" s="85" t="s">
        <v>100</v>
      </c>
      <c r="F4110" s="85" t="s">
        <v>100</v>
      </c>
      <c r="G4110" s="85" t="s">
        <v>100</v>
      </c>
      <c r="H4110" s="86" t="s">
        <v>118</v>
      </c>
      <c r="I4110" s="86">
        <v>46017</v>
      </c>
      <c r="J4110" s="87">
        <v>909439</v>
      </c>
    </row>
    <row r="4111" spans="1:10" x14ac:dyDescent="0.3">
      <c r="A4111" s="84" t="s">
        <v>9223</v>
      </c>
      <c r="B4111" s="85" t="s">
        <v>145</v>
      </c>
      <c r="C4111" s="85" t="s">
        <v>145</v>
      </c>
      <c r="D4111" s="85" t="s">
        <v>9224</v>
      </c>
      <c r="E4111" s="85" t="s">
        <v>100</v>
      </c>
      <c r="F4111" s="85" t="s">
        <v>100</v>
      </c>
      <c r="G4111" s="85" t="s">
        <v>100</v>
      </c>
      <c r="H4111" s="86" t="s">
        <v>118</v>
      </c>
      <c r="I4111" s="86">
        <v>44922</v>
      </c>
      <c r="J4111" s="87">
        <v>2722050</v>
      </c>
    </row>
    <row r="4112" spans="1:10" ht="24" x14ac:dyDescent="0.3">
      <c r="A4112" s="84" t="s">
        <v>9225</v>
      </c>
      <c r="B4112" s="85" t="s">
        <v>145</v>
      </c>
      <c r="C4112" s="85" t="s">
        <v>145</v>
      </c>
      <c r="D4112" s="85" t="s">
        <v>9226</v>
      </c>
      <c r="E4112" s="85" t="s">
        <v>100</v>
      </c>
      <c r="F4112" s="85" t="s">
        <v>336</v>
      </c>
      <c r="G4112" s="85" t="s">
        <v>1529</v>
      </c>
      <c r="H4112" s="86" t="s">
        <v>118</v>
      </c>
      <c r="I4112" s="86">
        <v>45287</v>
      </c>
      <c r="J4112" s="87">
        <v>3997147.1999999997</v>
      </c>
    </row>
    <row r="4113" spans="1:10" ht="48" x14ac:dyDescent="0.3">
      <c r="A4113" s="84" t="s">
        <v>9227</v>
      </c>
      <c r="B4113" s="85" t="s">
        <v>145</v>
      </c>
      <c r="C4113" s="85" t="s">
        <v>145</v>
      </c>
      <c r="D4113" s="85" t="s">
        <v>9228</v>
      </c>
      <c r="E4113" s="85" t="s">
        <v>9229</v>
      </c>
      <c r="F4113" s="85" t="s">
        <v>2177</v>
      </c>
      <c r="G4113" s="85" t="s">
        <v>2178</v>
      </c>
      <c r="H4113" s="86" t="s">
        <v>118</v>
      </c>
      <c r="I4113" s="86">
        <v>45653</v>
      </c>
      <c r="J4113" s="87">
        <v>45391670.669999994</v>
      </c>
    </row>
    <row r="4114" spans="1:10" ht="24" x14ac:dyDescent="0.3">
      <c r="A4114" s="84" t="s">
        <v>9230</v>
      </c>
      <c r="B4114" s="85" t="s">
        <v>145</v>
      </c>
      <c r="C4114" s="85" t="s">
        <v>145</v>
      </c>
      <c r="D4114" s="85" t="s">
        <v>9231</v>
      </c>
      <c r="E4114" s="85" t="s">
        <v>100</v>
      </c>
      <c r="F4114" s="85" t="s">
        <v>100</v>
      </c>
      <c r="G4114" s="85" t="s">
        <v>100</v>
      </c>
      <c r="H4114" s="86" t="s">
        <v>118</v>
      </c>
      <c r="I4114" s="86">
        <v>45653</v>
      </c>
      <c r="J4114" s="87">
        <v>469220</v>
      </c>
    </row>
    <row r="4115" spans="1:10" ht="24" x14ac:dyDescent="0.3">
      <c r="A4115" s="84" t="s">
        <v>9232</v>
      </c>
      <c r="B4115" s="85" t="s">
        <v>145</v>
      </c>
      <c r="C4115" s="85" t="s">
        <v>145</v>
      </c>
      <c r="D4115" s="85" t="s">
        <v>9233</v>
      </c>
      <c r="E4115" s="85" t="s">
        <v>100</v>
      </c>
      <c r="F4115" s="85" t="s">
        <v>100</v>
      </c>
      <c r="G4115" s="85" t="s">
        <v>100</v>
      </c>
      <c r="H4115" s="86" t="s">
        <v>118</v>
      </c>
      <c r="I4115" s="86">
        <v>45653</v>
      </c>
      <c r="J4115" s="87">
        <v>801209</v>
      </c>
    </row>
    <row r="4116" spans="1:10" ht="24" x14ac:dyDescent="0.3">
      <c r="A4116" s="84" t="s">
        <v>9234</v>
      </c>
      <c r="B4116" s="85" t="s">
        <v>145</v>
      </c>
      <c r="C4116" s="85" t="s">
        <v>145</v>
      </c>
      <c r="D4116" s="85" t="s">
        <v>9235</v>
      </c>
      <c r="E4116" s="85" t="s">
        <v>100</v>
      </c>
      <c r="F4116" s="85" t="s">
        <v>100</v>
      </c>
      <c r="G4116" s="85" t="s">
        <v>100</v>
      </c>
      <c r="H4116" s="86" t="s">
        <v>118</v>
      </c>
      <c r="I4116" s="86">
        <v>46080</v>
      </c>
      <c r="J4116" s="87">
        <v>410960</v>
      </c>
    </row>
    <row r="4117" spans="1:10" x14ac:dyDescent="0.3">
      <c r="A4117" s="84" t="s">
        <v>9236</v>
      </c>
      <c r="B4117" s="85" t="s">
        <v>145</v>
      </c>
      <c r="C4117" s="85" t="s">
        <v>145</v>
      </c>
      <c r="D4117" s="85" t="s">
        <v>9237</v>
      </c>
      <c r="E4117" s="85" t="s">
        <v>100</v>
      </c>
      <c r="F4117" s="85" t="s">
        <v>100</v>
      </c>
      <c r="G4117" s="85" t="s">
        <v>100</v>
      </c>
      <c r="H4117" s="86" t="s">
        <v>118</v>
      </c>
      <c r="I4117" s="86">
        <v>45366</v>
      </c>
      <c r="J4117" s="87">
        <v>580200</v>
      </c>
    </row>
    <row r="4118" spans="1:10" ht="24" x14ac:dyDescent="0.3">
      <c r="A4118" s="84" t="s">
        <v>9238</v>
      </c>
      <c r="B4118" s="85" t="s">
        <v>145</v>
      </c>
      <c r="C4118" s="85" t="s">
        <v>145</v>
      </c>
      <c r="D4118" s="85" t="s">
        <v>9239</v>
      </c>
      <c r="E4118" s="85" t="s">
        <v>9240</v>
      </c>
      <c r="F4118" s="85" t="s">
        <v>100</v>
      </c>
      <c r="G4118" s="85" t="s">
        <v>100</v>
      </c>
      <c r="H4118" s="86" t="s">
        <v>118</v>
      </c>
      <c r="I4118" s="86">
        <v>45288</v>
      </c>
      <c r="J4118" s="87">
        <v>6352688.1400000015</v>
      </c>
    </row>
    <row r="4119" spans="1:10" x14ac:dyDescent="0.3">
      <c r="A4119" s="84" t="s">
        <v>9241</v>
      </c>
      <c r="B4119" s="85" t="s">
        <v>145</v>
      </c>
      <c r="C4119" s="85" t="s">
        <v>145</v>
      </c>
      <c r="D4119" s="85" t="s">
        <v>9242</v>
      </c>
      <c r="E4119" s="85" t="s">
        <v>100</v>
      </c>
      <c r="F4119" s="85" t="s">
        <v>100</v>
      </c>
      <c r="G4119" s="85" t="s">
        <v>100</v>
      </c>
      <c r="H4119" s="86" t="s">
        <v>118</v>
      </c>
      <c r="I4119" s="86">
        <v>45390</v>
      </c>
      <c r="J4119" s="87">
        <v>499730</v>
      </c>
    </row>
    <row r="4120" spans="1:10" ht="24" x14ac:dyDescent="0.3">
      <c r="A4120" s="84" t="s">
        <v>9243</v>
      </c>
      <c r="B4120" s="85" t="s">
        <v>145</v>
      </c>
      <c r="C4120" s="85" t="s">
        <v>145</v>
      </c>
      <c r="D4120" s="85" t="s">
        <v>9244</v>
      </c>
      <c r="E4120" s="85" t="s">
        <v>100</v>
      </c>
      <c r="F4120" s="85" t="s">
        <v>130</v>
      </c>
      <c r="G4120" s="85" t="s">
        <v>1130</v>
      </c>
      <c r="H4120" s="86" t="s">
        <v>118</v>
      </c>
      <c r="I4120" s="86">
        <v>45288</v>
      </c>
      <c r="J4120" s="87">
        <v>3208112.73</v>
      </c>
    </row>
    <row r="4121" spans="1:10" ht="36" x14ac:dyDescent="0.3">
      <c r="A4121" s="84" t="s">
        <v>9245</v>
      </c>
      <c r="B4121" s="85" t="s">
        <v>145</v>
      </c>
      <c r="C4121" s="85" t="s">
        <v>145</v>
      </c>
      <c r="D4121" s="85" t="s">
        <v>9246</v>
      </c>
      <c r="E4121" s="85" t="s">
        <v>100</v>
      </c>
      <c r="F4121" s="85" t="s">
        <v>100</v>
      </c>
      <c r="G4121" s="85" t="s">
        <v>100</v>
      </c>
      <c r="H4121" s="86" t="s">
        <v>118</v>
      </c>
      <c r="I4121" s="86">
        <v>45350</v>
      </c>
      <c r="J4121" s="87">
        <v>238160</v>
      </c>
    </row>
    <row r="4122" spans="1:10" ht="24" x14ac:dyDescent="0.3">
      <c r="A4122" s="84" t="s">
        <v>9247</v>
      </c>
      <c r="B4122" s="85" t="s">
        <v>145</v>
      </c>
      <c r="C4122" s="85" t="s">
        <v>145</v>
      </c>
      <c r="D4122" s="85" t="s">
        <v>9248</v>
      </c>
      <c r="E4122" s="85" t="s">
        <v>100</v>
      </c>
      <c r="F4122" s="85" t="s">
        <v>455</v>
      </c>
      <c r="G4122" s="85" t="s">
        <v>2252</v>
      </c>
      <c r="H4122" s="86" t="s">
        <v>118</v>
      </c>
      <c r="I4122" s="86">
        <v>44924</v>
      </c>
      <c r="J4122" s="87">
        <v>5266676.33</v>
      </c>
    </row>
    <row r="4123" spans="1:10" ht="24" x14ac:dyDescent="0.3">
      <c r="A4123" s="84" t="s">
        <v>9249</v>
      </c>
      <c r="B4123" s="85" t="s">
        <v>145</v>
      </c>
      <c r="C4123" s="85" t="s">
        <v>145</v>
      </c>
      <c r="D4123" s="85" t="s">
        <v>9250</v>
      </c>
      <c r="E4123" s="85" t="s">
        <v>100</v>
      </c>
      <c r="F4123" s="85" t="s">
        <v>100</v>
      </c>
      <c r="G4123" s="85" t="s">
        <v>100</v>
      </c>
      <c r="H4123" s="86" t="s">
        <v>118</v>
      </c>
      <c r="I4123" s="86">
        <v>45106</v>
      </c>
      <c r="J4123" s="87">
        <v>4702640</v>
      </c>
    </row>
    <row r="4124" spans="1:10" ht="24" x14ac:dyDescent="0.3">
      <c r="A4124" s="84" t="s">
        <v>9251</v>
      </c>
      <c r="B4124" s="85" t="s">
        <v>145</v>
      </c>
      <c r="C4124" s="85" t="s">
        <v>145</v>
      </c>
      <c r="D4124" s="85" t="s">
        <v>9252</v>
      </c>
      <c r="E4124" s="85" t="s">
        <v>100</v>
      </c>
      <c r="F4124" s="85" t="s">
        <v>100</v>
      </c>
      <c r="G4124" s="85" t="s">
        <v>100</v>
      </c>
      <c r="H4124" s="86" t="s">
        <v>118</v>
      </c>
      <c r="I4124" s="86">
        <v>45289</v>
      </c>
      <c r="J4124" s="87">
        <v>21192890</v>
      </c>
    </row>
    <row r="4125" spans="1:10" ht="24" x14ac:dyDescent="0.3">
      <c r="A4125" s="84" t="s">
        <v>9253</v>
      </c>
      <c r="B4125" s="85" t="s">
        <v>145</v>
      </c>
      <c r="C4125" s="85" t="s">
        <v>145</v>
      </c>
      <c r="D4125" s="85" t="s">
        <v>9254</v>
      </c>
      <c r="E4125" s="85" t="s">
        <v>100</v>
      </c>
      <c r="F4125" s="85" t="s">
        <v>100</v>
      </c>
      <c r="G4125" s="85" t="s">
        <v>100</v>
      </c>
      <c r="H4125" s="86" t="s">
        <v>118</v>
      </c>
      <c r="I4125" s="86">
        <v>46020</v>
      </c>
      <c r="J4125" s="87">
        <v>671830</v>
      </c>
    </row>
    <row r="4126" spans="1:10" x14ac:dyDescent="0.3">
      <c r="A4126" s="84" t="s">
        <v>9255</v>
      </c>
      <c r="B4126" s="85" t="s">
        <v>145</v>
      </c>
      <c r="C4126" s="85" t="s">
        <v>145</v>
      </c>
      <c r="D4126" s="85" t="s">
        <v>9256</v>
      </c>
      <c r="E4126" s="85" t="s">
        <v>100</v>
      </c>
      <c r="F4126" s="85" t="s">
        <v>100</v>
      </c>
      <c r="G4126" s="85" t="s">
        <v>100</v>
      </c>
      <c r="H4126" s="86" t="s">
        <v>118</v>
      </c>
      <c r="I4126" s="86">
        <v>45229</v>
      </c>
      <c r="J4126" s="87">
        <v>3541560</v>
      </c>
    </row>
    <row r="4127" spans="1:10" ht="24" x14ac:dyDescent="0.3">
      <c r="A4127" s="84" t="s">
        <v>9257</v>
      </c>
      <c r="B4127" s="85" t="s">
        <v>145</v>
      </c>
      <c r="C4127" s="85" t="s">
        <v>145</v>
      </c>
      <c r="D4127" s="85" t="s">
        <v>9258</v>
      </c>
      <c r="E4127" s="85" t="s">
        <v>100</v>
      </c>
      <c r="F4127" s="85" t="s">
        <v>420</v>
      </c>
      <c r="G4127" s="85" t="s">
        <v>7458</v>
      </c>
      <c r="H4127" s="86" t="s">
        <v>118</v>
      </c>
      <c r="I4127" s="86">
        <v>45656</v>
      </c>
      <c r="J4127" s="87">
        <v>2849699.57</v>
      </c>
    </row>
    <row r="4128" spans="1:10" x14ac:dyDescent="0.3">
      <c r="A4128" s="84" t="s">
        <v>9259</v>
      </c>
      <c r="B4128" s="85" t="s">
        <v>145</v>
      </c>
      <c r="C4128" s="85" t="s">
        <v>145</v>
      </c>
      <c r="D4128" s="85" t="s">
        <v>9260</v>
      </c>
      <c r="E4128" s="85" t="s">
        <v>100</v>
      </c>
      <c r="F4128" s="85" t="s">
        <v>100</v>
      </c>
      <c r="G4128" s="85" t="s">
        <v>100</v>
      </c>
      <c r="H4128" s="86" t="s">
        <v>118</v>
      </c>
      <c r="I4128" s="86">
        <v>45379</v>
      </c>
      <c r="J4128" s="87">
        <v>286920</v>
      </c>
    </row>
    <row r="4129" spans="1:10" ht="24" x14ac:dyDescent="0.3">
      <c r="A4129" s="84" t="s">
        <v>9261</v>
      </c>
      <c r="B4129" s="85" t="s">
        <v>145</v>
      </c>
      <c r="C4129" s="85" t="s">
        <v>145</v>
      </c>
      <c r="D4129" s="85" t="s">
        <v>9262</v>
      </c>
      <c r="E4129" s="85" t="s">
        <v>100</v>
      </c>
      <c r="F4129" s="85" t="s">
        <v>173</v>
      </c>
      <c r="G4129" s="85" t="s">
        <v>9263</v>
      </c>
      <c r="H4129" s="86" t="s">
        <v>118</v>
      </c>
      <c r="I4129" s="86">
        <v>45656</v>
      </c>
      <c r="J4129" s="87">
        <v>2703992.4000000004</v>
      </c>
    </row>
    <row r="4130" spans="1:10" ht="24" x14ac:dyDescent="0.3">
      <c r="A4130" s="84" t="s">
        <v>9264</v>
      </c>
      <c r="B4130" s="85" t="s">
        <v>145</v>
      </c>
      <c r="C4130" s="85" t="s">
        <v>145</v>
      </c>
      <c r="D4130" s="85" t="s">
        <v>9265</v>
      </c>
      <c r="E4130" s="85" t="s">
        <v>100</v>
      </c>
      <c r="F4130" s="85" t="s">
        <v>981</v>
      </c>
      <c r="G4130" s="85" t="s">
        <v>3744</v>
      </c>
      <c r="H4130" s="86" t="s">
        <v>118</v>
      </c>
      <c r="I4130" s="86">
        <v>45656</v>
      </c>
      <c r="J4130" s="87">
        <v>7176543.6099999985</v>
      </c>
    </row>
    <row r="4131" spans="1:10" ht="24" x14ac:dyDescent="0.3">
      <c r="A4131" s="84" t="s">
        <v>9266</v>
      </c>
      <c r="B4131" s="85" t="s">
        <v>6066</v>
      </c>
      <c r="C4131" s="85" t="s">
        <v>6066</v>
      </c>
      <c r="D4131" s="85" t="s">
        <v>9267</v>
      </c>
      <c r="E4131" s="85" t="s">
        <v>100</v>
      </c>
      <c r="F4131" s="85" t="s">
        <v>162</v>
      </c>
      <c r="G4131" s="85" t="s">
        <v>4311</v>
      </c>
      <c r="H4131" s="86" t="s">
        <v>118</v>
      </c>
      <c r="I4131" s="86">
        <v>45656</v>
      </c>
      <c r="J4131" s="87">
        <v>3835054.48</v>
      </c>
    </row>
    <row r="4132" spans="1:10" ht="24" x14ac:dyDescent="0.3">
      <c r="A4132" s="84" t="s">
        <v>9268</v>
      </c>
      <c r="B4132" s="85" t="s">
        <v>3937</v>
      </c>
      <c r="C4132" s="85" t="s">
        <v>142</v>
      </c>
      <c r="D4132" s="85" t="s">
        <v>9269</v>
      </c>
      <c r="E4132" s="85" t="s">
        <v>100</v>
      </c>
      <c r="F4132" s="85" t="s">
        <v>1133</v>
      </c>
      <c r="G4132" s="85" t="s">
        <v>1134</v>
      </c>
      <c r="H4132" s="86" t="s">
        <v>118</v>
      </c>
      <c r="I4132" s="86">
        <v>45658</v>
      </c>
      <c r="J4132" s="87">
        <v>5462884.8699999992</v>
      </c>
    </row>
    <row r="4133" spans="1:10" ht="24" x14ac:dyDescent="0.3">
      <c r="A4133" s="84" t="s">
        <v>9270</v>
      </c>
      <c r="B4133" s="85" t="s">
        <v>145</v>
      </c>
      <c r="C4133" s="85" t="s">
        <v>145</v>
      </c>
      <c r="D4133" s="85" t="s">
        <v>9271</v>
      </c>
      <c r="E4133" s="85" t="s">
        <v>100</v>
      </c>
      <c r="F4133" s="85" t="s">
        <v>314</v>
      </c>
      <c r="G4133" s="85" t="s">
        <v>3357</v>
      </c>
      <c r="H4133" s="86" t="s">
        <v>118</v>
      </c>
      <c r="I4133" s="86">
        <v>45294</v>
      </c>
      <c r="J4133" s="87">
        <v>3114361.0399999991</v>
      </c>
    </row>
    <row r="4134" spans="1:10" ht="24" x14ac:dyDescent="0.3">
      <c r="A4134" s="84" t="s">
        <v>9272</v>
      </c>
      <c r="B4134" s="85" t="s">
        <v>1088</v>
      </c>
      <c r="C4134" s="85" t="s">
        <v>145</v>
      </c>
      <c r="D4134" s="85" t="s">
        <v>9273</v>
      </c>
      <c r="E4134" s="85" t="s">
        <v>100</v>
      </c>
      <c r="F4134" s="85" t="s">
        <v>122</v>
      </c>
      <c r="G4134" s="85" t="s">
        <v>821</v>
      </c>
      <c r="H4134" s="86" t="s">
        <v>118</v>
      </c>
      <c r="I4134" s="86">
        <v>45296</v>
      </c>
      <c r="J4134" s="87">
        <v>6578880.7700000005</v>
      </c>
    </row>
    <row r="4135" spans="1:10" x14ac:dyDescent="0.3">
      <c r="A4135" s="84" t="s">
        <v>9274</v>
      </c>
      <c r="B4135" s="85" t="s">
        <v>145</v>
      </c>
      <c r="C4135" s="85" t="s">
        <v>145</v>
      </c>
      <c r="D4135" s="85" t="s">
        <v>9275</v>
      </c>
      <c r="E4135" s="85" t="s">
        <v>100</v>
      </c>
      <c r="F4135" s="85" t="s">
        <v>100</v>
      </c>
      <c r="G4135" s="85" t="s">
        <v>100</v>
      </c>
      <c r="H4135" s="86" t="s">
        <v>118</v>
      </c>
      <c r="I4135" s="86">
        <v>46086</v>
      </c>
      <c r="J4135" s="87">
        <v>40439600</v>
      </c>
    </row>
    <row r="4136" spans="1:10" ht="24" x14ac:dyDescent="0.3">
      <c r="A4136" s="84" t="s">
        <v>9276</v>
      </c>
      <c r="B4136" s="85" t="s">
        <v>145</v>
      </c>
      <c r="C4136" s="85" t="s">
        <v>145</v>
      </c>
      <c r="D4136" s="85" t="s">
        <v>9277</v>
      </c>
      <c r="E4136" s="85" t="s">
        <v>100</v>
      </c>
      <c r="F4136" s="85" t="s">
        <v>100</v>
      </c>
      <c r="G4136" s="85" t="s">
        <v>100</v>
      </c>
      <c r="H4136" s="86" t="s">
        <v>118</v>
      </c>
      <c r="I4136" s="86">
        <v>45328</v>
      </c>
      <c r="J4136" s="87">
        <v>4429950</v>
      </c>
    </row>
    <row r="4137" spans="1:10" ht="24" x14ac:dyDescent="0.3">
      <c r="A4137" s="84" t="s">
        <v>9278</v>
      </c>
      <c r="B4137" s="85" t="s">
        <v>145</v>
      </c>
      <c r="C4137" s="85" t="s">
        <v>145</v>
      </c>
      <c r="D4137" s="85" t="s">
        <v>9279</v>
      </c>
      <c r="E4137" s="85" t="s">
        <v>100</v>
      </c>
      <c r="F4137" s="85" t="s">
        <v>100</v>
      </c>
      <c r="G4137" s="85" t="s">
        <v>100</v>
      </c>
      <c r="H4137" s="86" t="s">
        <v>118</v>
      </c>
      <c r="I4137" s="86">
        <v>45479</v>
      </c>
      <c r="J4137" s="87">
        <v>1209260</v>
      </c>
    </row>
    <row r="4138" spans="1:10" x14ac:dyDescent="0.3">
      <c r="A4138" s="84" t="s">
        <v>9280</v>
      </c>
      <c r="B4138" s="85" t="s">
        <v>145</v>
      </c>
      <c r="C4138" s="85" t="s">
        <v>145</v>
      </c>
      <c r="D4138" s="85" t="s">
        <v>9281</v>
      </c>
      <c r="E4138" s="85" t="s">
        <v>100</v>
      </c>
      <c r="F4138" s="85" t="s">
        <v>100</v>
      </c>
      <c r="G4138" s="85" t="s">
        <v>100</v>
      </c>
      <c r="H4138" s="86" t="s">
        <v>118</v>
      </c>
      <c r="I4138" s="86">
        <v>44841</v>
      </c>
      <c r="J4138" s="87">
        <v>1394640</v>
      </c>
    </row>
    <row r="4139" spans="1:10" ht="36" x14ac:dyDescent="0.3">
      <c r="A4139" s="84" t="s">
        <v>9282</v>
      </c>
      <c r="B4139" s="85" t="s">
        <v>145</v>
      </c>
      <c r="C4139" s="85" t="s">
        <v>145</v>
      </c>
      <c r="D4139" s="85" t="s">
        <v>9283</v>
      </c>
      <c r="E4139" s="85" t="s">
        <v>100</v>
      </c>
      <c r="F4139" s="85" t="s">
        <v>130</v>
      </c>
      <c r="G4139" s="85" t="s">
        <v>9284</v>
      </c>
      <c r="H4139" s="86" t="s">
        <v>118</v>
      </c>
      <c r="I4139" s="86">
        <v>45664</v>
      </c>
      <c r="J4139" s="87">
        <v>1501532.9300000002</v>
      </c>
    </row>
    <row r="4140" spans="1:10" ht="24" x14ac:dyDescent="0.3">
      <c r="A4140" s="84" t="s">
        <v>9285</v>
      </c>
      <c r="B4140" s="85" t="s">
        <v>145</v>
      </c>
      <c r="C4140" s="85" t="s">
        <v>145</v>
      </c>
      <c r="D4140" s="85" t="s">
        <v>9286</v>
      </c>
      <c r="E4140" s="85" t="s">
        <v>100</v>
      </c>
      <c r="F4140" s="85" t="s">
        <v>100</v>
      </c>
      <c r="G4140" s="85" t="s">
        <v>100</v>
      </c>
      <c r="H4140" s="86" t="s">
        <v>118</v>
      </c>
      <c r="I4140" s="86">
        <v>45054</v>
      </c>
      <c r="J4140" s="87">
        <v>2430320</v>
      </c>
    </row>
    <row r="4141" spans="1:10" ht="24" x14ac:dyDescent="0.3">
      <c r="A4141" s="84" t="s">
        <v>9287</v>
      </c>
      <c r="B4141" s="85" t="s">
        <v>145</v>
      </c>
      <c r="C4141" s="85" t="s">
        <v>145</v>
      </c>
      <c r="D4141" s="85" t="s">
        <v>9288</v>
      </c>
      <c r="E4141" s="85" t="s">
        <v>100</v>
      </c>
      <c r="F4141" s="85" t="s">
        <v>100</v>
      </c>
      <c r="G4141" s="85" t="s">
        <v>100</v>
      </c>
      <c r="H4141" s="86" t="s">
        <v>118</v>
      </c>
      <c r="I4141" s="86">
        <v>45054</v>
      </c>
      <c r="J4141" s="87">
        <v>2283360</v>
      </c>
    </row>
    <row r="4142" spans="1:10" ht="36" x14ac:dyDescent="0.3">
      <c r="A4142" s="84" t="s">
        <v>9289</v>
      </c>
      <c r="B4142" s="85" t="s">
        <v>3382</v>
      </c>
      <c r="C4142" s="85" t="s">
        <v>3382</v>
      </c>
      <c r="D4142" s="85" t="s">
        <v>9290</v>
      </c>
      <c r="E4142" s="85" t="s">
        <v>100</v>
      </c>
      <c r="F4142" s="85" t="s">
        <v>130</v>
      </c>
      <c r="G4142" s="85" t="s">
        <v>6152</v>
      </c>
      <c r="H4142" s="86" t="s">
        <v>118</v>
      </c>
      <c r="I4142" s="86">
        <v>45299</v>
      </c>
      <c r="J4142" s="87">
        <v>3546041.68</v>
      </c>
    </row>
    <row r="4143" spans="1:10" ht="24" x14ac:dyDescent="0.3">
      <c r="A4143" s="84" t="s">
        <v>9291</v>
      </c>
      <c r="B4143" s="85" t="s">
        <v>145</v>
      </c>
      <c r="C4143" s="85" t="s">
        <v>145</v>
      </c>
      <c r="D4143" s="85" t="s">
        <v>9292</v>
      </c>
      <c r="E4143" s="85" t="s">
        <v>100</v>
      </c>
      <c r="F4143" s="85" t="s">
        <v>100</v>
      </c>
      <c r="G4143" s="85" t="s">
        <v>100</v>
      </c>
      <c r="H4143" s="86" t="s">
        <v>118</v>
      </c>
      <c r="I4143" s="86">
        <v>45817</v>
      </c>
      <c r="J4143" s="87">
        <v>1510480</v>
      </c>
    </row>
    <row r="4144" spans="1:10" x14ac:dyDescent="0.3">
      <c r="A4144" s="84" t="s">
        <v>9293</v>
      </c>
      <c r="B4144" s="85" t="s">
        <v>145</v>
      </c>
      <c r="C4144" s="85" t="s">
        <v>145</v>
      </c>
      <c r="D4144" s="85" t="s">
        <v>9294</v>
      </c>
      <c r="E4144" s="85" t="s">
        <v>100</v>
      </c>
      <c r="F4144" s="85" t="s">
        <v>100</v>
      </c>
      <c r="G4144" s="85" t="s">
        <v>100</v>
      </c>
      <c r="H4144" s="86" t="s">
        <v>118</v>
      </c>
      <c r="I4144" s="86">
        <v>46092</v>
      </c>
      <c r="J4144" s="87">
        <v>980300</v>
      </c>
    </row>
    <row r="4145" spans="1:10" ht="48" x14ac:dyDescent="0.3">
      <c r="A4145" s="84" t="s">
        <v>9295</v>
      </c>
      <c r="B4145" s="85" t="s">
        <v>188</v>
      </c>
      <c r="C4145" s="85" t="s">
        <v>188</v>
      </c>
      <c r="D4145" s="85" t="s">
        <v>9296</v>
      </c>
      <c r="E4145" s="85" t="s">
        <v>100</v>
      </c>
      <c r="F4145" s="85" t="s">
        <v>9297</v>
      </c>
      <c r="G4145" s="85" t="s">
        <v>9298</v>
      </c>
      <c r="H4145" s="86" t="s">
        <v>118</v>
      </c>
      <c r="I4145" s="86">
        <v>44938</v>
      </c>
      <c r="J4145" s="87">
        <v>7941926.8700000001</v>
      </c>
    </row>
    <row r="4146" spans="1:10" ht="24" x14ac:dyDescent="0.3">
      <c r="A4146" s="84" t="s">
        <v>9299</v>
      </c>
      <c r="B4146" s="85" t="s">
        <v>145</v>
      </c>
      <c r="C4146" s="85" t="s">
        <v>145</v>
      </c>
      <c r="D4146" s="85" t="s">
        <v>9300</v>
      </c>
      <c r="E4146" s="85" t="s">
        <v>100</v>
      </c>
      <c r="F4146" s="85" t="s">
        <v>130</v>
      </c>
      <c r="G4146" s="85" t="s">
        <v>9301</v>
      </c>
      <c r="H4146" s="86" t="s">
        <v>118</v>
      </c>
      <c r="I4146" s="86">
        <v>45670</v>
      </c>
      <c r="J4146" s="87">
        <v>1488360.0899999999</v>
      </c>
    </row>
    <row r="4147" spans="1:10" ht="24" x14ac:dyDescent="0.3">
      <c r="A4147" s="84" t="s">
        <v>9302</v>
      </c>
      <c r="B4147" s="85" t="s">
        <v>145</v>
      </c>
      <c r="C4147" s="85" t="s">
        <v>145</v>
      </c>
      <c r="D4147" s="85" t="s">
        <v>9303</v>
      </c>
      <c r="E4147" s="85" t="s">
        <v>100</v>
      </c>
      <c r="F4147" s="85" t="s">
        <v>100</v>
      </c>
      <c r="G4147" s="85" t="s">
        <v>100</v>
      </c>
      <c r="H4147" s="86" t="s">
        <v>118</v>
      </c>
      <c r="I4147" s="86">
        <v>45729</v>
      </c>
      <c r="J4147" s="87">
        <v>4061990</v>
      </c>
    </row>
    <row r="4148" spans="1:10" x14ac:dyDescent="0.3">
      <c r="A4148" s="84" t="s">
        <v>9304</v>
      </c>
      <c r="B4148" s="85" t="s">
        <v>145</v>
      </c>
      <c r="C4148" s="85" t="s">
        <v>145</v>
      </c>
      <c r="D4148" s="85" t="s">
        <v>9305</v>
      </c>
      <c r="E4148" s="85" t="s">
        <v>100</v>
      </c>
      <c r="F4148" s="85" t="s">
        <v>100</v>
      </c>
      <c r="G4148" s="85" t="s">
        <v>100</v>
      </c>
      <c r="H4148" s="86" t="s">
        <v>118</v>
      </c>
      <c r="I4148" s="86">
        <v>44971</v>
      </c>
      <c r="J4148" s="87">
        <v>4060220</v>
      </c>
    </row>
    <row r="4149" spans="1:10" ht="60" x14ac:dyDescent="0.3">
      <c r="A4149" s="84" t="s">
        <v>9306</v>
      </c>
      <c r="B4149" s="85" t="s">
        <v>115</v>
      </c>
      <c r="C4149" s="85" t="s">
        <v>115</v>
      </c>
      <c r="D4149" s="85" t="s">
        <v>9307</v>
      </c>
      <c r="E4149" s="85" t="s">
        <v>9308</v>
      </c>
      <c r="F4149" s="85" t="s">
        <v>130</v>
      </c>
      <c r="G4149" s="85" t="s">
        <v>3415</v>
      </c>
      <c r="H4149" s="86" t="s">
        <v>118</v>
      </c>
      <c r="I4149" s="86">
        <v>45426</v>
      </c>
      <c r="J4149" s="87">
        <v>39830878.789999999</v>
      </c>
    </row>
    <row r="4150" spans="1:10" ht="24" x14ac:dyDescent="0.3">
      <c r="A4150" s="84" t="s">
        <v>9309</v>
      </c>
      <c r="B4150" s="85" t="s">
        <v>188</v>
      </c>
      <c r="C4150" s="85" t="s">
        <v>188</v>
      </c>
      <c r="D4150" s="85" t="s">
        <v>9310</v>
      </c>
      <c r="E4150" s="85" t="s">
        <v>100</v>
      </c>
      <c r="F4150" s="85" t="s">
        <v>158</v>
      </c>
      <c r="G4150" s="85" t="s">
        <v>385</v>
      </c>
      <c r="H4150" s="86" t="s">
        <v>118</v>
      </c>
      <c r="I4150" s="86">
        <v>45853</v>
      </c>
      <c r="J4150" s="87">
        <v>9147358.5899999999</v>
      </c>
    </row>
    <row r="4151" spans="1:10" ht="24" x14ac:dyDescent="0.3">
      <c r="A4151" s="84" t="s">
        <v>9311</v>
      </c>
      <c r="B4151" s="85" t="s">
        <v>188</v>
      </c>
      <c r="C4151" s="85" t="s">
        <v>188</v>
      </c>
      <c r="D4151" s="85" t="s">
        <v>9312</v>
      </c>
      <c r="E4151" s="85" t="s">
        <v>100</v>
      </c>
      <c r="F4151" s="85" t="s">
        <v>158</v>
      </c>
      <c r="G4151" s="85" t="s">
        <v>385</v>
      </c>
      <c r="H4151" s="86" t="s">
        <v>118</v>
      </c>
      <c r="I4151" s="86">
        <v>45853</v>
      </c>
      <c r="J4151" s="87">
        <v>1659662.64</v>
      </c>
    </row>
    <row r="4152" spans="1:10" ht="36" x14ac:dyDescent="0.3">
      <c r="A4152" s="84" t="s">
        <v>9313</v>
      </c>
      <c r="B4152" s="85" t="s">
        <v>145</v>
      </c>
      <c r="C4152" s="85" t="s">
        <v>145</v>
      </c>
      <c r="D4152" s="85" t="s">
        <v>9314</v>
      </c>
      <c r="E4152" s="85" t="s">
        <v>100</v>
      </c>
      <c r="F4152" s="85" t="s">
        <v>100</v>
      </c>
      <c r="G4152" s="85" t="s">
        <v>100</v>
      </c>
      <c r="H4152" s="86" t="s">
        <v>118</v>
      </c>
      <c r="I4152" s="86">
        <v>45519</v>
      </c>
      <c r="J4152" s="87">
        <v>783550</v>
      </c>
    </row>
    <row r="4153" spans="1:10" x14ac:dyDescent="0.3">
      <c r="A4153" s="84" t="s">
        <v>9315</v>
      </c>
      <c r="B4153" s="85" t="s">
        <v>145</v>
      </c>
      <c r="C4153" s="85" t="s">
        <v>145</v>
      </c>
      <c r="D4153" s="85" t="s">
        <v>9316</v>
      </c>
      <c r="E4153" s="85" t="s">
        <v>100</v>
      </c>
      <c r="F4153" s="85" t="s">
        <v>203</v>
      </c>
      <c r="G4153" s="85" t="s">
        <v>1321</v>
      </c>
      <c r="H4153" s="86" t="s">
        <v>118</v>
      </c>
      <c r="I4153" s="86">
        <v>45493</v>
      </c>
      <c r="J4153" s="87">
        <v>2847262.67</v>
      </c>
    </row>
    <row r="4154" spans="1:10" ht="36" x14ac:dyDescent="0.3">
      <c r="A4154" s="84" t="s">
        <v>9317</v>
      </c>
      <c r="B4154" s="85" t="s">
        <v>145</v>
      </c>
      <c r="C4154" s="85" t="s">
        <v>145</v>
      </c>
      <c r="D4154" s="85" t="s">
        <v>9318</v>
      </c>
      <c r="E4154" s="85" t="s">
        <v>100</v>
      </c>
      <c r="F4154" s="85" t="s">
        <v>817</v>
      </c>
      <c r="G4154" s="85" t="s">
        <v>2472</v>
      </c>
      <c r="H4154" s="86" t="s">
        <v>118</v>
      </c>
      <c r="I4154" s="86">
        <v>46162</v>
      </c>
      <c r="J4154" s="87">
        <v>99903.400000000009</v>
      </c>
    </row>
    <row r="4155" spans="1:10" ht="24" x14ac:dyDescent="0.3">
      <c r="A4155" s="84" t="s">
        <v>9319</v>
      </c>
      <c r="B4155" s="85" t="s">
        <v>4741</v>
      </c>
      <c r="C4155" s="85" t="s">
        <v>4741</v>
      </c>
      <c r="D4155" s="85" t="s">
        <v>9320</v>
      </c>
      <c r="E4155" s="85" t="s">
        <v>100</v>
      </c>
      <c r="F4155" s="85" t="s">
        <v>130</v>
      </c>
      <c r="G4155" s="85" t="s">
        <v>593</v>
      </c>
      <c r="H4155" s="86" t="s">
        <v>118</v>
      </c>
      <c r="I4155" s="86">
        <v>45316</v>
      </c>
      <c r="J4155" s="87">
        <v>2868495.84</v>
      </c>
    </row>
    <row r="4156" spans="1:10" ht="24" x14ac:dyDescent="0.3">
      <c r="A4156" s="84" t="s">
        <v>9321</v>
      </c>
      <c r="B4156" s="85" t="s">
        <v>145</v>
      </c>
      <c r="C4156" s="85" t="s">
        <v>145</v>
      </c>
      <c r="D4156" s="85" t="s">
        <v>9322</v>
      </c>
      <c r="E4156" s="85" t="s">
        <v>100</v>
      </c>
      <c r="F4156" s="85" t="s">
        <v>2006</v>
      </c>
      <c r="G4156" s="85" t="s">
        <v>2007</v>
      </c>
      <c r="H4156" s="86" t="s">
        <v>118</v>
      </c>
      <c r="I4156" s="86">
        <v>45317</v>
      </c>
      <c r="J4156" s="87">
        <v>89042104.819999993</v>
      </c>
    </row>
    <row r="4157" spans="1:10" ht="24" x14ac:dyDescent="0.3">
      <c r="A4157" s="84" t="s">
        <v>9323</v>
      </c>
      <c r="B4157" s="85" t="s">
        <v>145</v>
      </c>
      <c r="C4157" s="85" t="s">
        <v>145</v>
      </c>
      <c r="D4157" s="85" t="s">
        <v>9324</v>
      </c>
      <c r="E4157" s="85" t="s">
        <v>100</v>
      </c>
      <c r="F4157" s="85" t="s">
        <v>100</v>
      </c>
      <c r="G4157" s="85" t="s">
        <v>100</v>
      </c>
      <c r="H4157" s="86" t="s">
        <v>118</v>
      </c>
      <c r="I4157" s="86">
        <v>46051</v>
      </c>
      <c r="J4157" s="87">
        <v>531750</v>
      </c>
    </row>
    <row r="4158" spans="1:10" ht="24" x14ac:dyDescent="0.3">
      <c r="A4158" s="84" t="s">
        <v>9325</v>
      </c>
      <c r="B4158" s="85" t="s">
        <v>145</v>
      </c>
      <c r="C4158" s="85" t="s">
        <v>145</v>
      </c>
      <c r="D4158" s="85" t="s">
        <v>9326</v>
      </c>
      <c r="E4158" s="85" t="s">
        <v>100</v>
      </c>
      <c r="F4158" s="85" t="s">
        <v>100</v>
      </c>
      <c r="G4158" s="85" t="s">
        <v>100</v>
      </c>
      <c r="H4158" s="86" t="s">
        <v>118</v>
      </c>
      <c r="I4158" s="86">
        <v>46021</v>
      </c>
      <c r="J4158" s="87">
        <v>292500</v>
      </c>
    </row>
    <row r="4159" spans="1:10" ht="24" x14ac:dyDescent="0.3">
      <c r="A4159" s="84" t="s">
        <v>9327</v>
      </c>
      <c r="B4159" s="85" t="s">
        <v>145</v>
      </c>
      <c r="C4159" s="85" t="s">
        <v>145</v>
      </c>
      <c r="D4159" s="85" t="s">
        <v>9328</v>
      </c>
      <c r="E4159" s="85" t="s">
        <v>100</v>
      </c>
      <c r="F4159" s="85" t="s">
        <v>2177</v>
      </c>
      <c r="G4159" s="85" t="s">
        <v>2178</v>
      </c>
      <c r="H4159" s="86" t="s">
        <v>118</v>
      </c>
      <c r="I4159" s="86">
        <v>45688</v>
      </c>
      <c r="J4159" s="87">
        <v>26757449.450000007</v>
      </c>
    </row>
    <row r="4160" spans="1:10" ht="24" x14ac:dyDescent="0.3">
      <c r="A4160" s="84" t="s">
        <v>9329</v>
      </c>
      <c r="B4160" s="85" t="s">
        <v>145</v>
      </c>
      <c r="C4160" s="85" t="s">
        <v>145</v>
      </c>
      <c r="D4160" s="85" t="s">
        <v>9330</v>
      </c>
      <c r="E4160" s="85" t="s">
        <v>100</v>
      </c>
      <c r="F4160" s="85" t="s">
        <v>4096</v>
      </c>
      <c r="G4160" s="85" t="s">
        <v>4097</v>
      </c>
      <c r="H4160" s="86" t="s">
        <v>118</v>
      </c>
      <c r="I4160" s="86">
        <v>45869</v>
      </c>
      <c r="J4160" s="87">
        <v>2204493.5</v>
      </c>
    </row>
    <row r="4161" spans="1:10" ht="24" x14ac:dyDescent="0.3">
      <c r="A4161" s="84" t="s">
        <v>9331</v>
      </c>
      <c r="B4161" s="85" t="s">
        <v>145</v>
      </c>
      <c r="C4161" s="85" t="s">
        <v>145</v>
      </c>
      <c r="D4161" s="85" t="s">
        <v>9332</v>
      </c>
      <c r="E4161" s="85" t="s">
        <v>100</v>
      </c>
      <c r="F4161" s="85" t="s">
        <v>577</v>
      </c>
      <c r="G4161" s="85" t="s">
        <v>1862</v>
      </c>
      <c r="H4161" s="86" t="s">
        <v>118</v>
      </c>
      <c r="I4161" s="86">
        <v>45231</v>
      </c>
      <c r="J4161" s="87">
        <v>7867234.8099999996</v>
      </c>
    </row>
    <row r="4162" spans="1:10" ht="36" x14ac:dyDescent="0.3">
      <c r="A4162" s="84" t="s">
        <v>9333</v>
      </c>
      <c r="B4162" s="85" t="s">
        <v>145</v>
      </c>
      <c r="C4162" s="85" t="s">
        <v>145</v>
      </c>
      <c r="D4162" s="85" t="s">
        <v>9334</v>
      </c>
      <c r="E4162" s="85" t="s">
        <v>100</v>
      </c>
      <c r="F4162" s="85" t="s">
        <v>3303</v>
      </c>
      <c r="G4162" s="85" t="s">
        <v>3304</v>
      </c>
      <c r="H4162" s="86" t="s">
        <v>118</v>
      </c>
      <c r="I4162" s="86">
        <v>45323</v>
      </c>
      <c r="J4162" s="87">
        <v>5084336.7399999993</v>
      </c>
    </row>
    <row r="4163" spans="1:10" ht="24" x14ac:dyDescent="0.3">
      <c r="A4163" s="84" t="s">
        <v>9335</v>
      </c>
      <c r="B4163" s="85" t="s">
        <v>145</v>
      </c>
      <c r="C4163" s="85" t="s">
        <v>145</v>
      </c>
      <c r="D4163" s="85" t="s">
        <v>9336</v>
      </c>
      <c r="E4163" s="85" t="s">
        <v>100</v>
      </c>
      <c r="F4163" s="85" t="s">
        <v>1159</v>
      </c>
      <c r="G4163" s="85" t="s">
        <v>1975</v>
      </c>
      <c r="H4163" s="86" t="s">
        <v>118</v>
      </c>
      <c r="I4163" s="86">
        <v>45323</v>
      </c>
      <c r="J4163" s="87">
        <v>1542788.4000000001</v>
      </c>
    </row>
    <row r="4164" spans="1:10" ht="24" x14ac:dyDescent="0.3">
      <c r="A4164" s="84" t="s">
        <v>9337</v>
      </c>
      <c r="B4164" s="85" t="s">
        <v>145</v>
      </c>
      <c r="C4164" s="85" t="s">
        <v>145</v>
      </c>
      <c r="D4164" s="85" t="s">
        <v>9338</v>
      </c>
      <c r="E4164" s="85" t="s">
        <v>100</v>
      </c>
      <c r="F4164" s="85" t="s">
        <v>130</v>
      </c>
      <c r="G4164" s="85" t="s">
        <v>298</v>
      </c>
      <c r="H4164" s="86" t="s">
        <v>118</v>
      </c>
      <c r="I4164" s="86">
        <v>45323</v>
      </c>
      <c r="J4164" s="87">
        <v>3456870.97</v>
      </c>
    </row>
    <row r="4165" spans="1:10" ht="24" x14ac:dyDescent="0.3">
      <c r="A4165" s="84" t="s">
        <v>9339</v>
      </c>
      <c r="B4165" s="85" t="s">
        <v>145</v>
      </c>
      <c r="C4165" s="85" t="s">
        <v>145</v>
      </c>
      <c r="D4165" s="85" t="s">
        <v>9340</v>
      </c>
      <c r="E4165" s="85" t="s">
        <v>100</v>
      </c>
      <c r="F4165" s="85" t="s">
        <v>130</v>
      </c>
      <c r="G4165" s="85" t="s">
        <v>1381</v>
      </c>
      <c r="H4165" s="86" t="s">
        <v>118</v>
      </c>
      <c r="I4165" s="86">
        <v>45140</v>
      </c>
      <c r="J4165" s="87">
        <v>14555491.359999999</v>
      </c>
    </row>
    <row r="4166" spans="1:10" ht="36" x14ac:dyDescent="0.3">
      <c r="A4166" s="84" t="s">
        <v>9341</v>
      </c>
      <c r="B4166" s="85" t="s">
        <v>145</v>
      </c>
      <c r="C4166" s="85" t="s">
        <v>145</v>
      </c>
      <c r="D4166" s="85" t="s">
        <v>9342</v>
      </c>
      <c r="E4166" s="85" t="s">
        <v>100</v>
      </c>
      <c r="F4166" s="85" t="s">
        <v>130</v>
      </c>
      <c r="G4166" s="85" t="s">
        <v>593</v>
      </c>
      <c r="H4166" s="86" t="s">
        <v>118</v>
      </c>
      <c r="I4166" s="86">
        <v>45324</v>
      </c>
      <c r="J4166" s="87">
        <v>6151331.7299999986</v>
      </c>
    </row>
    <row r="4167" spans="1:10" ht="24" x14ac:dyDescent="0.3">
      <c r="A4167" s="84" t="s">
        <v>9343</v>
      </c>
      <c r="B4167" s="85" t="s">
        <v>145</v>
      </c>
      <c r="C4167" s="85" t="s">
        <v>145</v>
      </c>
      <c r="D4167" s="85" t="s">
        <v>9344</v>
      </c>
      <c r="E4167" s="85" t="s">
        <v>100</v>
      </c>
      <c r="F4167" s="85" t="s">
        <v>130</v>
      </c>
      <c r="G4167" s="85" t="s">
        <v>291</v>
      </c>
      <c r="H4167" s="86" t="s">
        <v>118</v>
      </c>
      <c r="I4167" s="86">
        <v>45327</v>
      </c>
      <c r="J4167" s="87">
        <v>2937384.2699999996</v>
      </c>
    </row>
    <row r="4168" spans="1:10" ht="24" x14ac:dyDescent="0.3">
      <c r="A4168" s="84" t="s">
        <v>9345</v>
      </c>
      <c r="B4168" s="85" t="s">
        <v>145</v>
      </c>
      <c r="C4168" s="85" t="s">
        <v>145</v>
      </c>
      <c r="D4168" s="85" t="s">
        <v>9346</v>
      </c>
      <c r="E4168" s="85" t="s">
        <v>100</v>
      </c>
      <c r="F4168" s="85" t="s">
        <v>203</v>
      </c>
      <c r="G4168" s="85" t="s">
        <v>1455</v>
      </c>
      <c r="H4168" s="86" t="s">
        <v>118</v>
      </c>
      <c r="I4168" s="86">
        <v>45328</v>
      </c>
      <c r="J4168" s="87">
        <v>5276959.1100000003</v>
      </c>
    </row>
    <row r="4169" spans="1:10" ht="48" x14ac:dyDescent="0.3">
      <c r="A4169" s="84" t="s">
        <v>9347</v>
      </c>
      <c r="B4169" s="85" t="s">
        <v>145</v>
      </c>
      <c r="C4169" s="85" t="s">
        <v>145</v>
      </c>
      <c r="D4169" s="85" t="s">
        <v>9348</v>
      </c>
      <c r="E4169" s="85" t="s">
        <v>100</v>
      </c>
      <c r="F4169" s="85" t="s">
        <v>420</v>
      </c>
      <c r="G4169" s="85" t="s">
        <v>9349</v>
      </c>
      <c r="H4169" s="86" t="s">
        <v>118</v>
      </c>
      <c r="I4169" s="86">
        <v>45329</v>
      </c>
      <c r="J4169" s="87">
        <v>13568493.279999999</v>
      </c>
    </row>
    <row r="4170" spans="1:10" ht="36" x14ac:dyDescent="0.3">
      <c r="A4170" s="84" t="s">
        <v>9350</v>
      </c>
      <c r="B4170" s="85" t="s">
        <v>3382</v>
      </c>
      <c r="C4170" s="85" t="s">
        <v>3382</v>
      </c>
      <c r="D4170" s="85" t="s">
        <v>9351</v>
      </c>
      <c r="E4170" s="85" t="s">
        <v>100</v>
      </c>
      <c r="F4170" s="85" t="s">
        <v>5864</v>
      </c>
      <c r="G4170" s="85" t="s">
        <v>5865</v>
      </c>
      <c r="H4170" s="86" t="s">
        <v>118</v>
      </c>
      <c r="I4170" s="86">
        <v>45329</v>
      </c>
      <c r="J4170" s="87">
        <v>2582756</v>
      </c>
    </row>
    <row r="4171" spans="1:10" ht="48" x14ac:dyDescent="0.3">
      <c r="A4171" s="84" t="s">
        <v>9352</v>
      </c>
      <c r="B4171" s="85" t="s">
        <v>145</v>
      </c>
      <c r="C4171" s="85" t="s">
        <v>145</v>
      </c>
      <c r="D4171" s="85" t="s">
        <v>9353</v>
      </c>
      <c r="E4171" s="85" t="s">
        <v>100</v>
      </c>
      <c r="F4171" s="85" t="s">
        <v>130</v>
      </c>
      <c r="G4171" s="85" t="s">
        <v>305</v>
      </c>
      <c r="H4171" s="86" t="s">
        <v>118</v>
      </c>
      <c r="I4171" s="86">
        <v>45511</v>
      </c>
      <c r="J4171" s="87">
        <v>2920738.83</v>
      </c>
    </row>
    <row r="4172" spans="1:10" ht="24" x14ac:dyDescent="0.3">
      <c r="A4172" s="84" t="s">
        <v>9354</v>
      </c>
      <c r="B4172" s="85" t="s">
        <v>145</v>
      </c>
      <c r="C4172" s="85" t="s">
        <v>145</v>
      </c>
      <c r="D4172" s="85" t="s">
        <v>9355</v>
      </c>
      <c r="E4172" s="85" t="s">
        <v>100</v>
      </c>
      <c r="F4172" s="85" t="s">
        <v>130</v>
      </c>
      <c r="G4172" s="85" t="s">
        <v>2840</v>
      </c>
      <c r="H4172" s="86" t="s">
        <v>118</v>
      </c>
      <c r="I4172" s="86">
        <v>45330</v>
      </c>
      <c r="J4172" s="87">
        <v>16338523.120000008</v>
      </c>
    </row>
    <row r="4173" spans="1:10" x14ac:dyDescent="0.3">
      <c r="A4173" s="84" t="s">
        <v>9356</v>
      </c>
      <c r="B4173" s="85" t="s">
        <v>145</v>
      </c>
      <c r="C4173" s="85" t="s">
        <v>145</v>
      </c>
      <c r="D4173" s="85" t="s">
        <v>9357</v>
      </c>
      <c r="E4173" s="85" t="s">
        <v>100</v>
      </c>
      <c r="F4173" s="85" t="s">
        <v>139</v>
      </c>
      <c r="G4173" s="85" t="s">
        <v>311</v>
      </c>
      <c r="H4173" s="86" t="s">
        <v>118</v>
      </c>
      <c r="I4173" s="86">
        <v>45330</v>
      </c>
      <c r="J4173" s="87">
        <v>9863573.6900000013</v>
      </c>
    </row>
    <row r="4174" spans="1:10" ht="36" x14ac:dyDescent="0.3">
      <c r="A4174" s="84" t="s">
        <v>9358</v>
      </c>
      <c r="B4174" s="85" t="s">
        <v>8387</v>
      </c>
      <c r="C4174" s="85" t="s">
        <v>8388</v>
      </c>
      <c r="D4174" s="85" t="s">
        <v>9359</v>
      </c>
      <c r="E4174" s="85" t="s">
        <v>100</v>
      </c>
      <c r="F4174" s="85" t="s">
        <v>162</v>
      </c>
      <c r="G4174" s="85" t="s">
        <v>163</v>
      </c>
      <c r="H4174" s="86" t="s">
        <v>118</v>
      </c>
      <c r="I4174" s="86">
        <v>45512</v>
      </c>
      <c r="J4174" s="87">
        <v>4976165.290000001</v>
      </c>
    </row>
    <row r="4175" spans="1:10" ht="48" x14ac:dyDescent="0.3">
      <c r="A4175" s="84" t="s">
        <v>9360</v>
      </c>
      <c r="B4175" s="85" t="s">
        <v>145</v>
      </c>
      <c r="C4175" s="85" t="s">
        <v>145</v>
      </c>
      <c r="D4175" s="85" t="s">
        <v>9361</v>
      </c>
      <c r="E4175" s="85" t="s">
        <v>100</v>
      </c>
      <c r="F4175" s="85" t="s">
        <v>147</v>
      </c>
      <c r="G4175" s="85" t="s">
        <v>1034</v>
      </c>
      <c r="H4175" s="86" t="s">
        <v>118</v>
      </c>
      <c r="I4175" s="86">
        <v>45513</v>
      </c>
      <c r="J4175" s="87">
        <v>709877.71</v>
      </c>
    </row>
    <row r="4176" spans="1:10" x14ac:dyDescent="0.3">
      <c r="A4176" s="84" t="s">
        <v>9362</v>
      </c>
      <c r="B4176" s="85" t="s">
        <v>145</v>
      </c>
      <c r="C4176" s="85" t="s">
        <v>145</v>
      </c>
      <c r="D4176" s="85" t="s">
        <v>9363</v>
      </c>
      <c r="E4176" s="85" t="s">
        <v>100</v>
      </c>
      <c r="F4176" s="85" t="s">
        <v>100</v>
      </c>
      <c r="G4176" s="85" t="s">
        <v>100</v>
      </c>
      <c r="H4176" s="86" t="s">
        <v>118</v>
      </c>
      <c r="I4176" s="86">
        <v>45117</v>
      </c>
      <c r="J4176" s="87">
        <v>19497700</v>
      </c>
    </row>
    <row r="4177" spans="1:10" x14ac:dyDescent="0.3">
      <c r="A4177" s="84" t="s">
        <v>9364</v>
      </c>
      <c r="B4177" s="85" t="s">
        <v>145</v>
      </c>
      <c r="C4177" s="85" t="s">
        <v>145</v>
      </c>
      <c r="D4177" s="85" t="s">
        <v>9365</v>
      </c>
      <c r="E4177" s="85" t="s">
        <v>100</v>
      </c>
      <c r="F4177" s="85" t="s">
        <v>100</v>
      </c>
      <c r="G4177" s="85" t="s">
        <v>100</v>
      </c>
      <c r="H4177" s="86" t="s">
        <v>118</v>
      </c>
      <c r="I4177" s="86">
        <v>45636</v>
      </c>
      <c r="J4177" s="87">
        <v>243011</v>
      </c>
    </row>
    <row r="4178" spans="1:10" ht="24" x14ac:dyDescent="0.3">
      <c r="A4178" s="84" t="s">
        <v>9366</v>
      </c>
      <c r="B4178" s="85" t="s">
        <v>145</v>
      </c>
      <c r="C4178" s="85" t="s">
        <v>145</v>
      </c>
      <c r="D4178" s="85" t="s">
        <v>9367</v>
      </c>
      <c r="E4178" s="85" t="s">
        <v>7333</v>
      </c>
      <c r="F4178" s="85" t="s">
        <v>100</v>
      </c>
      <c r="G4178" s="85" t="s">
        <v>100</v>
      </c>
      <c r="H4178" s="86" t="s">
        <v>118</v>
      </c>
      <c r="I4178" s="86">
        <v>45698</v>
      </c>
      <c r="J4178" s="87">
        <v>3287262</v>
      </c>
    </row>
    <row r="4179" spans="1:10" ht="24" x14ac:dyDescent="0.3">
      <c r="A4179" s="84" t="s">
        <v>9368</v>
      </c>
      <c r="B4179" s="85" t="s">
        <v>145</v>
      </c>
      <c r="C4179" s="85" t="s">
        <v>145</v>
      </c>
      <c r="D4179" s="85" t="s">
        <v>9369</v>
      </c>
      <c r="E4179" s="85" t="s">
        <v>100</v>
      </c>
      <c r="F4179" s="85" t="s">
        <v>100</v>
      </c>
      <c r="G4179" s="85" t="s">
        <v>100</v>
      </c>
      <c r="H4179" s="86" t="s">
        <v>118</v>
      </c>
      <c r="I4179" s="86">
        <v>46063</v>
      </c>
      <c r="J4179" s="87">
        <v>59670</v>
      </c>
    </row>
    <row r="4180" spans="1:10" ht="36" x14ac:dyDescent="0.3">
      <c r="A4180" s="84" t="s">
        <v>9370</v>
      </c>
      <c r="B4180" s="85" t="s">
        <v>145</v>
      </c>
      <c r="C4180" s="85" t="s">
        <v>145</v>
      </c>
      <c r="D4180" s="85" t="s">
        <v>9371</v>
      </c>
      <c r="E4180" s="85" t="s">
        <v>100</v>
      </c>
      <c r="F4180" s="85" t="s">
        <v>100</v>
      </c>
      <c r="G4180" s="85" t="s">
        <v>100</v>
      </c>
      <c r="H4180" s="86" t="s">
        <v>118</v>
      </c>
      <c r="I4180" s="86">
        <v>44603</v>
      </c>
      <c r="J4180" s="87">
        <v>1947710</v>
      </c>
    </row>
    <row r="4181" spans="1:10" x14ac:dyDescent="0.3">
      <c r="A4181" s="84" t="s">
        <v>9372</v>
      </c>
      <c r="B4181" s="85" t="s">
        <v>145</v>
      </c>
      <c r="C4181" s="85" t="s">
        <v>145</v>
      </c>
      <c r="D4181" s="85" t="s">
        <v>9373</v>
      </c>
      <c r="E4181" s="85" t="s">
        <v>100</v>
      </c>
      <c r="F4181" s="85" t="s">
        <v>100</v>
      </c>
      <c r="G4181" s="85" t="s">
        <v>100</v>
      </c>
      <c r="H4181" s="86" t="s">
        <v>118</v>
      </c>
      <c r="I4181" s="86">
        <v>46064</v>
      </c>
      <c r="J4181" s="87">
        <v>253590</v>
      </c>
    </row>
    <row r="4182" spans="1:10" x14ac:dyDescent="0.3">
      <c r="A4182" s="84" t="s">
        <v>9374</v>
      </c>
      <c r="B4182" s="85" t="s">
        <v>145</v>
      </c>
      <c r="C4182" s="85" t="s">
        <v>145</v>
      </c>
      <c r="D4182" s="85" t="s">
        <v>9375</v>
      </c>
      <c r="E4182" s="85" t="s">
        <v>100</v>
      </c>
      <c r="F4182" s="85" t="s">
        <v>100</v>
      </c>
      <c r="G4182" s="85" t="s">
        <v>100</v>
      </c>
      <c r="H4182" s="86" t="s">
        <v>118</v>
      </c>
      <c r="I4182" s="86">
        <v>45273</v>
      </c>
      <c r="J4182" s="87">
        <v>7511680</v>
      </c>
    </row>
    <row r="4183" spans="1:10" ht="24" x14ac:dyDescent="0.3">
      <c r="A4183" s="84" t="s">
        <v>9376</v>
      </c>
      <c r="B4183" s="85" t="s">
        <v>145</v>
      </c>
      <c r="C4183" s="85" t="s">
        <v>145</v>
      </c>
      <c r="D4183" s="85" t="s">
        <v>9377</v>
      </c>
      <c r="E4183" s="85" t="s">
        <v>100</v>
      </c>
      <c r="F4183" s="85" t="s">
        <v>1155</v>
      </c>
      <c r="G4183" s="85" t="s">
        <v>1156</v>
      </c>
      <c r="H4183" s="86" t="s">
        <v>118</v>
      </c>
      <c r="I4183" s="86">
        <v>45519</v>
      </c>
      <c r="J4183" s="87">
        <v>5092876.0899999989</v>
      </c>
    </row>
    <row r="4184" spans="1:10" ht="24" x14ac:dyDescent="0.3">
      <c r="A4184" s="84" t="s">
        <v>9378</v>
      </c>
      <c r="B4184" s="85" t="s">
        <v>145</v>
      </c>
      <c r="C4184" s="85" t="s">
        <v>145</v>
      </c>
      <c r="D4184" s="85" t="s">
        <v>9379</v>
      </c>
      <c r="E4184" s="85" t="s">
        <v>100</v>
      </c>
      <c r="F4184" s="85" t="s">
        <v>139</v>
      </c>
      <c r="G4184" s="85" t="s">
        <v>1362</v>
      </c>
      <c r="H4184" s="86" t="s">
        <v>118</v>
      </c>
      <c r="I4184" s="86">
        <v>45706</v>
      </c>
      <c r="J4184" s="87">
        <v>3700611.2400000016</v>
      </c>
    </row>
    <row r="4185" spans="1:10" x14ac:dyDescent="0.3">
      <c r="A4185" s="84" t="s">
        <v>9380</v>
      </c>
      <c r="B4185" s="85" t="s">
        <v>145</v>
      </c>
      <c r="C4185" s="85" t="s">
        <v>145</v>
      </c>
      <c r="D4185" s="85" t="s">
        <v>9381</v>
      </c>
      <c r="E4185" s="85" t="s">
        <v>100</v>
      </c>
      <c r="F4185" s="85" t="s">
        <v>100</v>
      </c>
      <c r="G4185" s="85" t="s">
        <v>100</v>
      </c>
      <c r="H4185" s="86" t="s">
        <v>118</v>
      </c>
      <c r="I4185" s="86">
        <v>45218</v>
      </c>
      <c r="J4185" s="87">
        <v>1924540</v>
      </c>
    </row>
    <row r="4186" spans="1:10" ht="24" x14ac:dyDescent="0.3">
      <c r="A4186" s="84" t="s">
        <v>9382</v>
      </c>
      <c r="B4186" s="85" t="s">
        <v>145</v>
      </c>
      <c r="C4186" s="85" t="s">
        <v>145</v>
      </c>
      <c r="D4186" s="85" t="s">
        <v>9383</v>
      </c>
      <c r="E4186" s="85" t="s">
        <v>100</v>
      </c>
      <c r="F4186" s="85" t="s">
        <v>830</v>
      </c>
      <c r="G4186" s="85" t="s">
        <v>1583</v>
      </c>
      <c r="H4186" s="86" t="s">
        <v>118</v>
      </c>
      <c r="I4186" s="86">
        <v>45341</v>
      </c>
      <c r="J4186" s="87">
        <v>3199631.2100000004</v>
      </c>
    </row>
    <row r="4187" spans="1:10" ht="36" x14ac:dyDescent="0.3">
      <c r="A4187" s="84" t="s">
        <v>9384</v>
      </c>
      <c r="B4187" s="85" t="s">
        <v>145</v>
      </c>
      <c r="C4187" s="85" t="s">
        <v>145</v>
      </c>
      <c r="D4187" s="85" t="s">
        <v>9385</v>
      </c>
      <c r="E4187" s="85" t="s">
        <v>100</v>
      </c>
      <c r="F4187" s="85" t="s">
        <v>100</v>
      </c>
      <c r="G4187" s="85" t="s">
        <v>100</v>
      </c>
      <c r="H4187" s="86" t="s">
        <v>118</v>
      </c>
      <c r="I4187" s="86">
        <v>45370</v>
      </c>
      <c r="J4187" s="87">
        <v>5128950</v>
      </c>
    </row>
    <row r="4188" spans="1:10" ht="24" x14ac:dyDescent="0.3">
      <c r="A4188" s="84" t="s">
        <v>9386</v>
      </c>
      <c r="B4188" s="85" t="s">
        <v>145</v>
      </c>
      <c r="C4188" s="85" t="s">
        <v>145</v>
      </c>
      <c r="D4188" s="85" t="s">
        <v>9387</v>
      </c>
      <c r="E4188" s="85" t="s">
        <v>9388</v>
      </c>
      <c r="F4188" s="85" t="s">
        <v>100</v>
      </c>
      <c r="G4188" s="85" t="s">
        <v>100</v>
      </c>
      <c r="H4188" s="86" t="s">
        <v>118</v>
      </c>
      <c r="I4188" s="86">
        <v>45889</v>
      </c>
      <c r="J4188" s="87">
        <v>5498332.6999999993</v>
      </c>
    </row>
    <row r="4189" spans="1:10" ht="24" x14ac:dyDescent="0.3">
      <c r="A4189" s="84" t="s">
        <v>9389</v>
      </c>
      <c r="B4189" s="85" t="s">
        <v>145</v>
      </c>
      <c r="C4189" s="85" t="s">
        <v>145</v>
      </c>
      <c r="D4189" s="85" t="s">
        <v>9390</v>
      </c>
      <c r="E4189" s="85" t="s">
        <v>100</v>
      </c>
      <c r="F4189" s="85" t="s">
        <v>100</v>
      </c>
      <c r="G4189" s="85" t="s">
        <v>100</v>
      </c>
      <c r="H4189" s="86" t="s">
        <v>118</v>
      </c>
      <c r="I4189" s="86">
        <v>45527</v>
      </c>
      <c r="J4189" s="87">
        <v>3478350</v>
      </c>
    </row>
    <row r="4190" spans="1:10" ht="24" x14ac:dyDescent="0.3">
      <c r="A4190" s="84" t="s">
        <v>9391</v>
      </c>
      <c r="B4190" s="85" t="s">
        <v>145</v>
      </c>
      <c r="C4190" s="85" t="s">
        <v>145</v>
      </c>
      <c r="D4190" s="85" t="s">
        <v>9392</v>
      </c>
      <c r="E4190" s="85" t="s">
        <v>100</v>
      </c>
      <c r="F4190" s="85" t="s">
        <v>100</v>
      </c>
      <c r="G4190" s="85" t="s">
        <v>100</v>
      </c>
      <c r="H4190" s="86" t="s">
        <v>118</v>
      </c>
      <c r="I4190" s="86">
        <v>45861</v>
      </c>
      <c r="J4190" s="87">
        <v>271950</v>
      </c>
    </row>
    <row r="4191" spans="1:10" ht="24" x14ac:dyDescent="0.3">
      <c r="A4191" s="84" t="s">
        <v>9393</v>
      </c>
      <c r="B4191" s="85" t="s">
        <v>145</v>
      </c>
      <c r="C4191" s="85" t="s">
        <v>145</v>
      </c>
      <c r="D4191" s="85" t="s">
        <v>9394</v>
      </c>
      <c r="E4191" s="85" t="s">
        <v>100</v>
      </c>
      <c r="F4191" s="85" t="s">
        <v>100</v>
      </c>
      <c r="G4191" s="85" t="s">
        <v>100</v>
      </c>
      <c r="H4191" s="86" t="s">
        <v>118</v>
      </c>
      <c r="I4191" s="86">
        <v>45286</v>
      </c>
      <c r="J4191" s="87">
        <v>1872650</v>
      </c>
    </row>
    <row r="4192" spans="1:10" x14ac:dyDescent="0.3">
      <c r="A4192" s="84" t="s">
        <v>9395</v>
      </c>
      <c r="B4192" s="85" t="s">
        <v>145</v>
      </c>
      <c r="C4192" s="85" t="s">
        <v>145</v>
      </c>
      <c r="D4192" s="85" t="s">
        <v>9396</v>
      </c>
      <c r="E4192" s="85" t="s">
        <v>100</v>
      </c>
      <c r="F4192" s="85" t="s">
        <v>100</v>
      </c>
      <c r="G4192" s="85" t="s">
        <v>100</v>
      </c>
      <c r="H4192" s="86" t="s">
        <v>118</v>
      </c>
      <c r="I4192" s="86">
        <v>45469</v>
      </c>
      <c r="J4192" s="87">
        <v>1705410</v>
      </c>
    </row>
    <row r="4193" spans="1:10" x14ac:dyDescent="0.3">
      <c r="A4193" s="84" t="s">
        <v>9397</v>
      </c>
      <c r="B4193" s="85" t="s">
        <v>145</v>
      </c>
      <c r="C4193" s="85" t="s">
        <v>145</v>
      </c>
      <c r="D4193" s="85" t="s">
        <v>9398</v>
      </c>
      <c r="E4193" s="85" t="s">
        <v>100</v>
      </c>
      <c r="F4193" s="85" t="s">
        <v>100</v>
      </c>
      <c r="G4193" s="85" t="s">
        <v>100</v>
      </c>
      <c r="H4193" s="86" t="s">
        <v>118</v>
      </c>
      <c r="I4193" s="86">
        <v>45714</v>
      </c>
      <c r="J4193" s="87">
        <v>1106600</v>
      </c>
    </row>
    <row r="4194" spans="1:10" ht="24" x14ac:dyDescent="0.3">
      <c r="A4194" s="84" t="s">
        <v>9399</v>
      </c>
      <c r="B4194" s="85" t="s">
        <v>145</v>
      </c>
      <c r="C4194" s="85" t="s">
        <v>145</v>
      </c>
      <c r="D4194" s="85" t="s">
        <v>9400</v>
      </c>
      <c r="E4194" s="85" t="s">
        <v>100</v>
      </c>
      <c r="F4194" s="85" t="s">
        <v>100</v>
      </c>
      <c r="G4194" s="85" t="s">
        <v>100</v>
      </c>
      <c r="H4194" s="86" t="s">
        <v>118</v>
      </c>
      <c r="I4194" s="86">
        <v>45226</v>
      </c>
      <c r="J4194" s="87">
        <v>1403440</v>
      </c>
    </row>
    <row r="4195" spans="1:10" ht="24" x14ac:dyDescent="0.3">
      <c r="A4195" s="84" t="s">
        <v>9401</v>
      </c>
      <c r="B4195" s="85" t="s">
        <v>145</v>
      </c>
      <c r="C4195" s="85" t="s">
        <v>145</v>
      </c>
      <c r="D4195" s="85" t="s">
        <v>9402</v>
      </c>
      <c r="E4195" s="85" t="s">
        <v>100</v>
      </c>
      <c r="F4195" s="85" t="s">
        <v>853</v>
      </c>
      <c r="G4195" s="85" t="s">
        <v>1020</v>
      </c>
      <c r="H4195" s="86" t="s">
        <v>118</v>
      </c>
      <c r="I4195" s="86">
        <v>45349</v>
      </c>
      <c r="J4195" s="87">
        <v>4295135.88</v>
      </c>
    </row>
    <row r="4196" spans="1:10" ht="36" x14ac:dyDescent="0.3">
      <c r="A4196" s="84" t="s">
        <v>9403</v>
      </c>
      <c r="B4196" s="85" t="s">
        <v>188</v>
      </c>
      <c r="C4196" s="85" t="s">
        <v>188</v>
      </c>
      <c r="D4196" s="85" t="s">
        <v>9404</v>
      </c>
      <c r="E4196" s="85" t="s">
        <v>100</v>
      </c>
      <c r="F4196" s="85" t="s">
        <v>158</v>
      </c>
      <c r="G4196" s="85" t="s">
        <v>286</v>
      </c>
      <c r="H4196" s="86" t="s">
        <v>118</v>
      </c>
      <c r="I4196" s="86">
        <v>45988</v>
      </c>
      <c r="J4196" s="87">
        <v>4696436.9799999995</v>
      </c>
    </row>
    <row r="4197" spans="1:10" ht="36" x14ac:dyDescent="0.3">
      <c r="A4197" s="84" t="s">
        <v>9405</v>
      </c>
      <c r="B4197" s="85" t="s">
        <v>145</v>
      </c>
      <c r="C4197" s="85" t="s">
        <v>145</v>
      </c>
      <c r="D4197" s="85" t="s">
        <v>9406</v>
      </c>
      <c r="E4197" s="85" t="s">
        <v>100</v>
      </c>
      <c r="F4197" s="85" t="s">
        <v>122</v>
      </c>
      <c r="G4197" s="85" t="s">
        <v>9407</v>
      </c>
      <c r="H4197" s="86" t="s">
        <v>118</v>
      </c>
      <c r="I4197" s="86">
        <v>45896</v>
      </c>
      <c r="J4197" s="87">
        <v>5735545.8600000003</v>
      </c>
    </row>
    <row r="4198" spans="1:10" ht="24" x14ac:dyDescent="0.3">
      <c r="A4198" s="84" t="s">
        <v>9408</v>
      </c>
      <c r="B4198" s="85" t="s">
        <v>145</v>
      </c>
      <c r="C4198" s="85" t="s">
        <v>145</v>
      </c>
      <c r="D4198" s="85" t="s">
        <v>9409</v>
      </c>
      <c r="E4198" s="85" t="s">
        <v>100</v>
      </c>
      <c r="F4198" s="85" t="s">
        <v>122</v>
      </c>
      <c r="G4198" s="85" t="s">
        <v>583</v>
      </c>
      <c r="H4198" s="86" t="s">
        <v>118</v>
      </c>
      <c r="I4198" s="86">
        <v>45351</v>
      </c>
      <c r="J4198" s="87">
        <v>16295894.800000001</v>
      </c>
    </row>
    <row r="4199" spans="1:10" ht="24" x14ac:dyDescent="0.3">
      <c r="A4199" s="84" t="s">
        <v>9410</v>
      </c>
      <c r="B4199" s="85" t="s">
        <v>145</v>
      </c>
      <c r="C4199" s="85" t="s">
        <v>145</v>
      </c>
      <c r="D4199" s="85" t="s">
        <v>9411</v>
      </c>
      <c r="E4199" s="85" t="s">
        <v>100</v>
      </c>
      <c r="F4199" s="85" t="s">
        <v>158</v>
      </c>
      <c r="G4199" s="85" t="s">
        <v>4294</v>
      </c>
      <c r="H4199" s="86" t="s">
        <v>118</v>
      </c>
      <c r="I4199" s="86">
        <v>45351</v>
      </c>
      <c r="J4199" s="87">
        <v>15999590.16</v>
      </c>
    </row>
    <row r="4200" spans="1:10" ht="24" x14ac:dyDescent="0.3">
      <c r="A4200" s="84" t="s">
        <v>9412</v>
      </c>
      <c r="B4200" s="85" t="s">
        <v>145</v>
      </c>
      <c r="C4200" s="85" t="s">
        <v>145</v>
      </c>
      <c r="D4200" s="85" t="s">
        <v>9413</v>
      </c>
      <c r="E4200" s="85" t="s">
        <v>100</v>
      </c>
      <c r="F4200" s="85" t="s">
        <v>122</v>
      </c>
      <c r="G4200" s="85" t="s">
        <v>583</v>
      </c>
      <c r="H4200" s="86" t="s">
        <v>118</v>
      </c>
      <c r="I4200" s="86">
        <v>45351</v>
      </c>
      <c r="J4200" s="87">
        <v>11563893.369999997</v>
      </c>
    </row>
    <row r="4201" spans="1:10" ht="24" x14ac:dyDescent="0.3">
      <c r="A4201" s="84" t="s">
        <v>9414</v>
      </c>
      <c r="B4201" s="85" t="s">
        <v>145</v>
      </c>
      <c r="C4201" s="85" t="s">
        <v>145</v>
      </c>
      <c r="D4201" s="85" t="s">
        <v>9415</v>
      </c>
      <c r="E4201" s="85" t="s">
        <v>100</v>
      </c>
      <c r="F4201" s="85" t="s">
        <v>890</v>
      </c>
      <c r="G4201" s="85" t="s">
        <v>9416</v>
      </c>
      <c r="H4201" s="86" t="s">
        <v>118</v>
      </c>
      <c r="I4201" s="86">
        <v>45350</v>
      </c>
      <c r="J4201" s="87">
        <v>5745870.6400000025</v>
      </c>
    </row>
    <row r="4202" spans="1:10" ht="24" x14ac:dyDescent="0.3">
      <c r="A4202" s="84" t="s">
        <v>9417</v>
      </c>
      <c r="B4202" s="85" t="s">
        <v>4741</v>
      </c>
      <c r="C4202" s="85" t="s">
        <v>4741</v>
      </c>
      <c r="D4202" s="85" t="s">
        <v>9418</v>
      </c>
      <c r="E4202" s="85" t="s">
        <v>100</v>
      </c>
      <c r="F4202" s="85" t="s">
        <v>3032</v>
      </c>
      <c r="G4202" s="85" t="s">
        <v>3033</v>
      </c>
      <c r="H4202" s="86" t="s">
        <v>118</v>
      </c>
      <c r="I4202" s="86">
        <v>45657</v>
      </c>
      <c r="J4202" s="87">
        <v>7886302.2199999997</v>
      </c>
    </row>
    <row r="4203" spans="1:10" ht="24" x14ac:dyDescent="0.3">
      <c r="A4203" s="84" t="s">
        <v>9419</v>
      </c>
      <c r="B4203" s="85" t="s">
        <v>145</v>
      </c>
      <c r="C4203" s="85" t="s">
        <v>145</v>
      </c>
      <c r="D4203" s="85" t="s">
        <v>9420</v>
      </c>
      <c r="E4203" s="85" t="s">
        <v>100</v>
      </c>
      <c r="F4203" s="85" t="s">
        <v>1194</v>
      </c>
      <c r="G4203" s="85" t="s">
        <v>4184</v>
      </c>
      <c r="H4203" s="86" t="s">
        <v>118</v>
      </c>
      <c r="I4203" s="86">
        <v>45963</v>
      </c>
      <c r="J4203" s="87">
        <v>4783992.6399999997</v>
      </c>
    </row>
    <row r="4204" spans="1:10" ht="24" x14ac:dyDescent="0.3">
      <c r="A4204" s="84" t="s">
        <v>9421</v>
      </c>
      <c r="B4204" s="85" t="s">
        <v>145</v>
      </c>
      <c r="C4204" s="85" t="s">
        <v>145</v>
      </c>
      <c r="D4204" s="85" t="s">
        <v>9422</v>
      </c>
      <c r="E4204" s="85" t="s">
        <v>100</v>
      </c>
      <c r="F4204" s="85" t="s">
        <v>130</v>
      </c>
      <c r="G4204" s="85" t="s">
        <v>806</v>
      </c>
      <c r="H4204" s="86" t="s">
        <v>118</v>
      </c>
      <c r="I4204" s="86">
        <v>46083</v>
      </c>
      <c r="J4204" s="87">
        <v>955801.06</v>
      </c>
    </row>
    <row r="4205" spans="1:10" x14ac:dyDescent="0.3">
      <c r="A4205" s="84" t="s">
        <v>9423</v>
      </c>
      <c r="B4205" s="85" t="s">
        <v>145</v>
      </c>
      <c r="C4205" s="85" t="s">
        <v>145</v>
      </c>
      <c r="D4205" s="85" t="s">
        <v>9424</v>
      </c>
      <c r="E4205" s="85" t="s">
        <v>100</v>
      </c>
      <c r="F4205" s="85" t="s">
        <v>100</v>
      </c>
      <c r="G4205" s="85" t="s">
        <v>100</v>
      </c>
      <c r="H4205" s="86" t="s">
        <v>118</v>
      </c>
      <c r="I4205" s="86">
        <v>44838</v>
      </c>
      <c r="J4205" s="87">
        <v>2301350</v>
      </c>
    </row>
    <row r="4206" spans="1:10" ht="36" x14ac:dyDescent="0.3">
      <c r="A4206" s="84" t="s">
        <v>9425</v>
      </c>
      <c r="B4206" s="85" t="s">
        <v>145</v>
      </c>
      <c r="C4206" s="85" t="s">
        <v>145</v>
      </c>
      <c r="D4206" s="85" t="s">
        <v>9426</v>
      </c>
      <c r="E4206" s="85" t="s">
        <v>9427</v>
      </c>
      <c r="F4206" s="85" t="s">
        <v>100</v>
      </c>
      <c r="G4206" s="85" t="s">
        <v>100</v>
      </c>
      <c r="H4206" s="86" t="s">
        <v>118</v>
      </c>
      <c r="I4206" s="86">
        <v>45355</v>
      </c>
      <c r="J4206" s="87">
        <v>9169748.4100000001</v>
      </c>
    </row>
    <row r="4207" spans="1:10" ht="48" x14ac:dyDescent="0.3">
      <c r="A4207" s="84" t="s">
        <v>9428</v>
      </c>
      <c r="B4207" s="85" t="s">
        <v>145</v>
      </c>
      <c r="C4207" s="85" t="s">
        <v>145</v>
      </c>
      <c r="D4207" s="85" t="s">
        <v>9429</v>
      </c>
      <c r="E4207" s="85" t="s">
        <v>5668</v>
      </c>
      <c r="F4207" s="85" t="s">
        <v>100</v>
      </c>
      <c r="G4207" s="85" t="s">
        <v>100</v>
      </c>
      <c r="H4207" s="86" t="s">
        <v>118</v>
      </c>
      <c r="I4207" s="86">
        <v>46086</v>
      </c>
      <c r="J4207" s="87">
        <v>1498111.77</v>
      </c>
    </row>
    <row r="4208" spans="1:10" ht="36" x14ac:dyDescent="0.3">
      <c r="A4208" s="84" t="s">
        <v>9430</v>
      </c>
      <c r="B4208" s="85" t="s">
        <v>3382</v>
      </c>
      <c r="C4208" s="85" t="s">
        <v>3382</v>
      </c>
      <c r="D4208" s="85" t="s">
        <v>9431</v>
      </c>
      <c r="E4208" s="85" t="s">
        <v>9432</v>
      </c>
      <c r="F4208" s="85" t="s">
        <v>100</v>
      </c>
      <c r="G4208" s="85" t="s">
        <v>100</v>
      </c>
      <c r="H4208" s="86" t="s">
        <v>118</v>
      </c>
      <c r="I4208" s="86">
        <v>45359</v>
      </c>
      <c r="J4208" s="87">
        <v>5093964.6900000004</v>
      </c>
    </row>
    <row r="4209" spans="1:10" x14ac:dyDescent="0.3">
      <c r="A4209" s="84" t="s">
        <v>9433</v>
      </c>
      <c r="B4209" s="85" t="s">
        <v>145</v>
      </c>
      <c r="C4209" s="85" t="s">
        <v>145</v>
      </c>
      <c r="D4209" s="85" t="s">
        <v>9434</v>
      </c>
      <c r="E4209" s="85" t="s">
        <v>100</v>
      </c>
      <c r="F4209" s="85" t="s">
        <v>100</v>
      </c>
      <c r="G4209" s="85" t="s">
        <v>100</v>
      </c>
      <c r="H4209" s="86" t="s">
        <v>118</v>
      </c>
      <c r="I4209" s="86">
        <v>45573</v>
      </c>
      <c r="J4209" s="87">
        <v>2968550</v>
      </c>
    </row>
    <row r="4210" spans="1:10" ht="36" x14ac:dyDescent="0.3">
      <c r="A4210" s="84" t="s">
        <v>9435</v>
      </c>
      <c r="B4210" s="85" t="s">
        <v>1088</v>
      </c>
      <c r="C4210" s="85" t="s">
        <v>145</v>
      </c>
      <c r="D4210" s="85" t="s">
        <v>9436</v>
      </c>
      <c r="E4210" s="85" t="s">
        <v>100</v>
      </c>
      <c r="F4210" s="85" t="s">
        <v>336</v>
      </c>
      <c r="G4210" s="85" t="s">
        <v>1532</v>
      </c>
      <c r="H4210" s="86" t="s">
        <v>118</v>
      </c>
      <c r="I4210" s="86">
        <v>45362</v>
      </c>
      <c r="J4210" s="87">
        <v>6307573.1899999995</v>
      </c>
    </row>
    <row r="4211" spans="1:10" ht="24" x14ac:dyDescent="0.3">
      <c r="A4211" s="84" t="s">
        <v>9437</v>
      </c>
      <c r="B4211" s="85" t="s">
        <v>145</v>
      </c>
      <c r="C4211" s="85" t="s">
        <v>145</v>
      </c>
      <c r="D4211" s="85" t="s">
        <v>9438</v>
      </c>
      <c r="E4211" s="85" t="s">
        <v>100</v>
      </c>
      <c r="F4211" s="85" t="s">
        <v>158</v>
      </c>
      <c r="G4211" s="85" t="s">
        <v>1348</v>
      </c>
      <c r="H4211" s="86" t="s">
        <v>118</v>
      </c>
      <c r="I4211" s="86">
        <v>45363</v>
      </c>
      <c r="J4211" s="87">
        <v>4368519.6399999997</v>
      </c>
    </row>
    <row r="4212" spans="1:10" x14ac:dyDescent="0.3">
      <c r="A4212" s="84" t="s">
        <v>9439</v>
      </c>
      <c r="B4212" s="85" t="s">
        <v>145</v>
      </c>
      <c r="C4212" s="85" t="s">
        <v>145</v>
      </c>
      <c r="D4212" s="85" t="s">
        <v>9440</v>
      </c>
      <c r="E4212" s="85" t="s">
        <v>100</v>
      </c>
      <c r="F4212" s="85" t="s">
        <v>100</v>
      </c>
      <c r="G4212" s="85" t="s">
        <v>100</v>
      </c>
      <c r="H4212" s="86" t="s">
        <v>118</v>
      </c>
      <c r="I4212" s="86">
        <v>45638</v>
      </c>
      <c r="J4212" s="87">
        <v>17642820</v>
      </c>
    </row>
    <row r="4213" spans="1:10" x14ac:dyDescent="0.3">
      <c r="A4213" s="84" t="s">
        <v>9441</v>
      </c>
      <c r="B4213" s="85" t="s">
        <v>145</v>
      </c>
      <c r="C4213" s="85" t="s">
        <v>145</v>
      </c>
      <c r="D4213" s="85" t="s">
        <v>9210</v>
      </c>
      <c r="E4213" s="85" t="s">
        <v>100</v>
      </c>
      <c r="F4213" s="85" t="s">
        <v>100</v>
      </c>
      <c r="G4213" s="85" t="s">
        <v>100</v>
      </c>
      <c r="H4213" s="86" t="s">
        <v>118</v>
      </c>
      <c r="I4213" s="86">
        <v>45790</v>
      </c>
      <c r="J4213" s="87">
        <v>3045880</v>
      </c>
    </row>
    <row r="4214" spans="1:10" x14ac:dyDescent="0.3">
      <c r="A4214" s="84" t="s">
        <v>9442</v>
      </c>
      <c r="B4214" s="85" t="s">
        <v>145</v>
      </c>
      <c r="C4214" s="85" t="s">
        <v>145</v>
      </c>
      <c r="D4214" s="85" t="s">
        <v>9443</v>
      </c>
      <c r="E4214" s="85" t="s">
        <v>100</v>
      </c>
      <c r="F4214" s="85" t="s">
        <v>162</v>
      </c>
      <c r="G4214" s="85" t="s">
        <v>163</v>
      </c>
      <c r="H4214" s="86" t="s">
        <v>118</v>
      </c>
      <c r="I4214" s="86">
        <v>45365</v>
      </c>
      <c r="J4214" s="87">
        <v>2299999.4700000002</v>
      </c>
    </row>
    <row r="4215" spans="1:10" ht="24" x14ac:dyDescent="0.3">
      <c r="A4215" s="84" t="s">
        <v>9444</v>
      </c>
      <c r="B4215" s="85" t="s">
        <v>1088</v>
      </c>
      <c r="C4215" s="85" t="s">
        <v>145</v>
      </c>
      <c r="D4215" s="85" t="s">
        <v>9445</v>
      </c>
      <c r="E4215" s="85" t="s">
        <v>100</v>
      </c>
      <c r="F4215" s="85" t="s">
        <v>314</v>
      </c>
      <c r="G4215" s="85" t="s">
        <v>1369</v>
      </c>
      <c r="H4215" s="86" t="s">
        <v>118</v>
      </c>
      <c r="I4215" s="86">
        <v>45365</v>
      </c>
      <c r="J4215" s="87">
        <v>2686518.82</v>
      </c>
    </row>
    <row r="4216" spans="1:10" ht="48" x14ac:dyDescent="0.3">
      <c r="A4216" s="84" t="s">
        <v>9446</v>
      </c>
      <c r="B4216" s="85" t="s">
        <v>145</v>
      </c>
      <c r="C4216" s="85" t="s">
        <v>145</v>
      </c>
      <c r="D4216" s="85" t="s">
        <v>9447</v>
      </c>
      <c r="E4216" s="85" t="s">
        <v>100</v>
      </c>
      <c r="F4216" s="85" t="s">
        <v>147</v>
      </c>
      <c r="G4216" s="85" t="s">
        <v>9448</v>
      </c>
      <c r="H4216" s="86" t="s">
        <v>118</v>
      </c>
      <c r="I4216" s="86">
        <v>45366</v>
      </c>
      <c r="J4216" s="87">
        <v>8985697.8100000005</v>
      </c>
    </row>
    <row r="4217" spans="1:10" ht="24" x14ac:dyDescent="0.3">
      <c r="A4217" s="84" t="s">
        <v>9449</v>
      </c>
      <c r="B4217" s="85" t="s">
        <v>145</v>
      </c>
      <c r="C4217" s="85" t="s">
        <v>145</v>
      </c>
      <c r="D4217" s="85" t="s">
        <v>9450</v>
      </c>
      <c r="E4217" s="85" t="s">
        <v>100</v>
      </c>
      <c r="F4217" s="85" t="s">
        <v>225</v>
      </c>
      <c r="G4217" s="85" t="s">
        <v>226</v>
      </c>
      <c r="H4217" s="86" t="s">
        <v>118</v>
      </c>
      <c r="I4217" s="86">
        <v>45553</v>
      </c>
      <c r="J4217" s="87">
        <v>4649999.9999999991</v>
      </c>
    </row>
    <row r="4218" spans="1:10" ht="24" x14ac:dyDescent="0.3">
      <c r="A4218" s="84" t="s">
        <v>9451</v>
      </c>
      <c r="B4218" s="85" t="s">
        <v>145</v>
      </c>
      <c r="C4218" s="85" t="s">
        <v>145</v>
      </c>
      <c r="D4218" s="85" t="s">
        <v>9452</v>
      </c>
      <c r="E4218" s="85" t="s">
        <v>100</v>
      </c>
      <c r="F4218" s="85" t="s">
        <v>1351</v>
      </c>
      <c r="G4218" s="85" t="s">
        <v>3700</v>
      </c>
      <c r="H4218" s="86" t="s">
        <v>118</v>
      </c>
      <c r="I4218" s="86">
        <v>45370</v>
      </c>
      <c r="J4218" s="87">
        <v>3926274.0400000005</v>
      </c>
    </row>
    <row r="4219" spans="1:10" x14ac:dyDescent="0.3">
      <c r="A4219" s="84" t="s">
        <v>9453</v>
      </c>
      <c r="B4219" s="85" t="s">
        <v>145</v>
      </c>
      <c r="C4219" s="85" t="s">
        <v>145</v>
      </c>
      <c r="D4219" s="85" t="s">
        <v>9454</v>
      </c>
      <c r="E4219" s="85" t="s">
        <v>100</v>
      </c>
      <c r="F4219" s="85" t="s">
        <v>100</v>
      </c>
      <c r="G4219" s="85" t="s">
        <v>100</v>
      </c>
      <c r="H4219" s="86" t="s">
        <v>118</v>
      </c>
      <c r="I4219" s="86">
        <v>45397</v>
      </c>
      <c r="J4219" s="87">
        <v>1176588.8</v>
      </c>
    </row>
    <row r="4220" spans="1:10" ht="24" x14ac:dyDescent="0.3">
      <c r="A4220" s="84" t="s">
        <v>9455</v>
      </c>
      <c r="B4220" s="85" t="s">
        <v>145</v>
      </c>
      <c r="C4220" s="85" t="s">
        <v>145</v>
      </c>
      <c r="D4220" s="85" t="s">
        <v>9456</v>
      </c>
      <c r="E4220" s="85" t="s">
        <v>100</v>
      </c>
      <c r="F4220" s="85" t="s">
        <v>100</v>
      </c>
      <c r="G4220" s="85" t="s">
        <v>100</v>
      </c>
      <c r="H4220" s="86" t="s">
        <v>118</v>
      </c>
      <c r="I4220" s="86">
        <v>45397</v>
      </c>
      <c r="J4220" s="87">
        <v>1088788.8</v>
      </c>
    </row>
    <row r="4221" spans="1:10" x14ac:dyDescent="0.3">
      <c r="A4221" s="84" t="s">
        <v>9457</v>
      </c>
      <c r="B4221" s="85" t="s">
        <v>145</v>
      </c>
      <c r="C4221" s="85" t="s">
        <v>145</v>
      </c>
      <c r="D4221" s="85" t="s">
        <v>9458</v>
      </c>
      <c r="E4221" s="85" t="s">
        <v>100</v>
      </c>
      <c r="F4221" s="85" t="s">
        <v>100</v>
      </c>
      <c r="G4221" s="85" t="s">
        <v>100</v>
      </c>
      <c r="H4221" s="86" t="s">
        <v>118</v>
      </c>
      <c r="I4221" s="86">
        <v>45410</v>
      </c>
      <c r="J4221" s="87">
        <v>423420</v>
      </c>
    </row>
    <row r="4222" spans="1:10" ht="24" x14ac:dyDescent="0.3">
      <c r="A4222" s="84" t="s">
        <v>9459</v>
      </c>
      <c r="B4222" s="85" t="s">
        <v>145</v>
      </c>
      <c r="C4222" s="85" t="s">
        <v>145</v>
      </c>
      <c r="D4222" s="85" t="s">
        <v>9460</v>
      </c>
      <c r="E4222" s="85" t="s">
        <v>100</v>
      </c>
      <c r="F4222" s="85" t="s">
        <v>100</v>
      </c>
      <c r="G4222" s="85" t="s">
        <v>100</v>
      </c>
      <c r="H4222" s="86" t="s">
        <v>118</v>
      </c>
      <c r="I4222" s="86">
        <v>45450</v>
      </c>
      <c r="J4222" s="87">
        <v>330830</v>
      </c>
    </row>
    <row r="4223" spans="1:10" ht="36" x14ac:dyDescent="0.3">
      <c r="A4223" s="84" t="s">
        <v>9461</v>
      </c>
      <c r="B4223" s="85" t="s">
        <v>145</v>
      </c>
      <c r="C4223" s="85" t="s">
        <v>145</v>
      </c>
      <c r="D4223" s="85" t="s">
        <v>9462</v>
      </c>
      <c r="E4223" s="85" t="s">
        <v>100</v>
      </c>
      <c r="F4223" s="85" t="s">
        <v>100</v>
      </c>
      <c r="G4223" s="85" t="s">
        <v>100</v>
      </c>
      <c r="H4223" s="86" t="s">
        <v>118</v>
      </c>
      <c r="I4223" s="86">
        <v>45615</v>
      </c>
      <c r="J4223" s="87">
        <v>348900</v>
      </c>
    </row>
    <row r="4224" spans="1:10" x14ac:dyDescent="0.3">
      <c r="A4224" s="84" t="s">
        <v>9463</v>
      </c>
      <c r="B4224" s="85" t="s">
        <v>145</v>
      </c>
      <c r="C4224" s="85" t="s">
        <v>145</v>
      </c>
      <c r="D4224" s="85" t="s">
        <v>9464</v>
      </c>
      <c r="E4224" s="85" t="s">
        <v>100</v>
      </c>
      <c r="F4224" s="85" t="s">
        <v>9465</v>
      </c>
      <c r="G4224" s="85" t="s">
        <v>9466</v>
      </c>
      <c r="H4224" s="86" t="s">
        <v>118</v>
      </c>
      <c r="I4224" s="86">
        <v>45735</v>
      </c>
      <c r="J4224" s="87">
        <v>3380097.59</v>
      </c>
    </row>
    <row r="4225" spans="1:10" ht="24" x14ac:dyDescent="0.3">
      <c r="A4225" s="84" t="s">
        <v>9467</v>
      </c>
      <c r="B4225" s="85" t="s">
        <v>145</v>
      </c>
      <c r="C4225" s="85" t="s">
        <v>145</v>
      </c>
      <c r="D4225" s="85" t="s">
        <v>9468</v>
      </c>
      <c r="E4225" s="85" t="s">
        <v>100</v>
      </c>
      <c r="F4225" s="85" t="s">
        <v>100</v>
      </c>
      <c r="G4225" s="85" t="s">
        <v>100</v>
      </c>
      <c r="H4225" s="86" t="s">
        <v>118</v>
      </c>
      <c r="I4225" s="86">
        <v>45796</v>
      </c>
      <c r="J4225" s="87">
        <v>8928560</v>
      </c>
    </row>
    <row r="4226" spans="1:10" ht="24" x14ac:dyDescent="0.3">
      <c r="A4226" s="84" t="s">
        <v>9469</v>
      </c>
      <c r="B4226" s="85" t="s">
        <v>145</v>
      </c>
      <c r="C4226" s="85" t="s">
        <v>145</v>
      </c>
      <c r="D4226" s="85" t="s">
        <v>9470</v>
      </c>
      <c r="E4226" s="85" t="s">
        <v>100</v>
      </c>
      <c r="F4226" s="85" t="s">
        <v>100</v>
      </c>
      <c r="G4226" s="85" t="s">
        <v>100</v>
      </c>
      <c r="H4226" s="86" t="s">
        <v>118</v>
      </c>
      <c r="I4226" s="86">
        <v>45189</v>
      </c>
      <c r="J4226" s="87">
        <v>2056800</v>
      </c>
    </row>
    <row r="4227" spans="1:10" ht="24" x14ac:dyDescent="0.3">
      <c r="A4227" s="84" t="s">
        <v>9471</v>
      </c>
      <c r="B4227" s="85" t="s">
        <v>145</v>
      </c>
      <c r="C4227" s="85" t="s">
        <v>145</v>
      </c>
      <c r="D4227" s="85" t="s">
        <v>9472</v>
      </c>
      <c r="E4227" s="85" t="s">
        <v>100</v>
      </c>
      <c r="F4227" s="85" t="s">
        <v>122</v>
      </c>
      <c r="G4227" s="85" t="s">
        <v>1966</v>
      </c>
      <c r="H4227" s="86" t="s">
        <v>118</v>
      </c>
      <c r="I4227" s="86">
        <v>45737</v>
      </c>
      <c r="J4227" s="87">
        <v>1858747.0800000003</v>
      </c>
    </row>
    <row r="4228" spans="1:10" ht="24" x14ac:dyDescent="0.3">
      <c r="A4228" s="84" t="s">
        <v>9473</v>
      </c>
      <c r="B4228" s="85" t="s">
        <v>115</v>
      </c>
      <c r="C4228" s="85" t="s">
        <v>115</v>
      </c>
      <c r="D4228" s="85" t="s">
        <v>9474</v>
      </c>
      <c r="E4228" s="85" t="s">
        <v>100</v>
      </c>
      <c r="F4228" s="85" t="s">
        <v>130</v>
      </c>
      <c r="G4228" s="85" t="s">
        <v>9475</v>
      </c>
      <c r="H4228" s="86" t="s">
        <v>118</v>
      </c>
      <c r="I4228" s="86">
        <v>45008</v>
      </c>
      <c r="J4228" s="87">
        <v>15011386.4</v>
      </c>
    </row>
    <row r="4229" spans="1:10" ht="36" x14ac:dyDescent="0.3">
      <c r="A4229" s="84" t="s">
        <v>9476</v>
      </c>
      <c r="B4229" s="85" t="s">
        <v>6509</v>
      </c>
      <c r="C4229" s="85" t="s">
        <v>6509</v>
      </c>
      <c r="D4229" s="85" t="s">
        <v>9477</v>
      </c>
      <c r="E4229" s="85" t="s">
        <v>100</v>
      </c>
      <c r="F4229" s="85" t="s">
        <v>122</v>
      </c>
      <c r="G4229" s="85" t="s">
        <v>583</v>
      </c>
      <c r="H4229" s="86" t="s">
        <v>118</v>
      </c>
      <c r="I4229" s="86">
        <v>45376</v>
      </c>
      <c r="J4229" s="87">
        <v>95858705.710000008</v>
      </c>
    </row>
    <row r="4230" spans="1:10" ht="24" x14ac:dyDescent="0.3">
      <c r="A4230" s="84" t="s">
        <v>9478</v>
      </c>
      <c r="B4230" s="85" t="s">
        <v>145</v>
      </c>
      <c r="C4230" s="85" t="s">
        <v>145</v>
      </c>
      <c r="D4230" s="85" t="s">
        <v>9479</v>
      </c>
      <c r="E4230" s="85" t="s">
        <v>100</v>
      </c>
      <c r="F4230" s="85" t="s">
        <v>577</v>
      </c>
      <c r="G4230" s="85" t="s">
        <v>1492</v>
      </c>
      <c r="H4230" s="86" t="s">
        <v>118</v>
      </c>
      <c r="I4230" s="86">
        <v>45741</v>
      </c>
      <c r="J4230" s="87">
        <v>1469712.01</v>
      </c>
    </row>
    <row r="4231" spans="1:10" ht="24" x14ac:dyDescent="0.3">
      <c r="A4231" s="84" t="s">
        <v>9480</v>
      </c>
      <c r="B4231" s="85" t="s">
        <v>145</v>
      </c>
      <c r="C4231" s="85" t="s">
        <v>145</v>
      </c>
      <c r="D4231" s="85" t="s">
        <v>9481</v>
      </c>
      <c r="E4231" s="85" t="s">
        <v>100</v>
      </c>
      <c r="F4231" s="85" t="s">
        <v>1159</v>
      </c>
      <c r="G4231" s="85" t="s">
        <v>1975</v>
      </c>
      <c r="H4231" s="86" t="s">
        <v>118</v>
      </c>
      <c r="I4231" s="86">
        <v>45378</v>
      </c>
      <c r="J4231" s="87">
        <v>3694541</v>
      </c>
    </row>
    <row r="4232" spans="1:10" ht="24" x14ac:dyDescent="0.3">
      <c r="A4232" s="84" t="s">
        <v>9482</v>
      </c>
      <c r="B4232" s="85" t="s">
        <v>145</v>
      </c>
      <c r="C4232" s="85" t="s">
        <v>145</v>
      </c>
      <c r="D4232" s="85" t="s">
        <v>9483</v>
      </c>
      <c r="E4232" s="85" t="s">
        <v>100</v>
      </c>
      <c r="F4232" s="85" t="s">
        <v>122</v>
      </c>
      <c r="G4232" s="85" t="s">
        <v>1290</v>
      </c>
      <c r="H4232" s="86" t="s">
        <v>118</v>
      </c>
      <c r="I4232" s="86">
        <v>45562</v>
      </c>
      <c r="J4232" s="87">
        <v>9428959.6400000006</v>
      </c>
    </row>
    <row r="4233" spans="1:10" x14ac:dyDescent="0.3">
      <c r="A4233" s="84" t="s">
        <v>9484</v>
      </c>
      <c r="B4233" s="85" t="s">
        <v>145</v>
      </c>
      <c r="C4233" s="85" t="s">
        <v>145</v>
      </c>
      <c r="D4233" s="85" t="s">
        <v>9396</v>
      </c>
      <c r="E4233" s="85" t="s">
        <v>100</v>
      </c>
      <c r="F4233" s="85" t="s">
        <v>130</v>
      </c>
      <c r="G4233" s="85" t="s">
        <v>9485</v>
      </c>
      <c r="H4233" s="86" t="s">
        <v>118</v>
      </c>
      <c r="I4233" s="86">
        <v>45743</v>
      </c>
      <c r="J4233" s="87">
        <v>2299825.44</v>
      </c>
    </row>
    <row r="4234" spans="1:10" ht="24" x14ac:dyDescent="0.3">
      <c r="A4234" s="84" t="s">
        <v>9486</v>
      </c>
      <c r="B4234" s="85" t="s">
        <v>145</v>
      </c>
      <c r="C4234" s="85" t="s">
        <v>145</v>
      </c>
      <c r="D4234" s="85" t="s">
        <v>9487</v>
      </c>
      <c r="E4234" s="85" t="s">
        <v>100</v>
      </c>
      <c r="F4234" s="85" t="s">
        <v>100</v>
      </c>
      <c r="G4234" s="85" t="s">
        <v>100</v>
      </c>
      <c r="H4234" s="86" t="s">
        <v>118</v>
      </c>
      <c r="I4234" s="86">
        <v>45989</v>
      </c>
      <c r="J4234" s="87">
        <v>883470</v>
      </c>
    </row>
    <row r="4235" spans="1:10" ht="24" x14ac:dyDescent="0.3">
      <c r="A4235" s="84" t="s">
        <v>9488</v>
      </c>
      <c r="B4235" s="85" t="s">
        <v>145</v>
      </c>
      <c r="C4235" s="85" t="s">
        <v>145</v>
      </c>
      <c r="D4235" s="85" t="s">
        <v>9489</v>
      </c>
      <c r="E4235" s="85" t="s">
        <v>100</v>
      </c>
      <c r="F4235" s="85" t="s">
        <v>1155</v>
      </c>
      <c r="G4235" s="85" t="s">
        <v>1156</v>
      </c>
      <c r="H4235" s="86" t="s">
        <v>118</v>
      </c>
      <c r="I4235" s="86">
        <v>45745</v>
      </c>
      <c r="J4235" s="87">
        <v>2739094.25</v>
      </c>
    </row>
    <row r="4236" spans="1:10" ht="24" x14ac:dyDescent="0.3">
      <c r="A4236" s="84" t="s">
        <v>9490</v>
      </c>
      <c r="B4236" s="85" t="s">
        <v>145</v>
      </c>
      <c r="C4236" s="85" t="s">
        <v>145</v>
      </c>
      <c r="D4236" s="85" t="s">
        <v>9491</v>
      </c>
      <c r="E4236" s="85" t="s">
        <v>100</v>
      </c>
      <c r="F4236" s="85" t="s">
        <v>100</v>
      </c>
      <c r="G4236" s="85" t="s">
        <v>100</v>
      </c>
      <c r="H4236" s="86" t="s">
        <v>118</v>
      </c>
      <c r="I4236" s="86">
        <v>46020</v>
      </c>
      <c r="J4236" s="87">
        <v>2773940</v>
      </c>
    </row>
    <row r="4237" spans="1:10" ht="36" x14ac:dyDescent="0.3">
      <c r="A4237" s="84" t="s">
        <v>9492</v>
      </c>
      <c r="B4237" s="85" t="s">
        <v>145</v>
      </c>
      <c r="C4237" s="85" t="s">
        <v>145</v>
      </c>
      <c r="D4237" s="85" t="s">
        <v>9493</v>
      </c>
      <c r="E4237" s="85" t="s">
        <v>100</v>
      </c>
      <c r="F4237" s="85" t="s">
        <v>130</v>
      </c>
      <c r="G4237" s="85" t="s">
        <v>3332</v>
      </c>
      <c r="H4237" s="86" t="s">
        <v>118</v>
      </c>
      <c r="I4237" s="86">
        <v>45565</v>
      </c>
      <c r="J4237" s="87">
        <v>935179.07000000007</v>
      </c>
    </row>
    <row r="4238" spans="1:10" ht="24" x14ac:dyDescent="0.3">
      <c r="A4238" s="84" t="s">
        <v>9494</v>
      </c>
      <c r="B4238" s="85" t="s">
        <v>145</v>
      </c>
      <c r="C4238" s="85" t="s">
        <v>145</v>
      </c>
      <c r="D4238" s="85" t="s">
        <v>9495</v>
      </c>
      <c r="E4238" s="85" t="s">
        <v>100</v>
      </c>
      <c r="F4238" s="85" t="s">
        <v>130</v>
      </c>
      <c r="G4238" s="85" t="s">
        <v>1357</v>
      </c>
      <c r="H4238" s="86" t="s">
        <v>118</v>
      </c>
      <c r="I4238" s="86">
        <v>45565</v>
      </c>
      <c r="J4238" s="87">
        <v>4998699.459999999</v>
      </c>
    </row>
    <row r="4239" spans="1:10" ht="24" x14ac:dyDescent="0.3">
      <c r="A4239" s="84" t="s">
        <v>9496</v>
      </c>
      <c r="B4239" s="85" t="s">
        <v>145</v>
      </c>
      <c r="C4239" s="85" t="s">
        <v>145</v>
      </c>
      <c r="D4239" s="85" t="s">
        <v>9497</v>
      </c>
      <c r="E4239" s="85" t="s">
        <v>100</v>
      </c>
      <c r="F4239" s="85" t="s">
        <v>158</v>
      </c>
      <c r="G4239" s="85" t="s">
        <v>1867</v>
      </c>
      <c r="H4239" s="86" t="s">
        <v>118</v>
      </c>
      <c r="I4239" s="86">
        <v>45383</v>
      </c>
      <c r="J4239" s="87">
        <v>3191440.51</v>
      </c>
    </row>
    <row r="4240" spans="1:10" ht="48" x14ac:dyDescent="0.3">
      <c r="A4240" s="84" t="s">
        <v>9498</v>
      </c>
      <c r="B4240" s="85" t="s">
        <v>4741</v>
      </c>
      <c r="C4240" s="85" t="s">
        <v>4741</v>
      </c>
      <c r="D4240" s="85" t="s">
        <v>9499</v>
      </c>
      <c r="E4240" s="85" t="s">
        <v>100</v>
      </c>
      <c r="F4240" s="85" t="s">
        <v>130</v>
      </c>
      <c r="G4240" s="85" t="s">
        <v>6152</v>
      </c>
      <c r="H4240" s="86" t="s">
        <v>118</v>
      </c>
      <c r="I4240" s="86">
        <v>45748</v>
      </c>
      <c r="J4240" s="87">
        <v>4160995.2600000002</v>
      </c>
    </row>
    <row r="4241" spans="1:10" ht="24" x14ac:dyDescent="0.3">
      <c r="A4241" s="84" t="s">
        <v>9500</v>
      </c>
      <c r="B4241" s="85" t="s">
        <v>145</v>
      </c>
      <c r="C4241" s="85" t="s">
        <v>145</v>
      </c>
      <c r="D4241" s="85" t="s">
        <v>9501</v>
      </c>
      <c r="E4241" s="85" t="s">
        <v>100</v>
      </c>
      <c r="F4241" s="85" t="s">
        <v>130</v>
      </c>
      <c r="G4241" s="85" t="s">
        <v>2299</v>
      </c>
      <c r="H4241" s="86" t="s">
        <v>118</v>
      </c>
      <c r="I4241" s="86">
        <v>45385</v>
      </c>
      <c r="J4241" s="87">
        <v>7433863.9500000011</v>
      </c>
    </row>
    <row r="4242" spans="1:10" ht="36" x14ac:dyDescent="0.3">
      <c r="A4242" s="84" t="s">
        <v>9502</v>
      </c>
      <c r="B4242" s="85" t="s">
        <v>145</v>
      </c>
      <c r="C4242" s="85" t="s">
        <v>145</v>
      </c>
      <c r="D4242" s="85" t="s">
        <v>9503</v>
      </c>
      <c r="E4242" s="85" t="s">
        <v>100</v>
      </c>
      <c r="F4242" s="85" t="s">
        <v>135</v>
      </c>
      <c r="G4242" s="85" t="s">
        <v>136</v>
      </c>
      <c r="H4242" s="86" t="s">
        <v>118</v>
      </c>
      <c r="I4242" s="86">
        <v>45568</v>
      </c>
      <c r="J4242" s="87">
        <v>6532552.6700000027</v>
      </c>
    </row>
    <row r="4243" spans="1:10" x14ac:dyDescent="0.3">
      <c r="A4243" s="84" t="s">
        <v>9504</v>
      </c>
      <c r="B4243" s="85" t="s">
        <v>145</v>
      </c>
      <c r="C4243" s="85" t="s">
        <v>145</v>
      </c>
      <c r="D4243" s="85" t="s">
        <v>9505</v>
      </c>
      <c r="E4243" s="85" t="s">
        <v>100</v>
      </c>
      <c r="F4243" s="85" t="s">
        <v>100</v>
      </c>
      <c r="G4243" s="85" t="s">
        <v>100</v>
      </c>
      <c r="H4243" s="86" t="s">
        <v>118</v>
      </c>
      <c r="I4243" s="86">
        <v>45415</v>
      </c>
      <c r="J4243" s="87">
        <v>205810</v>
      </c>
    </row>
    <row r="4244" spans="1:10" ht="24" x14ac:dyDescent="0.3">
      <c r="A4244" s="84" t="s">
        <v>9506</v>
      </c>
      <c r="B4244" s="85" t="s">
        <v>145</v>
      </c>
      <c r="C4244" s="85" t="s">
        <v>145</v>
      </c>
      <c r="D4244" s="85" t="s">
        <v>9507</v>
      </c>
      <c r="E4244" s="85" t="s">
        <v>100</v>
      </c>
      <c r="F4244" s="85" t="s">
        <v>122</v>
      </c>
      <c r="G4244" s="85" t="s">
        <v>583</v>
      </c>
      <c r="H4244" s="86" t="s">
        <v>118</v>
      </c>
      <c r="I4244" s="86">
        <v>45750</v>
      </c>
      <c r="J4244" s="87">
        <v>6739966.3799999999</v>
      </c>
    </row>
    <row r="4245" spans="1:10" x14ac:dyDescent="0.3">
      <c r="A4245" s="84" t="s">
        <v>9508</v>
      </c>
      <c r="B4245" s="85" t="s">
        <v>145</v>
      </c>
      <c r="C4245" s="85" t="s">
        <v>145</v>
      </c>
      <c r="D4245" s="85" t="s">
        <v>9509</v>
      </c>
      <c r="E4245" s="85" t="s">
        <v>100</v>
      </c>
      <c r="F4245" s="85" t="s">
        <v>878</v>
      </c>
      <c r="G4245" s="85" t="s">
        <v>1062</v>
      </c>
      <c r="H4245" s="86" t="s">
        <v>118</v>
      </c>
      <c r="I4245" s="86">
        <v>45387</v>
      </c>
      <c r="J4245" s="87">
        <v>3939360.5</v>
      </c>
    </row>
    <row r="4246" spans="1:10" ht="24" x14ac:dyDescent="0.3">
      <c r="A4246" s="84" t="s">
        <v>9510</v>
      </c>
      <c r="B4246" s="85" t="s">
        <v>145</v>
      </c>
      <c r="C4246" s="85" t="s">
        <v>145</v>
      </c>
      <c r="D4246" s="85" t="s">
        <v>9511</v>
      </c>
      <c r="E4246" s="85" t="s">
        <v>100</v>
      </c>
      <c r="F4246" s="85" t="s">
        <v>100</v>
      </c>
      <c r="G4246" s="85" t="s">
        <v>100</v>
      </c>
      <c r="H4246" s="86" t="s">
        <v>118</v>
      </c>
      <c r="I4246" s="86">
        <v>45327</v>
      </c>
      <c r="J4246" s="87">
        <v>8701680</v>
      </c>
    </row>
    <row r="4247" spans="1:10" x14ac:dyDescent="0.3">
      <c r="A4247" s="84" t="s">
        <v>9512</v>
      </c>
      <c r="B4247" s="85" t="s">
        <v>145</v>
      </c>
      <c r="C4247" s="85" t="s">
        <v>145</v>
      </c>
      <c r="D4247" s="85" t="s">
        <v>9513</v>
      </c>
      <c r="E4247" s="85" t="s">
        <v>100</v>
      </c>
      <c r="F4247" s="85" t="s">
        <v>100</v>
      </c>
      <c r="G4247" s="85" t="s">
        <v>100</v>
      </c>
      <c r="H4247" s="86" t="s">
        <v>118</v>
      </c>
      <c r="I4247" s="86">
        <v>44841</v>
      </c>
      <c r="J4247" s="87">
        <v>1573340</v>
      </c>
    </row>
    <row r="4248" spans="1:10" ht="24" x14ac:dyDescent="0.3">
      <c r="A4248" s="84" t="s">
        <v>9514</v>
      </c>
      <c r="B4248" s="85" t="s">
        <v>145</v>
      </c>
      <c r="C4248" s="85" t="s">
        <v>145</v>
      </c>
      <c r="D4248" s="85" t="s">
        <v>9515</v>
      </c>
      <c r="E4248" s="85" t="s">
        <v>9516</v>
      </c>
      <c r="F4248" s="85" t="s">
        <v>100</v>
      </c>
      <c r="G4248" s="85" t="s">
        <v>100</v>
      </c>
      <c r="H4248" s="86" t="s">
        <v>118</v>
      </c>
      <c r="I4248" s="86">
        <v>45755</v>
      </c>
      <c r="J4248" s="87">
        <v>1692127.99</v>
      </c>
    </row>
    <row r="4249" spans="1:10" x14ac:dyDescent="0.3">
      <c r="A4249" s="84" t="s">
        <v>9517</v>
      </c>
      <c r="B4249" s="85" t="s">
        <v>145</v>
      </c>
      <c r="C4249" s="85" t="s">
        <v>145</v>
      </c>
      <c r="D4249" s="85" t="s">
        <v>9518</v>
      </c>
      <c r="E4249" s="85" t="s">
        <v>100</v>
      </c>
      <c r="F4249" s="85" t="s">
        <v>100</v>
      </c>
      <c r="G4249" s="85" t="s">
        <v>100</v>
      </c>
      <c r="H4249" s="86" t="s">
        <v>118</v>
      </c>
      <c r="I4249" s="86">
        <v>45392</v>
      </c>
      <c r="J4249" s="87">
        <v>7926790</v>
      </c>
    </row>
    <row r="4250" spans="1:10" ht="36" x14ac:dyDescent="0.3">
      <c r="A4250" s="84" t="s">
        <v>9519</v>
      </c>
      <c r="B4250" s="85" t="s">
        <v>8742</v>
      </c>
      <c r="C4250" s="85" t="s">
        <v>8742</v>
      </c>
      <c r="D4250" s="85" t="s">
        <v>9520</v>
      </c>
      <c r="E4250" s="85" t="s">
        <v>100</v>
      </c>
      <c r="F4250" s="85" t="s">
        <v>130</v>
      </c>
      <c r="G4250" s="85" t="s">
        <v>3595</v>
      </c>
      <c r="H4250" s="86" t="s">
        <v>118</v>
      </c>
      <c r="I4250" s="86">
        <v>45757</v>
      </c>
      <c r="J4250" s="87">
        <v>184687.52</v>
      </c>
    </row>
    <row r="4251" spans="1:10" ht="72" x14ac:dyDescent="0.3">
      <c r="A4251" s="84" t="s">
        <v>9521</v>
      </c>
      <c r="B4251" s="85" t="s">
        <v>115</v>
      </c>
      <c r="C4251" s="85" t="s">
        <v>115</v>
      </c>
      <c r="D4251" s="85" t="s">
        <v>9522</v>
      </c>
      <c r="E4251" s="85" t="s">
        <v>9523</v>
      </c>
      <c r="F4251" s="85" t="s">
        <v>9524</v>
      </c>
      <c r="G4251" s="85" t="s">
        <v>9525</v>
      </c>
      <c r="H4251" s="86" t="s">
        <v>118</v>
      </c>
      <c r="I4251" s="86">
        <v>45575</v>
      </c>
      <c r="J4251" s="87">
        <v>19659606.25</v>
      </c>
    </row>
    <row r="4252" spans="1:10" x14ac:dyDescent="0.3">
      <c r="A4252" s="84" t="s">
        <v>9526</v>
      </c>
      <c r="B4252" s="85" t="s">
        <v>145</v>
      </c>
      <c r="C4252" s="85" t="s">
        <v>145</v>
      </c>
      <c r="D4252" s="85" t="s">
        <v>9527</v>
      </c>
      <c r="E4252" s="85" t="s">
        <v>100</v>
      </c>
      <c r="F4252" s="85" t="s">
        <v>158</v>
      </c>
      <c r="G4252" s="85" t="s">
        <v>286</v>
      </c>
      <c r="H4252" s="86" t="s">
        <v>118</v>
      </c>
      <c r="I4252" s="86">
        <v>45698</v>
      </c>
      <c r="J4252" s="87">
        <v>3519608.5199999991</v>
      </c>
    </row>
    <row r="4253" spans="1:10" ht="24" x14ac:dyDescent="0.3">
      <c r="A4253" s="84" t="s">
        <v>9528</v>
      </c>
      <c r="B4253" s="85" t="s">
        <v>145</v>
      </c>
      <c r="C4253" s="85" t="s">
        <v>145</v>
      </c>
      <c r="D4253" s="85" t="s">
        <v>9529</v>
      </c>
      <c r="E4253" s="85" t="s">
        <v>100</v>
      </c>
      <c r="F4253" s="85" t="s">
        <v>130</v>
      </c>
      <c r="G4253" s="85" t="s">
        <v>1334</v>
      </c>
      <c r="H4253" s="86" t="s">
        <v>118</v>
      </c>
      <c r="I4253" s="86">
        <v>45027</v>
      </c>
      <c r="J4253" s="87">
        <v>28129513.500000015</v>
      </c>
    </row>
    <row r="4254" spans="1:10" ht="24" x14ac:dyDescent="0.3">
      <c r="A4254" s="84" t="s">
        <v>9530</v>
      </c>
      <c r="B4254" s="85" t="s">
        <v>145</v>
      </c>
      <c r="C4254" s="85" t="s">
        <v>145</v>
      </c>
      <c r="D4254" s="85" t="s">
        <v>9531</v>
      </c>
      <c r="E4254" s="85" t="s">
        <v>100</v>
      </c>
      <c r="F4254" s="85" t="s">
        <v>158</v>
      </c>
      <c r="G4254" s="85" t="s">
        <v>286</v>
      </c>
      <c r="H4254" s="86" t="s">
        <v>118</v>
      </c>
      <c r="I4254" s="86">
        <v>45576</v>
      </c>
      <c r="J4254" s="87">
        <v>48716395.339999996</v>
      </c>
    </row>
    <row r="4255" spans="1:10" ht="36" x14ac:dyDescent="0.3">
      <c r="A4255" s="84" t="s">
        <v>9532</v>
      </c>
      <c r="B4255" s="85" t="s">
        <v>145</v>
      </c>
      <c r="C4255" s="85" t="s">
        <v>145</v>
      </c>
      <c r="D4255" s="85" t="s">
        <v>9533</v>
      </c>
      <c r="E4255" s="85" t="s">
        <v>100</v>
      </c>
      <c r="F4255" s="85" t="s">
        <v>2132</v>
      </c>
      <c r="G4255" s="85" t="s">
        <v>2302</v>
      </c>
      <c r="H4255" s="86" t="s">
        <v>118</v>
      </c>
      <c r="I4255" s="86">
        <v>45576</v>
      </c>
      <c r="J4255" s="87">
        <v>6082548.7300000004</v>
      </c>
    </row>
    <row r="4256" spans="1:10" ht="24" x14ac:dyDescent="0.3">
      <c r="A4256" s="84" t="s">
        <v>9534</v>
      </c>
      <c r="B4256" s="85" t="s">
        <v>145</v>
      </c>
      <c r="C4256" s="85" t="s">
        <v>145</v>
      </c>
      <c r="D4256" s="85" t="s">
        <v>9535</v>
      </c>
      <c r="E4256" s="85" t="s">
        <v>100</v>
      </c>
      <c r="F4256" s="85" t="s">
        <v>100</v>
      </c>
      <c r="G4256" s="85" t="s">
        <v>100</v>
      </c>
      <c r="H4256" s="86" t="s">
        <v>118</v>
      </c>
      <c r="I4256" s="86">
        <v>45607</v>
      </c>
      <c r="J4256" s="87">
        <v>1986080</v>
      </c>
    </row>
    <row r="4257" spans="1:10" ht="24" x14ac:dyDescent="0.3">
      <c r="A4257" s="84" t="s">
        <v>9536</v>
      </c>
      <c r="B4257" s="85" t="s">
        <v>145</v>
      </c>
      <c r="C4257" s="85" t="s">
        <v>145</v>
      </c>
      <c r="D4257" s="85" t="s">
        <v>9537</v>
      </c>
      <c r="E4257" s="85" t="s">
        <v>100</v>
      </c>
      <c r="F4257" s="85" t="s">
        <v>122</v>
      </c>
      <c r="G4257" s="85" t="s">
        <v>583</v>
      </c>
      <c r="H4257" s="86" t="s">
        <v>118</v>
      </c>
      <c r="I4257" s="86">
        <v>45028</v>
      </c>
      <c r="J4257" s="87">
        <v>13423036.239999998</v>
      </c>
    </row>
    <row r="4258" spans="1:10" ht="24" x14ac:dyDescent="0.3">
      <c r="A4258" s="84" t="s">
        <v>9538</v>
      </c>
      <c r="B4258" s="85" t="s">
        <v>188</v>
      </c>
      <c r="C4258" s="85" t="s">
        <v>188</v>
      </c>
      <c r="D4258" s="85" t="s">
        <v>9539</v>
      </c>
      <c r="E4258" s="85" t="s">
        <v>100</v>
      </c>
      <c r="F4258" s="85" t="s">
        <v>830</v>
      </c>
      <c r="G4258" s="85" t="s">
        <v>831</v>
      </c>
      <c r="H4258" s="86" t="s">
        <v>118</v>
      </c>
      <c r="I4258" s="86">
        <v>44664</v>
      </c>
      <c r="J4258" s="87">
        <v>8628304.3499999996</v>
      </c>
    </row>
    <row r="4259" spans="1:10" x14ac:dyDescent="0.3">
      <c r="A4259" s="84" t="s">
        <v>9540</v>
      </c>
      <c r="B4259" s="85" t="s">
        <v>145</v>
      </c>
      <c r="C4259" s="85" t="s">
        <v>145</v>
      </c>
      <c r="D4259" s="85" t="s">
        <v>9541</v>
      </c>
      <c r="E4259" s="85" t="s">
        <v>100</v>
      </c>
      <c r="F4259" s="85" t="s">
        <v>100</v>
      </c>
      <c r="G4259" s="85" t="s">
        <v>100</v>
      </c>
      <c r="H4259" s="86" t="s">
        <v>118</v>
      </c>
      <c r="I4259" s="86">
        <v>45120</v>
      </c>
      <c r="J4259" s="87">
        <v>669600</v>
      </c>
    </row>
    <row r="4260" spans="1:10" ht="24" x14ac:dyDescent="0.3">
      <c r="A4260" s="84" t="s">
        <v>9542</v>
      </c>
      <c r="B4260" s="85" t="s">
        <v>145</v>
      </c>
      <c r="C4260" s="85" t="s">
        <v>145</v>
      </c>
      <c r="D4260" s="85" t="s">
        <v>9543</v>
      </c>
      <c r="E4260" s="85" t="s">
        <v>100</v>
      </c>
      <c r="F4260" s="85" t="s">
        <v>492</v>
      </c>
      <c r="G4260" s="85" t="s">
        <v>9544</v>
      </c>
      <c r="H4260" s="86" t="s">
        <v>118</v>
      </c>
      <c r="I4260" s="86">
        <v>45579</v>
      </c>
      <c r="J4260" s="87">
        <v>3720000</v>
      </c>
    </row>
    <row r="4261" spans="1:10" ht="24" x14ac:dyDescent="0.3">
      <c r="A4261" s="84" t="s">
        <v>9545</v>
      </c>
      <c r="B4261" s="85" t="s">
        <v>145</v>
      </c>
      <c r="C4261" s="85" t="s">
        <v>145</v>
      </c>
      <c r="D4261" s="85" t="s">
        <v>9546</v>
      </c>
      <c r="E4261" s="85" t="s">
        <v>100</v>
      </c>
      <c r="F4261" s="85" t="s">
        <v>853</v>
      </c>
      <c r="G4261" s="85" t="s">
        <v>2492</v>
      </c>
      <c r="H4261" s="86" t="s">
        <v>118</v>
      </c>
      <c r="I4261" s="86">
        <v>45398</v>
      </c>
      <c r="J4261" s="87">
        <v>5238174.209999999</v>
      </c>
    </row>
    <row r="4262" spans="1:10" ht="24" x14ac:dyDescent="0.3">
      <c r="A4262" s="84" t="s">
        <v>9547</v>
      </c>
      <c r="B4262" s="85" t="s">
        <v>145</v>
      </c>
      <c r="C4262" s="85" t="s">
        <v>145</v>
      </c>
      <c r="D4262" s="85" t="s">
        <v>9548</v>
      </c>
      <c r="E4262" s="85" t="s">
        <v>100</v>
      </c>
      <c r="F4262" s="85" t="s">
        <v>158</v>
      </c>
      <c r="G4262" s="85" t="s">
        <v>2977</v>
      </c>
      <c r="H4262" s="86" t="s">
        <v>118</v>
      </c>
      <c r="I4262" s="86">
        <v>45398</v>
      </c>
      <c r="J4262" s="87">
        <v>5940261.8200000022</v>
      </c>
    </row>
    <row r="4263" spans="1:10" ht="24" x14ac:dyDescent="0.3">
      <c r="A4263" s="84" t="s">
        <v>9549</v>
      </c>
      <c r="B4263" s="85" t="s">
        <v>145</v>
      </c>
      <c r="C4263" s="85" t="s">
        <v>145</v>
      </c>
      <c r="D4263" s="85" t="s">
        <v>9550</v>
      </c>
      <c r="E4263" s="85" t="s">
        <v>100</v>
      </c>
      <c r="F4263" s="85" t="s">
        <v>130</v>
      </c>
      <c r="G4263" s="85" t="s">
        <v>180</v>
      </c>
      <c r="H4263" s="86" t="s">
        <v>118</v>
      </c>
      <c r="I4263" s="86">
        <v>45398</v>
      </c>
      <c r="J4263" s="87">
        <v>4973705.0100000007</v>
      </c>
    </row>
    <row r="4264" spans="1:10" x14ac:dyDescent="0.3">
      <c r="A4264" s="84" t="s">
        <v>9551</v>
      </c>
      <c r="B4264" s="85" t="s">
        <v>145</v>
      </c>
      <c r="C4264" s="85" t="s">
        <v>145</v>
      </c>
      <c r="D4264" s="85" t="s">
        <v>9552</v>
      </c>
      <c r="E4264" s="85" t="s">
        <v>100</v>
      </c>
      <c r="F4264" s="85" t="s">
        <v>139</v>
      </c>
      <c r="G4264" s="85" t="s">
        <v>311</v>
      </c>
      <c r="H4264" s="86" t="s">
        <v>118</v>
      </c>
      <c r="I4264" s="86">
        <v>45764</v>
      </c>
      <c r="J4264" s="87">
        <v>1491598.7800000003</v>
      </c>
    </row>
    <row r="4265" spans="1:10" ht="24" x14ac:dyDescent="0.3">
      <c r="A4265" s="84" t="s">
        <v>9553</v>
      </c>
      <c r="B4265" s="85" t="s">
        <v>8779</v>
      </c>
      <c r="C4265" s="85" t="s">
        <v>3654</v>
      </c>
      <c r="D4265" s="85" t="s">
        <v>9554</v>
      </c>
      <c r="E4265" s="85" t="s">
        <v>100</v>
      </c>
      <c r="F4265" s="85" t="s">
        <v>342</v>
      </c>
      <c r="G4265" s="85" t="s">
        <v>343</v>
      </c>
      <c r="H4265" s="86" t="s">
        <v>118</v>
      </c>
      <c r="I4265" s="86">
        <v>45400</v>
      </c>
      <c r="J4265" s="87">
        <v>5018126.3099999996</v>
      </c>
    </row>
    <row r="4266" spans="1:10" x14ac:dyDescent="0.3">
      <c r="A4266" s="84" t="s">
        <v>9555</v>
      </c>
      <c r="B4266" s="85" t="s">
        <v>145</v>
      </c>
      <c r="C4266" s="85" t="s">
        <v>145</v>
      </c>
      <c r="D4266" s="85" t="s">
        <v>9556</v>
      </c>
      <c r="E4266" s="85" t="s">
        <v>100</v>
      </c>
      <c r="F4266" s="85" t="s">
        <v>100</v>
      </c>
      <c r="G4266" s="85" t="s">
        <v>100</v>
      </c>
      <c r="H4266" s="86" t="s">
        <v>118</v>
      </c>
      <c r="I4266" s="86">
        <v>45553</v>
      </c>
      <c r="J4266" s="87">
        <v>3186660</v>
      </c>
    </row>
    <row r="4267" spans="1:10" ht="24" x14ac:dyDescent="0.3">
      <c r="A4267" s="84" t="s">
        <v>9557</v>
      </c>
      <c r="B4267" s="85" t="s">
        <v>145</v>
      </c>
      <c r="C4267" s="85" t="s">
        <v>145</v>
      </c>
      <c r="D4267" s="85" t="s">
        <v>9558</v>
      </c>
      <c r="E4267" s="85" t="s">
        <v>100</v>
      </c>
      <c r="F4267" s="85" t="s">
        <v>100</v>
      </c>
      <c r="G4267" s="85" t="s">
        <v>100</v>
      </c>
      <c r="H4267" s="86" t="s">
        <v>118</v>
      </c>
      <c r="I4267" s="86">
        <v>45766</v>
      </c>
      <c r="J4267" s="87">
        <v>341250</v>
      </c>
    </row>
    <row r="4268" spans="1:10" ht="24" x14ac:dyDescent="0.3">
      <c r="A4268" s="84" t="s">
        <v>9559</v>
      </c>
      <c r="B4268" s="85" t="s">
        <v>145</v>
      </c>
      <c r="C4268" s="85" t="s">
        <v>145</v>
      </c>
      <c r="D4268" s="85" t="s">
        <v>9560</v>
      </c>
      <c r="E4268" s="85" t="s">
        <v>1729</v>
      </c>
      <c r="F4268" s="85" t="s">
        <v>100</v>
      </c>
      <c r="G4268" s="85" t="s">
        <v>100</v>
      </c>
      <c r="H4268" s="86" t="s">
        <v>118</v>
      </c>
      <c r="I4268" s="86">
        <v>45891</v>
      </c>
      <c r="J4268" s="87">
        <v>3430086.08</v>
      </c>
    </row>
    <row r="4269" spans="1:10" ht="24" x14ac:dyDescent="0.3">
      <c r="A4269" s="84" t="s">
        <v>9561</v>
      </c>
      <c r="B4269" s="85" t="s">
        <v>145</v>
      </c>
      <c r="C4269" s="85" t="s">
        <v>145</v>
      </c>
      <c r="D4269" s="85" t="s">
        <v>9560</v>
      </c>
      <c r="E4269" s="85" t="s">
        <v>1729</v>
      </c>
      <c r="F4269" s="85" t="s">
        <v>100</v>
      </c>
      <c r="G4269" s="85" t="s">
        <v>100</v>
      </c>
      <c r="H4269" s="86" t="s">
        <v>118</v>
      </c>
      <c r="I4269" s="86">
        <v>45891</v>
      </c>
      <c r="J4269" s="87">
        <v>3430086.08</v>
      </c>
    </row>
    <row r="4270" spans="1:10" ht="24" x14ac:dyDescent="0.3">
      <c r="A4270" s="84" t="s">
        <v>9562</v>
      </c>
      <c r="B4270" s="85" t="s">
        <v>145</v>
      </c>
      <c r="C4270" s="85" t="s">
        <v>145</v>
      </c>
      <c r="D4270" s="85" t="s">
        <v>9563</v>
      </c>
      <c r="E4270" s="85" t="s">
        <v>100</v>
      </c>
      <c r="F4270" s="85" t="s">
        <v>151</v>
      </c>
      <c r="G4270" s="85" t="s">
        <v>812</v>
      </c>
      <c r="H4270" s="86" t="s">
        <v>118</v>
      </c>
      <c r="I4270" s="86">
        <v>46134</v>
      </c>
      <c r="J4270" s="87">
        <v>1841401.55</v>
      </c>
    </row>
    <row r="4271" spans="1:10" ht="24" x14ac:dyDescent="0.3">
      <c r="A4271" s="84" t="s">
        <v>9564</v>
      </c>
      <c r="B4271" s="85" t="s">
        <v>188</v>
      </c>
      <c r="C4271" s="85" t="s">
        <v>188</v>
      </c>
      <c r="D4271" s="85" t="s">
        <v>9565</v>
      </c>
      <c r="E4271" s="85" t="s">
        <v>8402</v>
      </c>
      <c r="F4271" s="85" t="s">
        <v>100</v>
      </c>
      <c r="G4271" s="85" t="s">
        <v>100</v>
      </c>
      <c r="H4271" s="86" t="s">
        <v>118</v>
      </c>
      <c r="I4271" s="86">
        <v>45922</v>
      </c>
      <c r="J4271" s="87">
        <v>12606630.359999999</v>
      </c>
    </row>
    <row r="4272" spans="1:10" ht="24" x14ac:dyDescent="0.3">
      <c r="A4272" s="84" t="s">
        <v>9566</v>
      </c>
      <c r="B4272" s="85" t="s">
        <v>145</v>
      </c>
      <c r="C4272" s="85" t="s">
        <v>145</v>
      </c>
      <c r="D4272" s="85" t="s">
        <v>9567</v>
      </c>
      <c r="E4272" s="85" t="s">
        <v>100</v>
      </c>
      <c r="F4272" s="85" t="s">
        <v>2132</v>
      </c>
      <c r="G4272" s="85" t="s">
        <v>2133</v>
      </c>
      <c r="H4272" s="86" t="s">
        <v>118</v>
      </c>
      <c r="I4272" s="86">
        <v>45405</v>
      </c>
      <c r="J4272" s="87">
        <v>6042339.3600000003</v>
      </c>
    </row>
    <row r="4273" spans="1:10" x14ac:dyDescent="0.3">
      <c r="A4273" s="84" t="s">
        <v>9568</v>
      </c>
      <c r="B4273" s="85" t="s">
        <v>3382</v>
      </c>
      <c r="C4273" s="85" t="s">
        <v>3382</v>
      </c>
      <c r="D4273" s="85" t="s">
        <v>9569</v>
      </c>
      <c r="E4273" s="85" t="s">
        <v>100</v>
      </c>
      <c r="F4273" s="85" t="s">
        <v>158</v>
      </c>
      <c r="G4273" s="85" t="s">
        <v>385</v>
      </c>
      <c r="H4273" s="86" t="s">
        <v>118</v>
      </c>
      <c r="I4273" s="86">
        <v>45406</v>
      </c>
      <c r="J4273" s="87">
        <v>4053002.08</v>
      </c>
    </row>
    <row r="4274" spans="1:10" ht="24" x14ac:dyDescent="0.3">
      <c r="A4274" s="84" t="s">
        <v>9570</v>
      </c>
      <c r="B4274" s="85" t="s">
        <v>145</v>
      </c>
      <c r="C4274" s="85" t="s">
        <v>145</v>
      </c>
      <c r="D4274" s="85" t="s">
        <v>9571</v>
      </c>
      <c r="E4274" s="85" t="s">
        <v>100</v>
      </c>
      <c r="F4274" s="85" t="s">
        <v>130</v>
      </c>
      <c r="G4274" s="85" t="s">
        <v>131</v>
      </c>
      <c r="H4274" s="86" t="s">
        <v>118</v>
      </c>
      <c r="I4274" s="86">
        <v>45407</v>
      </c>
      <c r="J4274" s="87">
        <v>8833445.3099999987</v>
      </c>
    </row>
    <row r="4275" spans="1:10" ht="24" x14ac:dyDescent="0.3">
      <c r="A4275" s="84" t="s">
        <v>9572</v>
      </c>
      <c r="B4275" s="85" t="s">
        <v>4741</v>
      </c>
      <c r="C4275" s="85" t="s">
        <v>4741</v>
      </c>
      <c r="D4275" s="85" t="s">
        <v>9573</v>
      </c>
      <c r="E4275" s="85" t="s">
        <v>100</v>
      </c>
      <c r="F4275" s="85" t="s">
        <v>122</v>
      </c>
      <c r="G4275" s="85" t="s">
        <v>583</v>
      </c>
      <c r="H4275" s="86" t="s">
        <v>118</v>
      </c>
      <c r="I4275" s="86">
        <v>45042</v>
      </c>
      <c r="J4275" s="87">
        <v>15382510</v>
      </c>
    </row>
    <row r="4276" spans="1:10" ht="24" x14ac:dyDescent="0.3">
      <c r="A4276" s="84" t="s">
        <v>9574</v>
      </c>
      <c r="B4276" s="85" t="s">
        <v>145</v>
      </c>
      <c r="C4276" s="85" t="s">
        <v>145</v>
      </c>
      <c r="D4276" s="85" t="s">
        <v>9575</v>
      </c>
      <c r="E4276" s="85" t="s">
        <v>100</v>
      </c>
      <c r="F4276" s="85" t="s">
        <v>130</v>
      </c>
      <c r="G4276" s="85" t="s">
        <v>2299</v>
      </c>
      <c r="H4276" s="86" t="s">
        <v>118</v>
      </c>
      <c r="I4276" s="86">
        <v>45408</v>
      </c>
      <c r="J4276" s="87">
        <v>16467116.84</v>
      </c>
    </row>
    <row r="4277" spans="1:10" x14ac:dyDescent="0.3">
      <c r="A4277" s="84" t="s">
        <v>9576</v>
      </c>
      <c r="B4277" s="85" t="s">
        <v>145</v>
      </c>
      <c r="C4277" s="85" t="s">
        <v>145</v>
      </c>
      <c r="D4277" s="85" t="s">
        <v>9577</v>
      </c>
      <c r="E4277" s="85" t="s">
        <v>100</v>
      </c>
      <c r="F4277" s="85" t="s">
        <v>100</v>
      </c>
      <c r="G4277" s="85" t="s">
        <v>100</v>
      </c>
      <c r="H4277" s="86" t="s">
        <v>118</v>
      </c>
      <c r="I4277" s="86">
        <v>45286</v>
      </c>
      <c r="J4277" s="87">
        <v>2459820</v>
      </c>
    </row>
    <row r="4278" spans="1:10" ht="24" x14ac:dyDescent="0.3">
      <c r="A4278" s="84" t="s">
        <v>9578</v>
      </c>
      <c r="B4278" s="85" t="s">
        <v>145</v>
      </c>
      <c r="C4278" s="85" t="s">
        <v>145</v>
      </c>
      <c r="D4278" s="85" t="s">
        <v>9579</v>
      </c>
      <c r="E4278" s="85" t="s">
        <v>100</v>
      </c>
      <c r="F4278" s="85" t="s">
        <v>100</v>
      </c>
      <c r="G4278" s="85" t="s">
        <v>100</v>
      </c>
      <c r="H4278" s="86" t="s">
        <v>118</v>
      </c>
      <c r="I4278" s="86">
        <v>45428</v>
      </c>
      <c r="J4278" s="87">
        <v>284990</v>
      </c>
    </row>
    <row r="4279" spans="1:10" ht="24" x14ac:dyDescent="0.3">
      <c r="A4279" s="84" t="s">
        <v>9580</v>
      </c>
      <c r="B4279" s="85" t="s">
        <v>145</v>
      </c>
      <c r="C4279" s="85" t="s">
        <v>145</v>
      </c>
      <c r="D4279" s="85" t="s">
        <v>9581</v>
      </c>
      <c r="E4279" s="85" t="s">
        <v>100</v>
      </c>
      <c r="F4279" s="85" t="s">
        <v>853</v>
      </c>
      <c r="G4279" s="85" t="s">
        <v>1052</v>
      </c>
      <c r="H4279" s="86" t="s">
        <v>118</v>
      </c>
      <c r="I4279" s="86">
        <v>45408</v>
      </c>
      <c r="J4279" s="87">
        <v>5594964.9399999995</v>
      </c>
    </row>
    <row r="4280" spans="1:10" ht="24" x14ac:dyDescent="0.3">
      <c r="A4280" s="84" t="s">
        <v>9582</v>
      </c>
      <c r="B4280" s="85" t="s">
        <v>145</v>
      </c>
      <c r="C4280" s="85" t="s">
        <v>145</v>
      </c>
      <c r="D4280" s="85" t="s">
        <v>9583</v>
      </c>
      <c r="E4280" s="85" t="s">
        <v>100</v>
      </c>
      <c r="F4280" s="85" t="s">
        <v>336</v>
      </c>
      <c r="G4280" s="85" t="s">
        <v>337</v>
      </c>
      <c r="H4280" s="86" t="s">
        <v>118</v>
      </c>
      <c r="I4280" s="86">
        <v>45044</v>
      </c>
      <c r="J4280" s="87">
        <v>16393342.490000002</v>
      </c>
    </row>
    <row r="4281" spans="1:10" x14ac:dyDescent="0.3">
      <c r="A4281" s="84" t="s">
        <v>9584</v>
      </c>
      <c r="B4281" s="85" t="s">
        <v>145</v>
      </c>
      <c r="C4281" s="85" t="s">
        <v>145</v>
      </c>
      <c r="D4281" s="85" t="s">
        <v>9585</v>
      </c>
      <c r="E4281" s="85" t="s">
        <v>100</v>
      </c>
      <c r="F4281" s="85" t="s">
        <v>100</v>
      </c>
      <c r="G4281" s="85" t="s">
        <v>100</v>
      </c>
      <c r="H4281" s="86" t="s">
        <v>118</v>
      </c>
      <c r="I4281" s="86">
        <v>45288</v>
      </c>
      <c r="J4281" s="87">
        <v>2866920</v>
      </c>
    </row>
    <row r="4282" spans="1:10" x14ac:dyDescent="0.3">
      <c r="A4282" s="84" t="s">
        <v>9586</v>
      </c>
      <c r="B4282" s="85" t="s">
        <v>145</v>
      </c>
      <c r="C4282" s="85" t="s">
        <v>145</v>
      </c>
      <c r="D4282" s="85" t="s">
        <v>9587</v>
      </c>
      <c r="E4282" s="85" t="s">
        <v>100</v>
      </c>
      <c r="F4282" s="85" t="s">
        <v>100</v>
      </c>
      <c r="G4282" s="85" t="s">
        <v>100</v>
      </c>
      <c r="H4282" s="86" t="s">
        <v>118</v>
      </c>
      <c r="I4282" s="86">
        <v>45288</v>
      </c>
      <c r="J4282" s="87">
        <v>3128440</v>
      </c>
    </row>
    <row r="4283" spans="1:10" x14ac:dyDescent="0.3">
      <c r="A4283" s="84" t="s">
        <v>9588</v>
      </c>
      <c r="B4283" s="85" t="s">
        <v>145</v>
      </c>
      <c r="C4283" s="85" t="s">
        <v>145</v>
      </c>
      <c r="D4283" s="85" t="s">
        <v>9589</v>
      </c>
      <c r="E4283" s="85" t="s">
        <v>100</v>
      </c>
      <c r="F4283" s="85" t="s">
        <v>100</v>
      </c>
      <c r="G4283" s="85" t="s">
        <v>100</v>
      </c>
      <c r="H4283" s="86" t="s">
        <v>118</v>
      </c>
      <c r="I4283" s="86">
        <v>45624</v>
      </c>
      <c r="J4283" s="87">
        <v>1168790.8999999999</v>
      </c>
    </row>
    <row r="4284" spans="1:10" ht="36" x14ac:dyDescent="0.3">
      <c r="A4284" s="84" t="s">
        <v>9590</v>
      </c>
      <c r="B4284" s="85" t="s">
        <v>4453</v>
      </c>
      <c r="C4284" s="85" t="s">
        <v>4453</v>
      </c>
      <c r="D4284" s="85" t="s">
        <v>9591</v>
      </c>
      <c r="E4284" s="85" t="s">
        <v>100</v>
      </c>
      <c r="F4284" s="85" t="s">
        <v>218</v>
      </c>
      <c r="G4284" s="85" t="s">
        <v>1014</v>
      </c>
      <c r="H4284" s="86" t="s">
        <v>118</v>
      </c>
      <c r="I4284" s="86">
        <v>45775</v>
      </c>
      <c r="J4284" s="87">
        <v>3422994.11</v>
      </c>
    </row>
    <row r="4285" spans="1:10" ht="24" x14ac:dyDescent="0.3">
      <c r="A4285" s="84" t="s">
        <v>9592</v>
      </c>
      <c r="B4285" s="85" t="s">
        <v>188</v>
      </c>
      <c r="C4285" s="85" t="s">
        <v>188</v>
      </c>
      <c r="D4285" s="85" t="s">
        <v>9593</v>
      </c>
      <c r="E4285" s="85" t="s">
        <v>3007</v>
      </c>
      <c r="F4285" s="85" t="s">
        <v>135</v>
      </c>
      <c r="G4285" s="85" t="s">
        <v>136</v>
      </c>
      <c r="H4285" s="86" t="s">
        <v>118</v>
      </c>
      <c r="I4285" s="86">
        <v>45411</v>
      </c>
      <c r="J4285" s="87">
        <v>88917252.289999992</v>
      </c>
    </row>
    <row r="4286" spans="1:10" ht="24" x14ac:dyDescent="0.3">
      <c r="A4286" s="84" t="s">
        <v>9594</v>
      </c>
      <c r="B4286" s="85" t="s">
        <v>145</v>
      </c>
      <c r="C4286" s="85" t="s">
        <v>145</v>
      </c>
      <c r="D4286" s="85" t="s">
        <v>9595</v>
      </c>
      <c r="E4286" s="85" t="s">
        <v>100</v>
      </c>
      <c r="F4286" s="85" t="s">
        <v>196</v>
      </c>
      <c r="G4286" s="85" t="s">
        <v>8016</v>
      </c>
      <c r="H4286" s="86" t="s">
        <v>118</v>
      </c>
      <c r="I4286" s="86">
        <v>45959</v>
      </c>
      <c r="J4286" s="87">
        <v>25975757.940000001</v>
      </c>
    </row>
    <row r="4287" spans="1:10" x14ac:dyDescent="0.3">
      <c r="A4287" s="84" t="s">
        <v>9596</v>
      </c>
      <c r="B4287" s="85" t="s">
        <v>145</v>
      </c>
      <c r="C4287" s="85" t="s">
        <v>145</v>
      </c>
      <c r="D4287" s="85" t="s">
        <v>9597</v>
      </c>
      <c r="E4287" s="85" t="s">
        <v>100</v>
      </c>
      <c r="F4287" s="85" t="s">
        <v>455</v>
      </c>
      <c r="G4287" s="85" t="s">
        <v>2252</v>
      </c>
      <c r="H4287" s="86" t="s">
        <v>118</v>
      </c>
      <c r="I4287" s="86">
        <v>45961</v>
      </c>
      <c r="J4287" s="87">
        <v>4897419.6499999994</v>
      </c>
    </row>
    <row r="4288" spans="1:10" ht="48" x14ac:dyDescent="0.3">
      <c r="A4288" s="84" t="s">
        <v>9598</v>
      </c>
      <c r="B4288" s="85" t="s">
        <v>4453</v>
      </c>
      <c r="C4288" s="85" t="s">
        <v>4453</v>
      </c>
      <c r="D4288" s="85" t="s">
        <v>9599</v>
      </c>
      <c r="E4288" s="85" t="s">
        <v>5668</v>
      </c>
      <c r="F4288" s="85" t="s">
        <v>9600</v>
      </c>
      <c r="G4288" s="85" t="s">
        <v>9601</v>
      </c>
      <c r="H4288" s="86" t="s">
        <v>118</v>
      </c>
      <c r="I4288" s="86">
        <v>45777</v>
      </c>
      <c r="J4288" s="87">
        <v>5707482.7199999997</v>
      </c>
    </row>
    <row r="4289" spans="1:10" ht="36" x14ac:dyDescent="0.3">
      <c r="A4289" s="84" t="s">
        <v>9602</v>
      </c>
      <c r="B4289" s="85" t="s">
        <v>145</v>
      </c>
      <c r="C4289" s="85" t="s">
        <v>145</v>
      </c>
      <c r="D4289" s="85" t="s">
        <v>9603</v>
      </c>
      <c r="E4289" s="85" t="s">
        <v>100</v>
      </c>
      <c r="F4289" s="85" t="s">
        <v>100</v>
      </c>
      <c r="G4289" s="85" t="s">
        <v>100</v>
      </c>
      <c r="H4289" s="86" t="s">
        <v>118</v>
      </c>
      <c r="I4289" s="86">
        <v>45899</v>
      </c>
      <c r="J4289" s="87">
        <v>1169600</v>
      </c>
    </row>
    <row r="4290" spans="1:10" ht="24" x14ac:dyDescent="0.3">
      <c r="A4290" s="84" t="s">
        <v>9604</v>
      </c>
      <c r="B4290" s="85" t="s">
        <v>145</v>
      </c>
      <c r="C4290" s="85" t="s">
        <v>145</v>
      </c>
      <c r="D4290" s="85" t="s">
        <v>9605</v>
      </c>
      <c r="E4290" s="85" t="s">
        <v>100</v>
      </c>
      <c r="F4290" s="85" t="s">
        <v>100</v>
      </c>
      <c r="G4290" s="85" t="s">
        <v>100</v>
      </c>
      <c r="H4290" s="86" t="s">
        <v>118</v>
      </c>
      <c r="I4290" s="86">
        <v>45505</v>
      </c>
      <c r="J4290" s="87">
        <v>458040</v>
      </c>
    </row>
    <row r="4291" spans="1:10" x14ac:dyDescent="0.3">
      <c r="A4291" s="84" t="s">
        <v>9606</v>
      </c>
      <c r="B4291" s="85" t="s">
        <v>145</v>
      </c>
      <c r="C4291" s="85" t="s">
        <v>145</v>
      </c>
      <c r="D4291" s="85" t="s">
        <v>9607</v>
      </c>
      <c r="E4291" s="85" t="s">
        <v>100</v>
      </c>
      <c r="F4291" s="85" t="s">
        <v>100</v>
      </c>
      <c r="G4291" s="85" t="s">
        <v>100</v>
      </c>
      <c r="H4291" s="86" t="s">
        <v>118</v>
      </c>
      <c r="I4291" s="86">
        <v>45414</v>
      </c>
      <c r="J4291" s="87">
        <v>503940</v>
      </c>
    </row>
    <row r="4292" spans="1:10" ht="24" x14ac:dyDescent="0.3">
      <c r="A4292" s="84" t="s">
        <v>9608</v>
      </c>
      <c r="B4292" s="85" t="s">
        <v>145</v>
      </c>
      <c r="C4292" s="85" t="s">
        <v>145</v>
      </c>
      <c r="D4292" s="85" t="s">
        <v>9609</v>
      </c>
      <c r="E4292" s="85" t="s">
        <v>100</v>
      </c>
      <c r="F4292" s="85" t="s">
        <v>100</v>
      </c>
      <c r="G4292" s="85" t="s">
        <v>100</v>
      </c>
      <c r="H4292" s="86" t="s">
        <v>118</v>
      </c>
      <c r="I4292" s="86">
        <v>45355</v>
      </c>
      <c r="J4292" s="87">
        <v>13388900</v>
      </c>
    </row>
    <row r="4293" spans="1:10" x14ac:dyDescent="0.3">
      <c r="A4293" s="84" t="s">
        <v>9610</v>
      </c>
      <c r="B4293" s="85" t="s">
        <v>145</v>
      </c>
      <c r="C4293" s="85" t="s">
        <v>145</v>
      </c>
      <c r="D4293" s="85" t="s">
        <v>9611</v>
      </c>
      <c r="E4293" s="85" t="s">
        <v>100</v>
      </c>
      <c r="F4293" s="85" t="s">
        <v>147</v>
      </c>
      <c r="G4293" s="85" t="s">
        <v>9612</v>
      </c>
      <c r="H4293" s="86" t="s">
        <v>118</v>
      </c>
      <c r="I4293" s="86">
        <v>45965</v>
      </c>
      <c r="J4293" s="87">
        <v>1983499.63</v>
      </c>
    </row>
    <row r="4294" spans="1:10" x14ac:dyDescent="0.3">
      <c r="A4294" s="84" t="s">
        <v>9613</v>
      </c>
      <c r="B4294" s="85" t="s">
        <v>145</v>
      </c>
      <c r="C4294" s="85" t="s">
        <v>145</v>
      </c>
      <c r="D4294" s="85" t="s">
        <v>9614</v>
      </c>
      <c r="E4294" s="85" t="s">
        <v>100</v>
      </c>
      <c r="F4294" s="85" t="s">
        <v>158</v>
      </c>
      <c r="G4294" s="85" t="s">
        <v>2467</v>
      </c>
      <c r="H4294" s="86" t="s">
        <v>118</v>
      </c>
      <c r="I4294" s="86">
        <v>45966</v>
      </c>
      <c r="J4294" s="87">
        <v>2829704.1199999996</v>
      </c>
    </row>
    <row r="4295" spans="1:10" x14ac:dyDescent="0.3">
      <c r="A4295" s="84" t="s">
        <v>9615</v>
      </c>
      <c r="B4295" s="85" t="s">
        <v>145</v>
      </c>
      <c r="C4295" s="85" t="s">
        <v>145</v>
      </c>
      <c r="D4295" s="85" t="s">
        <v>9616</v>
      </c>
      <c r="E4295" s="85" t="s">
        <v>8542</v>
      </c>
      <c r="F4295" s="85" t="s">
        <v>100</v>
      </c>
      <c r="G4295" s="85" t="s">
        <v>100</v>
      </c>
      <c r="H4295" s="86" t="s">
        <v>118</v>
      </c>
      <c r="I4295" s="86">
        <v>45966</v>
      </c>
      <c r="J4295" s="87">
        <v>12521411.370000001</v>
      </c>
    </row>
    <row r="4296" spans="1:10" ht="24" x14ac:dyDescent="0.3">
      <c r="A4296" s="84" t="s">
        <v>9617</v>
      </c>
      <c r="B4296" s="85" t="s">
        <v>145</v>
      </c>
      <c r="C4296" s="85" t="s">
        <v>145</v>
      </c>
      <c r="D4296" s="85" t="s">
        <v>9618</v>
      </c>
      <c r="E4296" s="85" t="s">
        <v>100</v>
      </c>
      <c r="F4296" s="85" t="s">
        <v>130</v>
      </c>
      <c r="G4296" s="85" t="s">
        <v>291</v>
      </c>
      <c r="H4296" s="86" t="s">
        <v>118</v>
      </c>
      <c r="I4296" s="86">
        <v>45418</v>
      </c>
      <c r="J4296" s="87">
        <v>4996252.6999999993</v>
      </c>
    </row>
    <row r="4297" spans="1:10" ht="36" x14ac:dyDescent="0.3">
      <c r="A4297" s="84" t="s">
        <v>9619</v>
      </c>
      <c r="B4297" s="85" t="s">
        <v>115</v>
      </c>
      <c r="C4297" s="85" t="s">
        <v>115</v>
      </c>
      <c r="D4297" s="85" t="s">
        <v>9620</v>
      </c>
      <c r="E4297" s="85" t="s">
        <v>100</v>
      </c>
      <c r="F4297" s="85" t="s">
        <v>130</v>
      </c>
      <c r="G4297" s="85" t="s">
        <v>3595</v>
      </c>
      <c r="H4297" s="86" t="s">
        <v>118</v>
      </c>
      <c r="I4297" s="86">
        <v>45418</v>
      </c>
      <c r="J4297" s="87">
        <v>12894075.869999997</v>
      </c>
    </row>
    <row r="4298" spans="1:10" ht="24" x14ac:dyDescent="0.3">
      <c r="A4298" s="84" t="s">
        <v>9621</v>
      </c>
      <c r="B4298" s="85" t="s">
        <v>115</v>
      </c>
      <c r="C4298" s="85" t="s">
        <v>115</v>
      </c>
      <c r="D4298" s="85" t="s">
        <v>9622</v>
      </c>
      <c r="E4298" s="85" t="s">
        <v>100</v>
      </c>
      <c r="F4298" s="85" t="s">
        <v>196</v>
      </c>
      <c r="G4298" s="85" t="s">
        <v>8016</v>
      </c>
      <c r="H4298" s="86" t="s">
        <v>118</v>
      </c>
      <c r="I4298" s="86">
        <v>45783</v>
      </c>
      <c r="J4298" s="87">
        <v>5554907.21</v>
      </c>
    </row>
    <row r="4299" spans="1:10" ht="36" x14ac:dyDescent="0.3">
      <c r="A4299" s="84" t="s">
        <v>9623</v>
      </c>
      <c r="B4299" s="85" t="s">
        <v>115</v>
      </c>
      <c r="C4299" s="85" t="s">
        <v>115</v>
      </c>
      <c r="D4299" s="85" t="s">
        <v>9624</v>
      </c>
      <c r="E4299" s="85" t="s">
        <v>2929</v>
      </c>
      <c r="F4299" s="85" t="s">
        <v>100</v>
      </c>
      <c r="G4299" s="85" t="s">
        <v>100</v>
      </c>
      <c r="H4299" s="86" t="s">
        <v>118</v>
      </c>
      <c r="I4299" s="86">
        <v>45783</v>
      </c>
      <c r="J4299" s="87">
        <v>8553474.2600000016</v>
      </c>
    </row>
    <row r="4300" spans="1:10" ht="24" x14ac:dyDescent="0.3">
      <c r="A4300" s="84" t="s">
        <v>9625</v>
      </c>
      <c r="B4300" s="85" t="s">
        <v>115</v>
      </c>
      <c r="C4300" s="85" t="s">
        <v>115</v>
      </c>
      <c r="D4300" s="85" t="s">
        <v>9626</v>
      </c>
      <c r="E4300" s="85" t="s">
        <v>3236</v>
      </c>
      <c r="F4300" s="85" t="s">
        <v>100</v>
      </c>
      <c r="G4300" s="85" t="s">
        <v>100</v>
      </c>
      <c r="H4300" s="86" t="s">
        <v>118</v>
      </c>
      <c r="I4300" s="86">
        <v>45784</v>
      </c>
      <c r="J4300" s="87">
        <v>7959354.6400000006</v>
      </c>
    </row>
    <row r="4301" spans="1:10" x14ac:dyDescent="0.3">
      <c r="A4301" s="84" t="s">
        <v>9627</v>
      </c>
      <c r="B4301" s="85" t="s">
        <v>145</v>
      </c>
      <c r="C4301" s="85" t="s">
        <v>145</v>
      </c>
      <c r="D4301" s="85" t="s">
        <v>9628</v>
      </c>
      <c r="E4301" s="85" t="s">
        <v>100</v>
      </c>
      <c r="F4301" s="85" t="s">
        <v>878</v>
      </c>
      <c r="G4301" s="85" t="s">
        <v>9629</v>
      </c>
      <c r="H4301" s="86" t="s">
        <v>118</v>
      </c>
      <c r="I4301" s="86">
        <v>45968</v>
      </c>
      <c r="J4301" s="87">
        <v>883985.87</v>
      </c>
    </row>
    <row r="4302" spans="1:10" x14ac:dyDescent="0.3">
      <c r="A4302" s="84" t="s">
        <v>9630</v>
      </c>
      <c r="B4302" s="85" t="s">
        <v>145</v>
      </c>
      <c r="C4302" s="85" t="s">
        <v>145</v>
      </c>
      <c r="D4302" s="85" t="s">
        <v>9631</v>
      </c>
      <c r="E4302" s="85" t="s">
        <v>100</v>
      </c>
      <c r="F4302" s="85" t="s">
        <v>100</v>
      </c>
      <c r="G4302" s="85" t="s">
        <v>100</v>
      </c>
      <c r="H4302" s="86" t="s">
        <v>118</v>
      </c>
      <c r="I4302" s="86">
        <v>45146</v>
      </c>
      <c r="J4302" s="87">
        <v>1756700</v>
      </c>
    </row>
    <row r="4303" spans="1:10" ht="24" x14ac:dyDescent="0.3">
      <c r="A4303" s="84" t="s">
        <v>9632</v>
      </c>
      <c r="B4303" s="85" t="s">
        <v>145</v>
      </c>
      <c r="C4303" s="85" t="s">
        <v>145</v>
      </c>
      <c r="D4303" s="85" t="s">
        <v>9633</v>
      </c>
      <c r="E4303" s="85" t="s">
        <v>100</v>
      </c>
      <c r="F4303" s="85" t="s">
        <v>100</v>
      </c>
      <c r="G4303" s="85" t="s">
        <v>100</v>
      </c>
      <c r="H4303" s="86" t="s">
        <v>118</v>
      </c>
      <c r="I4303" s="86">
        <v>45420</v>
      </c>
      <c r="J4303" s="87">
        <v>2882040</v>
      </c>
    </row>
    <row r="4304" spans="1:10" ht="24" x14ac:dyDescent="0.3">
      <c r="A4304" s="84" t="s">
        <v>9634</v>
      </c>
      <c r="B4304" s="85" t="s">
        <v>115</v>
      </c>
      <c r="C4304" s="85" t="s">
        <v>115</v>
      </c>
      <c r="D4304" s="85" t="s">
        <v>9635</v>
      </c>
      <c r="E4304" s="85" t="s">
        <v>100</v>
      </c>
      <c r="F4304" s="85" t="s">
        <v>122</v>
      </c>
      <c r="G4304" s="85" t="s">
        <v>123</v>
      </c>
      <c r="H4304" s="86" t="s">
        <v>118</v>
      </c>
      <c r="I4304" s="86">
        <v>45785</v>
      </c>
      <c r="J4304" s="87">
        <v>3642577.8600000003</v>
      </c>
    </row>
    <row r="4305" spans="1:10" x14ac:dyDescent="0.3">
      <c r="A4305" s="84" t="s">
        <v>9636</v>
      </c>
      <c r="B4305" s="85" t="s">
        <v>115</v>
      </c>
      <c r="C4305" s="85" t="s">
        <v>115</v>
      </c>
      <c r="D4305" s="85" t="s">
        <v>9637</v>
      </c>
      <c r="E4305" s="85" t="s">
        <v>100</v>
      </c>
      <c r="F4305" s="85" t="s">
        <v>122</v>
      </c>
      <c r="G4305" s="85" t="s">
        <v>914</v>
      </c>
      <c r="H4305" s="86" t="s">
        <v>118</v>
      </c>
      <c r="I4305" s="86">
        <v>45785</v>
      </c>
      <c r="J4305" s="87">
        <v>3109033.57</v>
      </c>
    </row>
    <row r="4306" spans="1:10" x14ac:dyDescent="0.3">
      <c r="A4306" s="84" t="s">
        <v>9638</v>
      </c>
      <c r="B4306" s="85" t="s">
        <v>145</v>
      </c>
      <c r="C4306" s="85" t="s">
        <v>145</v>
      </c>
      <c r="D4306" s="85" t="s">
        <v>9639</v>
      </c>
      <c r="E4306" s="85" t="s">
        <v>100</v>
      </c>
      <c r="F4306" s="85" t="s">
        <v>135</v>
      </c>
      <c r="G4306" s="85" t="s">
        <v>136</v>
      </c>
      <c r="H4306" s="86" t="s">
        <v>118</v>
      </c>
      <c r="I4306" s="86">
        <v>45970</v>
      </c>
      <c r="J4306" s="87">
        <v>3815673.5</v>
      </c>
    </row>
    <row r="4307" spans="1:10" ht="36" x14ac:dyDescent="0.3">
      <c r="A4307" s="84" t="s">
        <v>9640</v>
      </c>
      <c r="B4307" s="85" t="s">
        <v>145</v>
      </c>
      <c r="C4307" s="85" t="s">
        <v>145</v>
      </c>
      <c r="D4307" s="85" t="s">
        <v>9641</v>
      </c>
      <c r="E4307" s="85" t="s">
        <v>100</v>
      </c>
      <c r="F4307" s="85" t="s">
        <v>122</v>
      </c>
      <c r="G4307" s="85" t="s">
        <v>2429</v>
      </c>
      <c r="H4307" s="86" t="s">
        <v>118</v>
      </c>
      <c r="I4307" s="86">
        <v>45786</v>
      </c>
      <c r="J4307" s="87">
        <v>2559964.7200000002</v>
      </c>
    </row>
    <row r="4308" spans="1:10" x14ac:dyDescent="0.3">
      <c r="A4308" s="84" t="s">
        <v>9642</v>
      </c>
      <c r="B4308" s="85" t="s">
        <v>145</v>
      </c>
      <c r="C4308" s="85" t="s">
        <v>145</v>
      </c>
      <c r="D4308" s="85" t="s">
        <v>9643</v>
      </c>
      <c r="E4308" s="85" t="s">
        <v>100</v>
      </c>
      <c r="F4308" s="85" t="s">
        <v>100</v>
      </c>
      <c r="G4308" s="85" t="s">
        <v>100</v>
      </c>
      <c r="H4308" s="86" t="s">
        <v>118</v>
      </c>
      <c r="I4308" s="86">
        <v>44691</v>
      </c>
      <c r="J4308" s="87">
        <v>7775880</v>
      </c>
    </row>
    <row r="4309" spans="1:10" ht="24" x14ac:dyDescent="0.3">
      <c r="A4309" s="84" t="s">
        <v>9644</v>
      </c>
      <c r="B4309" s="85" t="s">
        <v>145</v>
      </c>
      <c r="C4309" s="85" t="s">
        <v>145</v>
      </c>
      <c r="D4309" s="85" t="s">
        <v>9645</v>
      </c>
      <c r="E4309" s="85" t="s">
        <v>100</v>
      </c>
      <c r="F4309" s="85" t="s">
        <v>196</v>
      </c>
      <c r="G4309" s="85" t="s">
        <v>3165</v>
      </c>
      <c r="H4309" s="86" t="s">
        <v>118</v>
      </c>
      <c r="I4309" s="86">
        <v>45056</v>
      </c>
      <c r="J4309" s="87">
        <v>5977743.8099999996</v>
      </c>
    </row>
    <row r="4310" spans="1:10" ht="36" x14ac:dyDescent="0.3">
      <c r="A4310" s="84" t="s">
        <v>9646</v>
      </c>
      <c r="B4310" s="85" t="s">
        <v>145</v>
      </c>
      <c r="C4310" s="85" t="s">
        <v>145</v>
      </c>
      <c r="D4310" s="85" t="s">
        <v>9647</v>
      </c>
      <c r="E4310" s="85" t="s">
        <v>100</v>
      </c>
      <c r="F4310" s="85" t="s">
        <v>492</v>
      </c>
      <c r="G4310" s="85" t="s">
        <v>3870</v>
      </c>
      <c r="H4310" s="86" t="s">
        <v>118</v>
      </c>
      <c r="I4310" s="86">
        <v>45607</v>
      </c>
      <c r="J4310" s="87">
        <v>5591001.9300000006</v>
      </c>
    </row>
    <row r="4311" spans="1:10" ht="24" x14ac:dyDescent="0.3">
      <c r="A4311" s="84" t="s">
        <v>9648</v>
      </c>
      <c r="B4311" s="85" t="s">
        <v>145</v>
      </c>
      <c r="C4311" s="85" t="s">
        <v>145</v>
      </c>
      <c r="D4311" s="85" t="s">
        <v>9649</v>
      </c>
      <c r="E4311" s="85" t="s">
        <v>100</v>
      </c>
      <c r="F4311" s="85" t="s">
        <v>122</v>
      </c>
      <c r="G4311" s="85" t="s">
        <v>583</v>
      </c>
      <c r="H4311" s="86" t="s">
        <v>118</v>
      </c>
      <c r="I4311" s="86">
        <v>45789</v>
      </c>
      <c r="J4311" s="87">
        <v>3291226.02</v>
      </c>
    </row>
    <row r="4312" spans="1:10" ht="24" x14ac:dyDescent="0.3">
      <c r="A4312" s="84" t="s">
        <v>9650</v>
      </c>
      <c r="B4312" s="85" t="s">
        <v>145</v>
      </c>
      <c r="C4312" s="85" t="s">
        <v>145</v>
      </c>
      <c r="D4312" s="85" t="s">
        <v>9651</v>
      </c>
      <c r="E4312" s="85" t="s">
        <v>100</v>
      </c>
      <c r="F4312" s="85" t="s">
        <v>577</v>
      </c>
      <c r="G4312" s="85" t="s">
        <v>578</v>
      </c>
      <c r="H4312" s="86" t="s">
        <v>118</v>
      </c>
      <c r="I4312" s="86">
        <v>45425</v>
      </c>
      <c r="J4312" s="87">
        <v>5795362.2199999988</v>
      </c>
    </row>
    <row r="4313" spans="1:10" ht="24" x14ac:dyDescent="0.3">
      <c r="A4313" s="84" t="s">
        <v>9652</v>
      </c>
      <c r="B4313" s="85" t="s">
        <v>115</v>
      </c>
      <c r="C4313" s="85" t="s">
        <v>115</v>
      </c>
      <c r="D4313" s="85" t="s">
        <v>9653</v>
      </c>
      <c r="E4313" s="85" t="s">
        <v>3145</v>
      </c>
      <c r="F4313" s="85" t="s">
        <v>100</v>
      </c>
      <c r="G4313" s="85" t="s">
        <v>100</v>
      </c>
      <c r="H4313" s="86" t="s">
        <v>118</v>
      </c>
      <c r="I4313" s="86">
        <v>45790</v>
      </c>
      <c r="J4313" s="87">
        <v>4733169.3599999994</v>
      </c>
    </row>
    <row r="4314" spans="1:10" ht="24" x14ac:dyDescent="0.3">
      <c r="A4314" s="84" t="s">
        <v>9654</v>
      </c>
      <c r="B4314" s="85" t="s">
        <v>145</v>
      </c>
      <c r="C4314" s="85" t="s">
        <v>145</v>
      </c>
      <c r="D4314" s="85" t="s">
        <v>9655</v>
      </c>
      <c r="E4314" s="85" t="s">
        <v>100</v>
      </c>
      <c r="F4314" s="85" t="s">
        <v>130</v>
      </c>
      <c r="G4314" s="85" t="s">
        <v>3156</v>
      </c>
      <c r="H4314" s="86" t="s">
        <v>118</v>
      </c>
      <c r="I4314" s="86">
        <v>45610</v>
      </c>
      <c r="J4314" s="87">
        <v>2739482.92</v>
      </c>
    </row>
    <row r="4315" spans="1:10" x14ac:dyDescent="0.3">
      <c r="A4315" s="84" t="s">
        <v>9656</v>
      </c>
      <c r="B4315" s="85" t="s">
        <v>145</v>
      </c>
      <c r="C4315" s="85" t="s">
        <v>145</v>
      </c>
      <c r="D4315" s="85" t="s">
        <v>9657</v>
      </c>
      <c r="E4315" s="85" t="s">
        <v>100</v>
      </c>
      <c r="F4315" s="85" t="s">
        <v>100</v>
      </c>
      <c r="G4315" s="85" t="s">
        <v>100</v>
      </c>
      <c r="H4315" s="86" t="s">
        <v>118</v>
      </c>
      <c r="I4315" s="86">
        <v>45450</v>
      </c>
      <c r="J4315" s="87">
        <v>209730</v>
      </c>
    </row>
    <row r="4316" spans="1:10" ht="36" x14ac:dyDescent="0.3">
      <c r="A4316" s="84" t="s">
        <v>9658</v>
      </c>
      <c r="B4316" s="85" t="s">
        <v>4453</v>
      </c>
      <c r="C4316" s="85" t="s">
        <v>4453</v>
      </c>
      <c r="D4316" s="85" t="s">
        <v>9659</v>
      </c>
      <c r="E4316" s="85" t="s">
        <v>100</v>
      </c>
      <c r="F4316" s="85" t="s">
        <v>162</v>
      </c>
      <c r="G4316" s="85" t="s">
        <v>4311</v>
      </c>
      <c r="H4316" s="86" t="s">
        <v>118</v>
      </c>
      <c r="I4316" s="86">
        <v>45791</v>
      </c>
      <c r="J4316" s="87">
        <v>2524747.9</v>
      </c>
    </row>
    <row r="4317" spans="1:10" ht="24" x14ac:dyDescent="0.3">
      <c r="A4317" s="84" t="s">
        <v>9660</v>
      </c>
      <c r="B4317" s="85" t="s">
        <v>4453</v>
      </c>
      <c r="C4317" s="85" t="s">
        <v>4453</v>
      </c>
      <c r="D4317" s="85" t="s">
        <v>9661</v>
      </c>
      <c r="E4317" s="85" t="s">
        <v>100</v>
      </c>
      <c r="F4317" s="85" t="s">
        <v>162</v>
      </c>
      <c r="G4317" s="85" t="s">
        <v>4311</v>
      </c>
      <c r="H4317" s="86" t="s">
        <v>118</v>
      </c>
      <c r="I4317" s="86">
        <v>45791</v>
      </c>
      <c r="J4317" s="87">
        <v>1503204.07</v>
      </c>
    </row>
    <row r="4318" spans="1:10" ht="36" x14ac:dyDescent="0.3">
      <c r="A4318" s="84" t="s">
        <v>9662</v>
      </c>
      <c r="B4318" s="85" t="s">
        <v>3937</v>
      </c>
      <c r="C4318" s="85" t="s">
        <v>3654</v>
      </c>
      <c r="D4318" s="85" t="s">
        <v>9663</v>
      </c>
      <c r="E4318" s="85" t="s">
        <v>100</v>
      </c>
      <c r="F4318" s="85" t="s">
        <v>122</v>
      </c>
      <c r="G4318" s="85" t="s">
        <v>611</v>
      </c>
      <c r="H4318" s="86" t="s">
        <v>118</v>
      </c>
      <c r="I4318" s="86">
        <v>45061</v>
      </c>
      <c r="J4318" s="87">
        <v>11600815.069999997</v>
      </c>
    </row>
    <row r="4319" spans="1:10" ht="24" x14ac:dyDescent="0.3">
      <c r="A4319" s="84" t="s">
        <v>9664</v>
      </c>
      <c r="B4319" s="85" t="s">
        <v>145</v>
      </c>
      <c r="C4319" s="85" t="s">
        <v>145</v>
      </c>
      <c r="D4319" s="85" t="s">
        <v>9665</v>
      </c>
      <c r="E4319" s="85" t="s">
        <v>100</v>
      </c>
      <c r="F4319" s="85" t="s">
        <v>3905</v>
      </c>
      <c r="G4319" s="85" t="s">
        <v>3906</v>
      </c>
      <c r="H4319" s="86" t="s">
        <v>118</v>
      </c>
      <c r="I4319" s="86">
        <v>45792</v>
      </c>
      <c r="J4319" s="87">
        <v>56421307.280000001</v>
      </c>
    </row>
    <row r="4320" spans="1:10" x14ac:dyDescent="0.3">
      <c r="A4320" s="84" t="s">
        <v>9666</v>
      </c>
      <c r="B4320" s="85" t="s">
        <v>145</v>
      </c>
      <c r="C4320" s="85" t="s">
        <v>145</v>
      </c>
      <c r="D4320" s="85" t="s">
        <v>9667</v>
      </c>
      <c r="E4320" s="85" t="s">
        <v>100</v>
      </c>
      <c r="F4320" s="85" t="s">
        <v>3905</v>
      </c>
      <c r="G4320" s="85" t="s">
        <v>3906</v>
      </c>
      <c r="H4320" s="86" t="s">
        <v>118</v>
      </c>
      <c r="I4320" s="86">
        <v>45792</v>
      </c>
      <c r="J4320" s="87">
        <v>34929743.310000002</v>
      </c>
    </row>
    <row r="4321" spans="1:10" ht="24" x14ac:dyDescent="0.3">
      <c r="A4321" s="84" t="s">
        <v>9668</v>
      </c>
      <c r="B4321" s="85" t="s">
        <v>145</v>
      </c>
      <c r="C4321" s="85" t="s">
        <v>145</v>
      </c>
      <c r="D4321" s="85" t="s">
        <v>9669</v>
      </c>
      <c r="E4321" s="85" t="s">
        <v>100</v>
      </c>
      <c r="F4321" s="85" t="s">
        <v>3905</v>
      </c>
      <c r="G4321" s="85" t="s">
        <v>3906</v>
      </c>
      <c r="H4321" s="86" t="s">
        <v>118</v>
      </c>
      <c r="I4321" s="86">
        <v>45797</v>
      </c>
      <c r="J4321" s="87">
        <v>86464127.969999999</v>
      </c>
    </row>
    <row r="4322" spans="1:10" ht="24" x14ac:dyDescent="0.3">
      <c r="A4322" s="84" t="s">
        <v>9670</v>
      </c>
      <c r="B4322" s="85" t="s">
        <v>145</v>
      </c>
      <c r="C4322" s="85" t="s">
        <v>145</v>
      </c>
      <c r="D4322" s="85" t="s">
        <v>9671</v>
      </c>
      <c r="E4322" s="85" t="s">
        <v>100</v>
      </c>
      <c r="F4322" s="85" t="s">
        <v>3905</v>
      </c>
      <c r="G4322" s="85" t="s">
        <v>3906</v>
      </c>
      <c r="H4322" s="86" t="s">
        <v>118</v>
      </c>
      <c r="I4322" s="86">
        <v>45797</v>
      </c>
      <c r="J4322" s="87">
        <v>16920716.080000002</v>
      </c>
    </row>
    <row r="4323" spans="1:10" ht="24" x14ac:dyDescent="0.3">
      <c r="A4323" s="84" t="s">
        <v>9672</v>
      </c>
      <c r="B4323" s="85" t="s">
        <v>145</v>
      </c>
      <c r="C4323" s="85" t="s">
        <v>145</v>
      </c>
      <c r="D4323" s="85" t="s">
        <v>9673</v>
      </c>
      <c r="E4323" s="85" t="s">
        <v>100</v>
      </c>
      <c r="F4323" s="85" t="s">
        <v>602</v>
      </c>
      <c r="G4323" s="85" t="s">
        <v>603</v>
      </c>
      <c r="H4323" s="86" t="s">
        <v>118</v>
      </c>
      <c r="I4323" s="86">
        <v>46162</v>
      </c>
      <c r="J4323" s="87">
        <v>3711925.83</v>
      </c>
    </row>
    <row r="4324" spans="1:10" ht="36" x14ac:dyDescent="0.3">
      <c r="A4324" s="84" t="s">
        <v>9674</v>
      </c>
      <c r="B4324" s="85" t="s">
        <v>115</v>
      </c>
      <c r="C4324" s="85" t="s">
        <v>115</v>
      </c>
      <c r="D4324" s="85" t="s">
        <v>9675</v>
      </c>
      <c r="E4324" s="85" t="s">
        <v>100</v>
      </c>
      <c r="F4324" s="85" t="s">
        <v>130</v>
      </c>
      <c r="G4324" s="85" t="s">
        <v>298</v>
      </c>
      <c r="H4324" s="86" t="s">
        <v>118</v>
      </c>
      <c r="I4324" s="86">
        <v>45798</v>
      </c>
      <c r="J4324" s="87">
        <v>5482733.2599999998</v>
      </c>
    </row>
    <row r="4325" spans="1:10" x14ac:dyDescent="0.3">
      <c r="A4325" s="84" t="s">
        <v>9676</v>
      </c>
      <c r="B4325" s="85" t="s">
        <v>145</v>
      </c>
      <c r="C4325" s="85" t="s">
        <v>145</v>
      </c>
      <c r="D4325" s="85" t="s">
        <v>9677</v>
      </c>
      <c r="E4325" s="85" t="s">
        <v>100</v>
      </c>
      <c r="F4325" s="85" t="s">
        <v>100</v>
      </c>
      <c r="G4325" s="85" t="s">
        <v>100</v>
      </c>
      <c r="H4325" s="86" t="s">
        <v>118</v>
      </c>
      <c r="I4325" s="86">
        <v>46074</v>
      </c>
      <c r="J4325" s="87">
        <v>1949184</v>
      </c>
    </row>
    <row r="4326" spans="1:10" ht="36" x14ac:dyDescent="0.3">
      <c r="A4326" s="84" t="s">
        <v>9678</v>
      </c>
      <c r="B4326" s="85" t="s">
        <v>145</v>
      </c>
      <c r="C4326" s="85" t="s">
        <v>145</v>
      </c>
      <c r="D4326" s="85" t="s">
        <v>9679</v>
      </c>
      <c r="E4326" s="85" t="s">
        <v>100</v>
      </c>
      <c r="F4326" s="85" t="s">
        <v>173</v>
      </c>
      <c r="G4326" s="85" t="s">
        <v>1001</v>
      </c>
      <c r="H4326" s="86" t="s">
        <v>118</v>
      </c>
      <c r="I4326" s="86">
        <v>45252</v>
      </c>
      <c r="J4326" s="87">
        <v>9185258.0500000007</v>
      </c>
    </row>
    <row r="4327" spans="1:10" ht="24" x14ac:dyDescent="0.3">
      <c r="A4327" s="84" t="s">
        <v>9680</v>
      </c>
      <c r="B4327" s="85" t="s">
        <v>145</v>
      </c>
      <c r="C4327" s="85" t="s">
        <v>145</v>
      </c>
      <c r="D4327" s="85" t="s">
        <v>9681</v>
      </c>
      <c r="E4327" s="85" t="s">
        <v>100</v>
      </c>
      <c r="F4327" s="85" t="s">
        <v>130</v>
      </c>
      <c r="G4327" s="85" t="s">
        <v>180</v>
      </c>
      <c r="H4327" s="86" t="s">
        <v>118</v>
      </c>
      <c r="I4327" s="86">
        <v>45435</v>
      </c>
      <c r="J4327" s="87">
        <v>2520839.13</v>
      </c>
    </row>
    <row r="4328" spans="1:10" ht="24" x14ac:dyDescent="0.3">
      <c r="A4328" s="84" t="s">
        <v>9682</v>
      </c>
      <c r="B4328" s="85" t="s">
        <v>145</v>
      </c>
      <c r="C4328" s="85" t="s">
        <v>145</v>
      </c>
      <c r="D4328" s="85" t="s">
        <v>9683</v>
      </c>
      <c r="E4328" s="85" t="s">
        <v>100</v>
      </c>
      <c r="F4328" s="85" t="s">
        <v>1159</v>
      </c>
      <c r="G4328" s="85" t="s">
        <v>1975</v>
      </c>
      <c r="H4328" s="86" t="s">
        <v>118</v>
      </c>
      <c r="I4328" s="86">
        <v>45800</v>
      </c>
      <c r="J4328" s="87">
        <v>1713705.6</v>
      </c>
    </row>
    <row r="4329" spans="1:10" ht="24" x14ac:dyDescent="0.3">
      <c r="A4329" s="84" t="s">
        <v>9684</v>
      </c>
      <c r="B4329" s="85" t="s">
        <v>145</v>
      </c>
      <c r="C4329" s="85" t="s">
        <v>145</v>
      </c>
      <c r="D4329" s="85" t="s">
        <v>9685</v>
      </c>
      <c r="E4329" s="85" t="s">
        <v>100</v>
      </c>
      <c r="F4329" s="85" t="s">
        <v>122</v>
      </c>
      <c r="G4329" s="85" t="s">
        <v>583</v>
      </c>
      <c r="H4329" s="86" t="s">
        <v>118</v>
      </c>
      <c r="I4329" s="86">
        <v>45070</v>
      </c>
      <c r="J4329" s="87">
        <v>8979749.4400000013</v>
      </c>
    </row>
    <row r="4330" spans="1:10" ht="24" x14ac:dyDescent="0.3">
      <c r="A4330" s="84" t="s">
        <v>9686</v>
      </c>
      <c r="B4330" s="85" t="s">
        <v>145</v>
      </c>
      <c r="C4330" s="85" t="s">
        <v>145</v>
      </c>
      <c r="D4330" s="85" t="s">
        <v>9687</v>
      </c>
      <c r="E4330" s="85" t="s">
        <v>100</v>
      </c>
      <c r="F4330" s="85" t="s">
        <v>100</v>
      </c>
      <c r="G4330" s="85" t="s">
        <v>100</v>
      </c>
      <c r="H4330" s="86" t="s">
        <v>118</v>
      </c>
      <c r="I4330" s="86">
        <v>45315</v>
      </c>
      <c r="J4330" s="87">
        <v>1414780</v>
      </c>
    </row>
    <row r="4331" spans="1:10" ht="24" x14ac:dyDescent="0.3">
      <c r="A4331" s="84" t="s">
        <v>9688</v>
      </c>
      <c r="B4331" s="85" t="s">
        <v>145</v>
      </c>
      <c r="C4331" s="85" t="s">
        <v>145</v>
      </c>
      <c r="D4331" s="85" t="s">
        <v>9689</v>
      </c>
      <c r="E4331" s="85" t="s">
        <v>100</v>
      </c>
      <c r="F4331" s="85" t="s">
        <v>100</v>
      </c>
      <c r="G4331" s="85" t="s">
        <v>100</v>
      </c>
      <c r="H4331" s="86" t="s">
        <v>118</v>
      </c>
      <c r="I4331" s="86">
        <v>45468</v>
      </c>
      <c r="J4331" s="87">
        <v>3677650</v>
      </c>
    </row>
    <row r="4332" spans="1:10" ht="24" x14ac:dyDescent="0.3">
      <c r="A4332" s="84" t="s">
        <v>9690</v>
      </c>
      <c r="B4332" s="85" t="s">
        <v>145</v>
      </c>
      <c r="C4332" s="85" t="s">
        <v>145</v>
      </c>
      <c r="D4332" s="85" t="s">
        <v>9691</v>
      </c>
      <c r="E4332" s="85" t="s">
        <v>100</v>
      </c>
      <c r="F4332" s="85" t="s">
        <v>6098</v>
      </c>
      <c r="G4332" s="85" t="s">
        <v>6099</v>
      </c>
      <c r="H4332" s="86" t="s">
        <v>118</v>
      </c>
      <c r="I4332" s="86">
        <v>45622</v>
      </c>
      <c r="J4332" s="87">
        <v>5940432.1700000009</v>
      </c>
    </row>
    <row r="4333" spans="1:10" ht="24" x14ac:dyDescent="0.3">
      <c r="A4333" s="84" t="s">
        <v>9692</v>
      </c>
      <c r="B4333" s="85" t="s">
        <v>145</v>
      </c>
      <c r="C4333" s="85" t="s">
        <v>145</v>
      </c>
      <c r="D4333" s="85" t="s">
        <v>9693</v>
      </c>
      <c r="E4333" s="85" t="s">
        <v>100</v>
      </c>
      <c r="F4333" s="85" t="s">
        <v>626</v>
      </c>
      <c r="G4333" s="85" t="s">
        <v>2380</v>
      </c>
      <c r="H4333" s="86" t="s">
        <v>118</v>
      </c>
      <c r="I4333" s="86">
        <v>45623</v>
      </c>
      <c r="J4333" s="87">
        <v>6995751.8600000013</v>
      </c>
    </row>
    <row r="4334" spans="1:10" ht="24" x14ac:dyDescent="0.3">
      <c r="A4334" s="84" t="s">
        <v>9694</v>
      </c>
      <c r="B4334" s="85" t="s">
        <v>115</v>
      </c>
      <c r="C4334" s="85" t="s">
        <v>115</v>
      </c>
      <c r="D4334" s="85" t="s">
        <v>9695</v>
      </c>
      <c r="E4334" s="85" t="s">
        <v>100</v>
      </c>
      <c r="F4334" s="85" t="s">
        <v>130</v>
      </c>
      <c r="G4334" s="85" t="s">
        <v>245</v>
      </c>
      <c r="H4334" s="86" t="s">
        <v>118</v>
      </c>
      <c r="I4334" s="86">
        <v>45804</v>
      </c>
      <c r="J4334" s="87">
        <v>15284207.590000002</v>
      </c>
    </row>
    <row r="4335" spans="1:10" ht="24" x14ac:dyDescent="0.3">
      <c r="A4335" s="84" t="s">
        <v>9696</v>
      </c>
      <c r="B4335" s="85" t="s">
        <v>145</v>
      </c>
      <c r="C4335" s="85" t="s">
        <v>145</v>
      </c>
      <c r="D4335" s="85" t="s">
        <v>9697</v>
      </c>
      <c r="E4335" s="85" t="s">
        <v>100</v>
      </c>
      <c r="F4335" s="85" t="s">
        <v>662</v>
      </c>
      <c r="G4335" s="85" t="s">
        <v>7737</v>
      </c>
      <c r="H4335" s="86" t="s">
        <v>118</v>
      </c>
      <c r="I4335" s="86">
        <v>45440</v>
      </c>
      <c r="J4335" s="87">
        <v>7588457.9700000007</v>
      </c>
    </row>
    <row r="4336" spans="1:10" ht="24" x14ac:dyDescent="0.3">
      <c r="A4336" s="84" t="s">
        <v>9698</v>
      </c>
      <c r="B4336" s="85" t="s">
        <v>145</v>
      </c>
      <c r="C4336" s="85" t="s">
        <v>145</v>
      </c>
      <c r="D4336" s="85" t="s">
        <v>9699</v>
      </c>
      <c r="E4336" s="85" t="s">
        <v>100</v>
      </c>
      <c r="F4336" s="85" t="s">
        <v>162</v>
      </c>
      <c r="G4336" s="85" t="s">
        <v>1763</v>
      </c>
      <c r="H4336" s="86" t="s">
        <v>118</v>
      </c>
      <c r="I4336" s="86">
        <v>45624</v>
      </c>
      <c r="J4336" s="87">
        <v>3141930.0999999996</v>
      </c>
    </row>
    <row r="4337" spans="1:10" x14ac:dyDescent="0.3">
      <c r="A4337" s="84" t="s">
        <v>9700</v>
      </c>
      <c r="B4337" s="85" t="s">
        <v>145</v>
      </c>
      <c r="C4337" s="85" t="s">
        <v>145</v>
      </c>
      <c r="D4337" s="85" t="s">
        <v>9701</v>
      </c>
      <c r="E4337" s="85" t="s">
        <v>100</v>
      </c>
      <c r="F4337" s="85" t="s">
        <v>100</v>
      </c>
      <c r="G4337" s="85" t="s">
        <v>100</v>
      </c>
      <c r="H4337" s="86" t="s">
        <v>118</v>
      </c>
      <c r="I4337" s="86">
        <v>45289</v>
      </c>
      <c r="J4337" s="87">
        <v>2678380</v>
      </c>
    </row>
    <row r="4338" spans="1:10" ht="24" x14ac:dyDescent="0.3">
      <c r="A4338" s="84" t="s">
        <v>9702</v>
      </c>
      <c r="B4338" s="85" t="s">
        <v>145</v>
      </c>
      <c r="C4338" s="85" t="s">
        <v>145</v>
      </c>
      <c r="D4338" s="85" t="s">
        <v>9703</v>
      </c>
      <c r="E4338" s="85" t="s">
        <v>100</v>
      </c>
      <c r="F4338" s="85" t="s">
        <v>151</v>
      </c>
      <c r="G4338" s="85" t="s">
        <v>501</v>
      </c>
      <c r="H4338" s="86" t="s">
        <v>118</v>
      </c>
      <c r="I4338" s="86">
        <v>45806</v>
      </c>
      <c r="J4338" s="87">
        <v>3020590.58</v>
      </c>
    </row>
    <row r="4339" spans="1:10" ht="60" x14ac:dyDescent="0.3">
      <c r="A4339" s="84" t="s">
        <v>9704</v>
      </c>
      <c r="B4339" s="85" t="s">
        <v>145</v>
      </c>
      <c r="C4339" s="85" t="s">
        <v>145</v>
      </c>
      <c r="D4339" s="85" t="s">
        <v>9705</v>
      </c>
      <c r="E4339" s="85" t="s">
        <v>5098</v>
      </c>
      <c r="F4339" s="85" t="s">
        <v>100</v>
      </c>
      <c r="G4339" s="85" t="s">
        <v>100</v>
      </c>
      <c r="H4339" s="86" t="s">
        <v>118</v>
      </c>
      <c r="I4339" s="86">
        <v>45898</v>
      </c>
      <c r="J4339" s="87">
        <v>24463575.759999998</v>
      </c>
    </row>
    <row r="4340" spans="1:10" ht="24" x14ac:dyDescent="0.3">
      <c r="A4340" s="84" t="s">
        <v>9706</v>
      </c>
      <c r="B4340" s="85" t="s">
        <v>145</v>
      </c>
      <c r="C4340" s="85" t="s">
        <v>145</v>
      </c>
      <c r="D4340" s="85" t="s">
        <v>9707</v>
      </c>
      <c r="E4340" s="85" t="s">
        <v>100</v>
      </c>
      <c r="F4340" s="85" t="s">
        <v>100</v>
      </c>
      <c r="G4340" s="85" t="s">
        <v>100</v>
      </c>
      <c r="H4340" s="86" t="s">
        <v>118</v>
      </c>
      <c r="I4340" s="86">
        <v>46020</v>
      </c>
      <c r="J4340" s="87">
        <v>4521230</v>
      </c>
    </row>
    <row r="4341" spans="1:10" ht="24" x14ac:dyDescent="0.3">
      <c r="A4341" s="84" t="s">
        <v>9708</v>
      </c>
      <c r="B4341" s="85" t="s">
        <v>4741</v>
      </c>
      <c r="C4341" s="85" t="s">
        <v>4741</v>
      </c>
      <c r="D4341" s="85" t="s">
        <v>9709</v>
      </c>
      <c r="E4341" s="85" t="s">
        <v>100</v>
      </c>
      <c r="F4341" s="85" t="s">
        <v>130</v>
      </c>
      <c r="G4341" s="85" t="s">
        <v>170</v>
      </c>
      <c r="H4341" s="86" t="s">
        <v>118</v>
      </c>
      <c r="I4341" s="86">
        <v>45807</v>
      </c>
      <c r="J4341" s="87">
        <v>13152132.77</v>
      </c>
    </row>
    <row r="4342" spans="1:10" ht="36" x14ac:dyDescent="0.3">
      <c r="A4342" s="84" t="s">
        <v>9710</v>
      </c>
      <c r="B4342" s="85" t="s">
        <v>7540</v>
      </c>
      <c r="C4342" s="85" t="s">
        <v>7540</v>
      </c>
      <c r="D4342" s="85" t="s">
        <v>9711</v>
      </c>
      <c r="E4342" s="85" t="s">
        <v>100</v>
      </c>
      <c r="F4342" s="85" t="s">
        <v>7860</v>
      </c>
      <c r="G4342" s="85" t="s">
        <v>7861</v>
      </c>
      <c r="H4342" s="86" t="s">
        <v>118</v>
      </c>
      <c r="I4342" s="86">
        <v>45807</v>
      </c>
      <c r="J4342" s="87">
        <v>6514305.5999999996</v>
      </c>
    </row>
    <row r="4343" spans="1:10" ht="36" x14ac:dyDescent="0.3">
      <c r="A4343" s="84" t="s">
        <v>9712</v>
      </c>
      <c r="B4343" s="85" t="s">
        <v>7540</v>
      </c>
      <c r="C4343" s="85" t="s">
        <v>7540</v>
      </c>
      <c r="D4343" s="85" t="s">
        <v>9713</v>
      </c>
      <c r="E4343" s="85" t="s">
        <v>5668</v>
      </c>
      <c r="F4343" s="85" t="s">
        <v>203</v>
      </c>
      <c r="G4343" s="85" t="s">
        <v>6980</v>
      </c>
      <c r="H4343" s="86" t="s">
        <v>118</v>
      </c>
      <c r="I4343" s="86">
        <v>45807</v>
      </c>
      <c r="J4343" s="87">
        <v>6934982.1099999994</v>
      </c>
    </row>
    <row r="4344" spans="1:10" x14ac:dyDescent="0.3">
      <c r="A4344" s="84" t="s">
        <v>9714</v>
      </c>
      <c r="B4344" s="85" t="s">
        <v>145</v>
      </c>
      <c r="C4344" s="85" t="s">
        <v>145</v>
      </c>
      <c r="D4344" s="85" t="s">
        <v>9715</v>
      </c>
      <c r="E4344" s="85" t="s">
        <v>100</v>
      </c>
      <c r="F4344" s="85" t="s">
        <v>100</v>
      </c>
      <c r="G4344" s="85" t="s">
        <v>100</v>
      </c>
      <c r="H4344" s="86" t="s">
        <v>118</v>
      </c>
      <c r="I4344" s="86">
        <v>44712</v>
      </c>
      <c r="J4344" s="87">
        <v>2650660</v>
      </c>
    </row>
    <row r="4345" spans="1:10" ht="24" x14ac:dyDescent="0.3">
      <c r="A4345" s="84" t="s">
        <v>9716</v>
      </c>
      <c r="B4345" s="85" t="s">
        <v>145</v>
      </c>
      <c r="C4345" s="85" t="s">
        <v>145</v>
      </c>
      <c r="D4345" s="85" t="s">
        <v>9717</v>
      </c>
      <c r="E4345" s="85" t="s">
        <v>100</v>
      </c>
      <c r="F4345" s="85" t="s">
        <v>878</v>
      </c>
      <c r="G4345" s="85" t="s">
        <v>3728</v>
      </c>
      <c r="H4345" s="86" t="s">
        <v>118</v>
      </c>
      <c r="I4345" s="86">
        <v>45443</v>
      </c>
      <c r="J4345" s="87">
        <v>2556516.77</v>
      </c>
    </row>
    <row r="4346" spans="1:10" ht="24" x14ac:dyDescent="0.3">
      <c r="A4346" s="84" t="s">
        <v>9718</v>
      </c>
      <c r="B4346" s="85" t="s">
        <v>145</v>
      </c>
      <c r="C4346" s="85" t="s">
        <v>145</v>
      </c>
      <c r="D4346" s="85" t="s">
        <v>9719</v>
      </c>
      <c r="E4346" s="85" t="s">
        <v>100</v>
      </c>
      <c r="F4346" s="85" t="s">
        <v>100</v>
      </c>
      <c r="G4346" s="85" t="s">
        <v>100</v>
      </c>
      <c r="H4346" s="86" t="s">
        <v>118</v>
      </c>
      <c r="I4346" s="86">
        <v>45460</v>
      </c>
      <c r="J4346" s="87">
        <v>63660</v>
      </c>
    </row>
    <row r="4347" spans="1:10" ht="24" x14ac:dyDescent="0.3">
      <c r="A4347" s="84" t="s">
        <v>9720</v>
      </c>
      <c r="B4347" s="85" t="s">
        <v>145</v>
      </c>
      <c r="C4347" s="85" t="s">
        <v>145</v>
      </c>
      <c r="D4347" s="85" t="s">
        <v>9721</v>
      </c>
      <c r="E4347" s="85" t="s">
        <v>9722</v>
      </c>
      <c r="F4347" s="85" t="s">
        <v>100</v>
      </c>
      <c r="G4347" s="85" t="s">
        <v>100</v>
      </c>
      <c r="H4347" s="86" t="s">
        <v>118</v>
      </c>
      <c r="I4347" s="86">
        <v>45992</v>
      </c>
      <c r="J4347" s="87">
        <v>13576265.370000001</v>
      </c>
    </row>
    <row r="4348" spans="1:10" ht="36" x14ac:dyDescent="0.3">
      <c r="A4348" s="84" t="s">
        <v>9723</v>
      </c>
      <c r="B4348" s="85" t="s">
        <v>145</v>
      </c>
      <c r="C4348" s="85" t="s">
        <v>145</v>
      </c>
      <c r="D4348" s="85" t="s">
        <v>9724</v>
      </c>
      <c r="E4348" s="85" t="s">
        <v>100</v>
      </c>
      <c r="F4348" s="85" t="s">
        <v>3905</v>
      </c>
      <c r="G4348" s="85" t="s">
        <v>3906</v>
      </c>
      <c r="H4348" s="86" t="s">
        <v>118</v>
      </c>
      <c r="I4348" s="86">
        <v>45810</v>
      </c>
      <c r="J4348" s="87">
        <v>89876316.810000002</v>
      </c>
    </row>
    <row r="4349" spans="1:10" ht="36" x14ac:dyDescent="0.3">
      <c r="A4349" s="84" t="s">
        <v>9725</v>
      </c>
      <c r="B4349" s="85" t="s">
        <v>4453</v>
      </c>
      <c r="C4349" s="85" t="s">
        <v>4453</v>
      </c>
      <c r="D4349" s="85" t="s">
        <v>9726</v>
      </c>
      <c r="E4349" s="85" t="s">
        <v>100</v>
      </c>
      <c r="F4349" s="85" t="s">
        <v>162</v>
      </c>
      <c r="G4349" s="85" t="s">
        <v>4311</v>
      </c>
      <c r="H4349" s="86" t="s">
        <v>118</v>
      </c>
      <c r="I4349" s="86">
        <v>45810</v>
      </c>
      <c r="J4349" s="87">
        <v>4393066.18</v>
      </c>
    </row>
    <row r="4350" spans="1:10" ht="24" x14ac:dyDescent="0.3">
      <c r="A4350" s="84" t="s">
        <v>9727</v>
      </c>
      <c r="B4350" s="85" t="s">
        <v>4453</v>
      </c>
      <c r="C4350" s="85" t="s">
        <v>4453</v>
      </c>
      <c r="D4350" s="85" t="s">
        <v>9728</v>
      </c>
      <c r="E4350" s="85" t="s">
        <v>100</v>
      </c>
      <c r="F4350" s="85" t="s">
        <v>162</v>
      </c>
      <c r="G4350" s="85" t="s">
        <v>4311</v>
      </c>
      <c r="H4350" s="86" t="s">
        <v>118</v>
      </c>
      <c r="I4350" s="86">
        <v>45810</v>
      </c>
      <c r="J4350" s="87">
        <v>2402320.7999999998</v>
      </c>
    </row>
    <row r="4351" spans="1:10" ht="36" x14ac:dyDescent="0.3">
      <c r="A4351" s="84" t="s">
        <v>9729</v>
      </c>
      <c r="B4351" s="85" t="s">
        <v>115</v>
      </c>
      <c r="C4351" s="85" t="s">
        <v>115</v>
      </c>
      <c r="D4351" s="85" t="s">
        <v>9730</v>
      </c>
      <c r="E4351" s="85" t="s">
        <v>1729</v>
      </c>
      <c r="F4351" s="85" t="s">
        <v>100</v>
      </c>
      <c r="G4351" s="85" t="s">
        <v>100</v>
      </c>
      <c r="H4351" s="86" t="s">
        <v>118</v>
      </c>
      <c r="I4351" s="86">
        <v>45810</v>
      </c>
      <c r="J4351" s="87">
        <v>15468447.450000001</v>
      </c>
    </row>
    <row r="4352" spans="1:10" ht="24" x14ac:dyDescent="0.3">
      <c r="A4352" s="84" t="s">
        <v>9731</v>
      </c>
      <c r="B4352" s="85" t="s">
        <v>145</v>
      </c>
      <c r="C4352" s="85" t="s">
        <v>145</v>
      </c>
      <c r="D4352" s="85" t="s">
        <v>9732</v>
      </c>
      <c r="E4352" s="85" t="s">
        <v>100</v>
      </c>
      <c r="F4352" s="85" t="s">
        <v>100</v>
      </c>
      <c r="G4352" s="85" t="s">
        <v>100</v>
      </c>
      <c r="H4352" s="86" t="s">
        <v>118</v>
      </c>
      <c r="I4352" s="86">
        <v>45233</v>
      </c>
      <c r="J4352" s="87">
        <v>3398640</v>
      </c>
    </row>
    <row r="4353" spans="1:10" x14ac:dyDescent="0.3">
      <c r="A4353" s="84" t="s">
        <v>9733</v>
      </c>
      <c r="B4353" s="85" t="s">
        <v>145</v>
      </c>
      <c r="C4353" s="85" t="s">
        <v>145</v>
      </c>
      <c r="D4353" s="85" t="s">
        <v>9734</v>
      </c>
      <c r="E4353" s="85" t="s">
        <v>100</v>
      </c>
      <c r="F4353" s="85" t="s">
        <v>1284</v>
      </c>
      <c r="G4353" s="85" t="s">
        <v>3085</v>
      </c>
      <c r="H4353" s="86" t="s">
        <v>118</v>
      </c>
      <c r="I4353" s="86">
        <v>45446</v>
      </c>
      <c r="J4353" s="87">
        <v>1357894.93</v>
      </c>
    </row>
    <row r="4354" spans="1:10" ht="24" x14ac:dyDescent="0.3">
      <c r="A4354" s="84" t="s">
        <v>9735</v>
      </c>
      <c r="B4354" s="85" t="s">
        <v>145</v>
      </c>
      <c r="C4354" s="85" t="s">
        <v>145</v>
      </c>
      <c r="D4354" s="85" t="s">
        <v>9736</v>
      </c>
      <c r="E4354" s="85" t="s">
        <v>100</v>
      </c>
      <c r="F4354" s="85" t="s">
        <v>162</v>
      </c>
      <c r="G4354" s="85" t="s">
        <v>1763</v>
      </c>
      <c r="H4354" s="86" t="s">
        <v>118</v>
      </c>
      <c r="I4354" s="86">
        <v>45568</v>
      </c>
      <c r="J4354" s="87">
        <v>2450443.2399999998</v>
      </c>
    </row>
    <row r="4355" spans="1:10" ht="24" x14ac:dyDescent="0.3">
      <c r="A4355" s="84" t="s">
        <v>9737</v>
      </c>
      <c r="B4355" s="85" t="s">
        <v>145</v>
      </c>
      <c r="C4355" s="85" t="s">
        <v>145</v>
      </c>
      <c r="D4355" s="85" t="s">
        <v>9738</v>
      </c>
      <c r="E4355" s="85" t="s">
        <v>5140</v>
      </c>
      <c r="F4355" s="85" t="s">
        <v>100</v>
      </c>
      <c r="G4355" s="85" t="s">
        <v>100</v>
      </c>
      <c r="H4355" s="86" t="s">
        <v>118</v>
      </c>
      <c r="I4355" s="86">
        <v>45447</v>
      </c>
      <c r="J4355" s="87">
        <v>199839721.61000001</v>
      </c>
    </row>
    <row r="4356" spans="1:10" ht="24" x14ac:dyDescent="0.3">
      <c r="A4356" s="84" t="s">
        <v>9739</v>
      </c>
      <c r="B4356" s="85" t="s">
        <v>188</v>
      </c>
      <c r="C4356" s="85" t="s">
        <v>188</v>
      </c>
      <c r="D4356" s="85" t="s">
        <v>9740</v>
      </c>
      <c r="E4356" s="85" t="s">
        <v>100</v>
      </c>
      <c r="F4356" s="85" t="s">
        <v>4196</v>
      </c>
      <c r="G4356" s="85" t="s">
        <v>9741</v>
      </c>
      <c r="H4356" s="86" t="s">
        <v>118</v>
      </c>
      <c r="I4356" s="86">
        <v>45448</v>
      </c>
      <c r="J4356" s="87">
        <v>31434695.289999995</v>
      </c>
    </row>
    <row r="4357" spans="1:10" ht="24" x14ac:dyDescent="0.3">
      <c r="A4357" s="84" t="s">
        <v>9742</v>
      </c>
      <c r="B4357" s="85" t="s">
        <v>145</v>
      </c>
      <c r="C4357" s="85" t="s">
        <v>145</v>
      </c>
      <c r="D4357" s="85" t="s">
        <v>9743</v>
      </c>
      <c r="E4357" s="85" t="s">
        <v>100</v>
      </c>
      <c r="F4357" s="85" t="s">
        <v>100</v>
      </c>
      <c r="G4357" s="85" t="s">
        <v>100</v>
      </c>
      <c r="H4357" s="86" t="s">
        <v>118</v>
      </c>
      <c r="I4357" s="86">
        <v>45601</v>
      </c>
      <c r="J4357" s="87">
        <v>3149560</v>
      </c>
    </row>
    <row r="4358" spans="1:10" ht="24" x14ac:dyDescent="0.3">
      <c r="A4358" s="84" t="s">
        <v>9744</v>
      </c>
      <c r="B4358" s="85" t="s">
        <v>145</v>
      </c>
      <c r="C4358" s="85" t="s">
        <v>145</v>
      </c>
      <c r="D4358" s="85" t="s">
        <v>9745</v>
      </c>
      <c r="E4358" s="85" t="s">
        <v>100</v>
      </c>
      <c r="F4358" s="85" t="s">
        <v>100</v>
      </c>
      <c r="G4358" s="85" t="s">
        <v>100</v>
      </c>
      <c r="H4358" s="86" t="s">
        <v>118</v>
      </c>
      <c r="I4358" s="86">
        <v>45874</v>
      </c>
      <c r="J4358" s="87">
        <v>252570</v>
      </c>
    </row>
    <row r="4359" spans="1:10" ht="24" x14ac:dyDescent="0.3">
      <c r="A4359" s="84" t="s">
        <v>9746</v>
      </c>
      <c r="B4359" s="85" t="s">
        <v>145</v>
      </c>
      <c r="C4359" s="85" t="s">
        <v>145</v>
      </c>
      <c r="D4359" s="85" t="s">
        <v>9747</v>
      </c>
      <c r="E4359" s="85" t="s">
        <v>100</v>
      </c>
      <c r="F4359" s="85" t="s">
        <v>100</v>
      </c>
      <c r="G4359" s="85" t="s">
        <v>100</v>
      </c>
      <c r="H4359" s="86" t="s">
        <v>118</v>
      </c>
      <c r="I4359" s="86">
        <v>45205</v>
      </c>
      <c r="J4359" s="87">
        <v>3350460</v>
      </c>
    </row>
    <row r="4360" spans="1:10" ht="36" x14ac:dyDescent="0.3">
      <c r="A4360" s="84" t="s">
        <v>9748</v>
      </c>
      <c r="B4360" s="85" t="s">
        <v>188</v>
      </c>
      <c r="C4360" s="85" t="s">
        <v>188</v>
      </c>
      <c r="D4360" s="85" t="s">
        <v>9749</v>
      </c>
      <c r="E4360" s="85" t="s">
        <v>100</v>
      </c>
      <c r="F4360" s="85" t="s">
        <v>158</v>
      </c>
      <c r="G4360" s="85" t="s">
        <v>6350</v>
      </c>
      <c r="H4360" s="86" t="s">
        <v>118</v>
      </c>
      <c r="I4360" s="86">
        <v>45449</v>
      </c>
      <c r="J4360" s="87">
        <v>1219220.6400000001</v>
      </c>
    </row>
    <row r="4361" spans="1:10" ht="24" x14ac:dyDescent="0.3">
      <c r="A4361" s="84" t="s">
        <v>9750</v>
      </c>
      <c r="B4361" s="85" t="s">
        <v>188</v>
      </c>
      <c r="C4361" s="85" t="s">
        <v>188</v>
      </c>
      <c r="D4361" s="85" t="s">
        <v>9751</v>
      </c>
      <c r="E4361" s="85" t="s">
        <v>100</v>
      </c>
      <c r="F4361" s="85" t="s">
        <v>158</v>
      </c>
      <c r="G4361" s="85" t="s">
        <v>6350</v>
      </c>
      <c r="H4361" s="86" t="s">
        <v>118</v>
      </c>
      <c r="I4361" s="86">
        <v>45449</v>
      </c>
      <c r="J4361" s="87">
        <v>2033471.04</v>
      </c>
    </row>
    <row r="4362" spans="1:10" ht="24" x14ac:dyDescent="0.3">
      <c r="A4362" s="84" t="s">
        <v>9752</v>
      </c>
      <c r="B4362" s="85" t="s">
        <v>188</v>
      </c>
      <c r="C4362" s="85" t="s">
        <v>188</v>
      </c>
      <c r="D4362" s="85" t="s">
        <v>9753</v>
      </c>
      <c r="E4362" s="85" t="s">
        <v>100</v>
      </c>
      <c r="F4362" s="85" t="s">
        <v>9754</v>
      </c>
      <c r="G4362" s="85" t="s">
        <v>9755</v>
      </c>
      <c r="H4362" s="86" t="s">
        <v>118</v>
      </c>
      <c r="I4362" s="86">
        <v>45449</v>
      </c>
      <c r="J4362" s="87">
        <v>2524267.88</v>
      </c>
    </row>
    <row r="4363" spans="1:10" ht="24" x14ac:dyDescent="0.3">
      <c r="A4363" s="84" t="s">
        <v>9756</v>
      </c>
      <c r="B4363" s="85" t="s">
        <v>188</v>
      </c>
      <c r="C4363" s="85" t="s">
        <v>188</v>
      </c>
      <c r="D4363" s="85" t="s">
        <v>9757</v>
      </c>
      <c r="E4363" s="85" t="s">
        <v>100</v>
      </c>
      <c r="F4363" s="85" t="s">
        <v>158</v>
      </c>
      <c r="G4363" s="85" t="s">
        <v>6350</v>
      </c>
      <c r="H4363" s="86" t="s">
        <v>118</v>
      </c>
      <c r="I4363" s="86">
        <v>45449</v>
      </c>
      <c r="J4363" s="87">
        <v>1182523.44</v>
      </c>
    </row>
    <row r="4364" spans="1:10" x14ac:dyDescent="0.3">
      <c r="A4364" s="84" t="s">
        <v>9758</v>
      </c>
      <c r="B4364" s="85" t="s">
        <v>188</v>
      </c>
      <c r="C4364" s="85" t="s">
        <v>188</v>
      </c>
      <c r="D4364" s="85" t="s">
        <v>9759</v>
      </c>
      <c r="E4364" s="85" t="s">
        <v>100</v>
      </c>
      <c r="F4364" s="85" t="s">
        <v>158</v>
      </c>
      <c r="G4364" s="85" t="s">
        <v>6350</v>
      </c>
      <c r="H4364" s="86" t="s">
        <v>118</v>
      </c>
      <c r="I4364" s="86">
        <v>45449</v>
      </c>
      <c r="J4364" s="87">
        <v>2145103.6800000002</v>
      </c>
    </row>
    <row r="4365" spans="1:10" ht="24" x14ac:dyDescent="0.3">
      <c r="A4365" s="84" t="s">
        <v>9760</v>
      </c>
      <c r="B4365" s="85" t="s">
        <v>188</v>
      </c>
      <c r="C4365" s="85" t="s">
        <v>188</v>
      </c>
      <c r="D4365" s="85" t="s">
        <v>9761</v>
      </c>
      <c r="E4365" s="85" t="s">
        <v>100</v>
      </c>
      <c r="F4365" s="85" t="s">
        <v>158</v>
      </c>
      <c r="G4365" s="85" t="s">
        <v>6350</v>
      </c>
      <c r="H4365" s="86" t="s">
        <v>118</v>
      </c>
      <c r="I4365" s="86">
        <v>45449</v>
      </c>
      <c r="J4365" s="87">
        <v>1886371.44</v>
      </c>
    </row>
    <row r="4366" spans="1:10" ht="24" x14ac:dyDescent="0.3">
      <c r="A4366" s="84" t="s">
        <v>9762</v>
      </c>
      <c r="B4366" s="85" t="s">
        <v>188</v>
      </c>
      <c r="C4366" s="85" t="s">
        <v>188</v>
      </c>
      <c r="D4366" s="85" t="s">
        <v>9763</v>
      </c>
      <c r="E4366" s="85" t="s">
        <v>100</v>
      </c>
      <c r="F4366" s="85" t="s">
        <v>158</v>
      </c>
      <c r="G4366" s="85" t="s">
        <v>6350</v>
      </c>
      <c r="H4366" s="86" t="s">
        <v>118</v>
      </c>
      <c r="I4366" s="86">
        <v>45449</v>
      </c>
      <c r="J4366" s="87">
        <v>1838926.92</v>
      </c>
    </row>
    <row r="4367" spans="1:10" x14ac:dyDescent="0.3">
      <c r="A4367" s="84" t="s">
        <v>9764</v>
      </c>
      <c r="B4367" s="85" t="s">
        <v>145</v>
      </c>
      <c r="C4367" s="85" t="s">
        <v>145</v>
      </c>
      <c r="D4367" s="85" t="s">
        <v>9765</v>
      </c>
      <c r="E4367" s="85" t="s">
        <v>100</v>
      </c>
      <c r="F4367" s="85" t="s">
        <v>100</v>
      </c>
      <c r="G4367" s="85" t="s">
        <v>100</v>
      </c>
      <c r="H4367" s="86" t="s">
        <v>118</v>
      </c>
      <c r="I4367" s="86">
        <v>45418</v>
      </c>
      <c r="J4367" s="87">
        <v>1316090</v>
      </c>
    </row>
    <row r="4368" spans="1:10" ht="36" x14ac:dyDescent="0.3">
      <c r="A4368" s="84" t="s">
        <v>9766</v>
      </c>
      <c r="B4368" s="85" t="s">
        <v>145</v>
      </c>
      <c r="C4368" s="85" t="s">
        <v>145</v>
      </c>
      <c r="D4368" s="85" t="s">
        <v>9767</v>
      </c>
      <c r="E4368" s="85" t="s">
        <v>100</v>
      </c>
      <c r="F4368" s="85" t="s">
        <v>122</v>
      </c>
      <c r="G4368" s="85" t="s">
        <v>583</v>
      </c>
      <c r="H4368" s="86" t="s">
        <v>118</v>
      </c>
      <c r="I4368" s="86">
        <v>45814</v>
      </c>
      <c r="J4368" s="87">
        <v>7041601.8699999992</v>
      </c>
    </row>
    <row r="4369" spans="1:10" ht="36" x14ac:dyDescent="0.3">
      <c r="A4369" s="84" t="s">
        <v>9768</v>
      </c>
      <c r="B4369" s="85" t="s">
        <v>145</v>
      </c>
      <c r="C4369" s="85" t="s">
        <v>145</v>
      </c>
      <c r="D4369" s="85" t="s">
        <v>9769</v>
      </c>
      <c r="E4369" s="85" t="s">
        <v>100</v>
      </c>
      <c r="F4369" s="85" t="s">
        <v>4151</v>
      </c>
      <c r="G4369" s="85" t="s">
        <v>4152</v>
      </c>
      <c r="H4369" s="86" t="s">
        <v>118</v>
      </c>
      <c r="I4369" s="86">
        <v>45084</v>
      </c>
      <c r="J4369" s="87">
        <v>11038608.629999997</v>
      </c>
    </row>
    <row r="4370" spans="1:10" ht="24" x14ac:dyDescent="0.3">
      <c r="A4370" s="84" t="s">
        <v>9770</v>
      </c>
      <c r="B4370" s="85" t="s">
        <v>145</v>
      </c>
      <c r="C4370" s="85" t="s">
        <v>145</v>
      </c>
      <c r="D4370" s="85" t="s">
        <v>9771</v>
      </c>
      <c r="E4370" s="85" t="s">
        <v>100</v>
      </c>
      <c r="F4370" s="85" t="s">
        <v>130</v>
      </c>
      <c r="G4370" s="85" t="s">
        <v>180</v>
      </c>
      <c r="H4370" s="86" t="s">
        <v>118</v>
      </c>
      <c r="I4370" s="86">
        <v>46181</v>
      </c>
      <c r="J4370" s="87">
        <v>1711365.8800000001</v>
      </c>
    </row>
    <row r="4371" spans="1:10" x14ac:dyDescent="0.3">
      <c r="A4371" s="84" t="s">
        <v>9772</v>
      </c>
      <c r="B4371" s="85" t="s">
        <v>145</v>
      </c>
      <c r="C4371" s="85" t="s">
        <v>145</v>
      </c>
      <c r="D4371" s="85" t="s">
        <v>9773</v>
      </c>
      <c r="E4371" s="85" t="s">
        <v>100</v>
      </c>
      <c r="F4371" s="85" t="s">
        <v>203</v>
      </c>
      <c r="G4371" s="85" t="s">
        <v>1170</v>
      </c>
      <c r="H4371" s="86" t="s">
        <v>118</v>
      </c>
      <c r="I4371" s="86">
        <v>45817</v>
      </c>
      <c r="J4371" s="87">
        <v>1974607.68</v>
      </c>
    </row>
    <row r="4372" spans="1:10" x14ac:dyDescent="0.3">
      <c r="A4372" s="84" t="s">
        <v>9774</v>
      </c>
      <c r="B4372" s="85" t="s">
        <v>145</v>
      </c>
      <c r="C4372" s="85" t="s">
        <v>145</v>
      </c>
      <c r="D4372" s="85" t="s">
        <v>9775</v>
      </c>
      <c r="E4372" s="85" t="s">
        <v>100</v>
      </c>
      <c r="F4372" s="85" t="s">
        <v>100</v>
      </c>
      <c r="G4372" s="85" t="s">
        <v>100</v>
      </c>
      <c r="H4372" s="86" t="s">
        <v>118</v>
      </c>
      <c r="I4372" s="86">
        <v>45482</v>
      </c>
      <c r="J4372" s="87">
        <v>1831940</v>
      </c>
    </row>
    <row r="4373" spans="1:10" x14ac:dyDescent="0.3">
      <c r="A4373" s="84" t="s">
        <v>9776</v>
      </c>
      <c r="B4373" s="85" t="s">
        <v>145</v>
      </c>
      <c r="C4373" s="85" t="s">
        <v>145</v>
      </c>
      <c r="D4373" s="85" t="s">
        <v>9777</v>
      </c>
      <c r="E4373" s="85" t="s">
        <v>100</v>
      </c>
      <c r="F4373" s="85" t="s">
        <v>100</v>
      </c>
      <c r="G4373" s="85" t="s">
        <v>100</v>
      </c>
      <c r="H4373" s="86" t="s">
        <v>118</v>
      </c>
      <c r="I4373" s="86">
        <v>45513</v>
      </c>
      <c r="J4373" s="87">
        <v>1372540</v>
      </c>
    </row>
    <row r="4374" spans="1:10" ht="36" x14ac:dyDescent="0.3">
      <c r="A4374" s="84" t="s">
        <v>9778</v>
      </c>
      <c r="B4374" s="85" t="s">
        <v>145</v>
      </c>
      <c r="C4374" s="85" t="s">
        <v>145</v>
      </c>
      <c r="D4374" s="85" t="s">
        <v>9779</v>
      </c>
      <c r="E4374" s="85" t="s">
        <v>100</v>
      </c>
      <c r="F4374" s="85" t="s">
        <v>100</v>
      </c>
      <c r="G4374" s="85" t="s">
        <v>100</v>
      </c>
      <c r="H4374" s="86" t="s">
        <v>118</v>
      </c>
      <c r="I4374" s="86">
        <v>45817</v>
      </c>
      <c r="J4374" s="87">
        <v>18252274.910000004</v>
      </c>
    </row>
    <row r="4375" spans="1:10" ht="24" x14ac:dyDescent="0.3">
      <c r="A4375" s="84" t="s">
        <v>9780</v>
      </c>
      <c r="B4375" s="85" t="s">
        <v>145</v>
      </c>
      <c r="C4375" s="85" t="s">
        <v>145</v>
      </c>
      <c r="D4375" s="85" t="s">
        <v>9781</v>
      </c>
      <c r="E4375" s="85" t="s">
        <v>100</v>
      </c>
      <c r="F4375" s="85" t="s">
        <v>492</v>
      </c>
      <c r="G4375" s="85" t="s">
        <v>635</v>
      </c>
      <c r="H4375" s="86" t="s">
        <v>118</v>
      </c>
      <c r="I4375" s="86">
        <v>45453</v>
      </c>
      <c r="J4375" s="87">
        <v>8394598.6899999976</v>
      </c>
    </row>
    <row r="4376" spans="1:10" ht="24" x14ac:dyDescent="0.3">
      <c r="A4376" s="84" t="s">
        <v>9782</v>
      </c>
      <c r="B4376" s="85" t="s">
        <v>145</v>
      </c>
      <c r="C4376" s="85" t="s">
        <v>145</v>
      </c>
      <c r="D4376" s="85" t="s">
        <v>9783</v>
      </c>
      <c r="E4376" s="85" t="s">
        <v>100</v>
      </c>
      <c r="F4376" s="85" t="s">
        <v>130</v>
      </c>
      <c r="G4376" s="85" t="s">
        <v>9784</v>
      </c>
      <c r="H4376" s="86" t="s">
        <v>118</v>
      </c>
      <c r="I4376" s="86">
        <v>45636</v>
      </c>
      <c r="J4376" s="87">
        <v>3306865.1599999997</v>
      </c>
    </row>
    <row r="4377" spans="1:10" ht="24" x14ac:dyDescent="0.3">
      <c r="A4377" s="84" t="s">
        <v>9785</v>
      </c>
      <c r="B4377" s="85" t="s">
        <v>145</v>
      </c>
      <c r="C4377" s="85" t="s">
        <v>145</v>
      </c>
      <c r="D4377" s="85" t="s">
        <v>9786</v>
      </c>
      <c r="E4377" s="85" t="s">
        <v>100</v>
      </c>
      <c r="F4377" s="85" t="s">
        <v>100</v>
      </c>
      <c r="G4377" s="85" t="s">
        <v>100</v>
      </c>
      <c r="H4377" s="86" t="s">
        <v>118</v>
      </c>
      <c r="I4377" s="86">
        <v>45476</v>
      </c>
      <c r="J4377" s="87">
        <v>18000</v>
      </c>
    </row>
    <row r="4378" spans="1:10" ht="24" x14ac:dyDescent="0.3">
      <c r="A4378" s="84" t="s">
        <v>9787</v>
      </c>
      <c r="B4378" s="85" t="s">
        <v>145</v>
      </c>
      <c r="C4378" s="85" t="s">
        <v>145</v>
      </c>
      <c r="D4378" s="85" t="s">
        <v>9788</v>
      </c>
      <c r="E4378" s="85" t="s">
        <v>100</v>
      </c>
      <c r="F4378" s="85" t="s">
        <v>100</v>
      </c>
      <c r="G4378" s="85" t="s">
        <v>100</v>
      </c>
      <c r="H4378" s="86" t="s">
        <v>118</v>
      </c>
      <c r="I4378" s="86">
        <v>45636</v>
      </c>
      <c r="J4378" s="87">
        <v>3240260</v>
      </c>
    </row>
    <row r="4379" spans="1:10" x14ac:dyDescent="0.3">
      <c r="A4379" s="84" t="s">
        <v>9789</v>
      </c>
      <c r="B4379" s="85" t="s">
        <v>145</v>
      </c>
      <c r="C4379" s="85" t="s">
        <v>145</v>
      </c>
      <c r="D4379" s="85" t="s">
        <v>9790</v>
      </c>
      <c r="E4379" s="85" t="s">
        <v>100</v>
      </c>
      <c r="F4379" s="85" t="s">
        <v>225</v>
      </c>
      <c r="G4379" s="85" t="s">
        <v>226</v>
      </c>
      <c r="H4379" s="86" t="s">
        <v>118</v>
      </c>
      <c r="I4379" s="86">
        <v>45271</v>
      </c>
      <c r="J4379" s="87">
        <v>4098887.17</v>
      </c>
    </row>
    <row r="4380" spans="1:10" x14ac:dyDescent="0.3">
      <c r="A4380" s="84" t="s">
        <v>9791</v>
      </c>
      <c r="B4380" s="85" t="s">
        <v>145</v>
      </c>
      <c r="C4380" s="85" t="s">
        <v>145</v>
      </c>
      <c r="D4380" s="85" t="s">
        <v>9792</v>
      </c>
      <c r="E4380" s="85" t="s">
        <v>100</v>
      </c>
      <c r="F4380" s="85" t="s">
        <v>336</v>
      </c>
      <c r="G4380" s="85" t="s">
        <v>1529</v>
      </c>
      <c r="H4380" s="86" t="s">
        <v>118</v>
      </c>
      <c r="I4380" s="86">
        <v>46002</v>
      </c>
      <c r="J4380" s="87">
        <v>3591656.5199999996</v>
      </c>
    </row>
    <row r="4381" spans="1:10" ht="24" x14ac:dyDescent="0.3">
      <c r="A4381" s="84" t="s">
        <v>9793</v>
      </c>
      <c r="B4381" s="85" t="s">
        <v>145</v>
      </c>
      <c r="C4381" s="85" t="s">
        <v>145</v>
      </c>
      <c r="D4381" s="85" t="s">
        <v>9794</v>
      </c>
      <c r="E4381" s="85" t="s">
        <v>100</v>
      </c>
      <c r="F4381" s="85" t="s">
        <v>100</v>
      </c>
      <c r="G4381" s="85" t="s">
        <v>100</v>
      </c>
      <c r="H4381" s="86" t="s">
        <v>118</v>
      </c>
      <c r="I4381" s="86">
        <v>45303</v>
      </c>
      <c r="J4381" s="87">
        <v>2963140</v>
      </c>
    </row>
    <row r="4382" spans="1:10" ht="24" x14ac:dyDescent="0.3">
      <c r="A4382" s="84" t="s">
        <v>9795</v>
      </c>
      <c r="B4382" s="85" t="s">
        <v>145</v>
      </c>
      <c r="C4382" s="85" t="s">
        <v>145</v>
      </c>
      <c r="D4382" s="85" t="s">
        <v>9796</v>
      </c>
      <c r="E4382" s="85" t="s">
        <v>100</v>
      </c>
      <c r="F4382" s="85" t="s">
        <v>2006</v>
      </c>
      <c r="G4382" s="85" t="s">
        <v>2007</v>
      </c>
      <c r="H4382" s="86" t="s">
        <v>118</v>
      </c>
      <c r="I4382" s="86">
        <v>45455</v>
      </c>
      <c r="J4382" s="87">
        <v>10170352.920000002</v>
      </c>
    </row>
    <row r="4383" spans="1:10" x14ac:dyDescent="0.3">
      <c r="A4383" s="84" t="s">
        <v>9797</v>
      </c>
      <c r="B4383" s="85" t="s">
        <v>145</v>
      </c>
      <c r="C4383" s="85" t="s">
        <v>145</v>
      </c>
      <c r="D4383" s="85" t="s">
        <v>9798</v>
      </c>
      <c r="E4383" s="85" t="s">
        <v>100</v>
      </c>
      <c r="F4383" s="85" t="s">
        <v>100</v>
      </c>
      <c r="G4383" s="85" t="s">
        <v>100</v>
      </c>
      <c r="H4383" s="86" t="s">
        <v>118</v>
      </c>
      <c r="I4383" s="86">
        <v>46003</v>
      </c>
      <c r="J4383" s="87">
        <v>2047130</v>
      </c>
    </row>
    <row r="4384" spans="1:10" ht="24" x14ac:dyDescent="0.3">
      <c r="A4384" s="84" t="s">
        <v>9799</v>
      </c>
      <c r="B4384" s="85" t="s">
        <v>145</v>
      </c>
      <c r="C4384" s="85" t="s">
        <v>145</v>
      </c>
      <c r="D4384" s="85" t="s">
        <v>9800</v>
      </c>
      <c r="E4384" s="85" t="s">
        <v>100</v>
      </c>
      <c r="F4384" s="85" t="s">
        <v>122</v>
      </c>
      <c r="G4384" s="85" t="s">
        <v>1290</v>
      </c>
      <c r="H4384" s="86" t="s">
        <v>118</v>
      </c>
      <c r="I4384" s="86">
        <v>45456</v>
      </c>
      <c r="J4384" s="87">
        <v>9235952.9199999999</v>
      </c>
    </row>
    <row r="4385" spans="1:10" ht="36" x14ac:dyDescent="0.3">
      <c r="A4385" s="84" t="s">
        <v>9801</v>
      </c>
      <c r="B4385" s="85" t="s">
        <v>145</v>
      </c>
      <c r="C4385" s="85" t="s">
        <v>145</v>
      </c>
      <c r="D4385" s="85" t="s">
        <v>9802</v>
      </c>
      <c r="E4385" s="85" t="s">
        <v>100</v>
      </c>
      <c r="F4385" s="85" t="s">
        <v>122</v>
      </c>
      <c r="G4385" s="85" t="s">
        <v>583</v>
      </c>
      <c r="H4385" s="86" t="s">
        <v>118</v>
      </c>
      <c r="I4385" s="86">
        <v>45456</v>
      </c>
      <c r="J4385" s="87">
        <v>10897846.559999999</v>
      </c>
    </row>
    <row r="4386" spans="1:10" ht="36" x14ac:dyDescent="0.3">
      <c r="A4386" s="84" t="s">
        <v>9803</v>
      </c>
      <c r="B4386" s="85" t="s">
        <v>8742</v>
      </c>
      <c r="C4386" s="85" t="s">
        <v>8742</v>
      </c>
      <c r="D4386" s="85" t="s">
        <v>9804</v>
      </c>
      <c r="E4386" s="85" t="s">
        <v>100</v>
      </c>
      <c r="F4386" s="85" t="s">
        <v>130</v>
      </c>
      <c r="G4386" s="85" t="s">
        <v>2641</v>
      </c>
      <c r="H4386" s="86" t="s">
        <v>118</v>
      </c>
      <c r="I4386" s="86">
        <v>45456</v>
      </c>
      <c r="J4386" s="87">
        <v>15912133.659999996</v>
      </c>
    </row>
    <row r="4387" spans="1:10" ht="24" x14ac:dyDescent="0.3">
      <c r="A4387" s="84" t="s">
        <v>9805</v>
      </c>
      <c r="B4387" s="85" t="s">
        <v>145</v>
      </c>
      <c r="C4387" s="85" t="s">
        <v>145</v>
      </c>
      <c r="D4387" s="85" t="s">
        <v>9806</v>
      </c>
      <c r="E4387" s="85" t="s">
        <v>100</v>
      </c>
      <c r="F4387" s="85" t="s">
        <v>1266</v>
      </c>
      <c r="G4387" s="85" t="s">
        <v>1267</v>
      </c>
      <c r="H4387" s="86" t="s">
        <v>118</v>
      </c>
      <c r="I4387" s="86">
        <v>45639</v>
      </c>
      <c r="J4387" s="87">
        <v>6348000</v>
      </c>
    </row>
    <row r="4388" spans="1:10" ht="36" x14ac:dyDescent="0.3">
      <c r="A4388" s="84" t="s">
        <v>9807</v>
      </c>
      <c r="B4388" s="85" t="s">
        <v>145</v>
      </c>
      <c r="C4388" s="85" t="s">
        <v>145</v>
      </c>
      <c r="D4388" s="85" t="s">
        <v>9808</v>
      </c>
      <c r="E4388" s="85" t="s">
        <v>100</v>
      </c>
      <c r="F4388" s="85" t="s">
        <v>130</v>
      </c>
      <c r="G4388" s="85" t="s">
        <v>440</v>
      </c>
      <c r="H4388" s="86" t="s">
        <v>118</v>
      </c>
      <c r="I4388" s="86">
        <v>45457</v>
      </c>
      <c r="J4388" s="87">
        <v>5309138.51</v>
      </c>
    </row>
    <row r="4389" spans="1:10" ht="24" x14ac:dyDescent="0.3">
      <c r="A4389" s="84" t="s">
        <v>9809</v>
      </c>
      <c r="B4389" s="85" t="s">
        <v>145</v>
      </c>
      <c r="C4389" s="85" t="s">
        <v>145</v>
      </c>
      <c r="D4389" s="85" t="s">
        <v>9810</v>
      </c>
      <c r="E4389" s="85" t="s">
        <v>100</v>
      </c>
      <c r="F4389" s="85" t="s">
        <v>158</v>
      </c>
      <c r="G4389" s="85" t="s">
        <v>1537</v>
      </c>
      <c r="H4389" s="86" t="s">
        <v>118</v>
      </c>
      <c r="I4389" s="86">
        <v>45457</v>
      </c>
      <c r="J4389" s="87">
        <v>8405659.379999999</v>
      </c>
    </row>
    <row r="4390" spans="1:10" x14ac:dyDescent="0.3">
      <c r="A4390" s="84" t="s">
        <v>9811</v>
      </c>
      <c r="B4390" s="85" t="s">
        <v>145</v>
      </c>
      <c r="C4390" s="85" t="s">
        <v>145</v>
      </c>
      <c r="D4390" s="85" t="s">
        <v>9812</v>
      </c>
      <c r="E4390" s="85" t="s">
        <v>100</v>
      </c>
      <c r="F4390" s="85" t="s">
        <v>100</v>
      </c>
      <c r="G4390" s="85" t="s">
        <v>100</v>
      </c>
      <c r="H4390" s="86" t="s">
        <v>118</v>
      </c>
      <c r="I4390" s="86">
        <v>45457</v>
      </c>
      <c r="J4390" s="87">
        <v>4138550</v>
      </c>
    </row>
    <row r="4391" spans="1:10" ht="24" x14ac:dyDescent="0.3">
      <c r="A4391" s="84" t="s">
        <v>9813</v>
      </c>
      <c r="B4391" s="85" t="s">
        <v>145</v>
      </c>
      <c r="C4391" s="85" t="s">
        <v>145</v>
      </c>
      <c r="D4391" s="85" t="s">
        <v>9814</v>
      </c>
      <c r="E4391" s="85" t="s">
        <v>100</v>
      </c>
      <c r="F4391" s="85" t="s">
        <v>162</v>
      </c>
      <c r="G4391" s="85" t="s">
        <v>163</v>
      </c>
      <c r="H4391" s="86" t="s">
        <v>118</v>
      </c>
      <c r="I4391" s="86">
        <v>45093</v>
      </c>
      <c r="J4391" s="87">
        <v>5632597.6799999997</v>
      </c>
    </row>
    <row r="4392" spans="1:10" ht="36" x14ac:dyDescent="0.3">
      <c r="A4392" s="84" t="s">
        <v>9815</v>
      </c>
      <c r="B4392" s="85" t="s">
        <v>4453</v>
      </c>
      <c r="C4392" s="85" t="s">
        <v>4453</v>
      </c>
      <c r="D4392" s="85" t="s">
        <v>9816</v>
      </c>
      <c r="E4392" s="85" t="s">
        <v>100</v>
      </c>
      <c r="F4392" s="85" t="s">
        <v>416</v>
      </c>
      <c r="G4392" s="85" t="s">
        <v>3210</v>
      </c>
      <c r="H4392" s="86" t="s">
        <v>118</v>
      </c>
      <c r="I4392" s="86">
        <v>45093</v>
      </c>
      <c r="J4392" s="87">
        <v>5007142</v>
      </c>
    </row>
    <row r="4393" spans="1:10" ht="24" x14ac:dyDescent="0.3">
      <c r="A4393" s="84" t="s">
        <v>9817</v>
      </c>
      <c r="B4393" s="85" t="s">
        <v>4453</v>
      </c>
      <c r="C4393" s="85" t="s">
        <v>4453</v>
      </c>
      <c r="D4393" s="85" t="s">
        <v>9818</v>
      </c>
      <c r="E4393" s="85" t="s">
        <v>100</v>
      </c>
      <c r="F4393" s="85" t="s">
        <v>218</v>
      </c>
      <c r="G4393" s="85" t="s">
        <v>1014</v>
      </c>
      <c r="H4393" s="86" t="s">
        <v>118</v>
      </c>
      <c r="I4393" s="86">
        <v>45093</v>
      </c>
      <c r="J4393" s="87">
        <v>8128127.7699999996</v>
      </c>
    </row>
    <row r="4394" spans="1:10" ht="48" x14ac:dyDescent="0.3">
      <c r="A4394" s="84" t="s">
        <v>9819</v>
      </c>
      <c r="B4394" s="85" t="s">
        <v>4453</v>
      </c>
      <c r="C4394" s="85" t="s">
        <v>4453</v>
      </c>
      <c r="D4394" s="85" t="s">
        <v>9820</v>
      </c>
      <c r="E4394" s="85" t="s">
        <v>100</v>
      </c>
      <c r="F4394" s="85" t="s">
        <v>218</v>
      </c>
      <c r="G4394" s="85" t="s">
        <v>1014</v>
      </c>
      <c r="H4394" s="86" t="s">
        <v>118</v>
      </c>
      <c r="I4394" s="86">
        <v>45093</v>
      </c>
      <c r="J4394" s="87">
        <v>8137054</v>
      </c>
    </row>
    <row r="4395" spans="1:10" ht="36" x14ac:dyDescent="0.3">
      <c r="A4395" s="84" t="s">
        <v>9821</v>
      </c>
      <c r="B4395" s="85" t="s">
        <v>120</v>
      </c>
      <c r="C4395" s="85" t="s">
        <v>120</v>
      </c>
      <c r="D4395" s="85" t="s">
        <v>9822</v>
      </c>
      <c r="E4395" s="85" t="s">
        <v>100</v>
      </c>
      <c r="F4395" s="85" t="s">
        <v>1284</v>
      </c>
      <c r="G4395" s="85" t="s">
        <v>9823</v>
      </c>
      <c r="H4395" s="86" t="s">
        <v>118</v>
      </c>
      <c r="I4395" s="86">
        <v>45642</v>
      </c>
      <c r="J4395" s="87">
        <v>6463820.6699999999</v>
      </c>
    </row>
    <row r="4396" spans="1:10" ht="24" x14ac:dyDescent="0.3">
      <c r="A4396" s="84" t="s">
        <v>9824</v>
      </c>
      <c r="B4396" s="85" t="s">
        <v>145</v>
      </c>
      <c r="C4396" s="85" t="s">
        <v>145</v>
      </c>
      <c r="D4396" s="85" t="s">
        <v>9825</v>
      </c>
      <c r="E4396" s="85" t="s">
        <v>100</v>
      </c>
      <c r="F4396" s="85" t="s">
        <v>2132</v>
      </c>
      <c r="G4396" s="85" t="s">
        <v>9826</v>
      </c>
      <c r="H4396" s="86" t="s">
        <v>118</v>
      </c>
      <c r="I4396" s="86">
        <v>46007</v>
      </c>
      <c r="J4396" s="87">
        <v>2859965.92</v>
      </c>
    </row>
    <row r="4397" spans="1:10" x14ac:dyDescent="0.3">
      <c r="A4397" s="84" t="s">
        <v>9827</v>
      </c>
      <c r="B4397" s="85" t="s">
        <v>145</v>
      </c>
      <c r="C4397" s="85" t="s">
        <v>145</v>
      </c>
      <c r="D4397" s="85" t="s">
        <v>9828</v>
      </c>
      <c r="E4397" s="85" t="s">
        <v>167</v>
      </c>
      <c r="F4397" s="85" t="s">
        <v>100</v>
      </c>
      <c r="G4397" s="85" t="s">
        <v>100</v>
      </c>
      <c r="H4397" s="86" t="s">
        <v>118</v>
      </c>
      <c r="I4397" s="86">
        <v>45460</v>
      </c>
      <c r="J4397" s="87">
        <v>8223156.3500000015</v>
      </c>
    </row>
    <row r="4398" spans="1:10" ht="36" x14ac:dyDescent="0.3">
      <c r="A4398" s="84" t="s">
        <v>9829</v>
      </c>
      <c r="B4398" s="85" t="s">
        <v>8742</v>
      </c>
      <c r="C4398" s="85" t="s">
        <v>8742</v>
      </c>
      <c r="D4398" s="85" t="s">
        <v>9830</v>
      </c>
      <c r="E4398" s="85" t="s">
        <v>100</v>
      </c>
      <c r="F4398" s="85" t="s">
        <v>122</v>
      </c>
      <c r="G4398" s="85" t="s">
        <v>3456</v>
      </c>
      <c r="H4398" s="86" t="s">
        <v>118</v>
      </c>
      <c r="I4398" s="86">
        <v>45461</v>
      </c>
      <c r="J4398" s="87">
        <v>26492886.530000001</v>
      </c>
    </row>
    <row r="4399" spans="1:10" ht="36" x14ac:dyDescent="0.3">
      <c r="A4399" s="84" t="s">
        <v>9831</v>
      </c>
      <c r="B4399" s="85" t="s">
        <v>8742</v>
      </c>
      <c r="C4399" s="85" t="s">
        <v>8742</v>
      </c>
      <c r="D4399" s="85" t="s">
        <v>9832</v>
      </c>
      <c r="E4399" s="85" t="s">
        <v>7999</v>
      </c>
      <c r="F4399" s="85" t="s">
        <v>100</v>
      </c>
      <c r="G4399" s="85" t="s">
        <v>100</v>
      </c>
      <c r="H4399" s="86" t="s">
        <v>118</v>
      </c>
      <c r="I4399" s="86">
        <v>45461</v>
      </c>
      <c r="J4399" s="87">
        <v>23691895.229999997</v>
      </c>
    </row>
    <row r="4400" spans="1:10" ht="48" x14ac:dyDescent="0.3">
      <c r="A4400" s="84" t="s">
        <v>9833</v>
      </c>
      <c r="B4400" s="85" t="s">
        <v>145</v>
      </c>
      <c r="C4400" s="85" t="s">
        <v>145</v>
      </c>
      <c r="D4400" s="85" t="s">
        <v>9834</v>
      </c>
      <c r="E4400" s="85" t="s">
        <v>100</v>
      </c>
      <c r="F4400" s="85" t="s">
        <v>301</v>
      </c>
      <c r="G4400" s="85" t="s">
        <v>9835</v>
      </c>
      <c r="H4400" s="86" t="s">
        <v>118</v>
      </c>
      <c r="I4400" s="86">
        <v>45826</v>
      </c>
      <c r="J4400" s="87">
        <v>1833395.7000000004</v>
      </c>
    </row>
    <row r="4401" spans="1:10" ht="36" x14ac:dyDescent="0.3">
      <c r="A4401" s="84" t="s">
        <v>9836</v>
      </c>
      <c r="B4401" s="85" t="s">
        <v>145</v>
      </c>
      <c r="C4401" s="85" t="s">
        <v>145</v>
      </c>
      <c r="D4401" s="85" t="s">
        <v>9837</v>
      </c>
      <c r="E4401" s="85" t="s">
        <v>9838</v>
      </c>
      <c r="F4401" s="85" t="s">
        <v>100</v>
      </c>
      <c r="G4401" s="85" t="s">
        <v>100</v>
      </c>
      <c r="H4401" s="86" t="s">
        <v>118</v>
      </c>
      <c r="I4401" s="86">
        <v>45826</v>
      </c>
      <c r="J4401" s="87">
        <v>4224562.96</v>
      </c>
    </row>
    <row r="4402" spans="1:10" x14ac:dyDescent="0.3">
      <c r="A4402" s="84" t="s">
        <v>9839</v>
      </c>
      <c r="B4402" s="85" t="s">
        <v>145</v>
      </c>
      <c r="C4402" s="85" t="s">
        <v>145</v>
      </c>
      <c r="D4402" s="85" t="s">
        <v>9840</v>
      </c>
      <c r="E4402" s="85" t="s">
        <v>100</v>
      </c>
      <c r="F4402" s="85" t="s">
        <v>100</v>
      </c>
      <c r="G4402" s="85" t="s">
        <v>100</v>
      </c>
      <c r="H4402" s="86" t="s">
        <v>118</v>
      </c>
      <c r="I4402" s="86">
        <v>45979</v>
      </c>
      <c r="J4402" s="87">
        <v>924720</v>
      </c>
    </row>
    <row r="4403" spans="1:10" ht="24" x14ac:dyDescent="0.3">
      <c r="A4403" s="84" t="s">
        <v>9841</v>
      </c>
      <c r="B4403" s="85" t="s">
        <v>4453</v>
      </c>
      <c r="C4403" s="85" t="s">
        <v>4453</v>
      </c>
      <c r="D4403" s="85" t="s">
        <v>9842</v>
      </c>
      <c r="E4403" s="85" t="s">
        <v>100</v>
      </c>
      <c r="F4403" s="85" t="s">
        <v>158</v>
      </c>
      <c r="G4403" s="85" t="s">
        <v>385</v>
      </c>
      <c r="H4403" s="86" t="s">
        <v>118</v>
      </c>
      <c r="I4403" s="86">
        <v>45096</v>
      </c>
      <c r="J4403" s="87">
        <v>7996743.7800000003</v>
      </c>
    </row>
    <row r="4404" spans="1:10" ht="24" x14ac:dyDescent="0.3">
      <c r="A4404" s="84" t="s">
        <v>9843</v>
      </c>
      <c r="B4404" s="85" t="s">
        <v>145</v>
      </c>
      <c r="C4404" s="85" t="s">
        <v>145</v>
      </c>
      <c r="D4404" s="85" t="s">
        <v>9844</v>
      </c>
      <c r="E4404" s="85" t="s">
        <v>100</v>
      </c>
      <c r="F4404" s="85" t="s">
        <v>100</v>
      </c>
      <c r="G4404" s="85" t="s">
        <v>100</v>
      </c>
      <c r="H4404" s="86" t="s">
        <v>118</v>
      </c>
      <c r="I4404" s="86">
        <v>45096</v>
      </c>
      <c r="J4404" s="87">
        <v>14319360</v>
      </c>
    </row>
    <row r="4405" spans="1:10" ht="36" x14ac:dyDescent="0.3">
      <c r="A4405" s="84" t="s">
        <v>9845</v>
      </c>
      <c r="B4405" s="85" t="s">
        <v>145</v>
      </c>
      <c r="C4405" s="85" t="s">
        <v>145</v>
      </c>
      <c r="D4405" s="85" t="s">
        <v>9846</v>
      </c>
      <c r="E4405" s="85" t="s">
        <v>100</v>
      </c>
      <c r="F4405" s="85" t="s">
        <v>130</v>
      </c>
      <c r="G4405" s="85" t="s">
        <v>6152</v>
      </c>
      <c r="H4405" s="86" t="s">
        <v>118</v>
      </c>
      <c r="I4405" s="86">
        <v>45462</v>
      </c>
      <c r="J4405" s="87">
        <v>3223967.32</v>
      </c>
    </row>
    <row r="4406" spans="1:10" ht="36" x14ac:dyDescent="0.3">
      <c r="A4406" s="84" t="s">
        <v>9847</v>
      </c>
      <c r="B4406" s="85" t="s">
        <v>7540</v>
      </c>
      <c r="C4406" s="85" t="s">
        <v>7540</v>
      </c>
      <c r="D4406" s="85" t="s">
        <v>9848</v>
      </c>
      <c r="E4406" s="85" t="s">
        <v>6468</v>
      </c>
      <c r="F4406" s="85" t="s">
        <v>342</v>
      </c>
      <c r="G4406" s="85" t="s">
        <v>343</v>
      </c>
      <c r="H4406" s="86" t="s">
        <v>118</v>
      </c>
      <c r="I4406" s="86">
        <v>45462</v>
      </c>
      <c r="J4406" s="87">
        <v>7008531.7199999988</v>
      </c>
    </row>
    <row r="4407" spans="1:10" x14ac:dyDescent="0.3">
      <c r="A4407" s="84" t="s">
        <v>9849</v>
      </c>
      <c r="B4407" s="85" t="s">
        <v>145</v>
      </c>
      <c r="C4407" s="85" t="s">
        <v>145</v>
      </c>
      <c r="D4407" s="85" t="s">
        <v>9850</v>
      </c>
      <c r="E4407" s="85" t="s">
        <v>100</v>
      </c>
      <c r="F4407" s="85" t="s">
        <v>868</v>
      </c>
      <c r="G4407" s="85" t="s">
        <v>2356</v>
      </c>
      <c r="H4407" s="86" t="s">
        <v>118</v>
      </c>
      <c r="I4407" s="86">
        <v>45646</v>
      </c>
      <c r="J4407" s="87">
        <v>3102189.5</v>
      </c>
    </row>
    <row r="4408" spans="1:10" x14ac:dyDescent="0.3">
      <c r="A4408" s="84" t="s">
        <v>9851</v>
      </c>
      <c r="B4408" s="85" t="s">
        <v>145</v>
      </c>
      <c r="C4408" s="85" t="s">
        <v>145</v>
      </c>
      <c r="D4408" s="85" t="s">
        <v>9852</v>
      </c>
      <c r="E4408" s="85" t="s">
        <v>100</v>
      </c>
      <c r="F4408" s="85" t="s">
        <v>3297</v>
      </c>
      <c r="G4408" s="85" t="s">
        <v>3709</v>
      </c>
      <c r="H4408" s="86" t="s">
        <v>118</v>
      </c>
      <c r="I4408" s="86">
        <v>45646</v>
      </c>
      <c r="J4408" s="87">
        <v>8215610.3899999987</v>
      </c>
    </row>
    <row r="4409" spans="1:10" ht="36" x14ac:dyDescent="0.3">
      <c r="A4409" s="84" t="s">
        <v>9853</v>
      </c>
      <c r="B4409" s="85" t="s">
        <v>6509</v>
      </c>
      <c r="C4409" s="85" t="s">
        <v>6509</v>
      </c>
      <c r="D4409" s="85" t="s">
        <v>9854</v>
      </c>
      <c r="E4409" s="85" t="s">
        <v>100</v>
      </c>
      <c r="F4409" s="85" t="s">
        <v>314</v>
      </c>
      <c r="G4409" s="85" t="s">
        <v>786</v>
      </c>
      <c r="H4409" s="86" t="s">
        <v>118</v>
      </c>
      <c r="I4409" s="86">
        <v>45098</v>
      </c>
      <c r="J4409" s="87">
        <v>5351711.4000000004</v>
      </c>
    </row>
    <row r="4410" spans="1:10" ht="36" x14ac:dyDescent="0.3">
      <c r="A4410" s="84" t="s">
        <v>9855</v>
      </c>
      <c r="B4410" s="85" t="s">
        <v>6509</v>
      </c>
      <c r="C4410" s="85" t="s">
        <v>6509</v>
      </c>
      <c r="D4410" s="85" t="s">
        <v>9856</v>
      </c>
      <c r="E4410" s="85" t="s">
        <v>100</v>
      </c>
      <c r="F4410" s="85" t="s">
        <v>314</v>
      </c>
      <c r="G4410" s="85" t="s">
        <v>315</v>
      </c>
      <c r="H4410" s="86" t="s">
        <v>118</v>
      </c>
      <c r="I4410" s="86">
        <v>45098</v>
      </c>
      <c r="J4410" s="87">
        <v>10051608.450000001</v>
      </c>
    </row>
    <row r="4411" spans="1:10" ht="24" x14ac:dyDescent="0.3">
      <c r="A4411" s="84" t="s">
        <v>9857</v>
      </c>
      <c r="B4411" s="85" t="s">
        <v>4275</v>
      </c>
      <c r="C4411" s="85" t="s">
        <v>8742</v>
      </c>
      <c r="D4411" s="85" t="s">
        <v>9858</v>
      </c>
      <c r="E4411" s="85" t="s">
        <v>100</v>
      </c>
      <c r="F4411" s="85" t="s">
        <v>130</v>
      </c>
      <c r="G4411" s="85" t="s">
        <v>3595</v>
      </c>
      <c r="H4411" s="86" t="s">
        <v>118</v>
      </c>
      <c r="I4411" s="86">
        <v>45464</v>
      </c>
      <c r="J4411" s="87">
        <v>12754701.91</v>
      </c>
    </row>
    <row r="4412" spans="1:10" x14ac:dyDescent="0.3">
      <c r="A4412" s="84" t="s">
        <v>9859</v>
      </c>
      <c r="B4412" s="85" t="s">
        <v>145</v>
      </c>
      <c r="C4412" s="85" t="s">
        <v>145</v>
      </c>
      <c r="D4412" s="85" t="s">
        <v>9860</v>
      </c>
      <c r="E4412" s="85" t="s">
        <v>100</v>
      </c>
      <c r="F4412" s="85" t="s">
        <v>416</v>
      </c>
      <c r="G4412" s="85" t="s">
        <v>417</v>
      </c>
      <c r="H4412" s="86" t="s">
        <v>118</v>
      </c>
      <c r="I4412" s="86">
        <v>46013</v>
      </c>
      <c r="J4412" s="87">
        <v>2378534.67</v>
      </c>
    </row>
    <row r="4413" spans="1:10" ht="24" x14ac:dyDescent="0.3">
      <c r="A4413" s="84" t="s">
        <v>9861</v>
      </c>
      <c r="B4413" s="85" t="s">
        <v>7540</v>
      </c>
      <c r="C4413" s="85" t="s">
        <v>7540</v>
      </c>
      <c r="D4413" s="85" t="s">
        <v>9862</v>
      </c>
      <c r="E4413" s="85" t="s">
        <v>7999</v>
      </c>
      <c r="F4413" s="85" t="s">
        <v>100</v>
      </c>
      <c r="G4413" s="85" t="s">
        <v>100</v>
      </c>
      <c r="H4413" s="86" t="s">
        <v>118</v>
      </c>
      <c r="I4413" s="86">
        <v>45831</v>
      </c>
      <c r="J4413" s="87">
        <v>8186211.669999999</v>
      </c>
    </row>
    <row r="4414" spans="1:10" ht="36" x14ac:dyDescent="0.3">
      <c r="A4414" s="84" t="s">
        <v>9863</v>
      </c>
      <c r="B4414" s="85" t="s">
        <v>7540</v>
      </c>
      <c r="C4414" s="85" t="s">
        <v>7540</v>
      </c>
      <c r="D4414" s="85" t="s">
        <v>9864</v>
      </c>
      <c r="E4414" s="85" t="s">
        <v>100</v>
      </c>
      <c r="F4414" s="85" t="s">
        <v>203</v>
      </c>
      <c r="G4414" s="85" t="s">
        <v>6997</v>
      </c>
      <c r="H4414" s="86" t="s">
        <v>118</v>
      </c>
      <c r="I4414" s="86">
        <v>45831</v>
      </c>
      <c r="J4414" s="87">
        <v>8132921.4399999995</v>
      </c>
    </row>
    <row r="4415" spans="1:10" x14ac:dyDescent="0.3">
      <c r="A4415" s="84" t="s">
        <v>9865</v>
      </c>
      <c r="B4415" s="85" t="s">
        <v>145</v>
      </c>
      <c r="C4415" s="85" t="s">
        <v>145</v>
      </c>
      <c r="D4415" s="85" t="s">
        <v>9866</v>
      </c>
      <c r="E4415" s="85" t="s">
        <v>100</v>
      </c>
      <c r="F4415" s="85" t="s">
        <v>130</v>
      </c>
      <c r="G4415" s="85" t="s">
        <v>1130</v>
      </c>
      <c r="H4415" s="86" t="s">
        <v>118</v>
      </c>
      <c r="I4415" s="86">
        <v>45467</v>
      </c>
      <c r="J4415" s="87">
        <v>2239384.92</v>
      </c>
    </row>
    <row r="4416" spans="1:10" ht="36" x14ac:dyDescent="0.3">
      <c r="A4416" s="84" t="s">
        <v>9867</v>
      </c>
      <c r="B4416" s="85" t="s">
        <v>145</v>
      </c>
      <c r="C4416" s="85" t="s">
        <v>145</v>
      </c>
      <c r="D4416" s="85" t="s">
        <v>9868</v>
      </c>
      <c r="E4416" s="85" t="s">
        <v>100</v>
      </c>
      <c r="F4416" s="85" t="s">
        <v>830</v>
      </c>
      <c r="G4416" s="85" t="s">
        <v>831</v>
      </c>
      <c r="H4416" s="86" t="s">
        <v>118</v>
      </c>
      <c r="I4416" s="86">
        <v>45467</v>
      </c>
      <c r="J4416" s="87">
        <v>8317199.2000000011</v>
      </c>
    </row>
    <row r="4417" spans="1:10" ht="24" x14ac:dyDescent="0.3">
      <c r="A4417" s="84" t="s">
        <v>9869</v>
      </c>
      <c r="B4417" s="85" t="s">
        <v>145</v>
      </c>
      <c r="C4417" s="85" t="s">
        <v>145</v>
      </c>
      <c r="D4417" s="85" t="s">
        <v>9870</v>
      </c>
      <c r="E4417" s="85" t="s">
        <v>100</v>
      </c>
      <c r="F4417" s="85" t="s">
        <v>122</v>
      </c>
      <c r="G4417" s="85" t="s">
        <v>583</v>
      </c>
      <c r="H4417" s="86" t="s">
        <v>118</v>
      </c>
      <c r="I4417" s="86">
        <v>45467</v>
      </c>
      <c r="J4417" s="87">
        <v>10881027.949999999</v>
      </c>
    </row>
    <row r="4418" spans="1:10" x14ac:dyDescent="0.3">
      <c r="A4418" s="84" t="s">
        <v>9871</v>
      </c>
      <c r="B4418" s="85" t="s">
        <v>145</v>
      </c>
      <c r="C4418" s="85" t="s">
        <v>145</v>
      </c>
      <c r="D4418" s="85" t="s">
        <v>9872</v>
      </c>
      <c r="E4418" s="85" t="s">
        <v>100</v>
      </c>
      <c r="F4418" s="85" t="s">
        <v>100</v>
      </c>
      <c r="G4418" s="85" t="s">
        <v>100</v>
      </c>
      <c r="H4418" s="86" t="s">
        <v>118</v>
      </c>
      <c r="I4418" s="86">
        <v>45650</v>
      </c>
      <c r="J4418" s="87">
        <v>2159541</v>
      </c>
    </row>
    <row r="4419" spans="1:10" x14ac:dyDescent="0.3">
      <c r="A4419" s="84" t="s">
        <v>9873</v>
      </c>
      <c r="B4419" s="85" t="s">
        <v>145</v>
      </c>
      <c r="C4419" s="85" t="s">
        <v>145</v>
      </c>
      <c r="D4419" s="85" t="s">
        <v>9874</v>
      </c>
      <c r="E4419" s="85" t="s">
        <v>100</v>
      </c>
      <c r="F4419" s="85" t="s">
        <v>100</v>
      </c>
      <c r="G4419" s="85" t="s">
        <v>100</v>
      </c>
      <c r="H4419" s="86" t="s">
        <v>118</v>
      </c>
      <c r="I4419" s="86">
        <v>45407</v>
      </c>
      <c r="J4419" s="87">
        <v>2173680</v>
      </c>
    </row>
    <row r="4420" spans="1:10" x14ac:dyDescent="0.3">
      <c r="A4420" s="84" t="s">
        <v>9875</v>
      </c>
      <c r="B4420" s="85" t="s">
        <v>145</v>
      </c>
      <c r="C4420" s="85" t="s">
        <v>145</v>
      </c>
      <c r="D4420" s="85" t="s">
        <v>9876</v>
      </c>
      <c r="E4420" s="85" t="s">
        <v>100</v>
      </c>
      <c r="F4420" s="85" t="s">
        <v>100</v>
      </c>
      <c r="G4420" s="85" t="s">
        <v>100</v>
      </c>
      <c r="H4420" s="86" t="s">
        <v>118</v>
      </c>
      <c r="I4420" s="86">
        <v>45894</v>
      </c>
      <c r="J4420" s="87">
        <v>409906</v>
      </c>
    </row>
    <row r="4421" spans="1:10" ht="36" x14ac:dyDescent="0.3">
      <c r="A4421" s="84" t="s">
        <v>9877</v>
      </c>
      <c r="B4421" s="85" t="s">
        <v>188</v>
      </c>
      <c r="C4421" s="85" t="s">
        <v>188</v>
      </c>
      <c r="D4421" s="85" t="s">
        <v>9878</v>
      </c>
      <c r="E4421" s="85" t="s">
        <v>100</v>
      </c>
      <c r="F4421" s="85" t="s">
        <v>1159</v>
      </c>
      <c r="G4421" s="85" t="s">
        <v>1160</v>
      </c>
      <c r="H4421" s="86" t="s">
        <v>118</v>
      </c>
      <c r="I4421" s="86">
        <v>45104</v>
      </c>
      <c r="J4421" s="87">
        <v>13453075.970000001</v>
      </c>
    </row>
    <row r="4422" spans="1:10" ht="24" x14ac:dyDescent="0.3">
      <c r="A4422" s="84" t="s">
        <v>9879</v>
      </c>
      <c r="B4422" s="85" t="s">
        <v>145</v>
      </c>
      <c r="C4422" s="85" t="s">
        <v>145</v>
      </c>
      <c r="D4422" s="85" t="s">
        <v>9880</v>
      </c>
      <c r="E4422" s="85" t="s">
        <v>100</v>
      </c>
      <c r="F4422" s="85" t="s">
        <v>100</v>
      </c>
      <c r="G4422" s="85" t="s">
        <v>100</v>
      </c>
      <c r="H4422" s="86" t="s">
        <v>118</v>
      </c>
      <c r="I4422" s="86">
        <v>45226</v>
      </c>
      <c r="J4422" s="87">
        <v>1087890</v>
      </c>
    </row>
    <row r="4423" spans="1:10" ht="24" x14ac:dyDescent="0.3">
      <c r="A4423" s="84" t="s">
        <v>9881</v>
      </c>
      <c r="B4423" s="85" t="s">
        <v>145</v>
      </c>
      <c r="C4423" s="85" t="s">
        <v>145</v>
      </c>
      <c r="D4423" s="85" t="s">
        <v>9882</v>
      </c>
      <c r="E4423" s="85" t="s">
        <v>100</v>
      </c>
      <c r="F4423" s="85" t="s">
        <v>100</v>
      </c>
      <c r="G4423" s="85" t="s">
        <v>100</v>
      </c>
      <c r="H4423" s="86" t="s">
        <v>118</v>
      </c>
      <c r="I4423" s="86">
        <v>45349</v>
      </c>
      <c r="J4423" s="87">
        <v>12548700</v>
      </c>
    </row>
    <row r="4424" spans="1:10" x14ac:dyDescent="0.3">
      <c r="A4424" s="84" t="s">
        <v>9883</v>
      </c>
      <c r="B4424" s="85" t="s">
        <v>145</v>
      </c>
      <c r="C4424" s="85" t="s">
        <v>145</v>
      </c>
      <c r="D4424" s="85" t="s">
        <v>9884</v>
      </c>
      <c r="E4424" s="85" t="s">
        <v>100</v>
      </c>
      <c r="F4424" s="85" t="s">
        <v>100</v>
      </c>
      <c r="G4424" s="85" t="s">
        <v>100</v>
      </c>
      <c r="H4424" s="86" t="s">
        <v>118</v>
      </c>
      <c r="I4424" s="86">
        <v>45653</v>
      </c>
      <c r="J4424" s="87">
        <v>925560</v>
      </c>
    </row>
    <row r="4425" spans="1:10" x14ac:dyDescent="0.3">
      <c r="A4425" s="84" t="s">
        <v>9885</v>
      </c>
      <c r="B4425" s="85" t="s">
        <v>145</v>
      </c>
      <c r="C4425" s="85" t="s">
        <v>145</v>
      </c>
      <c r="D4425" s="85" t="s">
        <v>9886</v>
      </c>
      <c r="E4425" s="85" t="s">
        <v>100</v>
      </c>
      <c r="F4425" s="85" t="s">
        <v>100</v>
      </c>
      <c r="G4425" s="85" t="s">
        <v>100</v>
      </c>
      <c r="H4425" s="86" t="s">
        <v>118</v>
      </c>
      <c r="I4425" s="86">
        <v>45625</v>
      </c>
      <c r="J4425" s="87">
        <v>2461873.5</v>
      </c>
    </row>
    <row r="4426" spans="1:10" ht="24" x14ac:dyDescent="0.3">
      <c r="A4426" s="84" t="s">
        <v>9887</v>
      </c>
      <c r="B4426" s="85" t="s">
        <v>145</v>
      </c>
      <c r="C4426" s="85" t="s">
        <v>145</v>
      </c>
      <c r="D4426" s="85" t="s">
        <v>9888</v>
      </c>
      <c r="E4426" s="85" t="s">
        <v>2847</v>
      </c>
      <c r="F4426" s="85" t="s">
        <v>100</v>
      </c>
      <c r="G4426" s="85" t="s">
        <v>100</v>
      </c>
      <c r="H4426" s="86" t="s">
        <v>118</v>
      </c>
      <c r="I4426" s="86">
        <v>45959</v>
      </c>
      <c r="J4426" s="87">
        <v>9606299.7700000014</v>
      </c>
    </row>
    <row r="4427" spans="1:10" ht="24" x14ac:dyDescent="0.3">
      <c r="A4427" s="84" t="s">
        <v>9889</v>
      </c>
      <c r="B4427" s="85" t="s">
        <v>145</v>
      </c>
      <c r="C4427" s="85" t="s">
        <v>145</v>
      </c>
      <c r="D4427" s="85" t="s">
        <v>9890</v>
      </c>
      <c r="E4427" s="85" t="s">
        <v>100</v>
      </c>
      <c r="F4427" s="85" t="s">
        <v>492</v>
      </c>
      <c r="G4427" s="85" t="s">
        <v>635</v>
      </c>
      <c r="H4427" s="86" t="s">
        <v>118</v>
      </c>
      <c r="I4427" s="86">
        <v>45107</v>
      </c>
      <c r="J4427" s="87">
        <v>16620099.819999997</v>
      </c>
    </row>
    <row r="4428" spans="1:10" ht="24" x14ac:dyDescent="0.3">
      <c r="A4428" s="84" t="s">
        <v>9891</v>
      </c>
      <c r="B4428" s="85" t="s">
        <v>145</v>
      </c>
      <c r="C4428" s="85" t="s">
        <v>145</v>
      </c>
      <c r="D4428" s="85" t="s">
        <v>9892</v>
      </c>
      <c r="E4428" s="85" t="s">
        <v>100</v>
      </c>
      <c r="F4428" s="85" t="s">
        <v>130</v>
      </c>
      <c r="G4428" s="85" t="s">
        <v>537</v>
      </c>
      <c r="H4428" s="86" t="s">
        <v>118</v>
      </c>
      <c r="I4428" s="86">
        <v>45656</v>
      </c>
      <c r="J4428" s="87">
        <v>4974726.6800000006</v>
      </c>
    </row>
    <row r="4429" spans="1:10" ht="24" x14ac:dyDescent="0.3">
      <c r="A4429" s="84" t="s">
        <v>9893</v>
      </c>
      <c r="B4429" s="85" t="s">
        <v>145</v>
      </c>
      <c r="C4429" s="85" t="s">
        <v>145</v>
      </c>
      <c r="D4429" s="85" t="s">
        <v>9894</v>
      </c>
      <c r="E4429" s="85" t="s">
        <v>100</v>
      </c>
      <c r="F4429" s="85" t="s">
        <v>100</v>
      </c>
      <c r="G4429" s="85" t="s">
        <v>100</v>
      </c>
      <c r="H4429" s="86" t="s">
        <v>118</v>
      </c>
      <c r="I4429" s="86">
        <v>45505</v>
      </c>
      <c r="J4429" s="87">
        <v>1079490</v>
      </c>
    </row>
    <row r="4430" spans="1:10" ht="36" x14ac:dyDescent="0.3">
      <c r="A4430" s="84" t="s">
        <v>9895</v>
      </c>
      <c r="B4430" s="85" t="s">
        <v>9896</v>
      </c>
      <c r="C4430" s="85" t="s">
        <v>9063</v>
      </c>
      <c r="D4430" s="85" t="s">
        <v>9897</v>
      </c>
      <c r="E4430" s="85" t="s">
        <v>100</v>
      </c>
      <c r="F4430" s="85" t="s">
        <v>203</v>
      </c>
      <c r="G4430" s="85" t="s">
        <v>504</v>
      </c>
      <c r="H4430" s="86" t="s">
        <v>118</v>
      </c>
      <c r="I4430" s="86">
        <v>46204</v>
      </c>
      <c r="J4430" s="87">
        <v>3612805.29</v>
      </c>
    </row>
    <row r="4431" spans="1:10" ht="36" x14ac:dyDescent="0.3">
      <c r="A4431" s="84" t="s">
        <v>9898</v>
      </c>
      <c r="B4431" s="85" t="s">
        <v>9896</v>
      </c>
      <c r="C4431" s="85" t="s">
        <v>9063</v>
      </c>
      <c r="D4431" s="85" t="s">
        <v>9897</v>
      </c>
      <c r="E4431" s="85" t="s">
        <v>100</v>
      </c>
      <c r="F4431" s="85" t="s">
        <v>203</v>
      </c>
      <c r="G4431" s="85" t="s">
        <v>504</v>
      </c>
      <c r="H4431" s="86" t="s">
        <v>118</v>
      </c>
      <c r="I4431" s="86">
        <v>46204</v>
      </c>
      <c r="J4431" s="87">
        <v>3612805.29</v>
      </c>
    </row>
    <row r="4432" spans="1:10" ht="24" x14ac:dyDescent="0.3">
      <c r="A4432" s="84" t="s">
        <v>9899</v>
      </c>
      <c r="B4432" s="85" t="s">
        <v>145</v>
      </c>
      <c r="C4432" s="85" t="s">
        <v>145</v>
      </c>
      <c r="D4432" s="85" t="s">
        <v>9900</v>
      </c>
      <c r="E4432" s="85" t="s">
        <v>100</v>
      </c>
      <c r="F4432" s="85" t="s">
        <v>100</v>
      </c>
      <c r="G4432" s="85" t="s">
        <v>100</v>
      </c>
      <c r="H4432" s="86" t="s">
        <v>118</v>
      </c>
      <c r="I4432" s="86">
        <v>45140</v>
      </c>
      <c r="J4432" s="87">
        <v>5186100</v>
      </c>
    </row>
    <row r="4433" spans="1:10" x14ac:dyDescent="0.3">
      <c r="A4433" s="84" t="s">
        <v>9901</v>
      </c>
      <c r="B4433" s="85" t="s">
        <v>145</v>
      </c>
      <c r="C4433" s="85" t="s">
        <v>145</v>
      </c>
      <c r="D4433" s="85" t="s">
        <v>9902</v>
      </c>
      <c r="E4433" s="85" t="s">
        <v>100</v>
      </c>
      <c r="F4433" s="85" t="s">
        <v>122</v>
      </c>
      <c r="G4433" s="85" t="s">
        <v>821</v>
      </c>
      <c r="H4433" s="86" t="s">
        <v>118</v>
      </c>
      <c r="I4433" s="86">
        <v>45840</v>
      </c>
      <c r="J4433" s="87">
        <v>3833028.9199999995</v>
      </c>
    </row>
    <row r="4434" spans="1:10" x14ac:dyDescent="0.3">
      <c r="A4434" s="84" t="s">
        <v>9903</v>
      </c>
      <c r="B4434" s="85" t="s">
        <v>145</v>
      </c>
      <c r="C4434" s="85" t="s">
        <v>145</v>
      </c>
      <c r="D4434" s="85" t="s">
        <v>9904</v>
      </c>
      <c r="E4434" s="85" t="s">
        <v>100</v>
      </c>
      <c r="F4434" s="85" t="s">
        <v>100</v>
      </c>
      <c r="G4434" s="85" t="s">
        <v>100</v>
      </c>
      <c r="H4434" s="86" t="s">
        <v>118</v>
      </c>
      <c r="I4434" s="86">
        <v>45110</v>
      </c>
      <c r="J4434" s="87">
        <v>10749400</v>
      </c>
    </row>
    <row r="4435" spans="1:10" ht="36" x14ac:dyDescent="0.3">
      <c r="A4435" s="84" t="s">
        <v>9905</v>
      </c>
      <c r="B4435" s="85" t="s">
        <v>4453</v>
      </c>
      <c r="C4435" s="85" t="s">
        <v>4453</v>
      </c>
      <c r="D4435" s="85" t="s">
        <v>9906</v>
      </c>
      <c r="E4435" s="85" t="s">
        <v>100</v>
      </c>
      <c r="F4435" s="85" t="s">
        <v>218</v>
      </c>
      <c r="G4435" s="85" t="s">
        <v>1014</v>
      </c>
      <c r="H4435" s="86" t="s">
        <v>118</v>
      </c>
      <c r="I4435" s="86">
        <v>45111</v>
      </c>
      <c r="J4435" s="87">
        <v>19771500.589999996</v>
      </c>
    </row>
    <row r="4436" spans="1:10" ht="24" x14ac:dyDescent="0.3">
      <c r="A4436" s="84" t="s">
        <v>9907</v>
      </c>
      <c r="B4436" s="85" t="s">
        <v>145</v>
      </c>
      <c r="C4436" s="85" t="s">
        <v>145</v>
      </c>
      <c r="D4436" s="85" t="s">
        <v>9908</v>
      </c>
      <c r="E4436" s="85" t="s">
        <v>100</v>
      </c>
      <c r="F4436" s="85" t="s">
        <v>1284</v>
      </c>
      <c r="G4436" s="85" t="s">
        <v>1285</v>
      </c>
      <c r="H4436" s="86" t="s">
        <v>118</v>
      </c>
      <c r="I4436" s="86">
        <v>45477</v>
      </c>
      <c r="J4436" s="87">
        <v>1102608.8800000001</v>
      </c>
    </row>
    <row r="4437" spans="1:10" ht="24" x14ac:dyDescent="0.3">
      <c r="A4437" s="84" t="s">
        <v>9909</v>
      </c>
      <c r="B4437" s="85" t="s">
        <v>1088</v>
      </c>
      <c r="C4437" s="85" t="s">
        <v>145</v>
      </c>
      <c r="D4437" s="85" t="s">
        <v>9910</v>
      </c>
      <c r="E4437" s="85" t="s">
        <v>100</v>
      </c>
      <c r="F4437" s="85" t="s">
        <v>336</v>
      </c>
      <c r="G4437" s="85" t="s">
        <v>1809</v>
      </c>
      <c r="H4437" s="86" t="s">
        <v>118</v>
      </c>
      <c r="I4437" s="86">
        <v>45477</v>
      </c>
      <c r="J4437" s="87">
        <v>3972395.7800000003</v>
      </c>
    </row>
    <row r="4438" spans="1:10" ht="36" x14ac:dyDescent="0.3">
      <c r="A4438" s="84" t="s">
        <v>9911</v>
      </c>
      <c r="B4438" s="85" t="s">
        <v>4741</v>
      </c>
      <c r="C4438" s="85" t="s">
        <v>4741</v>
      </c>
      <c r="D4438" s="85" t="s">
        <v>9912</v>
      </c>
      <c r="E4438" s="85" t="s">
        <v>100</v>
      </c>
      <c r="F4438" s="85" t="s">
        <v>158</v>
      </c>
      <c r="G4438" s="85" t="s">
        <v>6041</v>
      </c>
      <c r="H4438" s="86" t="s">
        <v>118</v>
      </c>
      <c r="I4438" s="86">
        <v>45478</v>
      </c>
      <c r="J4438" s="87">
        <v>9506846.0899999999</v>
      </c>
    </row>
    <row r="4439" spans="1:10" ht="24" x14ac:dyDescent="0.3">
      <c r="A4439" s="84" t="s">
        <v>9913</v>
      </c>
      <c r="B4439" s="85" t="s">
        <v>145</v>
      </c>
      <c r="C4439" s="85" t="s">
        <v>145</v>
      </c>
      <c r="D4439" s="85" t="s">
        <v>9914</v>
      </c>
      <c r="E4439" s="85" t="s">
        <v>100</v>
      </c>
      <c r="F4439" s="85" t="s">
        <v>100</v>
      </c>
      <c r="G4439" s="85" t="s">
        <v>100</v>
      </c>
      <c r="H4439" s="86" t="s">
        <v>118</v>
      </c>
      <c r="I4439" s="86">
        <v>45905</v>
      </c>
      <c r="J4439" s="87">
        <v>1943340</v>
      </c>
    </row>
    <row r="4440" spans="1:10" ht="24" x14ac:dyDescent="0.3">
      <c r="A4440" s="84" t="s">
        <v>9915</v>
      </c>
      <c r="B4440" s="85" t="s">
        <v>4741</v>
      </c>
      <c r="C4440" s="85" t="s">
        <v>4741</v>
      </c>
      <c r="D4440" s="85" t="s">
        <v>9916</v>
      </c>
      <c r="E4440" s="85" t="s">
        <v>100</v>
      </c>
      <c r="F4440" s="85" t="s">
        <v>455</v>
      </c>
      <c r="G4440" s="85" t="s">
        <v>9917</v>
      </c>
      <c r="H4440" s="86" t="s">
        <v>118</v>
      </c>
      <c r="I4440" s="86">
        <v>46028</v>
      </c>
      <c r="J4440" s="87">
        <v>4711561.97</v>
      </c>
    </row>
    <row r="4441" spans="1:10" ht="24" x14ac:dyDescent="0.3">
      <c r="A4441" s="84" t="s">
        <v>9918</v>
      </c>
      <c r="B4441" s="85" t="s">
        <v>145</v>
      </c>
      <c r="C4441" s="85" t="s">
        <v>145</v>
      </c>
      <c r="D4441" s="85" t="s">
        <v>9919</v>
      </c>
      <c r="E4441" s="85" t="s">
        <v>100</v>
      </c>
      <c r="F4441" s="85" t="s">
        <v>100</v>
      </c>
      <c r="G4441" s="85" t="s">
        <v>100</v>
      </c>
      <c r="H4441" s="86" t="s">
        <v>118</v>
      </c>
      <c r="I4441" s="86">
        <v>45694</v>
      </c>
      <c r="J4441" s="87">
        <v>571255</v>
      </c>
    </row>
    <row r="4442" spans="1:10" ht="48" x14ac:dyDescent="0.3">
      <c r="A4442" s="84" t="s">
        <v>9920</v>
      </c>
      <c r="B4442" s="85" t="s">
        <v>145</v>
      </c>
      <c r="C4442" s="85" t="s">
        <v>145</v>
      </c>
      <c r="D4442" s="85" t="s">
        <v>9921</v>
      </c>
      <c r="E4442" s="85" t="s">
        <v>4703</v>
      </c>
      <c r="F4442" s="85" t="s">
        <v>100</v>
      </c>
      <c r="G4442" s="85" t="s">
        <v>100</v>
      </c>
      <c r="H4442" s="86" t="s">
        <v>118</v>
      </c>
      <c r="I4442" s="86">
        <v>45666</v>
      </c>
      <c r="J4442" s="87">
        <v>1344549.14</v>
      </c>
    </row>
    <row r="4443" spans="1:10" ht="24" x14ac:dyDescent="0.3">
      <c r="A4443" s="84" t="s">
        <v>9922</v>
      </c>
      <c r="B4443" s="85" t="s">
        <v>145</v>
      </c>
      <c r="C4443" s="85" t="s">
        <v>145</v>
      </c>
      <c r="D4443" s="85" t="s">
        <v>9923</v>
      </c>
      <c r="E4443" s="85" t="s">
        <v>100</v>
      </c>
      <c r="F4443" s="85" t="s">
        <v>100</v>
      </c>
      <c r="G4443" s="85" t="s">
        <v>100</v>
      </c>
      <c r="H4443" s="86" t="s">
        <v>118</v>
      </c>
      <c r="I4443" s="86">
        <v>45638</v>
      </c>
      <c r="J4443" s="87">
        <v>3255540</v>
      </c>
    </row>
    <row r="4444" spans="1:10" ht="48" x14ac:dyDescent="0.3">
      <c r="A4444" s="84" t="s">
        <v>9924</v>
      </c>
      <c r="B4444" s="85" t="s">
        <v>120</v>
      </c>
      <c r="C4444" s="85" t="s">
        <v>120</v>
      </c>
      <c r="D4444" s="85" t="s">
        <v>9925</v>
      </c>
      <c r="E4444" s="85" t="s">
        <v>8786</v>
      </c>
      <c r="F4444" s="85" t="s">
        <v>218</v>
      </c>
      <c r="G4444" s="85" t="s">
        <v>1014</v>
      </c>
      <c r="H4444" s="86" t="s">
        <v>118</v>
      </c>
      <c r="I4444" s="86">
        <v>46036</v>
      </c>
      <c r="J4444" s="87">
        <v>8126880.4799999986</v>
      </c>
    </row>
    <row r="4445" spans="1:10" ht="48" x14ac:dyDescent="0.3">
      <c r="A4445" s="84" t="s">
        <v>9926</v>
      </c>
      <c r="B4445" s="85" t="s">
        <v>145</v>
      </c>
      <c r="C4445" s="85" t="s">
        <v>145</v>
      </c>
      <c r="D4445" s="85" t="s">
        <v>9927</v>
      </c>
      <c r="E4445" s="85" t="s">
        <v>1184</v>
      </c>
      <c r="F4445" s="85" t="s">
        <v>100</v>
      </c>
      <c r="G4445" s="85" t="s">
        <v>100</v>
      </c>
      <c r="H4445" s="86" t="s">
        <v>118</v>
      </c>
      <c r="I4445" s="86">
        <v>45488</v>
      </c>
      <c r="J4445" s="87">
        <v>5264992.04</v>
      </c>
    </row>
    <row r="4446" spans="1:10" ht="24" x14ac:dyDescent="0.3">
      <c r="A4446" s="84" t="s">
        <v>9928</v>
      </c>
      <c r="B4446" s="85" t="s">
        <v>3382</v>
      </c>
      <c r="C4446" s="85" t="s">
        <v>3382</v>
      </c>
      <c r="D4446" s="85" t="s">
        <v>9929</v>
      </c>
      <c r="E4446" s="85" t="s">
        <v>100</v>
      </c>
      <c r="F4446" s="85" t="s">
        <v>203</v>
      </c>
      <c r="G4446" s="85" t="s">
        <v>6980</v>
      </c>
      <c r="H4446" s="86" t="s">
        <v>118</v>
      </c>
      <c r="I4446" s="86">
        <v>45488</v>
      </c>
      <c r="J4446" s="87">
        <v>7229134.8600000003</v>
      </c>
    </row>
    <row r="4447" spans="1:10" ht="36" x14ac:dyDescent="0.3">
      <c r="A4447" s="84" t="s">
        <v>9930</v>
      </c>
      <c r="B4447" s="85" t="s">
        <v>145</v>
      </c>
      <c r="C4447" s="85" t="s">
        <v>145</v>
      </c>
      <c r="D4447" s="85" t="s">
        <v>9931</v>
      </c>
      <c r="E4447" s="85" t="s">
        <v>100</v>
      </c>
      <c r="F4447" s="85" t="s">
        <v>2268</v>
      </c>
      <c r="G4447" s="85" t="s">
        <v>9932</v>
      </c>
      <c r="H4447" s="86" t="s">
        <v>118</v>
      </c>
      <c r="I4447" s="86">
        <v>45853</v>
      </c>
      <c r="J4447" s="87">
        <v>4258355.41</v>
      </c>
    </row>
    <row r="4448" spans="1:10" x14ac:dyDescent="0.3">
      <c r="A4448" s="84" t="s">
        <v>9933</v>
      </c>
      <c r="B4448" s="85" t="s">
        <v>145</v>
      </c>
      <c r="C4448" s="85" t="s">
        <v>145</v>
      </c>
      <c r="D4448" s="85" t="s">
        <v>9934</v>
      </c>
      <c r="E4448" s="85" t="s">
        <v>100</v>
      </c>
      <c r="F4448" s="85" t="s">
        <v>100</v>
      </c>
      <c r="G4448" s="85" t="s">
        <v>100</v>
      </c>
      <c r="H4448" s="86" t="s">
        <v>118</v>
      </c>
      <c r="I4448" s="86">
        <v>46007</v>
      </c>
      <c r="J4448" s="87">
        <v>320990</v>
      </c>
    </row>
    <row r="4449" spans="1:10" ht="24" x14ac:dyDescent="0.3">
      <c r="A4449" s="84" t="s">
        <v>9935</v>
      </c>
      <c r="B4449" s="85" t="s">
        <v>145</v>
      </c>
      <c r="C4449" s="85" t="s">
        <v>145</v>
      </c>
      <c r="D4449" s="85" t="s">
        <v>9936</v>
      </c>
      <c r="E4449" s="85" t="s">
        <v>1729</v>
      </c>
      <c r="F4449" s="85" t="s">
        <v>100</v>
      </c>
      <c r="G4449" s="85" t="s">
        <v>100</v>
      </c>
      <c r="H4449" s="86" t="s">
        <v>118</v>
      </c>
      <c r="I4449" s="86">
        <v>45855</v>
      </c>
      <c r="J4449" s="87">
        <v>3810891.66</v>
      </c>
    </row>
    <row r="4450" spans="1:10" ht="24" x14ac:dyDescent="0.3">
      <c r="A4450" s="84" t="s">
        <v>9937</v>
      </c>
      <c r="B4450" s="85" t="s">
        <v>145</v>
      </c>
      <c r="C4450" s="85" t="s">
        <v>145</v>
      </c>
      <c r="D4450" s="85" t="s">
        <v>9581</v>
      </c>
      <c r="E4450" s="85" t="s">
        <v>100</v>
      </c>
      <c r="F4450" s="85" t="s">
        <v>100</v>
      </c>
      <c r="G4450" s="85" t="s">
        <v>100</v>
      </c>
      <c r="H4450" s="86" t="s">
        <v>118</v>
      </c>
      <c r="I4450" s="86">
        <v>45187</v>
      </c>
      <c r="J4450" s="87">
        <v>2071770</v>
      </c>
    </row>
    <row r="4451" spans="1:10" ht="24" x14ac:dyDescent="0.3">
      <c r="A4451" s="84" t="s">
        <v>9938</v>
      </c>
      <c r="B4451" s="85" t="s">
        <v>145</v>
      </c>
      <c r="C4451" s="85" t="s">
        <v>145</v>
      </c>
      <c r="D4451" s="85" t="s">
        <v>9939</v>
      </c>
      <c r="E4451" s="85" t="s">
        <v>100</v>
      </c>
      <c r="F4451" s="85" t="s">
        <v>100</v>
      </c>
      <c r="G4451" s="85" t="s">
        <v>100</v>
      </c>
      <c r="H4451" s="86" t="s">
        <v>118</v>
      </c>
      <c r="I4451" s="86">
        <v>45310</v>
      </c>
      <c r="J4451" s="87">
        <v>5825900</v>
      </c>
    </row>
    <row r="4452" spans="1:10" ht="24" x14ac:dyDescent="0.3">
      <c r="A4452" s="84" t="s">
        <v>9940</v>
      </c>
      <c r="B4452" s="85" t="s">
        <v>145</v>
      </c>
      <c r="C4452" s="85" t="s">
        <v>145</v>
      </c>
      <c r="D4452" s="85" t="s">
        <v>9941</v>
      </c>
      <c r="E4452" s="85" t="s">
        <v>100</v>
      </c>
      <c r="F4452" s="85" t="s">
        <v>100</v>
      </c>
      <c r="G4452" s="85" t="s">
        <v>100</v>
      </c>
      <c r="H4452" s="86" t="s">
        <v>118</v>
      </c>
      <c r="I4452" s="86">
        <v>44916</v>
      </c>
      <c r="J4452" s="87">
        <v>107125330</v>
      </c>
    </row>
    <row r="4453" spans="1:10" ht="24" x14ac:dyDescent="0.3">
      <c r="A4453" s="84" t="s">
        <v>9942</v>
      </c>
      <c r="B4453" s="85" t="s">
        <v>145</v>
      </c>
      <c r="C4453" s="85" t="s">
        <v>145</v>
      </c>
      <c r="D4453" s="85" t="s">
        <v>9943</v>
      </c>
      <c r="E4453" s="85" t="s">
        <v>100</v>
      </c>
      <c r="F4453" s="85" t="s">
        <v>336</v>
      </c>
      <c r="G4453" s="85" t="s">
        <v>8798</v>
      </c>
      <c r="H4453" s="86" t="s">
        <v>118</v>
      </c>
      <c r="I4453" s="86">
        <v>45859</v>
      </c>
      <c r="J4453" s="87">
        <v>3130476.74</v>
      </c>
    </row>
    <row r="4454" spans="1:10" ht="24" x14ac:dyDescent="0.3">
      <c r="A4454" s="84" t="s">
        <v>9944</v>
      </c>
      <c r="B4454" s="85" t="s">
        <v>145</v>
      </c>
      <c r="C4454" s="85" t="s">
        <v>145</v>
      </c>
      <c r="D4454" s="85" t="s">
        <v>9945</v>
      </c>
      <c r="E4454" s="85" t="s">
        <v>100</v>
      </c>
      <c r="F4454" s="85" t="s">
        <v>314</v>
      </c>
      <c r="G4454" s="85" t="s">
        <v>675</v>
      </c>
      <c r="H4454" s="86" t="s">
        <v>118</v>
      </c>
      <c r="I4454" s="86">
        <v>45859</v>
      </c>
      <c r="J4454" s="87">
        <v>5000000.0000000009</v>
      </c>
    </row>
    <row r="4455" spans="1:10" ht="24" x14ac:dyDescent="0.3">
      <c r="A4455" s="84" t="s">
        <v>9946</v>
      </c>
      <c r="B4455" s="85" t="s">
        <v>145</v>
      </c>
      <c r="C4455" s="85" t="s">
        <v>145</v>
      </c>
      <c r="D4455" s="85" t="s">
        <v>9945</v>
      </c>
      <c r="E4455" s="85" t="s">
        <v>100</v>
      </c>
      <c r="F4455" s="85" t="s">
        <v>314</v>
      </c>
      <c r="G4455" s="85" t="s">
        <v>675</v>
      </c>
      <c r="H4455" s="86" t="s">
        <v>118</v>
      </c>
      <c r="I4455" s="86">
        <v>45859</v>
      </c>
      <c r="J4455" s="87">
        <v>5000000.0000000009</v>
      </c>
    </row>
    <row r="4456" spans="1:10" ht="36" x14ac:dyDescent="0.3">
      <c r="A4456" s="84" t="s">
        <v>9947</v>
      </c>
      <c r="B4456" s="85" t="s">
        <v>145</v>
      </c>
      <c r="C4456" s="85" t="s">
        <v>145</v>
      </c>
      <c r="D4456" s="85" t="s">
        <v>9948</v>
      </c>
      <c r="E4456" s="85" t="s">
        <v>100</v>
      </c>
      <c r="F4456" s="85" t="s">
        <v>100</v>
      </c>
      <c r="G4456" s="85" t="s">
        <v>100</v>
      </c>
      <c r="H4456" s="86" t="s">
        <v>118</v>
      </c>
      <c r="I4456" s="86">
        <v>45160</v>
      </c>
      <c r="J4456" s="87">
        <v>4327540</v>
      </c>
    </row>
    <row r="4457" spans="1:10" ht="24" x14ac:dyDescent="0.3">
      <c r="A4457" s="84" t="s">
        <v>9949</v>
      </c>
      <c r="B4457" s="85" t="s">
        <v>145</v>
      </c>
      <c r="C4457" s="85" t="s">
        <v>145</v>
      </c>
      <c r="D4457" s="85" t="s">
        <v>9950</v>
      </c>
      <c r="E4457" s="85" t="s">
        <v>100</v>
      </c>
      <c r="F4457" s="85" t="s">
        <v>196</v>
      </c>
      <c r="G4457" s="85" t="s">
        <v>4474</v>
      </c>
      <c r="H4457" s="86" t="s">
        <v>118</v>
      </c>
      <c r="I4457" s="86">
        <v>45860</v>
      </c>
      <c r="J4457" s="87">
        <v>2576083.6799999997</v>
      </c>
    </row>
    <row r="4458" spans="1:10" ht="48" x14ac:dyDescent="0.3">
      <c r="A4458" s="84" t="s">
        <v>9951</v>
      </c>
      <c r="B4458" s="85" t="s">
        <v>188</v>
      </c>
      <c r="C4458" s="85" t="s">
        <v>188</v>
      </c>
      <c r="D4458" s="85" t="s">
        <v>9952</v>
      </c>
      <c r="E4458" s="85" t="s">
        <v>100</v>
      </c>
      <c r="F4458" s="85" t="s">
        <v>135</v>
      </c>
      <c r="G4458" s="85" t="s">
        <v>136</v>
      </c>
      <c r="H4458" s="86" t="s">
        <v>118</v>
      </c>
      <c r="I4458" s="86">
        <v>45254</v>
      </c>
      <c r="J4458" s="87">
        <v>20730685.630000006</v>
      </c>
    </row>
    <row r="4459" spans="1:10" ht="36" x14ac:dyDescent="0.3">
      <c r="A4459" s="84" t="s">
        <v>9953</v>
      </c>
      <c r="B4459" s="85" t="s">
        <v>188</v>
      </c>
      <c r="C4459" s="85" t="s">
        <v>188</v>
      </c>
      <c r="D4459" s="85" t="s">
        <v>9954</v>
      </c>
      <c r="E4459" s="85" t="s">
        <v>100</v>
      </c>
      <c r="F4459" s="85" t="s">
        <v>135</v>
      </c>
      <c r="G4459" s="85" t="s">
        <v>136</v>
      </c>
      <c r="H4459" s="86" t="s">
        <v>118</v>
      </c>
      <c r="I4459" s="86">
        <v>45254</v>
      </c>
      <c r="J4459" s="87">
        <v>38463265.199999988</v>
      </c>
    </row>
    <row r="4460" spans="1:10" ht="24" x14ac:dyDescent="0.3">
      <c r="A4460" s="84" t="s">
        <v>9955</v>
      </c>
      <c r="B4460" s="85" t="s">
        <v>145</v>
      </c>
      <c r="C4460" s="85" t="s">
        <v>145</v>
      </c>
      <c r="D4460" s="85" t="s">
        <v>9956</v>
      </c>
      <c r="E4460" s="85" t="s">
        <v>100</v>
      </c>
      <c r="F4460" s="85" t="s">
        <v>420</v>
      </c>
      <c r="G4460" s="85" t="s">
        <v>6052</v>
      </c>
      <c r="H4460" s="86" t="s">
        <v>118</v>
      </c>
      <c r="I4460" s="86">
        <v>45862</v>
      </c>
      <c r="J4460" s="87">
        <v>1011651.21</v>
      </c>
    </row>
    <row r="4461" spans="1:10" ht="24" x14ac:dyDescent="0.3">
      <c r="A4461" s="84" t="s">
        <v>9957</v>
      </c>
      <c r="B4461" s="85" t="s">
        <v>145</v>
      </c>
      <c r="C4461" s="85" t="s">
        <v>145</v>
      </c>
      <c r="D4461" s="85" t="s">
        <v>9958</v>
      </c>
      <c r="E4461" s="85" t="s">
        <v>100</v>
      </c>
      <c r="F4461" s="85" t="s">
        <v>2177</v>
      </c>
      <c r="G4461" s="85" t="s">
        <v>2178</v>
      </c>
      <c r="H4461" s="86" t="s">
        <v>118</v>
      </c>
      <c r="I4461" s="86">
        <v>45133</v>
      </c>
      <c r="J4461" s="87">
        <v>10081527.859999999</v>
      </c>
    </row>
    <row r="4462" spans="1:10" ht="24" x14ac:dyDescent="0.3">
      <c r="A4462" s="84" t="s">
        <v>9959</v>
      </c>
      <c r="B4462" s="85" t="s">
        <v>145</v>
      </c>
      <c r="C4462" s="85" t="s">
        <v>145</v>
      </c>
      <c r="D4462" s="85" t="s">
        <v>9960</v>
      </c>
      <c r="E4462" s="85" t="s">
        <v>100</v>
      </c>
      <c r="F4462" s="85" t="s">
        <v>100</v>
      </c>
      <c r="G4462" s="85" t="s">
        <v>100</v>
      </c>
      <c r="H4462" s="86" t="s">
        <v>118</v>
      </c>
      <c r="I4462" s="86">
        <v>44769</v>
      </c>
      <c r="J4462" s="87">
        <v>3175580</v>
      </c>
    </row>
    <row r="4463" spans="1:10" x14ac:dyDescent="0.3">
      <c r="A4463" s="84" t="s">
        <v>9961</v>
      </c>
      <c r="B4463" s="85" t="s">
        <v>145</v>
      </c>
      <c r="C4463" s="85" t="s">
        <v>145</v>
      </c>
      <c r="D4463" s="85" t="s">
        <v>9962</v>
      </c>
      <c r="E4463" s="85" t="s">
        <v>100</v>
      </c>
      <c r="F4463" s="85" t="s">
        <v>100</v>
      </c>
      <c r="G4463" s="85" t="s">
        <v>100</v>
      </c>
      <c r="H4463" s="86" t="s">
        <v>118</v>
      </c>
      <c r="I4463" s="86">
        <v>44770</v>
      </c>
      <c r="J4463" s="87">
        <v>4810790</v>
      </c>
    </row>
    <row r="4464" spans="1:10" x14ac:dyDescent="0.3">
      <c r="A4464" s="84" t="s">
        <v>9963</v>
      </c>
      <c r="B4464" s="85" t="s">
        <v>145</v>
      </c>
      <c r="C4464" s="85" t="s">
        <v>145</v>
      </c>
      <c r="D4464" s="85" t="s">
        <v>9964</v>
      </c>
      <c r="E4464" s="85" t="s">
        <v>100</v>
      </c>
      <c r="F4464" s="85" t="s">
        <v>100</v>
      </c>
      <c r="G4464" s="85" t="s">
        <v>100</v>
      </c>
      <c r="H4464" s="86" t="s">
        <v>118</v>
      </c>
      <c r="I4464" s="86">
        <v>45288</v>
      </c>
      <c r="J4464" s="87">
        <v>3052230</v>
      </c>
    </row>
    <row r="4465" spans="1:10" ht="24" x14ac:dyDescent="0.3">
      <c r="A4465" s="84" t="s">
        <v>9965</v>
      </c>
      <c r="B4465" s="85" t="s">
        <v>145</v>
      </c>
      <c r="C4465" s="85" t="s">
        <v>145</v>
      </c>
      <c r="D4465" s="85" t="s">
        <v>9966</v>
      </c>
      <c r="E4465" s="85" t="s">
        <v>100</v>
      </c>
      <c r="F4465" s="85" t="s">
        <v>122</v>
      </c>
      <c r="G4465" s="85" t="s">
        <v>908</v>
      </c>
      <c r="H4465" s="86" t="s">
        <v>118</v>
      </c>
      <c r="I4465" s="86">
        <v>45866</v>
      </c>
      <c r="J4465" s="87">
        <v>2989754.54</v>
      </c>
    </row>
    <row r="4466" spans="1:10" ht="24" x14ac:dyDescent="0.3">
      <c r="A4466" s="84" t="s">
        <v>9967</v>
      </c>
      <c r="B4466" s="85" t="s">
        <v>145</v>
      </c>
      <c r="C4466" s="85" t="s">
        <v>145</v>
      </c>
      <c r="D4466" s="85" t="s">
        <v>9968</v>
      </c>
      <c r="E4466" s="85" t="s">
        <v>100</v>
      </c>
      <c r="F4466" s="85" t="s">
        <v>162</v>
      </c>
      <c r="G4466" s="85" t="s">
        <v>9969</v>
      </c>
      <c r="H4466" s="86" t="s">
        <v>118</v>
      </c>
      <c r="I4466" s="86">
        <v>45686</v>
      </c>
      <c r="J4466" s="87">
        <v>2367855.7400000002</v>
      </c>
    </row>
    <row r="4467" spans="1:10" ht="36" x14ac:dyDescent="0.3">
      <c r="A4467" s="84" t="s">
        <v>9970</v>
      </c>
      <c r="B4467" s="85" t="s">
        <v>145</v>
      </c>
      <c r="C4467" s="85" t="s">
        <v>145</v>
      </c>
      <c r="D4467" s="85" t="s">
        <v>9971</v>
      </c>
      <c r="E4467" s="85" t="s">
        <v>100</v>
      </c>
      <c r="F4467" s="85" t="s">
        <v>130</v>
      </c>
      <c r="G4467" s="85" t="s">
        <v>838</v>
      </c>
      <c r="H4467" s="86" t="s">
        <v>118</v>
      </c>
      <c r="I4467" s="86">
        <v>45867</v>
      </c>
      <c r="J4467" s="87">
        <v>7140706.0700000022</v>
      </c>
    </row>
    <row r="4468" spans="1:10" ht="24" x14ac:dyDescent="0.3">
      <c r="A4468" s="84" t="s">
        <v>9972</v>
      </c>
      <c r="B4468" s="85" t="s">
        <v>145</v>
      </c>
      <c r="C4468" s="85" t="s">
        <v>145</v>
      </c>
      <c r="D4468" s="85" t="s">
        <v>9973</v>
      </c>
      <c r="E4468" s="85" t="s">
        <v>100</v>
      </c>
      <c r="F4468" s="85" t="s">
        <v>122</v>
      </c>
      <c r="G4468" s="85" t="s">
        <v>882</v>
      </c>
      <c r="H4468" s="86" t="s">
        <v>118</v>
      </c>
      <c r="I4468" s="86">
        <v>45870</v>
      </c>
      <c r="J4468" s="87">
        <v>9972444.2599999998</v>
      </c>
    </row>
    <row r="4469" spans="1:10" ht="24" x14ac:dyDescent="0.3">
      <c r="A4469" s="84" t="s">
        <v>9974</v>
      </c>
      <c r="B4469" s="85" t="s">
        <v>145</v>
      </c>
      <c r="C4469" s="85" t="s">
        <v>145</v>
      </c>
      <c r="D4469" s="85" t="s">
        <v>9975</v>
      </c>
      <c r="E4469" s="85" t="s">
        <v>100</v>
      </c>
      <c r="F4469" s="85" t="s">
        <v>158</v>
      </c>
      <c r="G4469" s="85" t="s">
        <v>286</v>
      </c>
      <c r="H4469" s="86" t="s">
        <v>118</v>
      </c>
      <c r="I4469" s="86">
        <v>45870</v>
      </c>
      <c r="J4469" s="87">
        <v>11275702.059999999</v>
      </c>
    </row>
    <row r="4470" spans="1:10" x14ac:dyDescent="0.3">
      <c r="A4470" s="84" t="s">
        <v>9976</v>
      </c>
      <c r="B4470" s="85" t="s">
        <v>145</v>
      </c>
      <c r="C4470" s="85" t="s">
        <v>145</v>
      </c>
      <c r="D4470" s="85" t="s">
        <v>9977</v>
      </c>
      <c r="E4470" s="85" t="s">
        <v>100</v>
      </c>
      <c r="F4470" s="85" t="s">
        <v>100</v>
      </c>
      <c r="G4470" s="85" t="s">
        <v>100</v>
      </c>
      <c r="H4470" s="86" t="s">
        <v>118</v>
      </c>
      <c r="I4470" s="86">
        <v>45870</v>
      </c>
      <c r="J4470" s="87">
        <v>2225000</v>
      </c>
    </row>
    <row r="4471" spans="1:10" ht="24" x14ac:dyDescent="0.3">
      <c r="A4471" s="84" t="s">
        <v>9978</v>
      </c>
      <c r="B4471" s="85" t="s">
        <v>145</v>
      </c>
      <c r="C4471" s="85" t="s">
        <v>145</v>
      </c>
      <c r="D4471" s="85" t="s">
        <v>9979</v>
      </c>
      <c r="E4471" s="85" t="s">
        <v>100</v>
      </c>
      <c r="F4471" s="85" t="s">
        <v>151</v>
      </c>
      <c r="G4471" s="85" t="s">
        <v>3151</v>
      </c>
      <c r="H4471" s="86" t="s">
        <v>118</v>
      </c>
      <c r="I4471" s="86">
        <v>45506</v>
      </c>
      <c r="J4471" s="87">
        <v>3602793.9</v>
      </c>
    </row>
    <row r="4472" spans="1:10" ht="36" x14ac:dyDescent="0.3">
      <c r="A4472" s="84" t="s">
        <v>9980</v>
      </c>
      <c r="B4472" s="85" t="s">
        <v>188</v>
      </c>
      <c r="C4472" s="85" t="s">
        <v>188</v>
      </c>
      <c r="D4472" s="85" t="s">
        <v>9981</v>
      </c>
      <c r="E4472" s="85" t="s">
        <v>100</v>
      </c>
      <c r="F4472" s="85" t="s">
        <v>5797</v>
      </c>
      <c r="G4472" s="85" t="s">
        <v>5798</v>
      </c>
      <c r="H4472" s="86" t="s">
        <v>118</v>
      </c>
      <c r="I4472" s="86">
        <v>46055</v>
      </c>
      <c r="J4472" s="87">
        <v>2917070.29</v>
      </c>
    </row>
    <row r="4473" spans="1:10" ht="24" x14ac:dyDescent="0.3">
      <c r="A4473" s="84" t="s">
        <v>9982</v>
      </c>
      <c r="B4473" s="85" t="s">
        <v>145</v>
      </c>
      <c r="C4473" s="85" t="s">
        <v>145</v>
      </c>
      <c r="D4473" s="85" t="s">
        <v>9983</v>
      </c>
      <c r="E4473" s="85" t="s">
        <v>100</v>
      </c>
      <c r="F4473" s="85" t="s">
        <v>122</v>
      </c>
      <c r="G4473" s="85" t="s">
        <v>583</v>
      </c>
      <c r="H4473" s="86" t="s">
        <v>118</v>
      </c>
      <c r="I4473" s="86">
        <v>45141</v>
      </c>
      <c r="J4473" s="87">
        <v>11396756.929999998</v>
      </c>
    </row>
    <row r="4474" spans="1:10" ht="24" x14ac:dyDescent="0.3">
      <c r="A4474" s="84" t="s">
        <v>9984</v>
      </c>
      <c r="B4474" s="85" t="s">
        <v>145</v>
      </c>
      <c r="C4474" s="85" t="s">
        <v>145</v>
      </c>
      <c r="D4474" s="85" t="s">
        <v>9985</v>
      </c>
      <c r="E4474" s="85" t="s">
        <v>100</v>
      </c>
      <c r="F4474" s="85" t="s">
        <v>130</v>
      </c>
      <c r="G4474" s="85" t="s">
        <v>9986</v>
      </c>
      <c r="H4474" s="86" t="s">
        <v>118</v>
      </c>
      <c r="I4474" s="86">
        <v>45691</v>
      </c>
      <c r="J4474" s="87">
        <v>1827997.7899999998</v>
      </c>
    </row>
    <row r="4475" spans="1:10" ht="24" x14ac:dyDescent="0.3">
      <c r="A4475" s="84" t="s">
        <v>9987</v>
      </c>
      <c r="B4475" s="85" t="s">
        <v>145</v>
      </c>
      <c r="C4475" s="85" t="s">
        <v>145</v>
      </c>
      <c r="D4475" s="85" t="s">
        <v>9988</v>
      </c>
      <c r="E4475" s="85" t="s">
        <v>100</v>
      </c>
      <c r="F4475" s="85" t="s">
        <v>100</v>
      </c>
      <c r="G4475" s="85" t="s">
        <v>100</v>
      </c>
      <c r="H4475" s="86" t="s">
        <v>118</v>
      </c>
      <c r="I4475" s="86">
        <v>45527</v>
      </c>
      <c r="J4475" s="87">
        <v>206250</v>
      </c>
    </row>
    <row r="4476" spans="1:10" ht="24" x14ac:dyDescent="0.3">
      <c r="A4476" s="84" t="s">
        <v>9989</v>
      </c>
      <c r="B4476" s="85" t="s">
        <v>9896</v>
      </c>
      <c r="C4476" s="85" t="s">
        <v>9063</v>
      </c>
      <c r="D4476" s="85" t="s">
        <v>9990</v>
      </c>
      <c r="E4476" s="85" t="s">
        <v>2847</v>
      </c>
      <c r="F4476" s="85" t="s">
        <v>100</v>
      </c>
      <c r="G4476" s="85" t="s">
        <v>100</v>
      </c>
      <c r="H4476" s="86" t="s">
        <v>118</v>
      </c>
      <c r="I4476" s="86">
        <v>46056</v>
      </c>
      <c r="J4476" s="87">
        <v>18019365.950000003</v>
      </c>
    </row>
    <row r="4477" spans="1:10" ht="24" x14ac:dyDescent="0.3">
      <c r="A4477" s="84" t="s">
        <v>9991</v>
      </c>
      <c r="B4477" s="85" t="s">
        <v>145</v>
      </c>
      <c r="C4477" s="85" t="s">
        <v>145</v>
      </c>
      <c r="D4477" s="85" t="s">
        <v>9992</v>
      </c>
      <c r="E4477" s="85" t="s">
        <v>100</v>
      </c>
      <c r="F4477" s="85" t="s">
        <v>100</v>
      </c>
      <c r="G4477" s="85" t="s">
        <v>100</v>
      </c>
      <c r="H4477" s="86" t="s">
        <v>118</v>
      </c>
      <c r="I4477" s="86">
        <v>45539</v>
      </c>
      <c r="J4477" s="87">
        <v>3415350</v>
      </c>
    </row>
    <row r="4478" spans="1:10" ht="36" x14ac:dyDescent="0.3">
      <c r="A4478" s="84" t="s">
        <v>9993</v>
      </c>
      <c r="B4478" s="85" t="s">
        <v>3785</v>
      </c>
      <c r="C4478" s="85" t="s">
        <v>188</v>
      </c>
      <c r="D4478" s="85" t="s">
        <v>9994</v>
      </c>
      <c r="E4478" s="85" t="s">
        <v>9995</v>
      </c>
      <c r="F4478" s="85" t="s">
        <v>100</v>
      </c>
      <c r="G4478" s="85" t="s">
        <v>100</v>
      </c>
      <c r="H4478" s="86" t="s">
        <v>118</v>
      </c>
      <c r="I4478" s="86">
        <v>45266</v>
      </c>
      <c r="J4478" s="87">
        <v>38852276.840000004</v>
      </c>
    </row>
    <row r="4479" spans="1:10" ht="24" x14ac:dyDescent="0.3">
      <c r="A4479" s="84" t="s">
        <v>9996</v>
      </c>
      <c r="B4479" s="85" t="s">
        <v>145</v>
      </c>
      <c r="C4479" s="85" t="s">
        <v>145</v>
      </c>
      <c r="D4479" s="85" t="s">
        <v>9997</v>
      </c>
      <c r="E4479" s="85" t="s">
        <v>100</v>
      </c>
      <c r="F4479" s="85" t="s">
        <v>130</v>
      </c>
      <c r="G4479" s="85" t="s">
        <v>291</v>
      </c>
      <c r="H4479" s="86" t="s">
        <v>118</v>
      </c>
      <c r="I4479" s="86">
        <v>45511</v>
      </c>
      <c r="J4479" s="87">
        <v>4081045.3900000006</v>
      </c>
    </row>
    <row r="4480" spans="1:10" ht="36" x14ac:dyDescent="0.3">
      <c r="A4480" s="84" t="s">
        <v>9998</v>
      </c>
      <c r="B4480" s="85" t="s">
        <v>145</v>
      </c>
      <c r="C4480" s="85" t="s">
        <v>145</v>
      </c>
      <c r="D4480" s="85" t="s">
        <v>9999</v>
      </c>
      <c r="E4480" s="85" t="s">
        <v>100</v>
      </c>
      <c r="F4480" s="85" t="s">
        <v>336</v>
      </c>
      <c r="G4480" s="85" t="s">
        <v>3392</v>
      </c>
      <c r="H4480" s="86" t="s">
        <v>118</v>
      </c>
      <c r="I4480" s="86">
        <v>45879</v>
      </c>
      <c r="J4480" s="87">
        <v>859348.68</v>
      </c>
    </row>
    <row r="4481" spans="1:10" ht="24" x14ac:dyDescent="0.3">
      <c r="A4481" s="84" t="s">
        <v>10000</v>
      </c>
      <c r="B4481" s="85" t="s">
        <v>145</v>
      </c>
      <c r="C4481" s="85" t="s">
        <v>145</v>
      </c>
      <c r="D4481" s="85" t="s">
        <v>10001</v>
      </c>
      <c r="E4481" s="85" t="s">
        <v>100</v>
      </c>
      <c r="F4481" s="85" t="s">
        <v>662</v>
      </c>
      <c r="G4481" s="85" t="s">
        <v>7737</v>
      </c>
      <c r="H4481" s="86" t="s">
        <v>118</v>
      </c>
      <c r="I4481" s="86">
        <v>45149</v>
      </c>
      <c r="J4481" s="87">
        <v>10849750.290000001</v>
      </c>
    </row>
    <row r="4482" spans="1:10" ht="24" x14ac:dyDescent="0.3">
      <c r="A4482" s="84" t="s">
        <v>10002</v>
      </c>
      <c r="B4482" s="85" t="s">
        <v>145</v>
      </c>
      <c r="C4482" s="85" t="s">
        <v>145</v>
      </c>
      <c r="D4482" s="85" t="s">
        <v>10003</v>
      </c>
      <c r="E4482" s="85" t="s">
        <v>100</v>
      </c>
      <c r="F4482" s="85" t="s">
        <v>158</v>
      </c>
      <c r="G4482" s="85" t="s">
        <v>3731</v>
      </c>
      <c r="H4482" s="86" t="s">
        <v>118</v>
      </c>
      <c r="I4482" s="86">
        <v>45882</v>
      </c>
      <c r="J4482" s="87">
        <v>10083298.939999999</v>
      </c>
    </row>
    <row r="4483" spans="1:10" ht="36" x14ac:dyDescent="0.3">
      <c r="A4483" s="84" t="s">
        <v>10004</v>
      </c>
      <c r="B4483" s="85" t="s">
        <v>145</v>
      </c>
      <c r="C4483" s="85" t="s">
        <v>145</v>
      </c>
      <c r="D4483" s="85" t="s">
        <v>10005</v>
      </c>
      <c r="E4483" s="85" t="s">
        <v>100</v>
      </c>
      <c r="F4483" s="85" t="s">
        <v>878</v>
      </c>
      <c r="G4483" s="85" t="s">
        <v>10006</v>
      </c>
      <c r="H4483" s="86" t="s">
        <v>118</v>
      </c>
      <c r="I4483" s="86">
        <v>45883</v>
      </c>
      <c r="J4483" s="87">
        <v>1341504.0600000003</v>
      </c>
    </row>
    <row r="4484" spans="1:10" ht="24" x14ac:dyDescent="0.3">
      <c r="A4484" s="84" t="s">
        <v>10007</v>
      </c>
      <c r="B4484" s="85" t="s">
        <v>145</v>
      </c>
      <c r="C4484" s="85" t="s">
        <v>145</v>
      </c>
      <c r="D4484" s="85" t="s">
        <v>10008</v>
      </c>
      <c r="E4484" s="85" t="s">
        <v>100</v>
      </c>
      <c r="F4484" s="85" t="s">
        <v>122</v>
      </c>
      <c r="G4484" s="85" t="s">
        <v>1037</v>
      </c>
      <c r="H4484" s="86" t="s">
        <v>118</v>
      </c>
      <c r="I4484" s="86">
        <v>45883</v>
      </c>
      <c r="J4484" s="87">
        <v>3181247.9499999997</v>
      </c>
    </row>
    <row r="4485" spans="1:10" ht="24" x14ac:dyDescent="0.3">
      <c r="A4485" s="84" t="s">
        <v>10009</v>
      </c>
      <c r="B4485" s="85" t="s">
        <v>145</v>
      </c>
      <c r="C4485" s="85" t="s">
        <v>145</v>
      </c>
      <c r="D4485" s="85" t="s">
        <v>10010</v>
      </c>
      <c r="E4485" s="85" t="s">
        <v>100</v>
      </c>
      <c r="F4485" s="85" t="s">
        <v>817</v>
      </c>
      <c r="G4485" s="85" t="s">
        <v>2472</v>
      </c>
      <c r="H4485" s="86" t="s">
        <v>118</v>
      </c>
      <c r="I4485" s="86">
        <v>45153</v>
      </c>
      <c r="J4485" s="87">
        <v>6932040.4699999997</v>
      </c>
    </row>
    <row r="4486" spans="1:10" ht="24" x14ac:dyDescent="0.3">
      <c r="A4486" s="84" t="s">
        <v>10011</v>
      </c>
      <c r="B4486" s="85" t="s">
        <v>145</v>
      </c>
      <c r="C4486" s="85" t="s">
        <v>145</v>
      </c>
      <c r="D4486" s="85" t="s">
        <v>10012</v>
      </c>
      <c r="E4486" s="85" t="s">
        <v>100</v>
      </c>
      <c r="F4486" s="85" t="s">
        <v>100</v>
      </c>
      <c r="G4486" s="85" t="s">
        <v>100</v>
      </c>
      <c r="H4486" s="86" t="s">
        <v>118</v>
      </c>
      <c r="I4486" s="86">
        <v>45366</v>
      </c>
      <c r="J4486" s="87">
        <v>2025640</v>
      </c>
    </row>
    <row r="4487" spans="1:10" ht="24" x14ac:dyDescent="0.3">
      <c r="A4487" s="84" t="s">
        <v>10013</v>
      </c>
      <c r="B4487" s="85" t="s">
        <v>188</v>
      </c>
      <c r="C4487" s="85" t="s">
        <v>188</v>
      </c>
      <c r="D4487" s="85" t="s">
        <v>10014</v>
      </c>
      <c r="E4487" s="85" t="s">
        <v>100</v>
      </c>
      <c r="F4487" s="85" t="s">
        <v>218</v>
      </c>
      <c r="G4487" s="85" t="s">
        <v>6500</v>
      </c>
      <c r="H4487" s="86" t="s">
        <v>118</v>
      </c>
      <c r="I4487" s="86">
        <v>45519</v>
      </c>
      <c r="J4487" s="87">
        <v>7595784.6100000013</v>
      </c>
    </row>
    <row r="4488" spans="1:10" ht="36" x14ac:dyDescent="0.3">
      <c r="A4488" s="84" t="s">
        <v>10015</v>
      </c>
      <c r="B4488" s="85" t="s">
        <v>8387</v>
      </c>
      <c r="C4488" s="85" t="s">
        <v>8388</v>
      </c>
      <c r="D4488" s="85" t="s">
        <v>10016</v>
      </c>
      <c r="E4488" s="85" t="s">
        <v>100</v>
      </c>
      <c r="F4488" s="85" t="s">
        <v>139</v>
      </c>
      <c r="G4488" s="85" t="s">
        <v>1362</v>
      </c>
      <c r="H4488" s="86" t="s">
        <v>118</v>
      </c>
      <c r="I4488" s="86">
        <v>45519</v>
      </c>
      <c r="J4488" s="87">
        <v>7674464.330000001</v>
      </c>
    </row>
    <row r="4489" spans="1:10" ht="36" x14ac:dyDescent="0.3">
      <c r="A4489" s="84" t="s">
        <v>10017</v>
      </c>
      <c r="B4489" s="85" t="s">
        <v>4741</v>
      </c>
      <c r="C4489" s="85" t="s">
        <v>4741</v>
      </c>
      <c r="D4489" s="85" t="s">
        <v>10018</v>
      </c>
      <c r="E4489" s="85" t="s">
        <v>100</v>
      </c>
      <c r="F4489" s="85" t="s">
        <v>3482</v>
      </c>
      <c r="G4489" s="85" t="s">
        <v>3483</v>
      </c>
      <c r="H4489" s="86" t="s">
        <v>118</v>
      </c>
      <c r="I4489" s="86">
        <v>45154</v>
      </c>
      <c r="J4489" s="87">
        <v>4831211</v>
      </c>
    </row>
    <row r="4490" spans="1:10" ht="24" x14ac:dyDescent="0.3">
      <c r="A4490" s="84" t="s">
        <v>10019</v>
      </c>
      <c r="B4490" s="85" t="s">
        <v>145</v>
      </c>
      <c r="C4490" s="85" t="s">
        <v>145</v>
      </c>
      <c r="D4490" s="85" t="s">
        <v>10020</v>
      </c>
      <c r="E4490" s="85" t="s">
        <v>100</v>
      </c>
      <c r="F4490" s="85" t="s">
        <v>130</v>
      </c>
      <c r="G4490" s="85" t="s">
        <v>1334</v>
      </c>
      <c r="H4490" s="86" t="s">
        <v>118</v>
      </c>
      <c r="I4490" s="86">
        <v>45581</v>
      </c>
      <c r="J4490" s="87">
        <v>6010559.2400000002</v>
      </c>
    </row>
    <row r="4491" spans="1:10" x14ac:dyDescent="0.3">
      <c r="A4491" s="84" t="s">
        <v>10021</v>
      </c>
      <c r="B4491" s="85" t="s">
        <v>145</v>
      </c>
      <c r="C4491" s="85" t="s">
        <v>145</v>
      </c>
      <c r="D4491" s="85" t="s">
        <v>10022</v>
      </c>
      <c r="E4491" s="85" t="s">
        <v>100</v>
      </c>
      <c r="F4491" s="85" t="s">
        <v>100</v>
      </c>
      <c r="G4491" s="85" t="s">
        <v>100</v>
      </c>
      <c r="H4491" s="86" t="s">
        <v>118</v>
      </c>
      <c r="I4491" s="86">
        <v>46008</v>
      </c>
      <c r="J4491" s="87">
        <v>450000</v>
      </c>
    </row>
    <row r="4492" spans="1:10" x14ac:dyDescent="0.3">
      <c r="A4492" s="84" t="s">
        <v>10023</v>
      </c>
      <c r="B4492" s="85" t="s">
        <v>145</v>
      </c>
      <c r="C4492" s="85" t="s">
        <v>145</v>
      </c>
      <c r="D4492" s="85" t="s">
        <v>10024</v>
      </c>
      <c r="E4492" s="85" t="s">
        <v>100</v>
      </c>
      <c r="F4492" s="85" t="s">
        <v>158</v>
      </c>
      <c r="G4492" s="85" t="s">
        <v>286</v>
      </c>
      <c r="H4492" s="86" t="s">
        <v>118</v>
      </c>
      <c r="I4492" s="86">
        <v>45278</v>
      </c>
      <c r="J4492" s="87">
        <v>11812032.129999999</v>
      </c>
    </row>
    <row r="4493" spans="1:10" ht="36" x14ac:dyDescent="0.3">
      <c r="A4493" s="84" t="s">
        <v>10025</v>
      </c>
      <c r="B4493" s="85" t="s">
        <v>145</v>
      </c>
      <c r="C4493" s="85" t="s">
        <v>145</v>
      </c>
      <c r="D4493" s="85" t="s">
        <v>10026</v>
      </c>
      <c r="E4493" s="85" t="s">
        <v>100</v>
      </c>
      <c r="F4493" s="85" t="s">
        <v>1284</v>
      </c>
      <c r="G4493" s="85" t="s">
        <v>10027</v>
      </c>
      <c r="H4493" s="86" t="s">
        <v>118</v>
      </c>
      <c r="I4493" s="86">
        <v>45919</v>
      </c>
      <c r="J4493" s="87">
        <v>11548125.67</v>
      </c>
    </row>
    <row r="4494" spans="1:10" ht="24" x14ac:dyDescent="0.3">
      <c r="A4494" s="84" t="s">
        <v>10028</v>
      </c>
      <c r="B4494" s="85" t="s">
        <v>4741</v>
      </c>
      <c r="C4494" s="85" t="s">
        <v>4741</v>
      </c>
      <c r="D4494" s="85" t="s">
        <v>10029</v>
      </c>
      <c r="E4494" s="85" t="s">
        <v>100</v>
      </c>
      <c r="F4494" s="85" t="s">
        <v>130</v>
      </c>
      <c r="G4494" s="85" t="s">
        <v>10030</v>
      </c>
      <c r="H4494" s="86" t="s">
        <v>118</v>
      </c>
      <c r="I4494" s="86">
        <v>45828</v>
      </c>
      <c r="J4494" s="87">
        <v>2983688.2299999995</v>
      </c>
    </row>
    <row r="4495" spans="1:10" ht="36" x14ac:dyDescent="0.3">
      <c r="A4495" s="84" t="s">
        <v>10031</v>
      </c>
      <c r="B4495" s="85" t="s">
        <v>145</v>
      </c>
      <c r="C4495" s="85" t="s">
        <v>145</v>
      </c>
      <c r="D4495" s="85" t="s">
        <v>10032</v>
      </c>
      <c r="E4495" s="85" t="s">
        <v>100</v>
      </c>
      <c r="F4495" s="85" t="s">
        <v>10033</v>
      </c>
      <c r="G4495" s="85" t="s">
        <v>10034</v>
      </c>
      <c r="H4495" s="86" t="s">
        <v>118</v>
      </c>
      <c r="I4495" s="86">
        <v>45890</v>
      </c>
      <c r="J4495" s="87">
        <v>740439.92999999993</v>
      </c>
    </row>
    <row r="4496" spans="1:10" ht="24" x14ac:dyDescent="0.3">
      <c r="A4496" s="84" t="s">
        <v>10035</v>
      </c>
      <c r="B4496" s="85" t="s">
        <v>1088</v>
      </c>
      <c r="C4496" s="85" t="s">
        <v>145</v>
      </c>
      <c r="D4496" s="85" t="s">
        <v>10036</v>
      </c>
      <c r="E4496" s="85" t="s">
        <v>100</v>
      </c>
      <c r="F4496" s="85" t="s">
        <v>336</v>
      </c>
      <c r="G4496" s="85" t="s">
        <v>1529</v>
      </c>
      <c r="H4496" s="86" t="s">
        <v>118</v>
      </c>
      <c r="I4496" s="86">
        <v>45526</v>
      </c>
      <c r="J4496" s="87">
        <v>2075547.8399999994</v>
      </c>
    </row>
    <row r="4497" spans="1:10" x14ac:dyDescent="0.3">
      <c r="A4497" s="84" t="s">
        <v>10037</v>
      </c>
      <c r="B4497" s="85" t="s">
        <v>145</v>
      </c>
      <c r="C4497" s="85" t="s">
        <v>145</v>
      </c>
      <c r="D4497" s="85" t="s">
        <v>10038</v>
      </c>
      <c r="E4497" s="85" t="s">
        <v>100</v>
      </c>
      <c r="F4497" s="85" t="s">
        <v>100</v>
      </c>
      <c r="G4497" s="85" t="s">
        <v>100</v>
      </c>
      <c r="H4497" s="86" t="s">
        <v>118</v>
      </c>
      <c r="I4497" s="86">
        <v>45226</v>
      </c>
      <c r="J4497" s="87">
        <v>4278180</v>
      </c>
    </row>
    <row r="4498" spans="1:10" ht="24" x14ac:dyDescent="0.3">
      <c r="A4498" s="84" t="s">
        <v>10039</v>
      </c>
      <c r="B4498" s="85" t="s">
        <v>145</v>
      </c>
      <c r="C4498" s="85" t="s">
        <v>145</v>
      </c>
      <c r="D4498" s="85" t="s">
        <v>10040</v>
      </c>
      <c r="E4498" s="85" t="s">
        <v>10041</v>
      </c>
      <c r="F4498" s="85" t="s">
        <v>10042</v>
      </c>
      <c r="G4498" s="85" t="s">
        <v>10043</v>
      </c>
      <c r="H4498" s="86" t="s">
        <v>118</v>
      </c>
      <c r="I4498" s="86">
        <v>45896</v>
      </c>
      <c r="J4498" s="87">
        <v>8279299.8499999996</v>
      </c>
    </row>
    <row r="4499" spans="1:10" ht="24" x14ac:dyDescent="0.3">
      <c r="A4499" s="84" t="s">
        <v>10044</v>
      </c>
      <c r="B4499" s="85" t="s">
        <v>145</v>
      </c>
      <c r="C4499" s="85" t="s">
        <v>145</v>
      </c>
      <c r="D4499" s="85" t="s">
        <v>10045</v>
      </c>
      <c r="E4499" s="85" t="s">
        <v>100</v>
      </c>
      <c r="F4499" s="85" t="s">
        <v>1284</v>
      </c>
      <c r="G4499" s="85" t="s">
        <v>10027</v>
      </c>
      <c r="H4499" s="86" t="s">
        <v>118</v>
      </c>
      <c r="I4499" s="86">
        <v>45896</v>
      </c>
      <c r="J4499" s="87">
        <v>4301711.76</v>
      </c>
    </row>
    <row r="4500" spans="1:10" x14ac:dyDescent="0.3">
      <c r="A4500" s="84" t="s">
        <v>10046</v>
      </c>
      <c r="B4500" s="85" t="s">
        <v>145</v>
      </c>
      <c r="C4500" s="85" t="s">
        <v>145</v>
      </c>
      <c r="D4500" s="85" t="s">
        <v>10047</v>
      </c>
      <c r="E4500" s="85" t="s">
        <v>100</v>
      </c>
      <c r="F4500" s="85" t="s">
        <v>4096</v>
      </c>
      <c r="G4500" s="85" t="s">
        <v>4097</v>
      </c>
      <c r="H4500" s="86" t="s">
        <v>118</v>
      </c>
      <c r="I4500" s="86">
        <v>45532</v>
      </c>
      <c r="J4500" s="87">
        <v>2000000</v>
      </c>
    </row>
    <row r="4501" spans="1:10" ht="36" x14ac:dyDescent="0.3">
      <c r="A4501" s="84" t="s">
        <v>10048</v>
      </c>
      <c r="B4501" s="85" t="s">
        <v>145</v>
      </c>
      <c r="C4501" s="85" t="s">
        <v>145</v>
      </c>
      <c r="D4501" s="85" t="s">
        <v>10049</v>
      </c>
      <c r="E4501" s="85" t="s">
        <v>100</v>
      </c>
      <c r="F4501" s="85" t="s">
        <v>10050</v>
      </c>
      <c r="G4501" s="85" t="s">
        <v>10051</v>
      </c>
      <c r="H4501" s="86" t="s">
        <v>118</v>
      </c>
      <c r="I4501" s="86">
        <v>45533</v>
      </c>
      <c r="J4501" s="87">
        <v>9449598.8800000008</v>
      </c>
    </row>
    <row r="4502" spans="1:10" ht="36" x14ac:dyDescent="0.3">
      <c r="A4502" s="84" t="s">
        <v>10052</v>
      </c>
      <c r="B4502" s="85" t="s">
        <v>145</v>
      </c>
      <c r="C4502" s="85" t="s">
        <v>145</v>
      </c>
      <c r="D4502" s="85" t="s">
        <v>10053</v>
      </c>
      <c r="E4502" s="85" t="s">
        <v>100</v>
      </c>
      <c r="F4502" s="85" t="s">
        <v>336</v>
      </c>
      <c r="G4502" s="85" t="s">
        <v>337</v>
      </c>
      <c r="H4502" s="86" t="s">
        <v>118</v>
      </c>
      <c r="I4502" s="86">
        <v>45534</v>
      </c>
      <c r="J4502" s="87">
        <v>7791038.700000002</v>
      </c>
    </row>
    <row r="4503" spans="1:10" ht="36" x14ac:dyDescent="0.3">
      <c r="A4503" s="84" t="s">
        <v>10054</v>
      </c>
      <c r="B4503" s="85" t="s">
        <v>145</v>
      </c>
      <c r="C4503" s="85" t="s">
        <v>145</v>
      </c>
      <c r="D4503" s="85" t="s">
        <v>10055</v>
      </c>
      <c r="E4503" s="85" t="s">
        <v>100</v>
      </c>
      <c r="F4503" s="85" t="s">
        <v>130</v>
      </c>
      <c r="G4503" s="85" t="s">
        <v>2299</v>
      </c>
      <c r="H4503" s="86" t="s">
        <v>118</v>
      </c>
      <c r="I4503" s="86">
        <v>45534</v>
      </c>
      <c r="J4503" s="87">
        <v>18545188.260000002</v>
      </c>
    </row>
    <row r="4504" spans="1:10" x14ac:dyDescent="0.3">
      <c r="A4504" s="84" t="s">
        <v>10056</v>
      </c>
      <c r="B4504" s="85" t="s">
        <v>145</v>
      </c>
      <c r="C4504" s="85" t="s">
        <v>145</v>
      </c>
      <c r="D4504" s="85" t="s">
        <v>10057</v>
      </c>
      <c r="E4504" s="85" t="s">
        <v>100</v>
      </c>
      <c r="F4504" s="85" t="s">
        <v>139</v>
      </c>
      <c r="G4504" s="85" t="s">
        <v>1362</v>
      </c>
      <c r="H4504" s="86" t="s">
        <v>118</v>
      </c>
      <c r="I4504" s="86">
        <v>45901</v>
      </c>
      <c r="J4504" s="87">
        <v>24192402.430000003</v>
      </c>
    </row>
    <row r="4505" spans="1:10" ht="24" x14ac:dyDescent="0.3">
      <c r="A4505" s="84" t="s">
        <v>10058</v>
      </c>
      <c r="B4505" s="85" t="s">
        <v>145</v>
      </c>
      <c r="C4505" s="85" t="s">
        <v>145</v>
      </c>
      <c r="D4505" s="85" t="s">
        <v>10059</v>
      </c>
      <c r="E4505" s="85" t="s">
        <v>100</v>
      </c>
      <c r="F4505" s="85" t="s">
        <v>420</v>
      </c>
      <c r="G4505" s="85" t="s">
        <v>2700</v>
      </c>
      <c r="H4505" s="86" t="s">
        <v>118</v>
      </c>
      <c r="I4505" s="86">
        <v>45901</v>
      </c>
      <c r="J4505" s="87">
        <v>10975461.850000001</v>
      </c>
    </row>
    <row r="4506" spans="1:10" ht="24" x14ac:dyDescent="0.3">
      <c r="A4506" s="84" t="s">
        <v>10060</v>
      </c>
      <c r="B4506" s="85" t="s">
        <v>145</v>
      </c>
      <c r="C4506" s="85" t="s">
        <v>145</v>
      </c>
      <c r="D4506" s="85" t="s">
        <v>10061</v>
      </c>
      <c r="E4506" s="85" t="s">
        <v>100</v>
      </c>
      <c r="F4506" s="85" t="s">
        <v>336</v>
      </c>
      <c r="G4506" s="85" t="s">
        <v>337</v>
      </c>
      <c r="H4506" s="86" t="s">
        <v>118</v>
      </c>
      <c r="I4506" s="86">
        <v>45537</v>
      </c>
      <c r="J4506" s="87">
        <v>3108159</v>
      </c>
    </row>
    <row r="4507" spans="1:10" ht="36" x14ac:dyDescent="0.3">
      <c r="A4507" s="84" t="s">
        <v>10062</v>
      </c>
      <c r="B4507" s="85" t="s">
        <v>145</v>
      </c>
      <c r="C4507" s="85" t="s">
        <v>145</v>
      </c>
      <c r="D4507" s="85" t="s">
        <v>10063</v>
      </c>
      <c r="E4507" s="85" t="s">
        <v>100</v>
      </c>
      <c r="F4507" s="85" t="s">
        <v>158</v>
      </c>
      <c r="G4507" s="85" t="s">
        <v>1348</v>
      </c>
      <c r="H4507" s="86" t="s">
        <v>118</v>
      </c>
      <c r="I4507" s="86">
        <v>45537</v>
      </c>
      <c r="J4507" s="87">
        <v>8691929.1399999987</v>
      </c>
    </row>
    <row r="4508" spans="1:10" ht="24" x14ac:dyDescent="0.3">
      <c r="A4508" s="84" t="s">
        <v>10064</v>
      </c>
      <c r="B4508" s="85" t="s">
        <v>145</v>
      </c>
      <c r="C4508" s="85" t="s">
        <v>145</v>
      </c>
      <c r="D4508" s="85" t="s">
        <v>10065</v>
      </c>
      <c r="E4508" s="85" t="s">
        <v>100</v>
      </c>
      <c r="F4508" s="85" t="s">
        <v>130</v>
      </c>
      <c r="G4508" s="85" t="s">
        <v>1118</v>
      </c>
      <c r="H4508" s="86" t="s">
        <v>118</v>
      </c>
      <c r="I4508" s="86">
        <v>45539</v>
      </c>
      <c r="J4508" s="87">
        <v>6858390.5100000007</v>
      </c>
    </row>
    <row r="4509" spans="1:10" x14ac:dyDescent="0.3">
      <c r="A4509" s="84" t="s">
        <v>10066</v>
      </c>
      <c r="B4509" s="85" t="s">
        <v>145</v>
      </c>
      <c r="C4509" s="85" t="s">
        <v>145</v>
      </c>
      <c r="D4509" s="85" t="s">
        <v>10067</v>
      </c>
      <c r="E4509" s="85" t="s">
        <v>100</v>
      </c>
      <c r="F4509" s="85" t="s">
        <v>203</v>
      </c>
      <c r="G4509" s="85" t="s">
        <v>1170</v>
      </c>
      <c r="H4509" s="86" t="s">
        <v>118</v>
      </c>
      <c r="I4509" s="86">
        <v>46085</v>
      </c>
      <c r="J4509" s="87">
        <v>1186889.31</v>
      </c>
    </row>
    <row r="4510" spans="1:10" ht="36" x14ac:dyDescent="0.3">
      <c r="A4510" s="84" t="s">
        <v>10068</v>
      </c>
      <c r="B4510" s="85" t="s">
        <v>145</v>
      </c>
      <c r="C4510" s="85" t="s">
        <v>145</v>
      </c>
      <c r="D4510" s="85" t="s">
        <v>10069</v>
      </c>
      <c r="E4510" s="85" t="s">
        <v>100</v>
      </c>
      <c r="F4510" s="85" t="s">
        <v>1284</v>
      </c>
      <c r="G4510" s="85" t="s">
        <v>2855</v>
      </c>
      <c r="H4510" s="86" t="s">
        <v>118</v>
      </c>
      <c r="I4510" s="86">
        <v>45904</v>
      </c>
      <c r="J4510" s="87">
        <v>2759674.17</v>
      </c>
    </row>
    <row r="4511" spans="1:10" x14ac:dyDescent="0.3">
      <c r="A4511" s="84" t="s">
        <v>10070</v>
      </c>
      <c r="B4511" s="85" t="s">
        <v>145</v>
      </c>
      <c r="C4511" s="85" t="s">
        <v>145</v>
      </c>
      <c r="D4511" s="85" t="s">
        <v>4839</v>
      </c>
      <c r="E4511" s="85" t="s">
        <v>100</v>
      </c>
      <c r="F4511" s="85" t="s">
        <v>100</v>
      </c>
      <c r="G4511" s="85" t="s">
        <v>100</v>
      </c>
      <c r="H4511" s="86" t="s">
        <v>118</v>
      </c>
      <c r="I4511" s="86">
        <v>44809</v>
      </c>
      <c r="J4511" s="87">
        <v>2034990</v>
      </c>
    </row>
    <row r="4512" spans="1:10" x14ac:dyDescent="0.3">
      <c r="A4512" s="84" t="s">
        <v>10071</v>
      </c>
      <c r="B4512" s="85" t="s">
        <v>145</v>
      </c>
      <c r="C4512" s="85" t="s">
        <v>145</v>
      </c>
      <c r="D4512" s="85" t="s">
        <v>10072</v>
      </c>
      <c r="E4512" s="85" t="s">
        <v>100</v>
      </c>
      <c r="F4512" s="85" t="s">
        <v>162</v>
      </c>
      <c r="G4512" s="85" t="s">
        <v>1906</v>
      </c>
      <c r="H4512" s="86" t="s">
        <v>118</v>
      </c>
      <c r="I4512" s="86">
        <v>45905</v>
      </c>
      <c r="J4512" s="87">
        <v>19695245.719999999</v>
      </c>
    </row>
    <row r="4513" spans="1:10" ht="24" x14ac:dyDescent="0.3">
      <c r="A4513" s="84" t="s">
        <v>10073</v>
      </c>
      <c r="B4513" s="85" t="s">
        <v>145</v>
      </c>
      <c r="C4513" s="85" t="s">
        <v>145</v>
      </c>
      <c r="D4513" s="85" t="s">
        <v>10074</v>
      </c>
      <c r="E4513" s="85" t="s">
        <v>100</v>
      </c>
      <c r="F4513" s="85" t="s">
        <v>135</v>
      </c>
      <c r="G4513" s="85" t="s">
        <v>136</v>
      </c>
      <c r="H4513" s="86" t="s">
        <v>118</v>
      </c>
      <c r="I4513" s="86">
        <v>46147</v>
      </c>
      <c r="J4513" s="87">
        <v>4998082.8599999994</v>
      </c>
    </row>
    <row r="4514" spans="1:10" x14ac:dyDescent="0.3">
      <c r="A4514" s="84" t="s">
        <v>10075</v>
      </c>
      <c r="B4514" s="85" t="s">
        <v>145</v>
      </c>
      <c r="C4514" s="85" t="s">
        <v>145</v>
      </c>
      <c r="D4514" s="85" t="s">
        <v>10076</v>
      </c>
      <c r="E4514" s="85" t="s">
        <v>100</v>
      </c>
      <c r="F4514" s="85" t="s">
        <v>100</v>
      </c>
      <c r="G4514" s="85" t="s">
        <v>100</v>
      </c>
      <c r="H4514" s="86" t="s">
        <v>118</v>
      </c>
      <c r="I4514" s="86">
        <v>44841</v>
      </c>
      <c r="J4514" s="87">
        <v>5587200</v>
      </c>
    </row>
    <row r="4515" spans="1:10" ht="36" x14ac:dyDescent="0.3">
      <c r="A4515" s="84" t="s">
        <v>10077</v>
      </c>
      <c r="B4515" s="85" t="s">
        <v>115</v>
      </c>
      <c r="C4515" s="85" t="s">
        <v>115</v>
      </c>
      <c r="D4515" s="85" t="s">
        <v>10078</v>
      </c>
      <c r="E4515" s="85" t="s">
        <v>100</v>
      </c>
      <c r="F4515" s="85" t="s">
        <v>10042</v>
      </c>
      <c r="G4515" s="85" t="s">
        <v>10043</v>
      </c>
      <c r="H4515" s="86" t="s">
        <v>118</v>
      </c>
      <c r="I4515" s="86">
        <v>45784</v>
      </c>
      <c r="J4515" s="87">
        <v>5243326.8</v>
      </c>
    </row>
    <row r="4516" spans="1:10" ht="48" x14ac:dyDescent="0.3">
      <c r="A4516" s="84" t="s">
        <v>10079</v>
      </c>
      <c r="B4516" s="85" t="s">
        <v>4741</v>
      </c>
      <c r="C4516" s="85" t="s">
        <v>4741</v>
      </c>
      <c r="D4516" s="85" t="s">
        <v>10080</v>
      </c>
      <c r="E4516" s="85" t="s">
        <v>10081</v>
      </c>
      <c r="F4516" s="85" t="s">
        <v>130</v>
      </c>
      <c r="G4516" s="85" t="s">
        <v>298</v>
      </c>
      <c r="H4516" s="86" t="s">
        <v>118</v>
      </c>
      <c r="I4516" s="86">
        <v>45544</v>
      </c>
      <c r="J4516" s="87">
        <v>10912120.120000001</v>
      </c>
    </row>
    <row r="4517" spans="1:10" ht="24" x14ac:dyDescent="0.3">
      <c r="A4517" s="84" t="s">
        <v>10082</v>
      </c>
      <c r="B4517" s="85" t="s">
        <v>145</v>
      </c>
      <c r="C4517" s="85" t="s">
        <v>145</v>
      </c>
      <c r="D4517" s="85" t="s">
        <v>10083</v>
      </c>
      <c r="E4517" s="85" t="s">
        <v>100</v>
      </c>
      <c r="F4517" s="85" t="s">
        <v>130</v>
      </c>
      <c r="G4517" s="85" t="s">
        <v>2001</v>
      </c>
      <c r="H4517" s="86" t="s">
        <v>118</v>
      </c>
      <c r="I4517" s="86">
        <v>45422</v>
      </c>
      <c r="J4517" s="87">
        <v>7381511.1600000011</v>
      </c>
    </row>
    <row r="4518" spans="1:10" ht="48" x14ac:dyDescent="0.3">
      <c r="A4518" s="84" t="s">
        <v>10084</v>
      </c>
      <c r="B4518" s="85" t="s">
        <v>145</v>
      </c>
      <c r="C4518" s="85" t="s">
        <v>145</v>
      </c>
      <c r="D4518" s="85" t="s">
        <v>10085</v>
      </c>
      <c r="E4518" s="85" t="s">
        <v>100</v>
      </c>
      <c r="F4518" s="85" t="s">
        <v>10086</v>
      </c>
      <c r="G4518" s="85" t="s">
        <v>10087</v>
      </c>
      <c r="H4518" s="86" t="s">
        <v>118</v>
      </c>
      <c r="I4518" s="86">
        <v>45910</v>
      </c>
      <c r="J4518" s="87">
        <v>2332503.1700000004</v>
      </c>
    </row>
    <row r="4519" spans="1:10" ht="24" x14ac:dyDescent="0.3">
      <c r="A4519" s="84" t="s">
        <v>10088</v>
      </c>
      <c r="B4519" s="85" t="s">
        <v>4741</v>
      </c>
      <c r="C4519" s="85" t="s">
        <v>4741</v>
      </c>
      <c r="D4519" s="85" t="s">
        <v>10089</v>
      </c>
      <c r="E4519" s="85" t="s">
        <v>100</v>
      </c>
      <c r="F4519" s="85" t="s">
        <v>551</v>
      </c>
      <c r="G4519" s="85" t="s">
        <v>1082</v>
      </c>
      <c r="H4519" s="86" t="s">
        <v>118</v>
      </c>
      <c r="I4519" s="86">
        <v>45910</v>
      </c>
      <c r="J4519" s="87">
        <v>5909156.9199999999</v>
      </c>
    </row>
    <row r="4520" spans="1:10" ht="24" x14ac:dyDescent="0.3">
      <c r="A4520" s="84" t="s">
        <v>10090</v>
      </c>
      <c r="B4520" s="85" t="s">
        <v>145</v>
      </c>
      <c r="C4520" s="85" t="s">
        <v>145</v>
      </c>
      <c r="D4520" s="85" t="s">
        <v>10091</v>
      </c>
      <c r="E4520" s="85" t="s">
        <v>100</v>
      </c>
      <c r="F4520" s="85" t="s">
        <v>139</v>
      </c>
      <c r="G4520" s="85" t="s">
        <v>894</v>
      </c>
      <c r="H4520" s="86" t="s">
        <v>118</v>
      </c>
      <c r="I4520" s="86">
        <v>45180</v>
      </c>
      <c r="J4520" s="87">
        <v>12083409.720000003</v>
      </c>
    </row>
    <row r="4521" spans="1:10" ht="24" x14ac:dyDescent="0.3">
      <c r="A4521" s="84" t="s">
        <v>10092</v>
      </c>
      <c r="B4521" s="85" t="s">
        <v>145</v>
      </c>
      <c r="C4521" s="85" t="s">
        <v>145</v>
      </c>
      <c r="D4521" s="85" t="s">
        <v>10093</v>
      </c>
      <c r="E4521" s="85" t="s">
        <v>4511</v>
      </c>
      <c r="F4521" s="85" t="s">
        <v>100</v>
      </c>
      <c r="G4521" s="85" t="s">
        <v>100</v>
      </c>
      <c r="H4521" s="86" t="s">
        <v>118</v>
      </c>
      <c r="I4521" s="86">
        <v>45911</v>
      </c>
      <c r="J4521" s="87">
        <v>1989924.9500000002</v>
      </c>
    </row>
    <row r="4522" spans="1:10" ht="24" x14ac:dyDescent="0.3">
      <c r="A4522" s="84" t="s">
        <v>10094</v>
      </c>
      <c r="B4522" s="85" t="s">
        <v>145</v>
      </c>
      <c r="C4522" s="85" t="s">
        <v>145</v>
      </c>
      <c r="D4522" s="85" t="s">
        <v>10095</v>
      </c>
      <c r="E4522" s="85" t="s">
        <v>100</v>
      </c>
      <c r="F4522" s="85" t="s">
        <v>336</v>
      </c>
      <c r="G4522" s="85" t="s">
        <v>337</v>
      </c>
      <c r="H4522" s="86" t="s">
        <v>118</v>
      </c>
      <c r="I4522" s="86">
        <v>45184</v>
      </c>
      <c r="J4522" s="87">
        <v>7979786.4000000004</v>
      </c>
    </row>
    <row r="4523" spans="1:10" ht="48" x14ac:dyDescent="0.3">
      <c r="A4523" s="84" t="s">
        <v>10096</v>
      </c>
      <c r="B4523" s="85" t="s">
        <v>145</v>
      </c>
      <c r="C4523" s="85" t="s">
        <v>145</v>
      </c>
      <c r="D4523" s="85" t="s">
        <v>10097</v>
      </c>
      <c r="E4523" s="85" t="s">
        <v>100</v>
      </c>
      <c r="F4523" s="85" t="s">
        <v>122</v>
      </c>
      <c r="G4523" s="85" t="s">
        <v>123</v>
      </c>
      <c r="H4523" s="86" t="s">
        <v>118</v>
      </c>
      <c r="I4523" s="86">
        <v>45551</v>
      </c>
      <c r="J4523" s="87">
        <v>4280154.46</v>
      </c>
    </row>
    <row r="4524" spans="1:10" ht="60" x14ac:dyDescent="0.3">
      <c r="A4524" s="84" t="s">
        <v>10098</v>
      </c>
      <c r="B4524" s="85" t="s">
        <v>145</v>
      </c>
      <c r="C4524" s="85" t="s">
        <v>145</v>
      </c>
      <c r="D4524" s="85" t="s">
        <v>10099</v>
      </c>
      <c r="E4524" s="85" t="s">
        <v>100</v>
      </c>
      <c r="F4524" s="85" t="s">
        <v>853</v>
      </c>
      <c r="G4524" s="85" t="s">
        <v>2168</v>
      </c>
      <c r="H4524" s="86" t="s">
        <v>118</v>
      </c>
      <c r="I4524" s="86">
        <v>45916</v>
      </c>
      <c r="J4524" s="87">
        <v>3676349.2</v>
      </c>
    </row>
    <row r="4525" spans="1:10" x14ac:dyDescent="0.3">
      <c r="A4525" s="84" t="s">
        <v>10100</v>
      </c>
      <c r="B4525" s="85" t="s">
        <v>145</v>
      </c>
      <c r="C4525" s="85" t="s">
        <v>145</v>
      </c>
      <c r="D4525" s="85" t="s">
        <v>10101</v>
      </c>
      <c r="E4525" s="85" t="s">
        <v>100</v>
      </c>
      <c r="F4525" s="85" t="s">
        <v>100</v>
      </c>
      <c r="G4525" s="85" t="s">
        <v>100</v>
      </c>
      <c r="H4525" s="86" t="s">
        <v>118</v>
      </c>
      <c r="I4525" s="86">
        <v>45400</v>
      </c>
      <c r="J4525" s="87">
        <v>5480000</v>
      </c>
    </row>
    <row r="4526" spans="1:10" ht="24" x14ac:dyDescent="0.3">
      <c r="A4526" s="84" t="s">
        <v>10102</v>
      </c>
      <c r="B4526" s="85" t="s">
        <v>145</v>
      </c>
      <c r="C4526" s="85" t="s">
        <v>145</v>
      </c>
      <c r="D4526" s="85" t="s">
        <v>10103</v>
      </c>
      <c r="E4526" s="85" t="s">
        <v>100</v>
      </c>
      <c r="F4526" s="85" t="s">
        <v>203</v>
      </c>
      <c r="G4526" s="85" t="s">
        <v>963</v>
      </c>
      <c r="H4526" s="86" t="s">
        <v>118</v>
      </c>
      <c r="I4526" s="86">
        <v>45553</v>
      </c>
      <c r="J4526" s="87">
        <v>3491845.1999999997</v>
      </c>
    </row>
    <row r="4527" spans="1:10" x14ac:dyDescent="0.3">
      <c r="A4527" s="84" t="s">
        <v>10104</v>
      </c>
      <c r="B4527" s="85" t="s">
        <v>145</v>
      </c>
      <c r="C4527" s="85" t="s">
        <v>145</v>
      </c>
      <c r="D4527" s="85" t="s">
        <v>10105</v>
      </c>
      <c r="E4527" s="85" t="s">
        <v>100</v>
      </c>
      <c r="F4527" s="85" t="s">
        <v>420</v>
      </c>
      <c r="G4527" s="85" t="s">
        <v>968</v>
      </c>
      <c r="H4527" s="86" t="s">
        <v>118</v>
      </c>
      <c r="I4527" s="86">
        <v>45553</v>
      </c>
      <c r="J4527" s="87">
        <v>2744668.84</v>
      </c>
    </row>
    <row r="4528" spans="1:10" ht="24" x14ac:dyDescent="0.3">
      <c r="A4528" s="84" t="s">
        <v>10106</v>
      </c>
      <c r="B4528" s="85" t="s">
        <v>145</v>
      </c>
      <c r="C4528" s="85" t="s">
        <v>145</v>
      </c>
      <c r="D4528" s="85" t="s">
        <v>10107</v>
      </c>
      <c r="E4528" s="85" t="s">
        <v>100</v>
      </c>
      <c r="F4528" s="85" t="s">
        <v>100</v>
      </c>
      <c r="G4528" s="85" t="s">
        <v>100</v>
      </c>
      <c r="H4528" s="86" t="s">
        <v>118</v>
      </c>
      <c r="I4528" s="86">
        <v>45555</v>
      </c>
      <c r="J4528" s="87">
        <v>1516630</v>
      </c>
    </row>
    <row r="4529" spans="1:10" ht="24" x14ac:dyDescent="0.3">
      <c r="A4529" s="84" t="s">
        <v>10108</v>
      </c>
      <c r="B4529" s="85" t="s">
        <v>145</v>
      </c>
      <c r="C4529" s="85" t="s">
        <v>145</v>
      </c>
      <c r="D4529" s="85" t="s">
        <v>10109</v>
      </c>
      <c r="E4529" s="85" t="s">
        <v>1729</v>
      </c>
      <c r="F4529" s="85" t="s">
        <v>100</v>
      </c>
      <c r="G4529" s="85" t="s">
        <v>100</v>
      </c>
      <c r="H4529" s="86" t="s">
        <v>118</v>
      </c>
      <c r="I4529" s="86">
        <v>46101</v>
      </c>
      <c r="J4529" s="87">
        <v>5235744</v>
      </c>
    </row>
    <row r="4530" spans="1:10" ht="36" x14ac:dyDescent="0.3">
      <c r="A4530" s="84" t="s">
        <v>10110</v>
      </c>
      <c r="B4530" s="85" t="s">
        <v>188</v>
      </c>
      <c r="C4530" s="85" t="s">
        <v>188</v>
      </c>
      <c r="D4530" s="85" t="s">
        <v>7487</v>
      </c>
      <c r="E4530" s="85" t="s">
        <v>100</v>
      </c>
      <c r="F4530" s="85" t="s">
        <v>162</v>
      </c>
      <c r="G4530" s="85" t="s">
        <v>7488</v>
      </c>
      <c r="H4530" s="86" t="s">
        <v>118</v>
      </c>
      <c r="I4530" s="86">
        <v>44827</v>
      </c>
      <c r="J4530" s="87">
        <v>26063310</v>
      </c>
    </row>
    <row r="4531" spans="1:10" x14ac:dyDescent="0.3">
      <c r="A4531" s="84" t="s">
        <v>10111</v>
      </c>
      <c r="B4531" s="85" t="s">
        <v>145</v>
      </c>
      <c r="C4531" s="85" t="s">
        <v>145</v>
      </c>
      <c r="D4531" s="85" t="s">
        <v>10112</v>
      </c>
      <c r="E4531" s="85" t="s">
        <v>100</v>
      </c>
      <c r="F4531" s="85" t="s">
        <v>3905</v>
      </c>
      <c r="G4531" s="85" t="s">
        <v>3906</v>
      </c>
      <c r="H4531" s="86" t="s">
        <v>118</v>
      </c>
      <c r="I4531" s="86">
        <v>46104</v>
      </c>
      <c r="J4531" s="87">
        <v>2861561.5899999994</v>
      </c>
    </row>
    <row r="4532" spans="1:10" ht="24" x14ac:dyDescent="0.3">
      <c r="A4532" s="84" t="s">
        <v>10113</v>
      </c>
      <c r="B4532" s="85" t="s">
        <v>145</v>
      </c>
      <c r="C4532" s="85" t="s">
        <v>145</v>
      </c>
      <c r="D4532" s="85" t="s">
        <v>10114</v>
      </c>
      <c r="E4532" s="85" t="s">
        <v>100</v>
      </c>
      <c r="F4532" s="85" t="s">
        <v>100</v>
      </c>
      <c r="G4532" s="85" t="s">
        <v>100</v>
      </c>
      <c r="H4532" s="86" t="s">
        <v>118</v>
      </c>
      <c r="I4532" s="86">
        <v>46014</v>
      </c>
      <c r="J4532" s="87">
        <v>868960</v>
      </c>
    </row>
    <row r="4533" spans="1:10" ht="36" x14ac:dyDescent="0.3">
      <c r="A4533" s="84" t="s">
        <v>10115</v>
      </c>
      <c r="B4533" s="85" t="s">
        <v>4741</v>
      </c>
      <c r="C4533" s="85" t="s">
        <v>4741</v>
      </c>
      <c r="D4533" s="85" t="s">
        <v>10116</v>
      </c>
      <c r="E4533" s="85" t="s">
        <v>100</v>
      </c>
      <c r="F4533" s="85" t="s">
        <v>130</v>
      </c>
      <c r="G4533" s="85" t="s">
        <v>10117</v>
      </c>
      <c r="H4533" s="86" t="s">
        <v>118</v>
      </c>
      <c r="I4533" s="86">
        <v>45194</v>
      </c>
      <c r="J4533" s="87">
        <v>17116796.490000002</v>
      </c>
    </row>
    <row r="4534" spans="1:10" x14ac:dyDescent="0.3">
      <c r="A4534" s="84" t="s">
        <v>10118</v>
      </c>
      <c r="B4534" s="85" t="s">
        <v>145</v>
      </c>
      <c r="C4534" s="85" t="s">
        <v>145</v>
      </c>
      <c r="D4534" s="85" t="s">
        <v>10119</v>
      </c>
      <c r="E4534" s="85" t="s">
        <v>100</v>
      </c>
      <c r="F4534" s="85" t="s">
        <v>100</v>
      </c>
      <c r="G4534" s="85" t="s">
        <v>100</v>
      </c>
      <c r="H4534" s="86" t="s">
        <v>118</v>
      </c>
      <c r="I4534" s="86">
        <v>45530</v>
      </c>
      <c r="J4534" s="87">
        <v>4499930</v>
      </c>
    </row>
    <row r="4535" spans="1:10" ht="24" x14ac:dyDescent="0.3">
      <c r="A4535" s="84" t="s">
        <v>10120</v>
      </c>
      <c r="B4535" s="85" t="s">
        <v>145</v>
      </c>
      <c r="C4535" s="85" t="s">
        <v>145</v>
      </c>
      <c r="D4535" s="85" t="s">
        <v>10121</v>
      </c>
      <c r="E4535" s="85" t="s">
        <v>100</v>
      </c>
      <c r="F4535" s="85" t="s">
        <v>100</v>
      </c>
      <c r="G4535" s="85" t="s">
        <v>100</v>
      </c>
      <c r="H4535" s="86" t="s">
        <v>118</v>
      </c>
      <c r="I4535" s="86">
        <v>45287</v>
      </c>
      <c r="J4535" s="87">
        <v>3101130</v>
      </c>
    </row>
    <row r="4536" spans="1:10" ht="24" x14ac:dyDescent="0.3">
      <c r="A4536" s="84" t="s">
        <v>10122</v>
      </c>
      <c r="B4536" s="85" t="s">
        <v>145</v>
      </c>
      <c r="C4536" s="85" t="s">
        <v>145</v>
      </c>
      <c r="D4536" s="85" t="s">
        <v>10123</v>
      </c>
      <c r="E4536" s="85" t="s">
        <v>100</v>
      </c>
      <c r="F4536" s="85" t="s">
        <v>135</v>
      </c>
      <c r="G4536" s="85" t="s">
        <v>136</v>
      </c>
      <c r="H4536" s="86" t="s">
        <v>118</v>
      </c>
      <c r="I4536" s="86">
        <v>45378</v>
      </c>
      <c r="J4536" s="87">
        <v>7939166.870000001</v>
      </c>
    </row>
    <row r="4537" spans="1:10" ht="24" x14ac:dyDescent="0.3">
      <c r="A4537" s="84" t="s">
        <v>10124</v>
      </c>
      <c r="B4537" s="85" t="s">
        <v>10125</v>
      </c>
      <c r="C4537" s="85" t="s">
        <v>8388</v>
      </c>
      <c r="D4537" s="85" t="s">
        <v>10126</v>
      </c>
      <c r="E4537" s="85" t="s">
        <v>100</v>
      </c>
      <c r="F4537" s="85" t="s">
        <v>122</v>
      </c>
      <c r="G4537" s="85" t="s">
        <v>123</v>
      </c>
      <c r="H4537" s="86" t="s">
        <v>118</v>
      </c>
      <c r="I4537" s="86">
        <v>45378</v>
      </c>
      <c r="J4537" s="87">
        <v>6679000.1499999994</v>
      </c>
    </row>
    <row r="4538" spans="1:10" ht="24" x14ac:dyDescent="0.3">
      <c r="A4538" s="84" t="s">
        <v>10127</v>
      </c>
      <c r="B4538" s="85" t="s">
        <v>3382</v>
      </c>
      <c r="C4538" s="85" t="s">
        <v>3382</v>
      </c>
      <c r="D4538" s="85" t="s">
        <v>10128</v>
      </c>
      <c r="E4538" s="85" t="s">
        <v>100</v>
      </c>
      <c r="F4538" s="85" t="s">
        <v>1194</v>
      </c>
      <c r="G4538" s="85" t="s">
        <v>1195</v>
      </c>
      <c r="H4538" s="86" t="s">
        <v>118</v>
      </c>
      <c r="I4538" s="86">
        <v>45562</v>
      </c>
      <c r="J4538" s="87">
        <v>4862943.3600000003</v>
      </c>
    </row>
    <row r="4539" spans="1:10" ht="24" x14ac:dyDescent="0.3">
      <c r="A4539" s="84" t="s">
        <v>10129</v>
      </c>
      <c r="B4539" s="85" t="s">
        <v>145</v>
      </c>
      <c r="C4539" s="85" t="s">
        <v>145</v>
      </c>
      <c r="D4539" s="85" t="s">
        <v>10130</v>
      </c>
      <c r="E4539" s="85" t="s">
        <v>100</v>
      </c>
      <c r="F4539" s="85" t="s">
        <v>130</v>
      </c>
      <c r="G4539" s="85" t="s">
        <v>1204</v>
      </c>
      <c r="H4539" s="86" t="s">
        <v>118</v>
      </c>
      <c r="I4539" s="86">
        <v>45744</v>
      </c>
      <c r="J4539" s="87">
        <v>5403603.1699999999</v>
      </c>
    </row>
    <row r="4540" spans="1:10" ht="36" x14ac:dyDescent="0.3">
      <c r="A4540" s="84" t="s">
        <v>10131</v>
      </c>
      <c r="B4540" s="85" t="s">
        <v>145</v>
      </c>
      <c r="C4540" s="85" t="s">
        <v>145</v>
      </c>
      <c r="D4540" s="85" t="s">
        <v>10132</v>
      </c>
      <c r="E4540" s="85" t="s">
        <v>100</v>
      </c>
      <c r="F4540" s="85" t="s">
        <v>162</v>
      </c>
      <c r="G4540" s="85" t="s">
        <v>4311</v>
      </c>
      <c r="H4540" s="86" t="s">
        <v>118</v>
      </c>
      <c r="I4540" s="86">
        <v>45929</v>
      </c>
      <c r="J4540" s="87">
        <v>1494801.07</v>
      </c>
    </row>
    <row r="4541" spans="1:10" ht="24" x14ac:dyDescent="0.3">
      <c r="A4541" s="84" t="s">
        <v>10133</v>
      </c>
      <c r="B4541" s="85" t="s">
        <v>145</v>
      </c>
      <c r="C4541" s="85" t="s">
        <v>145</v>
      </c>
      <c r="D4541" s="85" t="s">
        <v>10134</v>
      </c>
      <c r="E4541" s="85" t="s">
        <v>100</v>
      </c>
      <c r="F4541" s="85" t="s">
        <v>100</v>
      </c>
      <c r="G4541" s="85" t="s">
        <v>100</v>
      </c>
      <c r="H4541" s="86" t="s">
        <v>118</v>
      </c>
      <c r="I4541" s="86">
        <v>45929</v>
      </c>
      <c r="J4541" s="87">
        <v>1942000</v>
      </c>
    </row>
    <row r="4542" spans="1:10" ht="24" x14ac:dyDescent="0.3">
      <c r="A4542" s="84" t="s">
        <v>10135</v>
      </c>
      <c r="B4542" s="85" t="s">
        <v>145</v>
      </c>
      <c r="C4542" s="85" t="s">
        <v>145</v>
      </c>
      <c r="D4542" s="85" t="s">
        <v>10136</v>
      </c>
      <c r="E4542" s="85" t="s">
        <v>100</v>
      </c>
      <c r="F4542" s="85" t="s">
        <v>853</v>
      </c>
      <c r="G4542" s="85" t="s">
        <v>1020</v>
      </c>
      <c r="H4542" s="86" t="s">
        <v>118</v>
      </c>
      <c r="I4542" s="86">
        <v>46020</v>
      </c>
      <c r="J4542" s="87">
        <v>1862550.0999999999</v>
      </c>
    </row>
    <row r="4543" spans="1:10" ht="24" x14ac:dyDescent="0.3">
      <c r="A4543" s="84" t="s">
        <v>10137</v>
      </c>
      <c r="B4543" s="85" t="s">
        <v>145</v>
      </c>
      <c r="C4543" s="85" t="s">
        <v>145</v>
      </c>
      <c r="D4543" s="85" t="s">
        <v>10138</v>
      </c>
      <c r="E4543" s="85" t="s">
        <v>100</v>
      </c>
      <c r="F4543" s="85" t="s">
        <v>100</v>
      </c>
      <c r="G4543" s="85" t="s">
        <v>100</v>
      </c>
      <c r="H4543" s="86" t="s">
        <v>118</v>
      </c>
      <c r="I4543" s="86">
        <v>45169</v>
      </c>
      <c r="J4543" s="87">
        <v>3457490</v>
      </c>
    </row>
    <row r="4544" spans="1:10" ht="24" x14ac:dyDescent="0.3">
      <c r="A4544" s="84" t="s">
        <v>10139</v>
      </c>
      <c r="B4544" s="85" t="s">
        <v>145</v>
      </c>
      <c r="C4544" s="85" t="s">
        <v>145</v>
      </c>
      <c r="D4544" s="85" t="s">
        <v>10140</v>
      </c>
      <c r="E4544" s="85" t="s">
        <v>100</v>
      </c>
      <c r="F4544" s="85" t="s">
        <v>1112</v>
      </c>
      <c r="G4544" s="85" t="s">
        <v>3118</v>
      </c>
      <c r="H4544" s="86" t="s">
        <v>118</v>
      </c>
      <c r="I4544" s="86">
        <v>45565</v>
      </c>
      <c r="J4544" s="87">
        <v>5003501.28</v>
      </c>
    </row>
    <row r="4545" spans="1:10" ht="60" x14ac:dyDescent="0.3">
      <c r="A4545" s="84" t="s">
        <v>10141</v>
      </c>
      <c r="B4545" s="85" t="s">
        <v>145</v>
      </c>
      <c r="C4545" s="85" t="s">
        <v>145</v>
      </c>
      <c r="D4545" s="85" t="s">
        <v>10142</v>
      </c>
      <c r="E4545" s="85" t="s">
        <v>100</v>
      </c>
      <c r="F4545" s="85" t="s">
        <v>336</v>
      </c>
      <c r="G4545" s="85" t="s">
        <v>8798</v>
      </c>
      <c r="H4545" s="86" t="s">
        <v>118</v>
      </c>
      <c r="I4545" s="86">
        <v>45930</v>
      </c>
      <c r="J4545" s="87">
        <v>4388189.8899999997</v>
      </c>
    </row>
    <row r="4546" spans="1:10" ht="36" x14ac:dyDescent="0.3">
      <c r="A4546" s="84" t="s">
        <v>10143</v>
      </c>
      <c r="B4546" s="85" t="s">
        <v>1088</v>
      </c>
      <c r="C4546" s="85" t="s">
        <v>145</v>
      </c>
      <c r="D4546" s="85" t="s">
        <v>10144</v>
      </c>
      <c r="E4546" s="85" t="s">
        <v>100</v>
      </c>
      <c r="F4546" s="85" t="s">
        <v>196</v>
      </c>
      <c r="G4546" s="85" t="s">
        <v>3165</v>
      </c>
      <c r="H4546" s="86" t="s">
        <v>118</v>
      </c>
      <c r="I4546" s="86">
        <v>46112</v>
      </c>
      <c r="J4546" s="87">
        <v>3924995.21</v>
      </c>
    </row>
    <row r="4547" spans="1:10" ht="24" x14ac:dyDescent="0.3">
      <c r="A4547" s="84" t="s">
        <v>10145</v>
      </c>
      <c r="B4547" s="85" t="s">
        <v>145</v>
      </c>
      <c r="C4547" s="85" t="s">
        <v>145</v>
      </c>
      <c r="D4547" s="85" t="s">
        <v>10146</v>
      </c>
      <c r="E4547" s="85" t="s">
        <v>100</v>
      </c>
      <c r="F4547" s="85" t="s">
        <v>492</v>
      </c>
      <c r="G4547" s="85" t="s">
        <v>635</v>
      </c>
      <c r="H4547" s="86" t="s">
        <v>118</v>
      </c>
      <c r="I4547" s="86">
        <v>45567</v>
      </c>
      <c r="J4547" s="87">
        <v>5083112.6499999994</v>
      </c>
    </row>
    <row r="4548" spans="1:10" ht="24" x14ac:dyDescent="0.3">
      <c r="A4548" s="84" t="s">
        <v>10147</v>
      </c>
      <c r="B4548" s="85" t="s">
        <v>145</v>
      </c>
      <c r="C4548" s="85" t="s">
        <v>145</v>
      </c>
      <c r="D4548" s="85" t="s">
        <v>10148</v>
      </c>
      <c r="E4548" s="85" t="s">
        <v>100</v>
      </c>
      <c r="F4548" s="85" t="s">
        <v>602</v>
      </c>
      <c r="G4548" s="85" t="s">
        <v>603</v>
      </c>
      <c r="H4548" s="86" t="s">
        <v>118</v>
      </c>
      <c r="I4548" s="86">
        <v>45568</v>
      </c>
      <c r="J4548" s="87">
        <v>7031203.1000000006</v>
      </c>
    </row>
    <row r="4549" spans="1:10" ht="24" x14ac:dyDescent="0.3">
      <c r="A4549" s="84" t="s">
        <v>10149</v>
      </c>
      <c r="B4549" s="85" t="s">
        <v>145</v>
      </c>
      <c r="C4549" s="85" t="s">
        <v>145</v>
      </c>
      <c r="D4549" s="85" t="s">
        <v>10150</v>
      </c>
      <c r="E4549" s="85" t="s">
        <v>100</v>
      </c>
      <c r="F4549" s="85" t="s">
        <v>100</v>
      </c>
      <c r="G4549" s="85" t="s">
        <v>100</v>
      </c>
      <c r="H4549" s="86" t="s">
        <v>118</v>
      </c>
      <c r="I4549" s="86">
        <v>45173</v>
      </c>
      <c r="J4549" s="87">
        <v>2120890</v>
      </c>
    </row>
    <row r="4550" spans="1:10" ht="24" x14ac:dyDescent="0.3">
      <c r="A4550" s="84" t="s">
        <v>10151</v>
      </c>
      <c r="B4550" s="85" t="s">
        <v>145</v>
      </c>
      <c r="C4550" s="85" t="s">
        <v>145</v>
      </c>
      <c r="D4550" s="85" t="s">
        <v>10152</v>
      </c>
      <c r="E4550" s="85" t="s">
        <v>100</v>
      </c>
      <c r="F4550" s="85" t="s">
        <v>492</v>
      </c>
      <c r="G4550" s="85" t="s">
        <v>635</v>
      </c>
      <c r="H4550" s="86" t="s">
        <v>118</v>
      </c>
      <c r="I4550" s="86">
        <v>45569</v>
      </c>
      <c r="J4550" s="87">
        <v>5581182.8300000001</v>
      </c>
    </row>
    <row r="4551" spans="1:10" ht="36" x14ac:dyDescent="0.3">
      <c r="A4551" s="84" t="s">
        <v>10153</v>
      </c>
      <c r="B4551" s="85" t="s">
        <v>6066</v>
      </c>
      <c r="C4551" s="85" t="s">
        <v>6066</v>
      </c>
      <c r="D4551" s="85" t="s">
        <v>10154</v>
      </c>
      <c r="E4551" s="85" t="s">
        <v>100</v>
      </c>
      <c r="F4551" s="85" t="s">
        <v>122</v>
      </c>
      <c r="G4551" s="85" t="s">
        <v>611</v>
      </c>
      <c r="H4551" s="86" t="s">
        <v>118</v>
      </c>
      <c r="I4551" s="86">
        <v>45569</v>
      </c>
      <c r="J4551" s="87">
        <v>7438228.7300000004</v>
      </c>
    </row>
    <row r="4552" spans="1:10" ht="24" x14ac:dyDescent="0.3">
      <c r="A4552" s="84" t="s">
        <v>10155</v>
      </c>
      <c r="B4552" s="85" t="s">
        <v>4453</v>
      </c>
      <c r="C4552" s="85" t="s">
        <v>4453</v>
      </c>
      <c r="D4552" s="85" t="s">
        <v>10156</v>
      </c>
      <c r="E4552" s="85" t="s">
        <v>100</v>
      </c>
      <c r="F4552" s="85" t="s">
        <v>158</v>
      </c>
      <c r="G4552" s="85" t="s">
        <v>385</v>
      </c>
      <c r="H4552" s="86" t="s">
        <v>118</v>
      </c>
      <c r="I4552" s="86">
        <v>45936</v>
      </c>
      <c r="J4552" s="87">
        <v>1853007.8800000001</v>
      </c>
    </row>
    <row r="4553" spans="1:10" ht="24" x14ac:dyDescent="0.3">
      <c r="A4553" s="84" t="s">
        <v>10157</v>
      </c>
      <c r="B4553" s="85" t="s">
        <v>145</v>
      </c>
      <c r="C4553" s="85" t="s">
        <v>145</v>
      </c>
      <c r="D4553" s="85" t="s">
        <v>10158</v>
      </c>
      <c r="E4553" s="85" t="s">
        <v>100</v>
      </c>
      <c r="F4553" s="85" t="s">
        <v>100</v>
      </c>
      <c r="G4553" s="85" t="s">
        <v>100</v>
      </c>
      <c r="H4553" s="86" t="s">
        <v>118</v>
      </c>
      <c r="I4553" s="86">
        <v>44841</v>
      </c>
      <c r="J4553" s="87">
        <v>6089700</v>
      </c>
    </row>
    <row r="4554" spans="1:10" ht="36" x14ac:dyDescent="0.3">
      <c r="A4554" s="84" t="s">
        <v>10159</v>
      </c>
      <c r="B4554" s="85" t="s">
        <v>145</v>
      </c>
      <c r="C4554" s="85" t="s">
        <v>145</v>
      </c>
      <c r="D4554" s="85" t="s">
        <v>10160</v>
      </c>
      <c r="E4554" s="85" t="s">
        <v>6521</v>
      </c>
      <c r="F4554" s="85" t="s">
        <v>100</v>
      </c>
      <c r="G4554" s="85" t="s">
        <v>100</v>
      </c>
      <c r="H4554" s="86" t="s">
        <v>118</v>
      </c>
      <c r="I4554" s="86">
        <v>45938</v>
      </c>
      <c r="J4554" s="87">
        <v>1938874</v>
      </c>
    </row>
    <row r="4555" spans="1:10" ht="36" x14ac:dyDescent="0.3">
      <c r="A4555" s="84" t="s">
        <v>10161</v>
      </c>
      <c r="B4555" s="85" t="s">
        <v>145</v>
      </c>
      <c r="C4555" s="85" t="s">
        <v>145</v>
      </c>
      <c r="D4555" s="85" t="s">
        <v>10162</v>
      </c>
      <c r="E4555" s="85" t="s">
        <v>10163</v>
      </c>
      <c r="F4555" s="85" t="s">
        <v>100</v>
      </c>
      <c r="G4555" s="85" t="s">
        <v>100</v>
      </c>
      <c r="H4555" s="86" t="s">
        <v>118</v>
      </c>
      <c r="I4555" s="86">
        <v>45938</v>
      </c>
      <c r="J4555" s="87">
        <v>1795200</v>
      </c>
    </row>
    <row r="4556" spans="1:10" ht="36" x14ac:dyDescent="0.3">
      <c r="A4556" s="84" t="s">
        <v>10164</v>
      </c>
      <c r="B4556" s="85" t="s">
        <v>145</v>
      </c>
      <c r="C4556" s="85" t="s">
        <v>145</v>
      </c>
      <c r="D4556" s="85" t="s">
        <v>10165</v>
      </c>
      <c r="E4556" s="85" t="s">
        <v>100</v>
      </c>
      <c r="F4556" s="85" t="s">
        <v>130</v>
      </c>
      <c r="G4556" s="85" t="s">
        <v>10166</v>
      </c>
      <c r="H4556" s="86" t="s">
        <v>118</v>
      </c>
      <c r="I4556" s="86">
        <v>45574</v>
      </c>
      <c r="J4556" s="87">
        <v>4996428.8900000015</v>
      </c>
    </row>
    <row r="4557" spans="1:10" ht="24" x14ac:dyDescent="0.3">
      <c r="A4557" s="84" t="s">
        <v>10167</v>
      </c>
      <c r="B4557" s="85" t="s">
        <v>145</v>
      </c>
      <c r="C4557" s="85" t="s">
        <v>145</v>
      </c>
      <c r="D4557" s="85" t="s">
        <v>10168</v>
      </c>
      <c r="E4557" s="85" t="s">
        <v>100</v>
      </c>
      <c r="F4557" s="85" t="s">
        <v>100</v>
      </c>
      <c r="G4557" s="85" t="s">
        <v>100</v>
      </c>
      <c r="H4557" s="86" t="s">
        <v>118</v>
      </c>
      <c r="I4557" s="86">
        <v>45939</v>
      </c>
      <c r="J4557" s="87">
        <v>1810456.17</v>
      </c>
    </row>
    <row r="4558" spans="1:10" ht="24" x14ac:dyDescent="0.3">
      <c r="A4558" s="84" t="s">
        <v>10169</v>
      </c>
      <c r="B4558" s="85" t="s">
        <v>145</v>
      </c>
      <c r="C4558" s="85" t="s">
        <v>145</v>
      </c>
      <c r="D4558" s="85" t="s">
        <v>10170</v>
      </c>
      <c r="E4558" s="85" t="s">
        <v>10171</v>
      </c>
      <c r="F4558" s="85" t="s">
        <v>100</v>
      </c>
      <c r="G4558" s="85" t="s">
        <v>100</v>
      </c>
      <c r="H4558" s="86" t="s">
        <v>118</v>
      </c>
      <c r="I4558" s="86">
        <v>45939</v>
      </c>
      <c r="J4558" s="87">
        <v>5268584.1000000006</v>
      </c>
    </row>
    <row r="4559" spans="1:10" x14ac:dyDescent="0.3">
      <c r="A4559" s="84" t="s">
        <v>10172</v>
      </c>
      <c r="B4559" s="85" t="s">
        <v>145</v>
      </c>
      <c r="C4559" s="85" t="s">
        <v>145</v>
      </c>
      <c r="D4559" s="85" t="s">
        <v>10173</v>
      </c>
      <c r="E4559" s="85" t="s">
        <v>100</v>
      </c>
      <c r="F4559" s="85" t="s">
        <v>100</v>
      </c>
      <c r="G4559" s="85" t="s">
        <v>100</v>
      </c>
      <c r="H4559" s="86" t="s">
        <v>118</v>
      </c>
      <c r="I4559" s="86">
        <v>44995</v>
      </c>
      <c r="J4559" s="87">
        <v>4327810</v>
      </c>
    </row>
    <row r="4560" spans="1:10" ht="36" x14ac:dyDescent="0.3">
      <c r="A4560" s="84" t="s">
        <v>10174</v>
      </c>
      <c r="B4560" s="85" t="s">
        <v>188</v>
      </c>
      <c r="C4560" s="85" t="s">
        <v>188</v>
      </c>
      <c r="D4560" s="85" t="s">
        <v>10175</v>
      </c>
      <c r="E4560" s="85" t="s">
        <v>10176</v>
      </c>
      <c r="F4560" s="85" t="s">
        <v>416</v>
      </c>
      <c r="G4560" s="85" t="s">
        <v>1516</v>
      </c>
      <c r="H4560" s="86" t="s">
        <v>118</v>
      </c>
      <c r="I4560" s="86">
        <v>45940</v>
      </c>
      <c r="J4560" s="87">
        <v>7184359.2400000002</v>
      </c>
    </row>
    <row r="4561" spans="1:10" ht="24" x14ac:dyDescent="0.3">
      <c r="A4561" s="84" t="s">
        <v>10177</v>
      </c>
      <c r="B4561" s="85" t="s">
        <v>145</v>
      </c>
      <c r="C4561" s="85" t="s">
        <v>145</v>
      </c>
      <c r="D4561" s="85" t="s">
        <v>10178</v>
      </c>
      <c r="E4561" s="85" t="s">
        <v>100</v>
      </c>
      <c r="F4561" s="85" t="s">
        <v>122</v>
      </c>
      <c r="G4561" s="85" t="s">
        <v>2429</v>
      </c>
      <c r="H4561" s="86" t="s">
        <v>118</v>
      </c>
      <c r="I4561" s="86">
        <v>45940</v>
      </c>
      <c r="J4561" s="87">
        <v>3437444.63</v>
      </c>
    </row>
    <row r="4562" spans="1:10" x14ac:dyDescent="0.3">
      <c r="A4562" s="84" t="s">
        <v>10179</v>
      </c>
      <c r="B4562" s="85" t="s">
        <v>145</v>
      </c>
      <c r="C4562" s="85" t="s">
        <v>145</v>
      </c>
      <c r="D4562" s="85" t="s">
        <v>10180</v>
      </c>
      <c r="E4562" s="85" t="s">
        <v>100</v>
      </c>
      <c r="F4562" s="85" t="s">
        <v>100</v>
      </c>
      <c r="G4562" s="85" t="s">
        <v>100</v>
      </c>
      <c r="H4562" s="86" t="s">
        <v>118</v>
      </c>
      <c r="I4562" s="86">
        <v>45849</v>
      </c>
      <c r="J4562" s="87">
        <v>101920</v>
      </c>
    </row>
    <row r="4563" spans="1:10" ht="36" x14ac:dyDescent="0.3">
      <c r="A4563" s="84" t="s">
        <v>10181</v>
      </c>
      <c r="B4563" s="85" t="s">
        <v>145</v>
      </c>
      <c r="C4563" s="85" t="s">
        <v>145</v>
      </c>
      <c r="D4563" s="85" t="s">
        <v>10182</v>
      </c>
      <c r="E4563" s="85" t="s">
        <v>100</v>
      </c>
      <c r="F4563" s="85" t="s">
        <v>100</v>
      </c>
      <c r="G4563" s="85" t="s">
        <v>100</v>
      </c>
      <c r="H4563" s="86" t="s">
        <v>118</v>
      </c>
      <c r="I4563" s="86">
        <v>46092</v>
      </c>
      <c r="J4563" s="87">
        <v>1138340</v>
      </c>
    </row>
    <row r="4564" spans="1:10" ht="24" x14ac:dyDescent="0.3">
      <c r="A4564" s="84" t="s">
        <v>10183</v>
      </c>
      <c r="B4564" s="85" t="s">
        <v>145</v>
      </c>
      <c r="C4564" s="85" t="s">
        <v>145</v>
      </c>
      <c r="D4564" s="85" t="s">
        <v>10184</v>
      </c>
      <c r="E4564" s="85" t="s">
        <v>100</v>
      </c>
      <c r="F4564" s="85" t="s">
        <v>135</v>
      </c>
      <c r="G4564" s="85" t="s">
        <v>136</v>
      </c>
      <c r="H4564" s="86" t="s">
        <v>118</v>
      </c>
      <c r="I4564" s="86">
        <v>45945</v>
      </c>
      <c r="J4564" s="87">
        <v>6193017.8100000005</v>
      </c>
    </row>
    <row r="4565" spans="1:10" ht="36" x14ac:dyDescent="0.3">
      <c r="A4565" s="84" t="s">
        <v>10185</v>
      </c>
      <c r="B4565" s="85" t="s">
        <v>3937</v>
      </c>
      <c r="C4565" s="85" t="s">
        <v>142</v>
      </c>
      <c r="D4565" s="85" t="s">
        <v>10186</v>
      </c>
      <c r="E4565" s="85" t="s">
        <v>100</v>
      </c>
      <c r="F4565" s="85" t="s">
        <v>1351</v>
      </c>
      <c r="G4565" s="85" t="s">
        <v>1386</v>
      </c>
      <c r="H4565" s="86" t="s">
        <v>118</v>
      </c>
      <c r="I4565" s="86">
        <v>45581</v>
      </c>
      <c r="J4565" s="87">
        <v>11363884.549999999</v>
      </c>
    </row>
    <row r="4566" spans="1:10" ht="24" x14ac:dyDescent="0.3">
      <c r="A4566" s="84" t="s">
        <v>10187</v>
      </c>
      <c r="B4566" s="85" t="s">
        <v>145</v>
      </c>
      <c r="C4566" s="85" t="s">
        <v>145</v>
      </c>
      <c r="D4566" s="85" t="s">
        <v>10188</v>
      </c>
      <c r="E4566" s="85" t="s">
        <v>100</v>
      </c>
      <c r="F4566" s="85" t="s">
        <v>100</v>
      </c>
      <c r="G4566" s="85" t="s">
        <v>100</v>
      </c>
      <c r="H4566" s="86" t="s">
        <v>118</v>
      </c>
      <c r="I4566" s="86">
        <v>45642</v>
      </c>
      <c r="J4566" s="87">
        <v>1207330</v>
      </c>
    </row>
    <row r="4567" spans="1:10" ht="36" x14ac:dyDescent="0.3">
      <c r="A4567" s="84" t="s">
        <v>10189</v>
      </c>
      <c r="B4567" s="85" t="s">
        <v>9896</v>
      </c>
      <c r="C4567" s="85" t="s">
        <v>9063</v>
      </c>
      <c r="D4567" s="85" t="s">
        <v>10190</v>
      </c>
      <c r="E4567" s="85" t="s">
        <v>7999</v>
      </c>
      <c r="F4567" s="85" t="s">
        <v>100</v>
      </c>
      <c r="G4567" s="85" t="s">
        <v>100</v>
      </c>
      <c r="H4567" s="86" t="s">
        <v>118</v>
      </c>
      <c r="I4567" s="86">
        <v>46128</v>
      </c>
      <c r="J4567" s="87">
        <v>2925211.66</v>
      </c>
    </row>
    <row r="4568" spans="1:10" ht="36" x14ac:dyDescent="0.3">
      <c r="A4568" s="84" t="s">
        <v>10191</v>
      </c>
      <c r="B4568" s="85" t="s">
        <v>145</v>
      </c>
      <c r="C4568" s="85" t="s">
        <v>145</v>
      </c>
      <c r="D4568" s="85" t="s">
        <v>10192</v>
      </c>
      <c r="E4568" s="85" t="s">
        <v>100</v>
      </c>
      <c r="F4568" s="85" t="s">
        <v>100</v>
      </c>
      <c r="G4568" s="85" t="s">
        <v>100</v>
      </c>
      <c r="H4568" s="86" t="s">
        <v>118</v>
      </c>
      <c r="I4568" s="86">
        <v>45399</v>
      </c>
      <c r="J4568" s="87">
        <v>6945930</v>
      </c>
    </row>
    <row r="4569" spans="1:10" x14ac:dyDescent="0.3">
      <c r="A4569" s="84" t="s">
        <v>10193</v>
      </c>
      <c r="B4569" s="85" t="s">
        <v>145</v>
      </c>
      <c r="C4569" s="85" t="s">
        <v>145</v>
      </c>
      <c r="D4569" s="85" t="s">
        <v>10194</v>
      </c>
      <c r="E4569" s="85" t="s">
        <v>100</v>
      </c>
      <c r="F4569" s="85" t="s">
        <v>336</v>
      </c>
      <c r="G4569" s="85" t="s">
        <v>337</v>
      </c>
      <c r="H4569" s="86" t="s">
        <v>118</v>
      </c>
      <c r="I4569" s="86">
        <v>45582</v>
      </c>
      <c r="J4569" s="87">
        <v>6877210.4699999997</v>
      </c>
    </row>
    <row r="4570" spans="1:10" x14ac:dyDescent="0.3">
      <c r="A4570" s="84" t="s">
        <v>10195</v>
      </c>
      <c r="B4570" s="85" t="s">
        <v>145</v>
      </c>
      <c r="C4570" s="85" t="s">
        <v>145</v>
      </c>
      <c r="D4570" s="85" t="s">
        <v>10196</v>
      </c>
      <c r="E4570" s="85" t="s">
        <v>100</v>
      </c>
      <c r="F4570" s="85" t="s">
        <v>151</v>
      </c>
      <c r="G4570" s="85" t="s">
        <v>501</v>
      </c>
      <c r="H4570" s="86" t="s">
        <v>118</v>
      </c>
      <c r="I4570" s="86">
        <v>45582</v>
      </c>
      <c r="J4570" s="87">
        <v>7888128.3500000006</v>
      </c>
    </row>
    <row r="4571" spans="1:10" ht="36" x14ac:dyDescent="0.3">
      <c r="A4571" s="84" t="s">
        <v>10197</v>
      </c>
      <c r="B4571" s="85" t="s">
        <v>145</v>
      </c>
      <c r="C4571" s="85" t="s">
        <v>145</v>
      </c>
      <c r="D4571" s="85" t="s">
        <v>10198</v>
      </c>
      <c r="E4571" s="85" t="s">
        <v>100</v>
      </c>
      <c r="F4571" s="85" t="s">
        <v>314</v>
      </c>
      <c r="G4571" s="85" t="s">
        <v>10199</v>
      </c>
      <c r="H4571" s="86" t="s">
        <v>118</v>
      </c>
      <c r="I4571" s="86">
        <v>45582</v>
      </c>
      <c r="J4571" s="87">
        <v>3647814.1299999994</v>
      </c>
    </row>
    <row r="4572" spans="1:10" ht="24" x14ac:dyDescent="0.3">
      <c r="A4572" s="84" t="s">
        <v>10200</v>
      </c>
      <c r="B4572" s="85" t="s">
        <v>145</v>
      </c>
      <c r="C4572" s="85" t="s">
        <v>145</v>
      </c>
      <c r="D4572" s="85" t="s">
        <v>10201</v>
      </c>
      <c r="E4572" s="85" t="s">
        <v>100</v>
      </c>
      <c r="F4572" s="85" t="s">
        <v>162</v>
      </c>
      <c r="G4572" s="85" t="s">
        <v>163</v>
      </c>
      <c r="H4572" s="86" t="s">
        <v>118</v>
      </c>
      <c r="I4572" s="86">
        <v>45582</v>
      </c>
      <c r="J4572" s="87">
        <v>6028519.4799999995</v>
      </c>
    </row>
    <row r="4573" spans="1:10" ht="24" x14ac:dyDescent="0.3">
      <c r="A4573" s="84" t="s">
        <v>10202</v>
      </c>
      <c r="B4573" s="85" t="s">
        <v>145</v>
      </c>
      <c r="C4573" s="85" t="s">
        <v>145</v>
      </c>
      <c r="D4573" s="85" t="s">
        <v>10203</v>
      </c>
      <c r="E4573" s="85" t="s">
        <v>100</v>
      </c>
      <c r="F4573" s="85" t="s">
        <v>551</v>
      </c>
      <c r="G4573" s="85" t="s">
        <v>2517</v>
      </c>
      <c r="H4573" s="86" t="s">
        <v>118</v>
      </c>
      <c r="I4573" s="86">
        <v>45582</v>
      </c>
      <c r="J4573" s="87">
        <v>3912578.08</v>
      </c>
    </row>
    <row r="4574" spans="1:10" x14ac:dyDescent="0.3">
      <c r="A4574" s="84" t="s">
        <v>10204</v>
      </c>
      <c r="B4574" s="85" t="s">
        <v>145</v>
      </c>
      <c r="C4574" s="85" t="s">
        <v>145</v>
      </c>
      <c r="D4574" s="85" t="s">
        <v>10205</v>
      </c>
      <c r="E4574" s="85" t="s">
        <v>100</v>
      </c>
      <c r="F4574" s="85" t="s">
        <v>130</v>
      </c>
      <c r="G4574" s="85" t="s">
        <v>1754</v>
      </c>
      <c r="H4574" s="86" t="s">
        <v>118</v>
      </c>
      <c r="I4574" s="86">
        <v>45764</v>
      </c>
      <c r="J4574" s="87">
        <v>7965643.8399999989</v>
      </c>
    </row>
    <row r="4575" spans="1:10" ht="36" x14ac:dyDescent="0.3">
      <c r="A4575" s="84" t="s">
        <v>10206</v>
      </c>
      <c r="B4575" s="85" t="s">
        <v>145</v>
      </c>
      <c r="C4575" s="85" t="s">
        <v>145</v>
      </c>
      <c r="D4575" s="85" t="s">
        <v>10207</v>
      </c>
      <c r="E4575" s="85" t="s">
        <v>100</v>
      </c>
      <c r="F4575" s="85" t="s">
        <v>135</v>
      </c>
      <c r="G4575" s="85" t="s">
        <v>136</v>
      </c>
      <c r="H4575" s="86" t="s">
        <v>118</v>
      </c>
      <c r="I4575" s="86">
        <v>45583</v>
      </c>
      <c r="J4575" s="87">
        <v>6371860.8099999996</v>
      </c>
    </row>
    <row r="4576" spans="1:10" ht="24" x14ac:dyDescent="0.3">
      <c r="A4576" s="84" t="s">
        <v>10208</v>
      </c>
      <c r="B4576" s="85" t="s">
        <v>145</v>
      </c>
      <c r="C4576" s="85" t="s">
        <v>145</v>
      </c>
      <c r="D4576" s="85" t="s">
        <v>10209</v>
      </c>
      <c r="E4576" s="85" t="s">
        <v>100</v>
      </c>
      <c r="F4576" s="85" t="s">
        <v>544</v>
      </c>
      <c r="G4576" s="85" t="s">
        <v>545</v>
      </c>
      <c r="H4576" s="86" t="s">
        <v>118</v>
      </c>
      <c r="I4576" s="86">
        <v>45583</v>
      </c>
      <c r="J4576" s="87">
        <v>3191109.2600000002</v>
      </c>
    </row>
    <row r="4577" spans="1:10" ht="24" x14ac:dyDescent="0.3">
      <c r="A4577" s="84" t="s">
        <v>10210</v>
      </c>
      <c r="B4577" s="85" t="s">
        <v>145</v>
      </c>
      <c r="C4577" s="85" t="s">
        <v>145</v>
      </c>
      <c r="D4577" s="85" t="s">
        <v>10211</v>
      </c>
      <c r="E4577" s="85" t="s">
        <v>100</v>
      </c>
      <c r="F4577" s="85" t="s">
        <v>162</v>
      </c>
      <c r="G4577" s="85" t="s">
        <v>163</v>
      </c>
      <c r="H4577" s="86" t="s">
        <v>118</v>
      </c>
      <c r="I4577" s="86">
        <v>45583</v>
      </c>
      <c r="J4577" s="87">
        <v>5084780.1500000004</v>
      </c>
    </row>
    <row r="4578" spans="1:10" ht="48" x14ac:dyDescent="0.3">
      <c r="A4578" s="84" t="s">
        <v>10212</v>
      </c>
      <c r="B4578" s="85" t="s">
        <v>145</v>
      </c>
      <c r="C4578" s="85" t="s">
        <v>145</v>
      </c>
      <c r="D4578" s="85" t="s">
        <v>10213</v>
      </c>
      <c r="E4578" s="85" t="s">
        <v>100</v>
      </c>
      <c r="F4578" s="85" t="s">
        <v>416</v>
      </c>
      <c r="G4578" s="85" t="s">
        <v>417</v>
      </c>
      <c r="H4578" s="86" t="s">
        <v>118</v>
      </c>
      <c r="I4578" s="86">
        <v>45583</v>
      </c>
      <c r="J4578" s="87">
        <v>5971117.79</v>
      </c>
    </row>
    <row r="4579" spans="1:10" ht="60" x14ac:dyDescent="0.3">
      <c r="A4579" s="84" t="s">
        <v>10214</v>
      </c>
      <c r="B4579" s="85" t="s">
        <v>3382</v>
      </c>
      <c r="C4579" s="85" t="s">
        <v>3382</v>
      </c>
      <c r="D4579" s="85" t="s">
        <v>10215</v>
      </c>
      <c r="E4579" s="85" t="s">
        <v>10216</v>
      </c>
      <c r="F4579" s="85" t="s">
        <v>100</v>
      </c>
      <c r="G4579" s="85" t="s">
        <v>100</v>
      </c>
      <c r="H4579" s="86" t="s">
        <v>118</v>
      </c>
      <c r="I4579" s="86">
        <v>45826</v>
      </c>
      <c r="J4579" s="87">
        <v>11288514.539999999</v>
      </c>
    </row>
    <row r="4580" spans="1:10" ht="24" x14ac:dyDescent="0.3">
      <c r="A4580" s="84" t="s">
        <v>10217</v>
      </c>
      <c r="B4580" s="85" t="s">
        <v>145</v>
      </c>
      <c r="C4580" s="85" t="s">
        <v>145</v>
      </c>
      <c r="D4580" s="85" t="s">
        <v>10218</v>
      </c>
      <c r="E4580" s="85" t="s">
        <v>100</v>
      </c>
      <c r="F4580" s="85" t="s">
        <v>100</v>
      </c>
      <c r="G4580" s="85" t="s">
        <v>100</v>
      </c>
      <c r="H4580" s="86" t="s">
        <v>118</v>
      </c>
      <c r="I4580" s="86">
        <v>44854</v>
      </c>
      <c r="J4580" s="87">
        <v>2191370</v>
      </c>
    </row>
    <row r="4581" spans="1:10" ht="48" x14ac:dyDescent="0.3">
      <c r="A4581" s="84" t="s">
        <v>10219</v>
      </c>
      <c r="B4581" s="85" t="s">
        <v>145</v>
      </c>
      <c r="C4581" s="85" t="s">
        <v>145</v>
      </c>
      <c r="D4581" s="85" t="s">
        <v>10220</v>
      </c>
      <c r="E4581" s="85" t="s">
        <v>100</v>
      </c>
      <c r="F4581" s="85" t="s">
        <v>100</v>
      </c>
      <c r="G4581" s="85" t="s">
        <v>100</v>
      </c>
      <c r="H4581" s="86" t="s">
        <v>118</v>
      </c>
      <c r="I4581" s="86">
        <v>45586</v>
      </c>
      <c r="J4581" s="87">
        <v>53569541.399999991</v>
      </c>
    </row>
    <row r="4582" spans="1:10" ht="48" x14ac:dyDescent="0.3">
      <c r="A4582" s="84" t="s">
        <v>10221</v>
      </c>
      <c r="B4582" s="85" t="s">
        <v>145</v>
      </c>
      <c r="C4582" s="85" t="s">
        <v>145</v>
      </c>
      <c r="D4582" s="85" t="s">
        <v>10222</v>
      </c>
      <c r="E4582" s="85" t="s">
        <v>100</v>
      </c>
      <c r="F4582" s="85" t="s">
        <v>100</v>
      </c>
      <c r="G4582" s="85" t="s">
        <v>100</v>
      </c>
      <c r="H4582" s="86" t="s">
        <v>118</v>
      </c>
      <c r="I4582" s="86">
        <v>45586</v>
      </c>
      <c r="J4582" s="87">
        <v>45333606.469999999</v>
      </c>
    </row>
    <row r="4583" spans="1:10" ht="36" x14ac:dyDescent="0.3">
      <c r="A4583" s="84" t="s">
        <v>10223</v>
      </c>
      <c r="B4583" s="85" t="s">
        <v>145</v>
      </c>
      <c r="C4583" s="85" t="s">
        <v>145</v>
      </c>
      <c r="D4583" s="85" t="s">
        <v>10224</v>
      </c>
      <c r="E4583" s="85" t="s">
        <v>100</v>
      </c>
      <c r="F4583" s="85" t="s">
        <v>130</v>
      </c>
      <c r="G4583" s="85" t="s">
        <v>911</v>
      </c>
      <c r="H4583" s="86" t="s">
        <v>118</v>
      </c>
      <c r="I4583" s="86">
        <v>45587</v>
      </c>
      <c r="J4583" s="87">
        <v>6039953.2100000009</v>
      </c>
    </row>
    <row r="4584" spans="1:10" ht="24" x14ac:dyDescent="0.3">
      <c r="A4584" s="84" t="s">
        <v>10225</v>
      </c>
      <c r="B4584" s="85" t="s">
        <v>188</v>
      </c>
      <c r="C4584" s="85" t="s">
        <v>188</v>
      </c>
      <c r="D4584" s="85" t="s">
        <v>10226</v>
      </c>
      <c r="E4584" s="85" t="s">
        <v>100</v>
      </c>
      <c r="F4584" s="85" t="s">
        <v>10227</v>
      </c>
      <c r="G4584" s="85" t="s">
        <v>10228</v>
      </c>
      <c r="H4584" s="86" t="s">
        <v>118</v>
      </c>
      <c r="I4584" s="86">
        <v>45952</v>
      </c>
      <c r="J4584" s="87">
        <v>3092519.9299999997</v>
      </c>
    </row>
    <row r="4585" spans="1:10" ht="24" x14ac:dyDescent="0.3">
      <c r="A4585" s="84" t="s">
        <v>10229</v>
      </c>
      <c r="B4585" s="85" t="s">
        <v>145</v>
      </c>
      <c r="C4585" s="85" t="s">
        <v>145</v>
      </c>
      <c r="D4585" s="85" t="s">
        <v>10230</v>
      </c>
      <c r="E4585" s="85" t="s">
        <v>100</v>
      </c>
      <c r="F4585" s="85" t="s">
        <v>100</v>
      </c>
      <c r="G4585" s="85" t="s">
        <v>100</v>
      </c>
      <c r="H4585" s="86" t="s">
        <v>118</v>
      </c>
      <c r="I4585" s="86">
        <v>45922</v>
      </c>
      <c r="J4585" s="87">
        <v>663050</v>
      </c>
    </row>
    <row r="4586" spans="1:10" ht="24" x14ac:dyDescent="0.3">
      <c r="A4586" s="84" t="s">
        <v>10231</v>
      </c>
      <c r="B4586" s="85" t="s">
        <v>145</v>
      </c>
      <c r="C4586" s="85" t="s">
        <v>145</v>
      </c>
      <c r="D4586" s="85" t="s">
        <v>10232</v>
      </c>
      <c r="E4586" s="85" t="s">
        <v>100</v>
      </c>
      <c r="F4586" s="85" t="s">
        <v>100</v>
      </c>
      <c r="G4586" s="85" t="s">
        <v>100</v>
      </c>
      <c r="H4586" s="86" t="s">
        <v>118</v>
      </c>
      <c r="I4586" s="86">
        <v>46044</v>
      </c>
      <c r="J4586" s="87">
        <v>179430</v>
      </c>
    </row>
    <row r="4587" spans="1:10" ht="24" x14ac:dyDescent="0.3">
      <c r="A4587" s="84" t="s">
        <v>10233</v>
      </c>
      <c r="B4587" s="85" t="s">
        <v>145</v>
      </c>
      <c r="C4587" s="85" t="s">
        <v>145</v>
      </c>
      <c r="D4587" s="85" t="s">
        <v>10234</v>
      </c>
      <c r="E4587" s="85" t="s">
        <v>100</v>
      </c>
      <c r="F4587" s="85" t="s">
        <v>10235</v>
      </c>
      <c r="G4587" s="85" t="s">
        <v>10236</v>
      </c>
      <c r="H4587" s="86" t="s">
        <v>118</v>
      </c>
      <c r="I4587" s="86">
        <v>46136</v>
      </c>
      <c r="J4587" s="87">
        <v>3849879.61</v>
      </c>
    </row>
    <row r="4588" spans="1:10" ht="24" x14ac:dyDescent="0.3">
      <c r="A4588" s="84" t="s">
        <v>10237</v>
      </c>
      <c r="B4588" s="85" t="s">
        <v>145</v>
      </c>
      <c r="C4588" s="85" t="s">
        <v>145</v>
      </c>
      <c r="D4588" s="85" t="s">
        <v>10238</v>
      </c>
      <c r="E4588" s="85" t="s">
        <v>100</v>
      </c>
      <c r="F4588" s="85" t="s">
        <v>3859</v>
      </c>
      <c r="G4588" s="85" t="s">
        <v>3860</v>
      </c>
      <c r="H4588" s="86" t="s">
        <v>118</v>
      </c>
      <c r="I4588" s="86">
        <v>45590</v>
      </c>
      <c r="J4588" s="87">
        <v>20799192.110000003</v>
      </c>
    </row>
    <row r="4589" spans="1:10" ht="24" x14ac:dyDescent="0.3">
      <c r="A4589" s="84" t="s">
        <v>10239</v>
      </c>
      <c r="B4589" s="85" t="s">
        <v>3937</v>
      </c>
      <c r="C4589" s="85" t="s">
        <v>142</v>
      </c>
      <c r="D4589" s="85" t="s">
        <v>10240</v>
      </c>
      <c r="E4589" s="85" t="s">
        <v>100</v>
      </c>
      <c r="F4589" s="85" t="s">
        <v>122</v>
      </c>
      <c r="G4589" s="85" t="s">
        <v>123</v>
      </c>
      <c r="H4589" s="86" t="s">
        <v>118</v>
      </c>
      <c r="I4589" s="86">
        <v>45590</v>
      </c>
      <c r="J4589" s="87">
        <v>10910520.849999998</v>
      </c>
    </row>
    <row r="4590" spans="1:10" ht="48" x14ac:dyDescent="0.3">
      <c r="A4590" s="84" t="s">
        <v>10241</v>
      </c>
      <c r="B4590" s="85" t="s">
        <v>3937</v>
      </c>
      <c r="C4590" s="85" t="s">
        <v>142</v>
      </c>
      <c r="D4590" s="85" t="s">
        <v>10242</v>
      </c>
      <c r="E4590" s="85" t="s">
        <v>1949</v>
      </c>
      <c r="F4590" s="85" t="s">
        <v>100</v>
      </c>
      <c r="G4590" s="85" t="s">
        <v>100</v>
      </c>
      <c r="H4590" s="86" t="s">
        <v>118</v>
      </c>
      <c r="I4590" s="86">
        <v>45590</v>
      </c>
      <c r="J4590" s="87">
        <v>7021337.9900000002</v>
      </c>
    </row>
    <row r="4591" spans="1:10" x14ac:dyDescent="0.3">
      <c r="A4591" s="84" t="s">
        <v>10243</v>
      </c>
      <c r="B4591" s="85" t="s">
        <v>145</v>
      </c>
      <c r="C4591" s="85" t="s">
        <v>145</v>
      </c>
      <c r="D4591" s="85" t="s">
        <v>10244</v>
      </c>
      <c r="E4591" s="85" t="s">
        <v>100</v>
      </c>
      <c r="F4591" s="85" t="s">
        <v>100</v>
      </c>
      <c r="G4591" s="85" t="s">
        <v>100</v>
      </c>
      <c r="H4591" s="86" t="s">
        <v>118</v>
      </c>
      <c r="I4591" s="86">
        <v>45653</v>
      </c>
      <c r="J4591" s="87">
        <v>329990</v>
      </c>
    </row>
    <row r="4592" spans="1:10" x14ac:dyDescent="0.3">
      <c r="A4592" s="84" t="s">
        <v>10245</v>
      </c>
      <c r="B4592" s="85" t="s">
        <v>145</v>
      </c>
      <c r="C4592" s="85" t="s">
        <v>145</v>
      </c>
      <c r="D4592" s="85" t="s">
        <v>10246</v>
      </c>
      <c r="E4592" s="85" t="s">
        <v>100</v>
      </c>
      <c r="F4592" s="85" t="s">
        <v>100</v>
      </c>
      <c r="G4592" s="85" t="s">
        <v>100</v>
      </c>
      <c r="H4592" s="86" t="s">
        <v>118</v>
      </c>
      <c r="I4592" s="86">
        <v>45624</v>
      </c>
      <c r="J4592" s="87">
        <v>2141715.56</v>
      </c>
    </row>
    <row r="4593" spans="1:10" ht="24" x14ac:dyDescent="0.3">
      <c r="A4593" s="84" t="s">
        <v>10247</v>
      </c>
      <c r="B4593" s="85" t="s">
        <v>145</v>
      </c>
      <c r="C4593" s="85" t="s">
        <v>145</v>
      </c>
      <c r="D4593" s="85" t="s">
        <v>10248</v>
      </c>
      <c r="E4593" s="85" t="s">
        <v>100</v>
      </c>
      <c r="F4593" s="85" t="s">
        <v>2810</v>
      </c>
      <c r="G4593" s="85" t="s">
        <v>2811</v>
      </c>
      <c r="H4593" s="86" t="s">
        <v>118</v>
      </c>
      <c r="I4593" s="86">
        <v>45594</v>
      </c>
      <c r="J4593" s="87">
        <v>451315453.50999999</v>
      </c>
    </row>
    <row r="4594" spans="1:10" ht="36" x14ac:dyDescent="0.3">
      <c r="A4594" s="84" t="s">
        <v>10249</v>
      </c>
      <c r="B4594" s="85" t="s">
        <v>145</v>
      </c>
      <c r="C4594" s="85" t="s">
        <v>145</v>
      </c>
      <c r="D4594" s="85" t="s">
        <v>10250</v>
      </c>
      <c r="E4594" s="85" t="s">
        <v>100</v>
      </c>
      <c r="F4594" s="85" t="s">
        <v>314</v>
      </c>
      <c r="G4594" s="85" t="s">
        <v>786</v>
      </c>
      <c r="H4594" s="86" t="s">
        <v>118</v>
      </c>
      <c r="I4594" s="86">
        <v>45959</v>
      </c>
      <c r="J4594" s="87">
        <v>3582820.2300000004</v>
      </c>
    </row>
    <row r="4595" spans="1:10" ht="24" x14ac:dyDescent="0.3">
      <c r="A4595" s="84" t="s">
        <v>10251</v>
      </c>
      <c r="B4595" s="85" t="s">
        <v>145</v>
      </c>
      <c r="C4595" s="85" t="s">
        <v>145</v>
      </c>
      <c r="D4595" s="85" t="s">
        <v>10252</v>
      </c>
      <c r="E4595" s="85" t="s">
        <v>100</v>
      </c>
      <c r="F4595" s="85" t="s">
        <v>130</v>
      </c>
      <c r="G4595" s="85" t="s">
        <v>1749</v>
      </c>
      <c r="H4595" s="86" t="s">
        <v>118</v>
      </c>
      <c r="I4595" s="86">
        <v>45596</v>
      </c>
      <c r="J4595" s="87">
        <v>2636961.39</v>
      </c>
    </row>
    <row r="4596" spans="1:10" ht="36" x14ac:dyDescent="0.3">
      <c r="A4596" s="84" t="s">
        <v>10253</v>
      </c>
      <c r="B4596" s="85" t="s">
        <v>1088</v>
      </c>
      <c r="C4596" s="85" t="s">
        <v>145</v>
      </c>
      <c r="D4596" s="85" t="s">
        <v>10254</v>
      </c>
      <c r="E4596" s="85" t="s">
        <v>100</v>
      </c>
      <c r="F4596" s="85" t="s">
        <v>416</v>
      </c>
      <c r="G4596" s="85" t="s">
        <v>417</v>
      </c>
      <c r="H4596" s="86" t="s">
        <v>118</v>
      </c>
      <c r="I4596" s="86">
        <v>45961</v>
      </c>
      <c r="J4596" s="87">
        <v>19815433.829999998</v>
      </c>
    </row>
    <row r="4597" spans="1:10" ht="24" x14ac:dyDescent="0.3">
      <c r="A4597" s="84" t="s">
        <v>10255</v>
      </c>
      <c r="B4597" s="85" t="s">
        <v>145</v>
      </c>
      <c r="C4597" s="85" t="s">
        <v>145</v>
      </c>
      <c r="D4597" s="85" t="s">
        <v>10256</v>
      </c>
      <c r="E4597" s="85" t="s">
        <v>100</v>
      </c>
      <c r="F4597" s="85" t="s">
        <v>10235</v>
      </c>
      <c r="G4597" s="85" t="s">
        <v>10236</v>
      </c>
      <c r="H4597" s="86" t="s">
        <v>118</v>
      </c>
      <c r="I4597" s="86">
        <v>45961</v>
      </c>
      <c r="J4597" s="87">
        <v>7294864.6700000009</v>
      </c>
    </row>
    <row r="4598" spans="1:10" ht="36" x14ac:dyDescent="0.3">
      <c r="A4598" s="84" t="s">
        <v>10257</v>
      </c>
      <c r="B4598" s="85" t="s">
        <v>4741</v>
      </c>
      <c r="C4598" s="85" t="s">
        <v>4741</v>
      </c>
      <c r="D4598" s="85" t="s">
        <v>10258</v>
      </c>
      <c r="E4598" s="85" t="s">
        <v>100</v>
      </c>
      <c r="F4598" s="85" t="s">
        <v>817</v>
      </c>
      <c r="G4598" s="85" t="s">
        <v>2658</v>
      </c>
      <c r="H4598" s="86" t="s">
        <v>118</v>
      </c>
      <c r="I4598" s="86">
        <v>45231</v>
      </c>
      <c r="J4598" s="87">
        <v>5770535.46</v>
      </c>
    </row>
    <row r="4599" spans="1:10" ht="36" x14ac:dyDescent="0.3">
      <c r="A4599" s="84" t="s">
        <v>10259</v>
      </c>
      <c r="B4599" s="85" t="s">
        <v>145</v>
      </c>
      <c r="C4599" s="85" t="s">
        <v>145</v>
      </c>
      <c r="D4599" s="85" t="s">
        <v>10260</v>
      </c>
      <c r="E4599" s="85" t="s">
        <v>100</v>
      </c>
      <c r="F4599" s="85" t="s">
        <v>878</v>
      </c>
      <c r="G4599" s="85" t="s">
        <v>9629</v>
      </c>
      <c r="H4599" s="86" t="s">
        <v>118</v>
      </c>
      <c r="I4599" s="86">
        <v>45629</v>
      </c>
      <c r="J4599" s="87">
        <v>5764608.9199999999</v>
      </c>
    </row>
    <row r="4600" spans="1:10" ht="48" x14ac:dyDescent="0.3">
      <c r="A4600" s="84" t="s">
        <v>10261</v>
      </c>
      <c r="B4600" s="85" t="s">
        <v>145</v>
      </c>
      <c r="C4600" s="85" t="s">
        <v>145</v>
      </c>
      <c r="D4600" s="85" t="s">
        <v>10262</v>
      </c>
      <c r="E4600" s="85" t="s">
        <v>100</v>
      </c>
      <c r="F4600" s="85" t="s">
        <v>130</v>
      </c>
      <c r="G4600" s="85" t="s">
        <v>291</v>
      </c>
      <c r="H4600" s="86" t="s">
        <v>118</v>
      </c>
      <c r="I4600" s="86">
        <v>45600</v>
      </c>
      <c r="J4600" s="87">
        <v>5109478.9800000004</v>
      </c>
    </row>
    <row r="4601" spans="1:10" ht="24" x14ac:dyDescent="0.3">
      <c r="A4601" s="84" t="s">
        <v>10263</v>
      </c>
      <c r="B4601" s="85" t="s">
        <v>145</v>
      </c>
      <c r="C4601" s="85" t="s">
        <v>145</v>
      </c>
      <c r="D4601" s="85" t="s">
        <v>10264</v>
      </c>
      <c r="E4601" s="85" t="s">
        <v>100</v>
      </c>
      <c r="F4601" s="85" t="s">
        <v>577</v>
      </c>
      <c r="G4601" s="85" t="s">
        <v>1181</v>
      </c>
      <c r="H4601" s="86" t="s">
        <v>118</v>
      </c>
      <c r="I4601" s="86">
        <v>45965</v>
      </c>
      <c r="J4601" s="87">
        <v>4938450</v>
      </c>
    </row>
    <row r="4602" spans="1:10" ht="36" x14ac:dyDescent="0.3">
      <c r="A4602" s="84" t="s">
        <v>10265</v>
      </c>
      <c r="B4602" s="85" t="s">
        <v>3382</v>
      </c>
      <c r="C4602" s="85" t="s">
        <v>3382</v>
      </c>
      <c r="D4602" s="85" t="s">
        <v>10266</v>
      </c>
      <c r="E4602" s="85" t="s">
        <v>100</v>
      </c>
      <c r="F4602" s="85" t="s">
        <v>151</v>
      </c>
      <c r="G4602" s="85" t="s">
        <v>548</v>
      </c>
      <c r="H4602" s="86" t="s">
        <v>118</v>
      </c>
      <c r="I4602" s="86">
        <v>45601</v>
      </c>
      <c r="J4602" s="87">
        <v>2269298</v>
      </c>
    </row>
    <row r="4603" spans="1:10" ht="24" x14ac:dyDescent="0.3">
      <c r="A4603" s="84" t="s">
        <v>10267</v>
      </c>
      <c r="B4603" s="85" t="s">
        <v>145</v>
      </c>
      <c r="C4603" s="85" t="s">
        <v>145</v>
      </c>
      <c r="D4603" s="85" t="s">
        <v>10268</v>
      </c>
      <c r="E4603" s="85" t="s">
        <v>100</v>
      </c>
      <c r="F4603" s="85" t="s">
        <v>135</v>
      </c>
      <c r="G4603" s="85" t="s">
        <v>136</v>
      </c>
      <c r="H4603" s="86" t="s">
        <v>118</v>
      </c>
      <c r="I4603" s="86">
        <v>45996</v>
      </c>
      <c r="J4603" s="87">
        <v>4961371.6800000016</v>
      </c>
    </row>
    <row r="4604" spans="1:10" ht="48" x14ac:dyDescent="0.3">
      <c r="A4604" s="84" t="s">
        <v>10269</v>
      </c>
      <c r="B4604" s="85" t="s">
        <v>145</v>
      </c>
      <c r="C4604" s="85" t="s">
        <v>145</v>
      </c>
      <c r="D4604" s="85" t="s">
        <v>10270</v>
      </c>
      <c r="E4604" s="85" t="s">
        <v>100</v>
      </c>
      <c r="F4604" s="85" t="s">
        <v>830</v>
      </c>
      <c r="G4604" s="85" t="s">
        <v>1583</v>
      </c>
      <c r="H4604" s="86" t="s">
        <v>118</v>
      </c>
      <c r="I4604" s="86">
        <v>46147</v>
      </c>
      <c r="J4604" s="87">
        <v>4042947.3400000003</v>
      </c>
    </row>
    <row r="4605" spans="1:10" ht="24" x14ac:dyDescent="0.3">
      <c r="A4605" s="84" t="s">
        <v>10271</v>
      </c>
      <c r="B4605" s="85" t="s">
        <v>4741</v>
      </c>
      <c r="C4605" s="85" t="s">
        <v>4741</v>
      </c>
      <c r="D4605" s="85" t="s">
        <v>10272</v>
      </c>
      <c r="E4605" s="85" t="s">
        <v>100</v>
      </c>
      <c r="F4605" s="85" t="s">
        <v>455</v>
      </c>
      <c r="G4605" s="85" t="s">
        <v>9917</v>
      </c>
      <c r="H4605" s="86" t="s">
        <v>118</v>
      </c>
      <c r="I4605" s="86">
        <v>45236</v>
      </c>
      <c r="J4605" s="87">
        <v>4071038</v>
      </c>
    </row>
    <row r="4606" spans="1:10" ht="24" x14ac:dyDescent="0.3">
      <c r="A4606" s="84" t="s">
        <v>10273</v>
      </c>
      <c r="B4606" s="85" t="s">
        <v>3382</v>
      </c>
      <c r="C4606" s="85" t="s">
        <v>3382</v>
      </c>
      <c r="D4606" s="85" t="s">
        <v>10274</v>
      </c>
      <c r="E4606" s="85" t="s">
        <v>100</v>
      </c>
      <c r="F4606" s="85" t="s">
        <v>336</v>
      </c>
      <c r="G4606" s="85" t="s">
        <v>1969</v>
      </c>
      <c r="H4606" s="86" t="s">
        <v>118</v>
      </c>
      <c r="I4606" s="86">
        <v>45602</v>
      </c>
      <c r="J4606" s="87">
        <v>4166385.51</v>
      </c>
    </row>
    <row r="4607" spans="1:10" ht="24" x14ac:dyDescent="0.3">
      <c r="A4607" s="84" t="s">
        <v>10275</v>
      </c>
      <c r="B4607" s="85" t="s">
        <v>145</v>
      </c>
      <c r="C4607" s="85" t="s">
        <v>145</v>
      </c>
      <c r="D4607" s="85" t="s">
        <v>10276</v>
      </c>
      <c r="E4607" s="85" t="s">
        <v>100</v>
      </c>
      <c r="F4607" s="85" t="s">
        <v>342</v>
      </c>
      <c r="G4607" s="85" t="s">
        <v>343</v>
      </c>
      <c r="H4607" s="86" t="s">
        <v>118</v>
      </c>
      <c r="I4607" s="86">
        <v>45967</v>
      </c>
      <c r="J4607" s="87">
        <v>3239626.16</v>
      </c>
    </row>
    <row r="4608" spans="1:10" ht="36" x14ac:dyDescent="0.3">
      <c r="A4608" s="84" t="s">
        <v>10277</v>
      </c>
      <c r="B4608" s="85" t="s">
        <v>145</v>
      </c>
      <c r="C4608" s="85" t="s">
        <v>145</v>
      </c>
      <c r="D4608" s="85" t="s">
        <v>10278</v>
      </c>
      <c r="E4608" s="85" t="s">
        <v>100</v>
      </c>
      <c r="F4608" s="85" t="s">
        <v>203</v>
      </c>
      <c r="G4608" s="85" t="s">
        <v>1455</v>
      </c>
      <c r="H4608" s="86" t="s">
        <v>118</v>
      </c>
      <c r="I4608" s="86">
        <v>45603</v>
      </c>
      <c r="J4608" s="87">
        <v>5487865.4199999999</v>
      </c>
    </row>
    <row r="4609" spans="1:10" ht="24" x14ac:dyDescent="0.3">
      <c r="A4609" s="84" t="s">
        <v>10279</v>
      </c>
      <c r="B4609" s="85" t="s">
        <v>115</v>
      </c>
      <c r="C4609" s="85" t="s">
        <v>115</v>
      </c>
      <c r="D4609" s="85" t="s">
        <v>10280</v>
      </c>
      <c r="E4609" s="85" t="s">
        <v>100</v>
      </c>
      <c r="F4609" s="85" t="s">
        <v>10042</v>
      </c>
      <c r="G4609" s="85" t="s">
        <v>10043</v>
      </c>
      <c r="H4609" s="86" t="s">
        <v>118</v>
      </c>
      <c r="I4609" s="86">
        <v>45784</v>
      </c>
      <c r="J4609" s="87">
        <v>4715648.0199999996</v>
      </c>
    </row>
    <row r="4610" spans="1:10" ht="36" x14ac:dyDescent="0.3">
      <c r="A4610" s="84" t="s">
        <v>10281</v>
      </c>
      <c r="B4610" s="85" t="s">
        <v>145</v>
      </c>
      <c r="C4610" s="85" t="s">
        <v>145</v>
      </c>
      <c r="D4610" s="85" t="s">
        <v>10282</v>
      </c>
      <c r="E4610" s="85" t="s">
        <v>10283</v>
      </c>
      <c r="F4610" s="85" t="s">
        <v>100</v>
      </c>
      <c r="G4610" s="85" t="s">
        <v>100</v>
      </c>
      <c r="H4610" s="86" t="s">
        <v>118</v>
      </c>
      <c r="I4610" s="86">
        <v>45968</v>
      </c>
      <c r="J4610" s="87">
        <v>1569057.9199999997</v>
      </c>
    </row>
    <row r="4611" spans="1:10" ht="24" x14ac:dyDescent="0.3">
      <c r="A4611" s="84" t="s">
        <v>10284</v>
      </c>
      <c r="B4611" s="85" t="s">
        <v>145</v>
      </c>
      <c r="C4611" s="85" t="s">
        <v>145</v>
      </c>
      <c r="D4611" s="85" t="s">
        <v>10285</v>
      </c>
      <c r="E4611" s="85" t="s">
        <v>10286</v>
      </c>
      <c r="F4611" s="85" t="s">
        <v>100</v>
      </c>
      <c r="G4611" s="85" t="s">
        <v>100</v>
      </c>
      <c r="H4611" s="86" t="s">
        <v>118</v>
      </c>
      <c r="I4611" s="86">
        <v>45968</v>
      </c>
      <c r="J4611" s="87">
        <v>1741133.69</v>
      </c>
    </row>
    <row r="4612" spans="1:10" ht="24" x14ac:dyDescent="0.3">
      <c r="A4612" s="84" t="s">
        <v>10287</v>
      </c>
      <c r="B4612" s="85" t="s">
        <v>145</v>
      </c>
      <c r="C4612" s="85" t="s">
        <v>145</v>
      </c>
      <c r="D4612" s="85" t="s">
        <v>10288</v>
      </c>
      <c r="E4612" s="85" t="s">
        <v>100</v>
      </c>
      <c r="F4612" s="85" t="s">
        <v>455</v>
      </c>
      <c r="G4612" s="85" t="s">
        <v>3963</v>
      </c>
      <c r="H4612" s="86" t="s">
        <v>118</v>
      </c>
      <c r="I4612" s="86">
        <v>45420</v>
      </c>
      <c r="J4612" s="87">
        <v>4120195.3600000003</v>
      </c>
    </row>
    <row r="4613" spans="1:10" x14ac:dyDescent="0.3">
      <c r="A4613" s="84" t="s">
        <v>10289</v>
      </c>
      <c r="B4613" s="85" t="s">
        <v>145</v>
      </c>
      <c r="C4613" s="85" t="s">
        <v>145</v>
      </c>
      <c r="D4613" s="85" t="s">
        <v>10290</v>
      </c>
      <c r="E4613" s="85" t="s">
        <v>100</v>
      </c>
      <c r="F4613" s="85" t="s">
        <v>100</v>
      </c>
      <c r="G4613" s="85" t="s">
        <v>100</v>
      </c>
      <c r="H4613" s="86" t="s">
        <v>118</v>
      </c>
      <c r="I4613" s="86">
        <v>44875</v>
      </c>
      <c r="J4613" s="87">
        <v>11321940</v>
      </c>
    </row>
    <row r="4614" spans="1:10" ht="24" x14ac:dyDescent="0.3">
      <c r="A4614" s="84" t="s">
        <v>10291</v>
      </c>
      <c r="B4614" s="85" t="s">
        <v>1088</v>
      </c>
      <c r="C4614" s="85" t="s">
        <v>145</v>
      </c>
      <c r="D4614" s="85" t="s">
        <v>10292</v>
      </c>
      <c r="E4614" s="85" t="s">
        <v>100</v>
      </c>
      <c r="F4614" s="85" t="s">
        <v>10235</v>
      </c>
      <c r="G4614" s="85" t="s">
        <v>10236</v>
      </c>
      <c r="H4614" s="86" t="s">
        <v>118</v>
      </c>
      <c r="I4614" s="86">
        <v>45971</v>
      </c>
      <c r="J4614" s="87">
        <v>6777763.0500000017</v>
      </c>
    </row>
    <row r="4615" spans="1:10" x14ac:dyDescent="0.3">
      <c r="A4615" s="84" t="s">
        <v>10293</v>
      </c>
      <c r="B4615" s="85" t="s">
        <v>145</v>
      </c>
      <c r="C4615" s="85" t="s">
        <v>145</v>
      </c>
      <c r="D4615" s="85" t="s">
        <v>10294</v>
      </c>
      <c r="E4615" s="85" t="s">
        <v>100</v>
      </c>
      <c r="F4615" s="85" t="s">
        <v>100</v>
      </c>
      <c r="G4615" s="85" t="s">
        <v>100</v>
      </c>
      <c r="H4615" s="86" t="s">
        <v>118</v>
      </c>
      <c r="I4615" s="86">
        <v>45149</v>
      </c>
      <c r="J4615" s="87">
        <v>881290</v>
      </c>
    </row>
    <row r="4616" spans="1:10" ht="24" x14ac:dyDescent="0.3">
      <c r="A4616" s="84" t="s">
        <v>10295</v>
      </c>
      <c r="B4616" s="85" t="s">
        <v>1088</v>
      </c>
      <c r="C4616" s="85" t="s">
        <v>145</v>
      </c>
      <c r="D4616" s="85" t="s">
        <v>10296</v>
      </c>
      <c r="E4616" s="85" t="s">
        <v>100</v>
      </c>
      <c r="F4616" s="85" t="s">
        <v>336</v>
      </c>
      <c r="G4616" s="85" t="s">
        <v>1529</v>
      </c>
      <c r="H4616" s="86" t="s">
        <v>118</v>
      </c>
      <c r="I4616" s="86">
        <v>45608</v>
      </c>
      <c r="J4616" s="87">
        <v>8786550.8599999994</v>
      </c>
    </row>
    <row r="4617" spans="1:10" ht="48" x14ac:dyDescent="0.3">
      <c r="A4617" s="84" t="s">
        <v>10297</v>
      </c>
      <c r="B4617" s="85" t="s">
        <v>115</v>
      </c>
      <c r="C4617" s="85" t="s">
        <v>115</v>
      </c>
      <c r="D4617" s="85" t="s">
        <v>10298</v>
      </c>
      <c r="E4617" s="85" t="s">
        <v>100</v>
      </c>
      <c r="F4617" s="85" t="s">
        <v>130</v>
      </c>
      <c r="G4617" s="85" t="s">
        <v>2641</v>
      </c>
      <c r="H4617" s="86" t="s">
        <v>118</v>
      </c>
      <c r="I4617" s="86">
        <v>45547</v>
      </c>
      <c r="J4617" s="87">
        <v>12509087.26</v>
      </c>
    </row>
    <row r="4618" spans="1:10" ht="24" x14ac:dyDescent="0.3">
      <c r="A4618" s="84" t="s">
        <v>10299</v>
      </c>
      <c r="B4618" s="85" t="s">
        <v>145</v>
      </c>
      <c r="C4618" s="85" t="s">
        <v>145</v>
      </c>
      <c r="D4618" s="85" t="s">
        <v>10300</v>
      </c>
      <c r="E4618" s="85" t="s">
        <v>100</v>
      </c>
      <c r="F4618" s="85" t="s">
        <v>100</v>
      </c>
      <c r="G4618" s="85" t="s">
        <v>100</v>
      </c>
      <c r="H4618" s="86" t="s">
        <v>118</v>
      </c>
      <c r="I4618" s="86">
        <v>45638</v>
      </c>
      <c r="J4618" s="87">
        <v>1271550</v>
      </c>
    </row>
    <row r="4619" spans="1:10" x14ac:dyDescent="0.3">
      <c r="A4619" s="84" t="s">
        <v>10301</v>
      </c>
      <c r="B4619" s="85" t="s">
        <v>145</v>
      </c>
      <c r="C4619" s="85" t="s">
        <v>145</v>
      </c>
      <c r="D4619" s="85" t="s">
        <v>10302</v>
      </c>
      <c r="E4619" s="85" t="s">
        <v>100</v>
      </c>
      <c r="F4619" s="85" t="s">
        <v>100</v>
      </c>
      <c r="G4619" s="85" t="s">
        <v>100</v>
      </c>
      <c r="H4619" s="86" t="s">
        <v>118</v>
      </c>
      <c r="I4619" s="86">
        <v>45456</v>
      </c>
      <c r="J4619" s="87">
        <v>921690</v>
      </c>
    </row>
    <row r="4620" spans="1:10" ht="36" x14ac:dyDescent="0.3">
      <c r="A4620" s="84" t="s">
        <v>10303</v>
      </c>
      <c r="B4620" s="85" t="s">
        <v>145</v>
      </c>
      <c r="C4620" s="85" t="s">
        <v>145</v>
      </c>
      <c r="D4620" s="85" t="s">
        <v>10304</v>
      </c>
      <c r="E4620" s="85" t="s">
        <v>100</v>
      </c>
      <c r="F4620" s="85" t="s">
        <v>130</v>
      </c>
      <c r="G4620" s="85" t="s">
        <v>2971</v>
      </c>
      <c r="H4620" s="86" t="s">
        <v>118</v>
      </c>
      <c r="I4620" s="86">
        <v>45974</v>
      </c>
      <c r="J4620" s="87">
        <v>3972584.2899999996</v>
      </c>
    </row>
    <row r="4621" spans="1:10" x14ac:dyDescent="0.3">
      <c r="A4621" s="84" t="s">
        <v>10305</v>
      </c>
      <c r="B4621" s="85" t="s">
        <v>145</v>
      </c>
      <c r="C4621" s="85" t="s">
        <v>145</v>
      </c>
      <c r="D4621" s="85" t="s">
        <v>10306</v>
      </c>
      <c r="E4621" s="85" t="s">
        <v>100</v>
      </c>
      <c r="F4621" s="85" t="s">
        <v>100</v>
      </c>
      <c r="G4621" s="85" t="s">
        <v>100</v>
      </c>
      <c r="H4621" s="86" t="s">
        <v>118</v>
      </c>
      <c r="I4621" s="86">
        <v>44879</v>
      </c>
      <c r="J4621" s="87">
        <v>6642600</v>
      </c>
    </row>
    <row r="4622" spans="1:10" ht="48" x14ac:dyDescent="0.3">
      <c r="A4622" s="84" t="s">
        <v>10307</v>
      </c>
      <c r="B4622" s="85" t="s">
        <v>188</v>
      </c>
      <c r="C4622" s="85" t="s">
        <v>188</v>
      </c>
      <c r="D4622" s="85" t="s">
        <v>10308</v>
      </c>
      <c r="E4622" s="85" t="s">
        <v>100</v>
      </c>
      <c r="F4622" s="85" t="s">
        <v>158</v>
      </c>
      <c r="G4622" s="85" t="s">
        <v>8615</v>
      </c>
      <c r="H4622" s="86" t="s">
        <v>118</v>
      </c>
      <c r="I4622" s="86">
        <v>45975</v>
      </c>
      <c r="J4622" s="87">
        <v>3073084.6799999997</v>
      </c>
    </row>
    <row r="4623" spans="1:10" ht="24" x14ac:dyDescent="0.3">
      <c r="A4623" s="84" t="s">
        <v>10309</v>
      </c>
      <c r="B4623" s="85" t="s">
        <v>1088</v>
      </c>
      <c r="C4623" s="85" t="s">
        <v>145</v>
      </c>
      <c r="D4623" s="85" t="s">
        <v>10310</v>
      </c>
      <c r="E4623" s="85" t="s">
        <v>100</v>
      </c>
      <c r="F4623" s="85" t="s">
        <v>455</v>
      </c>
      <c r="G4623" s="85" t="s">
        <v>456</v>
      </c>
      <c r="H4623" s="86" t="s">
        <v>118</v>
      </c>
      <c r="I4623" s="86">
        <v>45975</v>
      </c>
      <c r="J4623" s="87">
        <v>29992403.899999999</v>
      </c>
    </row>
    <row r="4624" spans="1:10" ht="36" x14ac:dyDescent="0.3">
      <c r="A4624" s="84" t="s">
        <v>10311</v>
      </c>
      <c r="B4624" s="85" t="s">
        <v>145</v>
      </c>
      <c r="C4624" s="85" t="s">
        <v>145</v>
      </c>
      <c r="D4624" s="85" t="s">
        <v>10312</v>
      </c>
      <c r="E4624" s="85" t="s">
        <v>6575</v>
      </c>
      <c r="F4624" s="85" t="s">
        <v>100</v>
      </c>
      <c r="G4624" s="85" t="s">
        <v>100</v>
      </c>
      <c r="H4624" s="86" t="s">
        <v>118</v>
      </c>
      <c r="I4624" s="86">
        <v>45975</v>
      </c>
      <c r="J4624" s="87">
        <v>2000000</v>
      </c>
    </row>
    <row r="4625" spans="1:10" ht="24" x14ac:dyDescent="0.3">
      <c r="A4625" s="84" t="s">
        <v>10313</v>
      </c>
      <c r="B4625" s="85" t="s">
        <v>145</v>
      </c>
      <c r="C4625" s="85" t="s">
        <v>145</v>
      </c>
      <c r="D4625" s="85" t="s">
        <v>10314</v>
      </c>
      <c r="E4625" s="85" t="s">
        <v>100</v>
      </c>
      <c r="F4625" s="85" t="s">
        <v>100</v>
      </c>
      <c r="G4625" s="85" t="s">
        <v>100</v>
      </c>
      <c r="H4625" s="86" t="s">
        <v>118</v>
      </c>
      <c r="I4625" s="86">
        <v>45488</v>
      </c>
      <c r="J4625" s="87">
        <v>4619990</v>
      </c>
    </row>
    <row r="4626" spans="1:10" x14ac:dyDescent="0.3">
      <c r="A4626" s="84" t="s">
        <v>10315</v>
      </c>
      <c r="B4626" s="85" t="s">
        <v>145</v>
      </c>
      <c r="C4626" s="85" t="s">
        <v>145</v>
      </c>
      <c r="D4626" s="85" t="s">
        <v>10316</v>
      </c>
      <c r="E4626" s="85" t="s">
        <v>100</v>
      </c>
      <c r="F4626" s="85" t="s">
        <v>3905</v>
      </c>
      <c r="G4626" s="85" t="s">
        <v>3906</v>
      </c>
      <c r="H4626" s="86" t="s">
        <v>118</v>
      </c>
      <c r="I4626" s="86">
        <v>46157</v>
      </c>
      <c r="J4626" s="87">
        <v>2914252.21</v>
      </c>
    </row>
    <row r="4627" spans="1:10" ht="24" x14ac:dyDescent="0.3">
      <c r="A4627" s="84" t="s">
        <v>10317</v>
      </c>
      <c r="B4627" s="85" t="s">
        <v>145</v>
      </c>
      <c r="C4627" s="85" t="s">
        <v>145</v>
      </c>
      <c r="D4627" s="85" t="s">
        <v>10318</v>
      </c>
      <c r="E4627" s="85" t="s">
        <v>100</v>
      </c>
      <c r="F4627" s="85" t="s">
        <v>336</v>
      </c>
      <c r="G4627" s="85" t="s">
        <v>337</v>
      </c>
      <c r="H4627" s="86" t="s">
        <v>118</v>
      </c>
      <c r="I4627" s="86">
        <v>45247</v>
      </c>
      <c r="J4627" s="87">
        <v>5126942.4700000007</v>
      </c>
    </row>
    <row r="4628" spans="1:10" ht="24" x14ac:dyDescent="0.3">
      <c r="A4628" s="84" t="s">
        <v>10319</v>
      </c>
      <c r="B4628" s="85" t="s">
        <v>145</v>
      </c>
      <c r="C4628" s="85" t="s">
        <v>145</v>
      </c>
      <c r="D4628" s="85" t="s">
        <v>10320</v>
      </c>
      <c r="E4628" s="85" t="s">
        <v>100</v>
      </c>
      <c r="F4628" s="85" t="s">
        <v>100</v>
      </c>
      <c r="G4628" s="85" t="s">
        <v>100</v>
      </c>
      <c r="H4628" s="86" t="s">
        <v>118</v>
      </c>
      <c r="I4628" s="86">
        <v>45947</v>
      </c>
      <c r="J4628" s="87">
        <v>4102430</v>
      </c>
    </row>
    <row r="4629" spans="1:10" ht="36" x14ac:dyDescent="0.3">
      <c r="A4629" s="84" t="s">
        <v>10321</v>
      </c>
      <c r="B4629" s="85" t="s">
        <v>145</v>
      </c>
      <c r="C4629" s="85" t="s">
        <v>145</v>
      </c>
      <c r="D4629" s="85" t="s">
        <v>10322</v>
      </c>
      <c r="E4629" s="85" t="s">
        <v>100</v>
      </c>
      <c r="F4629" s="85" t="s">
        <v>196</v>
      </c>
      <c r="G4629" s="85" t="s">
        <v>4809</v>
      </c>
      <c r="H4629" s="86" t="s">
        <v>118</v>
      </c>
      <c r="I4629" s="86">
        <v>45979</v>
      </c>
      <c r="J4629" s="87">
        <v>3321888.24</v>
      </c>
    </row>
    <row r="4630" spans="1:10" ht="36" x14ac:dyDescent="0.3">
      <c r="A4630" s="84" t="s">
        <v>10323</v>
      </c>
      <c r="B4630" s="85" t="s">
        <v>145</v>
      </c>
      <c r="C4630" s="85" t="s">
        <v>145</v>
      </c>
      <c r="D4630" s="85" t="s">
        <v>10324</v>
      </c>
      <c r="E4630" s="85" t="s">
        <v>100</v>
      </c>
      <c r="F4630" s="85" t="s">
        <v>100</v>
      </c>
      <c r="G4630" s="85" t="s">
        <v>100</v>
      </c>
      <c r="H4630" s="86" t="s">
        <v>118</v>
      </c>
      <c r="I4630" s="86">
        <v>45370</v>
      </c>
      <c r="J4630" s="87">
        <v>2384380</v>
      </c>
    </row>
    <row r="4631" spans="1:10" ht="24" x14ac:dyDescent="0.3">
      <c r="A4631" s="84" t="s">
        <v>10325</v>
      </c>
      <c r="B4631" s="85" t="s">
        <v>145</v>
      </c>
      <c r="C4631" s="85" t="s">
        <v>145</v>
      </c>
      <c r="D4631" s="85" t="s">
        <v>10326</v>
      </c>
      <c r="E4631" s="85" t="s">
        <v>100</v>
      </c>
      <c r="F4631" s="85" t="s">
        <v>225</v>
      </c>
      <c r="G4631" s="85" t="s">
        <v>226</v>
      </c>
      <c r="H4631" s="86" t="s">
        <v>118</v>
      </c>
      <c r="I4631" s="86">
        <v>45615</v>
      </c>
      <c r="J4631" s="87">
        <v>5252799.9899999993</v>
      </c>
    </row>
    <row r="4632" spans="1:10" x14ac:dyDescent="0.3">
      <c r="A4632" s="84" t="s">
        <v>10327</v>
      </c>
      <c r="B4632" s="85" t="s">
        <v>145</v>
      </c>
      <c r="C4632" s="85" t="s">
        <v>145</v>
      </c>
      <c r="D4632" s="85" t="s">
        <v>10328</v>
      </c>
      <c r="E4632" s="85" t="s">
        <v>100</v>
      </c>
      <c r="F4632" s="85" t="s">
        <v>100</v>
      </c>
      <c r="G4632" s="85" t="s">
        <v>100</v>
      </c>
      <c r="H4632" s="86" t="s">
        <v>118</v>
      </c>
      <c r="I4632" s="86">
        <v>46132</v>
      </c>
      <c r="J4632" s="87">
        <v>1782360</v>
      </c>
    </row>
    <row r="4633" spans="1:10" ht="24" x14ac:dyDescent="0.3">
      <c r="A4633" s="84" t="s">
        <v>10329</v>
      </c>
      <c r="B4633" s="85" t="s">
        <v>145</v>
      </c>
      <c r="C4633" s="85" t="s">
        <v>145</v>
      </c>
      <c r="D4633" s="85" t="s">
        <v>10330</v>
      </c>
      <c r="E4633" s="85" t="s">
        <v>100</v>
      </c>
      <c r="F4633" s="85" t="s">
        <v>135</v>
      </c>
      <c r="G4633" s="85" t="s">
        <v>136</v>
      </c>
      <c r="H4633" s="86" t="s">
        <v>118</v>
      </c>
      <c r="I4633" s="86">
        <v>45618</v>
      </c>
      <c r="J4633" s="87">
        <v>4074718.93</v>
      </c>
    </row>
    <row r="4634" spans="1:10" ht="36" x14ac:dyDescent="0.3">
      <c r="A4634" s="84" t="s">
        <v>10331</v>
      </c>
      <c r="B4634" s="85" t="s">
        <v>4741</v>
      </c>
      <c r="C4634" s="85" t="s">
        <v>4741</v>
      </c>
      <c r="D4634" s="85" t="s">
        <v>10332</v>
      </c>
      <c r="E4634" s="85" t="s">
        <v>100</v>
      </c>
      <c r="F4634" s="85" t="s">
        <v>151</v>
      </c>
      <c r="G4634" s="85" t="s">
        <v>905</v>
      </c>
      <c r="H4634" s="86" t="s">
        <v>118</v>
      </c>
      <c r="I4634" s="86">
        <v>45618</v>
      </c>
      <c r="J4634" s="87">
        <v>3397098.39</v>
      </c>
    </row>
    <row r="4635" spans="1:10" ht="36" x14ac:dyDescent="0.3">
      <c r="A4635" s="84" t="s">
        <v>10333</v>
      </c>
      <c r="B4635" s="85" t="s">
        <v>4741</v>
      </c>
      <c r="C4635" s="85" t="s">
        <v>4741</v>
      </c>
      <c r="D4635" s="85" t="s">
        <v>10334</v>
      </c>
      <c r="E4635" s="85" t="s">
        <v>100</v>
      </c>
      <c r="F4635" s="85" t="s">
        <v>130</v>
      </c>
      <c r="G4635" s="85" t="s">
        <v>245</v>
      </c>
      <c r="H4635" s="86" t="s">
        <v>118</v>
      </c>
      <c r="I4635" s="86">
        <v>45253</v>
      </c>
      <c r="J4635" s="87">
        <v>29102792.329999998</v>
      </c>
    </row>
    <row r="4636" spans="1:10" ht="24" x14ac:dyDescent="0.3">
      <c r="A4636" s="84" t="s">
        <v>10335</v>
      </c>
      <c r="B4636" s="85" t="s">
        <v>4741</v>
      </c>
      <c r="C4636" s="85" t="s">
        <v>4741</v>
      </c>
      <c r="D4636" s="85" t="s">
        <v>10336</v>
      </c>
      <c r="E4636" s="85" t="s">
        <v>100</v>
      </c>
      <c r="F4636" s="85" t="s">
        <v>130</v>
      </c>
      <c r="G4636" s="85" t="s">
        <v>2641</v>
      </c>
      <c r="H4636" s="86" t="s">
        <v>118</v>
      </c>
      <c r="I4636" s="86">
        <v>45253</v>
      </c>
      <c r="J4636" s="87">
        <v>3083235.1700000004</v>
      </c>
    </row>
    <row r="4637" spans="1:10" x14ac:dyDescent="0.3">
      <c r="A4637" s="84" t="s">
        <v>10337</v>
      </c>
      <c r="B4637" s="85" t="s">
        <v>145</v>
      </c>
      <c r="C4637" s="85" t="s">
        <v>145</v>
      </c>
      <c r="D4637" s="85" t="s">
        <v>10338</v>
      </c>
      <c r="E4637" s="85" t="s">
        <v>100</v>
      </c>
      <c r="F4637" s="85" t="s">
        <v>100</v>
      </c>
      <c r="G4637" s="85" t="s">
        <v>100</v>
      </c>
      <c r="H4637" s="86" t="s">
        <v>118</v>
      </c>
      <c r="I4637" s="86">
        <v>45040</v>
      </c>
      <c r="J4637" s="87">
        <v>14986340</v>
      </c>
    </row>
    <row r="4638" spans="1:10" x14ac:dyDescent="0.3">
      <c r="A4638" s="84" t="s">
        <v>10339</v>
      </c>
      <c r="B4638" s="85" t="s">
        <v>145</v>
      </c>
      <c r="C4638" s="85" t="s">
        <v>145</v>
      </c>
      <c r="D4638" s="85" t="s">
        <v>10340</v>
      </c>
      <c r="E4638" s="85" t="s">
        <v>100</v>
      </c>
      <c r="F4638" s="85" t="s">
        <v>1155</v>
      </c>
      <c r="G4638" s="85" t="s">
        <v>6578</v>
      </c>
      <c r="H4638" s="86" t="s">
        <v>118</v>
      </c>
      <c r="I4638" s="86">
        <v>45985</v>
      </c>
      <c r="J4638" s="87">
        <v>16267847.610000001</v>
      </c>
    </row>
    <row r="4639" spans="1:10" ht="24" x14ac:dyDescent="0.3">
      <c r="A4639" s="84" t="s">
        <v>10341</v>
      </c>
      <c r="B4639" s="85" t="s">
        <v>9896</v>
      </c>
      <c r="C4639" s="85" t="s">
        <v>9063</v>
      </c>
      <c r="D4639" s="85" t="s">
        <v>9121</v>
      </c>
      <c r="E4639" s="85" t="s">
        <v>100</v>
      </c>
      <c r="F4639" s="85" t="s">
        <v>122</v>
      </c>
      <c r="G4639" s="85" t="s">
        <v>498</v>
      </c>
      <c r="H4639" s="86" t="s">
        <v>118</v>
      </c>
      <c r="I4639" s="86">
        <v>45985</v>
      </c>
      <c r="J4639" s="87">
        <v>6076567.9200000009</v>
      </c>
    </row>
    <row r="4640" spans="1:10" ht="24" x14ac:dyDescent="0.3">
      <c r="A4640" s="84" t="s">
        <v>10342</v>
      </c>
      <c r="B4640" s="85" t="s">
        <v>145</v>
      </c>
      <c r="C4640" s="85" t="s">
        <v>145</v>
      </c>
      <c r="D4640" s="85" t="s">
        <v>10343</v>
      </c>
      <c r="E4640" s="85" t="s">
        <v>100</v>
      </c>
      <c r="F4640" s="85" t="s">
        <v>10344</v>
      </c>
      <c r="G4640" s="85" t="s">
        <v>10345</v>
      </c>
      <c r="H4640" s="86" t="s">
        <v>118</v>
      </c>
      <c r="I4640" s="86">
        <v>45498</v>
      </c>
      <c r="J4640" s="87">
        <v>4889694.3899999997</v>
      </c>
    </row>
    <row r="4641" spans="1:10" ht="36" x14ac:dyDescent="0.3">
      <c r="A4641" s="84" t="s">
        <v>10346</v>
      </c>
      <c r="B4641" s="85" t="s">
        <v>145</v>
      </c>
      <c r="C4641" s="85" t="s">
        <v>145</v>
      </c>
      <c r="D4641" s="85" t="s">
        <v>10347</v>
      </c>
      <c r="E4641" s="85" t="s">
        <v>10348</v>
      </c>
      <c r="F4641" s="85" t="s">
        <v>100</v>
      </c>
      <c r="G4641" s="85" t="s">
        <v>100</v>
      </c>
      <c r="H4641" s="86" t="s">
        <v>118</v>
      </c>
      <c r="I4641" s="86">
        <v>46167</v>
      </c>
      <c r="J4641" s="87">
        <v>4529776.6800000006</v>
      </c>
    </row>
    <row r="4642" spans="1:10" x14ac:dyDescent="0.3">
      <c r="A4642" s="84" t="s">
        <v>10349</v>
      </c>
      <c r="B4642" s="85" t="s">
        <v>145</v>
      </c>
      <c r="C4642" s="85" t="s">
        <v>145</v>
      </c>
      <c r="D4642" s="85" t="s">
        <v>10350</v>
      </c>
      <c r="E4642" s="85" t="s">
        <v>100</v>
      </c>
      <c r="F4642" s="85" t="s">
        <v>100</v>
      </c>
      <c r="G4642" s="85" t="s">
        <v>100</v>
      </c>
      <c r="H4642" s="86" t="s">
        <v>118</v>
      </c>
      <c r="I4642" s="86">
        <v>45652</v>
      </c>
      <c r="J4642" s="87">
        <v>930180</v>
      </c>
    </row>
    <row r="4643" spans="1:10" ht="24" x14ac:dyDescent="0.3">
      <c r="A4643" s="84" t="s">
        <v>10351</v>
      </c>
      <c r="B4643" s="85" t="s">
        <v>145</v>
      </c>
      <c r="C4643" s="85" t="s">
        <v>145</v>
      </c>
      <c r="D4643" s="85" t="s">
        <v>10352</v>
      </c>
      <c r="E4643" s="85" t="s">
        <v>100</v>
      </c>
      <c r="F4643" s="85" t="s">
        <v>336</v>
      </c>
      <c r="G4643" s="85" t="s">
        <v>1760</v>
      </c>
      <c r="H4643" s="86" t="s">
        <v>118</v>
      </c>
      <c r="I4643" s="86">
        <v>45623</v>
      </c>
      <c r="J4643" s="87">
        <v>5914929.5600000005</v>
      </c>
    </row>
    <row r="4644" spans="1:10" x14ac:dyDescent="0.3">
      <c r="A4644" s="84" t="s">
        <v>10353</v>
      </c>
      <c r="B4644" s="85" t="s">
        <v>145</v>
      </c>
      <c r="C4644" s="85" t="s">
        <v>145</v>
      </c>
      <c r="D4644" s="85" t="s">
        <v>10354</v>
      </c>
      <c r="E4644" s="85" t="s">
        <v>100</v>
      </c>
      <c r="F4644" s="85" t="s">
        <v>100</v>
      </c>
      <c r="G4644" s="85" t="s">
        <v>100</v>
      </c>
      <c r="H4644" s="86" t="s">
        <v>118</v>
      </c>
      <c r="I4644" s="86">
        <v>45653</v>
      </c>
      <c r="J4644" s="87">
        <v>1937940</v>
      </c>
    </row>
    <row r="4645" spans="1:10" ht="24" x14ac:dyDescent="0.3">
      <c r="A4645" s="84" t="s">
        <v>10355</v>
      </c>
      <c r="B4645" s="85" t="s">
        <v>145</v>
      </c>
      <c r="C4645" s="85" t="s">
        <v>145</v>
      </c>
      <c r="D4645" s="85" t="s">
        <v>10356</v>
      </c>
      <c r="E4645" s="85" t="s">
        <v>100</v>
      </c>
      <c r="F4645" s="85" t="s">
        <v>100</v>
      </c>
      <c r="G4645" s="85" t="s">
        <v>100</v>
      </c>
      <c r="H4645" s="86" t="s">
        <v>118</v>
      </c>
      <c r="I4645" s="86">
        <v>45653</v>
      </c>
      <c r="J4645" s="87">
        <v>293420</v>
      </c>
    </row>
    <row r="4646" spans="1:10" ht="36" x14ac:dyDescent="0.3">
      <c r="A4646" s="84" t="s">
        <v>10357</v>
      </c>
      <c r="B4646" s="85" t="s">
        <v>1088</v>
      </c>
      <c r="C4646" s="85" t="s">
        <v>145</v>
      </c>
      <c r="D4646" s="85" t="s">
        <v>10358</v>
      </c>
      <c r="E4646" s="85" t="s">
        <v>100</v>
      </c>
      <c r="F4646" s="85" t="s">
        <v>218</v>
      </c>
      <c r="G4646" s="85" t="s">
        <v>1014</v>
      </c>
      <c r="H4646" s="86" t="s">
        <v>118</v>
      </c>
      <c r="I4646" s="86">
        <v>45988</v>
      </c>
      <c r="J4646" s="87">
        <v>23544602.57</v>
      </c>
    </row>
    <row r="4647" spans="1:10" ht="24" x14ac:dyDescent="0.3">
      <c r="A4647" s="84" t="s">
        <v>10359</v>
      </c>
      <c r="B4647" s="85" t="s">
        <v>145</v>
      </c>
      <c r="C4647" s="85" t="s">
        <v>145</v>
      </c>
      <c r="D4647" s="85" t="s">
        <v>10360</v>
      </c>
      <c r="E4647" s="85" t="s">
        <v>100</v>
      </c>
      <c r="F4647" s="85" t="s">
        <v>151</v>
      </c>
      <c r="G4647" s="85" t="s">
        <v>905</v>
      </c>
      <c r="H4647" s="86" t="s">
        <v>118</v>
      </c>
      <c r="I4647" s="86">
        <v>45804</v>
      </c>
      <c r="J4647" s="87">
        <v>4577987.84</v>
      </c>
    </row>
    <row r="4648" spans="1:10" ht="24" x14ac:dyDescent="0.3">
      <c r="A4648" s="84" t="s">
        <v>10361</v>
      </c>
      <c r="B4648" s="85" t="s">
        <v>145</v>
      </c>
      <c r="C4648" s="85" t="s">
        <v>145</v>
      </c>
      <c r="D4648" s="85" t="s">
        <v>10362</v>
      </c>
      <c r="E4648" s="85" t="s">
        <v>100</v>
      </c>
      <c r="F4648" s="85" t="s">
        <v>100</v>
      </c>
      <c r="G4648" s="85" t="s">
        <v>100</v>
      </c>
      <c r="H4648" s="86" t="s">
        <v>118</v>
      </c>
      <c r="I4648" s="86">
        <v>45988</v>
      </c>
      <c r="J4648" s="87">
        <v>2407000</v>
      </c>
    </row>
    <row r="4649" spans="1:10" ht="36" x14ac:dyDescent="0.3">
      <c r="A4649" s="84" t="s">
        <v>10363</v>
      </c>
      <c r="B4649" s="85" t="s">
        <v>4741</v>
      </c>
      <c r="C4649" s="85" t="s">
        <v>4741</v>
      </c>
      <c r="D4649" s="85" t="s">
        <v>10364</v>
      </c>
      <c r="E4649" s="85" t="s">
        <v>100</v>
      </c>
      <c r="F4649" s="85" t="s">
        <v>336</v>
      </c>
      <c r="G4649" s="85" t="s">
        <v>1529</v>
      </c>
      <c r="H4649" s="86" t="s">
        <v>118</v>
      </c>
      <c r="I4649" s="86">
        <v>45258</v>
      </c>
      <c r="J4649" s="87">
        <v>6806569.1500000004</v>
      </c>
    </row>
    <row r="4650" spans="1:10" ht="24" x14ac:dyDescent="0.3">
      <c r="A4650" s="84" t="s">
        <v>10365</v>
      </c>
      <c r="B4650" s="85" t="s">
        <v>145</v>
      </c>
      <c r="C4650" s="85" t="s">
        <v>145</v>
      </c>
      <c r="D4650" s="85" t="s">
        <v>10366</v>
      </c>
      <c r="E4650" s="85" t="s">
        <v>100</v>
      </c>
      <c r="F4650" s="85" t="s">
        <v>100</v>
      </c>
      <c r="G4650" s="85" t="s">
        <v>100</v>
      </c>
      <c r="H4650" s="86" t="s">
        <v>118</v>
      </c>
      <c r="I4650" s="86">
        <v>45288</v>
      </c>
      <c r="J4650" s="87">
        <v>9399570</v>
      </c>
    </row>
    <row r="4651" spans="1:10" ht="24" x14ac:dyDescent="0.3">
      <c r="A4651" s="84" t="s">
        <v>10367</v>
      </c>
      <c r="B4651" s="85" t="s">
        <v>145</v>
      </c>
      <c r="C4651" s="85" t="s">
        <v>145</v>
      </c>
      <c r="D4651" s="85" t="s">
        <v>10368</v>
      </c>
      <c r="E4651" s="85" t="s">
        <v>100</v>
      </c>
      <c r="F4651" s="85" t="s">
        <v>301</v>
      </c>
      <c r="G4651" s="85" t="s">
        <v>9835</v>
      </c>
      <c r="H4651" s="86" t="s">
        <v>118</v>
      </c>
      <c r="I4651" s="86">
        <v>45624</v>
      </c>
      <c r="J4651" s="87">
        <v>4846651.6000000006</v>
      </c>
    </row>
    <row r="4652" spans="1:10" ht="48" x14ac:dyDescent="0.3">
      <c r="A4652" s="84" t="s">
        <v>10369</v>
      </c>
      <c r="B4652" s="85" t="s">
        <v>145</v>
      </c>
      <c r="C4652" s="85" t="s">
        <v>145</v>
      </c>
      <c r="D4652" s="85" t="s">
        <v>10370</v>
      </c>
      <c r="E4652" s="85" t="s">
        <v>10371</v>
      </c>
      <c r="F4652" s="85" t="s">
        <v>301</v>
      </c>
      <c r="G4652" s="85" t="s">
        <v>621</v>
      </c>
      <c r="H4652" s="86" t="s">
        <v>118</v>
      </c>
      <c r="I4652" s="86">
        <v>45624</v>
      </c>
      <c r="J4652" s="87">
        <v>6807661.5500000017</v>
      </c>
    </row>
    <row r="4653" spans="1:10" ht="24" x14ac:dyDescent="0.3">
      <c r="A4653" s="84" t="s">
        <v>10372</v>
      </c>
      <c r="B4653" s="85" t="s">
        <v>145</v>
      </c>
      <c r="C4653" s="85" t="s">
        <v>145</v>
      </c>
      <c r="D4653" s="85" t="s">
        <v>10373</v>
      </c>
      <c r="E4653" s="85" t="s">
        <v>100</v>
      </c>
      <c r="F4653" s="85" t="s">
        <v>830</v>
      </c>
      <c r="G4653" s="85" t="s">
        <v>831</v>
      </c>
      <c r="H4653" s="86" t="s">
        <v>118</v>
      </c>
      <c r="I4653" s="86">
        <v>45624</v>
      </c>
      <c r="J4653" s="87">
        <v>4501090.42</v>
      </c>
    </row>
    <row r="4654" spans="1:10" x14ac:dyDescent="0.3">
      <c r="A4654" s="84" t="s">
        <v>10374</v>
      </c>
      <c r="B4654" s="85" t="s">
        <v>145</v>
      </c>
      <c r="C4654" s="85" t="s">
        <v>145</v>
      </c>
      <c r="D4654" s="85" t="s">
        <v>10375</v>
      </c>
      <c r="E4654" s="85" t="s">
        <v>100</v>
      </c>
      <c r="F4654" s="85" t="s">
        <v>420</v>
      </c>
      <c r="G4654" s="85" t="s">
        <v>2700</v>
      </c>
      <c r="H4654" s="86" t="s">
        <v>118</v>
      </c>
      <c r="I4654" s="86">
        <v>45624</v>
      </c>
      <c r="J4654" s="87">
        <v>4992727.8500000015</v>
      </c>
    </row>
    <row r="4655" spans="1:10" x14ac:dyDescent="0.3">
      <c r="A4655" s="84" t="s">
        <v>10376</v>
      </c>
      <c r="B4655" s="85" t="s">
        <v>145</v>
      </c>
      <c r="C4655" s="85" t="s">
        <v>145</v>
      </c>
      <c r="D4655" s="85" t="s">
        <v>10377</v>
      </c>
      <c r="E4655" s="85" t="s">
        <v>100</v>
      </c>
      <c r="F4655" s="85" t="s">
        <v>100</v>
      </c>
      <c r="G4655" s="85" t="s">
        <v>100</v>
      </c>
      <c r="H4655" s="86" t="s">
        <v>118</v>
      </c>
      <c r="I4655" s="86">
        <v>45805</v>
      </c>
      <c r="J4655" s="87">
        <v>634570</v>
      </c>
    </row>
    <row r="4656" spans="1:10" ht="24" x14ac:dyDescent="0.3">
      <c r="A4656" s="84" t="s">
        <v>10378</v>
      </c>
      <c r="B4656" s="85" t="s">
        <v>145</v>
      </c>
      <c r="C4656" s="85" t="s">
        <v>145</v>
      </c>
      <c r="D4656" s="85" t="s">
        <v>10379</v>
      </c>
      <c r="E4656" s="85" t="s">
        <v>100</v>
      </c>
      <c r="F4656" s="85" t="s">
        <v>100</v>
      </c>
      <c r="G4656" s="85" t="s">
        <v>100</v>
      </c>
      <c r="H4656" s="86" t="s">
        <v>118</v>
      </c>
      <c r="I4656" s="86">
        <v>45289</v>
      </c>
      <c r="J4656" s="87">
        <v>7244350</v>
      </c>
    </row>
    <row r="4657" spans="1:10" ht="24" x14ac:dyDescent="0.3">
      <c r="A4657" s="84" t="s">
        <v>10380</v>
      </c>
      <c r="B4657" s="85" t="s">
        <v>145</v>
      </c>
      <c r="C4657" s="85" t="s">
        <v>145</v>
      </c>
      <c r="D4657" s="85" t="s">
        <v>10381</v>
      </c>
      <c r="E4657" s="85" t="s">
        <v>100</v>
      </c>
      <c r="F4657" s="85" t="s">
        <v>100</v>
      </c>
      <c r="G4657" s="85" t="s">
        <v>100</v>
      </c>
      <c r="H4657" s="86" t="s">
        <v>118</v>
      </c>
      <c r="I4657" s="86">
        <v>45322</v>
      </c>
      <c r="J4657" s="87">
        <v>7679500</v>
      </c>
    </row>
    <row r="4658" spans="1:10" x14ac:dyDescent="0.3">
      <c r="A4658" s="84" t="s">
        <v>10382</v>
      </c>
      <c r="B4658" s="85" t="s">
        <v>145</v>
      </c>
      <c r="C4658" s="85" t="s">
        <v>145</v>
      </c>
      <c r="D4658" s="85" t="s">
        <v>10383</v>
      </c>
      <c r="E4658" s="85" t="s">
        <v>100</v>
      </c>
      <c r="F4658" s="85" t="s">
        <v>100</v>
      </c>
      <c r="G4658" s="85" t="s">
        <v>100</v>
      </c>
      <c r="H4658" s="86" t="s">
        <v>118</v>
      </c>
      <c r="I4658" s="86">
        <v>46021</v>
      </c>
      <c r="J4658" s="87">
        <v>1527430</v>
      </c>
    </row>
    <row r="4659" spans="1:10" x14ac:dyDescent="0.3">
      <c r="A4659" s="84" t="s">
        <v>10384</v>
      </c>
      <c r="B4659" s="85" t="s">
        <v>145</v>
      </c>
      <c r="C4659" s="85" t="s">
        <v>145</v>
      </c>
      <c r="D4659" s="85" t="s">
        <v>10385</v>
      </c>
      <c r="E4659" s="85" t="s">
        <v>100</v>
      </c>
      <c r="F4659" s="85" t="s">
        <v>100</v>
      </c>
      <c r="G4659" s="85" t="s">
        <v>100</v>
      </c>
      <c r="H4659" s="86" t="s">
        <v>118</v>
      </c>
      <c r="I4659" s="86">
        <v>45566</v>
      </c>
      <c r="J4659" s="87">
        <v>1776480</v>
      </c>
    </row>
    <row r="4660" spans="1:10" ht="36" x14ac:dyDescent="0.3">
      <c r="A4660" s="84" t="s">
        <v>10386</v>
      </c>
      <c r="B4660" s="85" t="s">
        <v>145</v>
      </c>
      <c r="C4660" s="85" t="s">
        <v>145</v>
      </c>
      <c r="D4660" s="85" t="s">
        <v>10387</v>
      </c>
      <c r="E4660" s="85" t="s">
        <v>10388</v>
      </c>
      <c r="F4660" s="85" t="s">
        <v>100</v>
      </c>
      <c r="G4660" s="85" t="s">
        <v>100</v>
      </c>
      <c r="H4660" s="86" t="s">
        <v>118</v>
      </c>
      <c r="I4660" s="86">
        <v>45992</v>
      </c>
      <c r="J4660" s="87">
        <v>1501085.78</v>
      </c>
    </row>
    <row r="4661" spans="1:10" ht="36" x14ac:dyDescent="0.3">
      <c r="A4661" s="84" t="s">
        <v>10389</v>
      </c>
      <c r="B4661" s="85" t="s">
        <v>9063</v>
      </c>
      <c r="C4661" s="85" t="s">
        <v>9063</v>
      </c>
      <c r="D4661" s="85" t="s">
        <v>10390</v>
      </c>
      <c r="E4661" s="85" t="s">
        <v>8786</v>
      </c>
      <c r="F4661" s="85" t="s">
        <v>130</v>
      </c>
      <c r="G4661" s="85" t="s">
        <v>2200</v>
      </c>
      <c r="H4661" s="86" t="s">
        <v>118</v>
      </c>
      <c r="I4661" s="86">
        <v>45992</v>
      </c>
      <c r="J4661" s="87">
        <v>9875546.3800000008</v>
      </c>
    </row>
    <row r="4662" spans="1:10" x14ac:dyDescent="0.3">
      <c r="A4662" s="84" t="s">
        <v>10391</v>
      </c>
      <c r="B4662" s="85" t="s">
        <v>145</v>
      </c>
      <c r="C4662" s="85" t="s">
        <v>145</v>
      </c>
      <c r="D4662" s="85" t="s">
        <v>10392</v>
      </c>
      <c r="E4662" s="85" t="s">
        <v>100</v>
      </c>
      <c r="F4662" s="85" t="s">
        <v>100</v>
      </c>
      <c r="G4662" s="85" t="s">
        <v>100</v>
      </c>
      <c r="H4662" s="86" t="s">
        <v>118</v>
      </c>
      <c r="I4662" s="86">
        <v>45992</v>
      </c>
      <c r="J4662" s="87">
        <v>1460500</v>
      </c>
    </row>
    <row r="4663" spans="1:10" ht="24" x14ac:dyDescent="0.3">
      <c r="A4663" s="84" t="s">
        <v>10393</v>
      </c>
      <c r="B4663" s="85" t="s">
        <v>9063</v>
      </c>
      <c r="C4663" s="85" t="s">
        <v>9063</v>
      </c>
      <c r="D4663" s="85" t="s">
        <v>10394</v>
      </c>
      <c r="E4663" s="85" t="s">
        <v>100</v>
      </c>
      <c r="F4663" s="85" t="s">
        <v>122</v>
      </c>
      <c r="G4663" s="85" t="s">
        <v>821</v>
      </c>
      <c r="H4663" s="86" t="s">
        <v>118</v>
      </c>
      <c r="I4663" s="86">
        <v>45992</v>
      </c>
      <c r="J4663" s="87">
        <v>8642634</v>
      </c>
    </row>
    <row r="4664" spans="1:10" ht="36" x14ac:dyDescent="0.3">
      <c r="A4664" s="84" t="s">
        <v>10395</v>
      </c>
      <c r="B4664" s="85" t="s">
        <v>9063</v>
      </c>
      <c r="C4664" s="85" t="s">
        <v>9063</v>
      </c>
      <c r="D4664" s="85" t="s">
        <v>10396</v>
      </c>
      <c r="E4664" s="85" t="s">
        <v>100</v>
      </c>
      <c r="F4664" s="85" t="s">
        <v>122</v>
      </c>
      <c r="G4664" s="85" t="s">
        <v>123</v>
      </c>
      <c r="H4664" s="86" t="s">
        <v>118</v>
      </c>
      <c r="I4664" s="86">
        <v>45992</v>
      </c>
      <c r="J4664" s="87">
        <v>4764704.7799999993</v>
      </c>
    </row>
    <row r="4665" spans="1:10" x14ac:dyDescent="0.3">
      <c r="A4665" s="84" t="s">
        <v>10397</v>
      </c>
      <c r="B4665" s="85" t="s">
        <v>145</v>
      </c>
      <c r="C4665" s="85" t="s">
        <v>145</v>
      </c>
      <c r="D4665" s="85" t="s">
        <v>10398</v>
      </c>
      <c r="E4665" s="85" t="s">
        <v>100</v>
      </c>
      <c r="F4665" s="85" t="s">
        <v>100</v>
      </c>
      <c r="G4665" s="85" t="s">
        <v>100</v>
      </c>
      <c r="H4665" s="86" t="s">
        <v>118</v>
      </c>
      <c r="I4665" s="86">
        <v>45201</v>
      </c>
      <c r="J4665" s="87">
        <v>6821280</v>
      </c>
    </row>
    <row r="4666" spans="1:10" ht="24" x14ac:dyDescent="0.3">
      <c r="A4666" s="84" t="s">
        <v>10399</v>
      </c>
      <c r="B4666" s="85" t="s">
        <v>145</v>
      </c>
      <c r="C4666" s="85" t="s">
        <v>145</v>
      </c>
      <c r="D4666" s="85" t="s">
        <v>10400</v>
      </c>
      <c r="E4666" s="85" t="s">
        <v>100</v>
      </c>
      <c r="F4666" s="85" t="s">
        <v>100</v>
      </c>
      <c r="G4666" s="85" t="s">
        <v>100</v>
      </c>
      <c r="H4666" s="86" t="s">
        <v>118</v>
      </c>
      <c r="I4666" s="86">
        <v>45475</v>
      </c>
      <c r="J4666" s="87">
        <v>392930</v>
      </c>
    </row>
    <row r="4667" spans="1:10" ht="24" x14ac:dyDescent="0.3">
      <c r="A4667" s="84" t="s">
        <v>10401</v>
      </c>
      <c r="B4667" s="85" t="s">
        <v>145</v>
      </c>
      <c r="C4667" s="85" t="s">
        <v>145</v>
      </c>
      <c r="D4667" s="85" t="s">
        <v>10402</v>
      </c>
      <c r="E4667" s="85" t="s">
        <v>100</v>
      </c>
      <c r="F4667" s="85" t="s">
        <v>100</v>
      </c>
      <c r="G4667" s="85" t="s">
        <v>100</v>
      </c>
      <c r="H4667" s="86" t="s">
        <v>118</v>
      </c>
      <c r="I4667" s="86">
        <v>45475</v>
      </c>
      <c r="J4667" s="87">
        <v>414620</v>
      </c>
    </row>
    <row r="4668" spans="1:10" ht="24" x14ac:dyDescent="0.3">
      <c r="A4668" s="84" t="s">
        <v>10403</v>
      </c>
      <c r="B4668" s="85" t="s">
        <v>145</v>
      </c>
      <c r="C4668" s="85" t="s">
        <v>145</v>
      </c>
      <c r="D4668" s="85" t="s">
        <v>10404</v>
      </c>
      <c r="E4668" s="85" t="s">
        <v>100</v>
      </c>
      <c r="F4668" s="85" t="s">
        <v>130</v>
      </c>
      <c r="G4668" s="85" t="s">
        <v>252</v>
      </c>
      <c r="H4668" s="86" t="s">
        <v>118</v>
      </c>
      <c r="I4668" s="86">
        <v>45628</v>
      </c>
      <c r="J4668" s="87">
        <v>16427039.149999997</v>
      </c>
    </row>
    <row r="4669" spans="1:10" ht="36" x14ac:dyDescent="0.3">
      <c r="A4669" s="84" t="s">
        <v>10405</v>
      </c>
      <c r="B4669" s="85" t="s">
        <v>145</v>
      </c>
      <c r="C4669" s="85" t="s">
        <v>145</v>
      </c>
      <c r="D4669" s="85" t="s">
        <v>10406</v>
      </c>
      <c r="E4669" s="85" t="s">
        <v>100</v>
      </c>
      <c r="F4669" s="85" t="s">
        <v>130</v>
      </c>
      <c r="G4669" s="85" t="s">
        <v>298</v>
      </c>
      <c r="H4669" s="86" t="s">
        <v>118</v>
      </c>
      <c r="I4669" s="86">
        <v>45628</v>
      </c>
      <c r="J4669" s="87">
        <v>18427229.360000003</v>
      </c>
    </row>
    <row r="4670" spans="1:10" ht="24" x14ac:dyDescent="0.3">
      <c r="A4670" s="84" t="s">
        <v>10407</v>
      </c>
      <c r="B4670" s="85" t="s">
        <v>145</v>
      </c>
      <c r="C4670" s="85" t="s">
        <v>145</v>
      </c>
      <c r="D4670" s="85" t="s">
        <v>10408</v>
      </c>
      <c r="E4670" s="85" t="s">
        <v>100</v>
      </c>
      <c r="F4670" s="85" t="s">
        <v>100</v>
      </c>
      <c r="G4670" s="85" t="s">
        <v>100</v>
      </c>
      <c r="H4670" s="86" t="s">
        <v>118</v>
      </c>
      <c r="I4670" s="86">
        <v>45476</v>
      </c>
      <c r="J4670" s="87">
        <v>2072420</v>
      </c>
    </row>
    <row r="4671" spans="1:10" ht="24" x14ac:dyDescent="0.3">
      <c r="A4671" s="84" t="s">
        <v>10409</v>
      </c>
      <c r="B4671" s="85" t="s">
        <v>145</v>
      </c>
      <c r="C4671" s="85" t="s">
        <v>145</v>
      </c>
      <c r="D4671" s="85" t="s">
        <v>10410</v>
      </c>
      <c r="E4671" s="85" t="s">
        <v>100</v>
      </c>
      <c r="F4671" s="85" t="s">
        <v>100</v>
      </c>
      <c r="G4671" s="85" t="s">
        <v>100</v>
      </c>
      <c r="H4671" s="86" t="s">
        <v>118</v>
      </c>
      <c r="I4671" s="86">
        <v>45476</v>
      </c>
      <c r="J4671" s="87">
        <v>1542450</v>
      </c>
    </row>
    <row r="4672" spans="1:10" ht="24" x14ac:dyDescent="0.3">
      <c r="A4672" s="84" t="s">
        <v>10411</v>
      </c>
      <c r="B4672" s="85" t="s">
        <v>145</v>
      </c>
      <c r="C4672" s="85" t="s">
        <v>145</v>
      </c>
      <c r="D4672" s="85" t="s">
        <v>5490</v>
      </c>
      <c r="E4672" s="85" t="s">
        <v>100</v>
      </c>
      <c r="F4672" s="85" t="s">
        <v>100</v>
      </c>
      <c r="G4672" s="85" t="s">
        <v>100</v>
      </c>
      <c r="H4672" s="86" t="s">
        <v>118</v>
      </c>
      <c r="I4672" s="86">
        <v>45933</v>
      </c>
      <c r="J4672" s="87">
        <v>1197790</v>
      </c>
    </row>
    <row r="4673" spans="1:10" ht="24" x14ac:dyDescent="0.3">
      <c r="A4673" s="84" t="s">
        <v>10412</v>
      </c>
      <c r="B4673" s="85" t="s">
        <v>145</v>
      </c>
      <c r="C4673" s="85" t="s">
        <v>145</v>
      </c>
      <c r="D4673" s="85" t="s">
        <v>10413</v>
      </c>
      <c r="E4673" s="85" t="s">
        <v>100</v>
      </c>
      <c r="F4673" s="85" t="s">
        <v>100</v>
      </c>
      <c r="G4673" s="85" t="s">
        <v>100</v>
      </c>
      <c r="H4673" s="86" t="s">
        <v>118</v>
      </c>
      <c r="I4673" s="86">
        <v>46056</v>
      </c>
      <c r="J4673" s="87">
        <v>3033558</v>
      </c>
    </row>
    <row r="4674" spans="1:10" ht="24" x14ac:dyDescent="0.3">
      <c r="A4674" s="84" t="s">
        <v>10414</v>
      </c>
      <c r="B4674" s="85" t="s">
        <v>145</v>
      </c>
      <c r="C4674" s="85" t="s">
        <v>145</v>
      </c>
      <c r="D4674" s="85" t="s">
        <v>10415</v>
      </c>
      <c r="E4674" s="85" t="s">
        <v>100</v>
      </c>
      <c r="F4674" s="85" t="s">
        <v>100</v>
      </c>
      <c r="G4674" s="85" t="s">
        <v>100</v>
      </c>
      <c r="H4674" s="86" t="s">
        <v>118</v>
      </c>
      <c r="I4674" s="86">
        <v>45173</v>
      </c>
      <c r="J4674" s="87">
        <v>22056060</v>
      </c>
    </row>
    <row r="4675" spans="1:10" ht="24" x14ac:dyDescent="0.3">
      <c r="A4675" s="84" t="s">
        <v>10416</v>
      </c>
      <c r="B4675" s="85" t="s">
        <v>145</v>
      </c>
      <c r="C4675" s="85" t="s">
        <v>145</v>
      </c>
      <c r="D4675" s="85" t="s">
        <v>10417</v>
      </c>
      <c r="E4675" s="85" t="s">
        <v>100</v>
      </c>
      <c r="F4675" s="85" t="s">
        <v>100</v>
      </c>
      <c r="G4675" s="85" t="s">
        <v>100</v>
      </c>
      <c r="H4675" s="86" t="s">
        <v>118</v>
      </c>
      <c r="I4675" s="86">
        <v>45842</v>
      </c>
      <c r="J4675" s="87">
        <v>1046100</v>
      </c>
    </row>
    <row r="4676" spans="1:10" x14ac:dyDescent="0.3">
      <c r="A4676" s="84" t="s">
        <v>10418</v>
      </c>
      <c r="B4676" s="85" t="s">
        <v>145</v>
      </c>
      <c r="C4676" s="85" t="s">
        <v>145</v>
      </c>
      <c r="D4676" s="85" t="s">
        <v>10419</v>
      </c>
      <c r="E4676" s="85" t="s">
        <v>100</v>
      </c>
      <c r="F4676" s="85" t="s">
        <v>135</v>
      </c>
      <c r="G4676" s="85" t="s">
        <v>136</v>
      </c>
      <c r="H4676" s="86" t="s">
        <v>118</v>
      </c>
      <c r="I4676" s="86">
        <v>45995</v>
      </c>
      <c r="J4676" s="87">
        <v>20713971.330000006</v>
      </c>
    </row>
    <row r="4677" spans="1:10" ht="24" x14ac:dyDescent="0.3">
      <c r="A4677" s="84" t="s">
        <v>10420</v>
      </c>
      <c r="B4677" s="85" t="s">
        <v>145</v>
      </c>
      <c r="C4677" s="85" t="s">
        <v>145</v>
      </c>
      <c r="D4677" s="85" t="s">
        <v>10421</v>
      </c>
      <c r="E4677" s="85" t="s">
        <v>100</v>
      </c>
      <c r="F4677" s="85" t="s">
        <v>100</v>
      </c>
      <c r="G4677" s="85" t="s">
        <v>100</v>
      </c>
      <c r="H4677" s="86" t="s">
        <v>118</v>
      </c>
      <c r="I4677" s="86">
        <v>45082</v>
      </c>
      <c r="J4677" s="87">
        <v>1695000</v>
      </c>
    </row>
    <row r="4678" spans="1:10" ht="36" x14ac:dyDescent="0.3">
      <c r="A4678" s="84" t="s">
        <v>10422</v>
      </c>
      <c r="B4678" s="85" t="s">
        <v>145</v>
      </c>
      <c r="C4678" s="85" t="s">
        <v>145</v>
      </c>
      <c r="D4678" s="85" t="s">
        <v>10423</v>
      </c>
      <c r="E4678" s="85" t="s">
        <v>100</v>
      </c>
      <c r="F4678" s="85" t="s">
        <v>492</v>
      </c>
      <c r="G4678" s="85" t="s">
        <v>635</v>
      </c>
      <c r="H4678" s="86" t="s">
        <v>118</v>
      </c>
      <c r="I4678" s="86">
        <v>45631</v>
      </c>
      <c r="J4678" s="87">
        <v>7419227.5600000005</v>
      </c>
    </row>
    <row r="4679" spans="1:10" x14ac:dyDescent="0.3">
      <c r="A4679" s="84" t="s">
        <v>10424</v>
      </c>
      <c r="B4679" s="85" t="s">
        <v>145</v>
      </c>
      <c r="C4679" s="85" t="s">
        <v>145</v>
      </c>
      <c r="D4679" s="85" t="s">
        <v>10425</v>
      </c>
      <c r="E4679" s="85" t="s">
        <v>100</v>
      </c>
      <c r="F4679" s="85" t="s">
        <v>100</v>
      </c>
      <c r="G4679" s="85" t="s">
        <v>100</v>
      </c>
      <c r="H4679" s="86" t="s">
        <v>118</v>
      </c>
      <c r="I4679" s="86">
        <v>45813</v>
      </c>
      <c r="J4679" s="87">
        <v>3062200</v>
      </c>
    </row>
    <row r="4680" spans="1:10" ht="24" x14ac:dyDescent="0.3">
      <c r="A4680" s="84" t="s">
        <v>10426</v>
      </c>
      <c r="B4680" s="85" t="s">
        <v>145</v>
      </c>
      <c r="C4680" s="85" t="s">
        <v>145</v>
      </c>
      <c r="D4680" s="85" t="s">
        <v>10427</v>
      </c>
      <c r="E4680" s="85" t="s">
        <v>100</v>
      </c>
      <c r="F4680" s="85" t="s">
        <v>173</v>
      </c>
      <c r="G4680" s="85" t="s">
        <v>1661</v>
      </c>
      <c r="H4680" s="86" t="s">
        <v>118</v>
      </c>
      <c r="I4680" s="86">
        <v>45632</v>
      </c>
      <c r="J4680" s="87">
        <v>2562368.3299999996</v>
      </c>
    </row>
    <row r="4681" spans="1:10" ht="24" x14ac:dyDescent="0.3">
      <c r="A4681" s="84" t="s">
        <v>10428</v>
      </c>
      <c r="B4681" s="85" t="s">
        <v>145</v>
      </c>
      <c r="C4681" s="85" t="s">
        <v>145</v>
      </c>
      <c r="D4681" s="85" t="s">
        <v>10429</v>
      </c>
      <c r="E4681" s="85" t="s">
        <v>100</v>
      </c>
      <c r="F4681" s="85" t="s">
        <v>3303</v>
      </c>
      <c r="G4681" s="85" t="s">
        <v>10430</v>
      </c>
      <c r="H4681" s="86" t="s">
        <v>118</v>
      </c>
      <c r="I4681" s="86">
        <v>45632</v>
      </c>
      <c r="J4681" s="87">
        <v>3530514.7199999997</v>
      </c>
    </row>
    <row r="4682" spans="1:10" x14ac:dyDescent="0.3">
      <c r="A4682" s="84" t="s">
        <v>10431</v>
      </c>
      <c r="B4682" s="85" t="s">
        <v>145</v>
      </c>
      <c r="C4682" s="85" t="s">
        <v>145</v>
      </c>
      <c r="D4682" s="85" t="s">
        <v>10432</v>
      </c>
      <c r="E4682" s="85" t="s">
        <v>100</v>
      </c>
      <c r="F4682" s="85" t="s">
        <v>100</v>
      </c>
      <c r="G4682" s="85" t="s">
        <v>100</v>
      </c>
      <c r="H4682" s="86" t="s">
        <v>118</v>
      </c>
      <c r="I4682" s="86">
        <v>46087</v>
      </c>
      <c r="J4682" s="87">
        <v>255000</v>
      </c>
    </row>
    <row r="4683" spans="1:10" ht="36" x14ac:dyDescent="0.3">
      <c r="A4683" s="84" t="s">
        <v>10433</v>
      </c>
      <c r="B4683" s="85" t="s">
        <v>188</v>
      </c>
      <c r="C4683" s="85" t="s">
        <v>188</v>
      </c>
      <c r="D4683" s="85" t="s">
        <v>10434</v>
      </c>
      <c r="E4683" s="85" t="s">
        <v>100</v>
      </c>
      <c r="F4683" s="85" t="s">
        <v>203</v>
      </c>
      <c r="G4683" s="85" t="s">
        <v>1331</v>
      </c>
      <c r="H4683" s="86" t="s">
        <v>118</v>
      </c>
      <c r="I4683" s="86">
        <v>45084</v>
      </c>
      <c r="J4683" s="87">
        <v>39555277.159999996</v>
      </c>
    </row>
    <row r="4684" spans="1:10" x14ac:dyDescent="0.3">
      <c r="A4684" s="84" t="s">
        <v>10435</v>
      </c>
      <c r="B4684" s="85" t="s">
        <v>145</v>
      </c>
      <c r="C4684" s="85" t="s">
        <v>145</v>
      </c>
      <c r="D4684" s="85" t="s">
        <v>10436</v>
      </c>
      <c r="E4684" s="85" t="s">
        <v>100</v>
      </c>
      <c r="F4684" s="85" t="s">
        <v>100</v>
      </c>
      <c r="G4684" s="85" t="s">
        <v>100</v>
      </c>
      <c r="H4684" s="86" t="s">
        <v>118</v>
      </c>
      <c r="I4684" s="86">
        <v>45511</v>
      </c>
      <c r="J4684" s="87">
        <v>839680</v>
      </c>
    </row>
    <row r="4685" spans="1:10" ht="36" x14ac:dyDescent="0.3">
      <c r="A4685" s="84" t="s">
        <v>10437</v>
      </c>
      <c r="B4685" s="85" t="s">
        <v>145</v>
      </c>
      <c r="C4685" s="85" t="s">
        <v>145</v>
      </c>
      <c r="D4685" s="85" t="s">
        <v>10438</v>
      </c>
      <c r="E4685" s="85" t="s">
        <v>100</v>
      </c>
      <c r="F4685" s="85" t="s">
        <v>336</v>
      </c>
      <c r="G4685" s="85" t="s">
        <v>1529</v>
      </c>
      <c r="H4685" s="86" t="s">
        <v>118</v>
      </c>
      <c r="I4685" s="86">
        <v>45268</v>
      </c>
      <c r="J4685" s="87">
        <v>5990168.3300000001</v>
      </c>
    </row>
    <row r="4686" spans="1:10" ht="24" x14ac:dyDescent="0.3">
      <c r="A4686" s="84" t="s">
        <v>10439</v>
      </c>
      <c r="B4686" s="85" t="s">
        <v>145</v>
      </c>
      <c r="C4686" s="85" t="s">
        <v>145</v>
      </c>
      <c r="D4686" s="85" t="s">
        <v>10440</v>
      </c>
      <c r="E4686" s="85" t="s">
        <v>100</v>
      </c>
      <c r="F4686" s="85" t="s">
        <v>336</v>
      </c>
      <c r="G4686" s="85" t="s">
        <v>337</v>
      </c>
      <c r="H4686" s="86" t="s">
        <v>118</v>
      </c>
      <c r="I4686" s="86">
        <v>45268</v>
      </c>
      <c r="J4686" s="87">
        <v>14984806.319999998</v>
      </c>
    </row>
    <row r="4687" spans="1:10" ht="24" x14ac:dyDescent="0.3">
      <c r="A4687" s="84" t="s">
        <v>10441</v>
      </c>
      <c r="B4687" s="85" t="s">
        <v>145</v>
      </c>
      <c r="C4687" s="85" t="s">
        <v>145</v>
      </c>
      <c r="D4687" s="85" t="s">
        <v>10442</v>
      </c>
      <c r="E4687" s="85" t="s">
        <v>100</v>
      </c>
      <c r="F4687" s="85" t="s">
        <v>225</v>
      </c>
      <c r="G4687" s="85" t="s">
        <v>226</v>
      </c>
      <c r="H4687" s="86" t="s">
        <v>118</v>
      </c>
      <c r="I4687" s="86">
        <v>45268</v>
      </c>
      <c r="J4687" s="87">
        <v>14595539.919999998</v>
      </c>
    </row>
    <row r="4688" spans="1:10" x14ac:dyDescent="0.3">
      <c r="A4688" s="84" t="s">
        <v>10443</v>
      </c>
      <c r="B4688" s="85" t="s">
        <v>145</v>
      </c>
      <c r="C4688" s="85" t="s">
        <v>145</v>
      </c>
      <c r="D4688" s="85" t="s">
        <v>10444</v>
      </c>
      <c r="E4688" s="85" t="s">
        <v>100</v>
      </c>
      <c r="F4688" s="85" t="s">
        <v>100</v>
      </c>
      <c r="G4688" s="85" t="s">
        <v>100</v>
      </c>
      <c r="H4688" s="86" t="s">
        <v>118</v>
      </c>
      <c r="I4688" s="86">
        <v>45330</v>
      </c>
      <c r="J4688" s="87">
        <v>3297000</v>
      </c>
    </row>
    <row r="4689" spans="1:10" x14ac:dyDescent="0.3">
      <c r="A4689" s="84" t="s">
        <v>10445</v>
      </c>
      <c r="B4689" s="85" t="s">
        <v>145</v>
      </c>
      <c r="C4689" s="85" t="s">
        <v>145</v>
      </c>
      <c r="D4689" s="85" t="s">
        <v>10446</v>
      </c>
      <c r="E4689" s="85" t="s">
        <v>100</v>
      </c>
      <c r="F4689" s="85" t="s">
        <v>100</v>
      </c>
      <c r="G4689" s="85" t="s">
        <v>100</v>
      </c>
      <c r="H4689" s="86" t="s">
        <v>118</v>
      </c>
      <c r="I4689" s="86">
        <v>45330</v>
      </c>
      <c r="J4689" s="87">
        <v>3802300</v>
      </c>
    </row>
    <row r="4690" spans="1:10" ht="24" x14ac:dyDescent="0.3">
      <c r="A4690" s="84" t="s">
        <v>10447</v>
      </c>
      <c r="B4690" s="85" t="s">
        <v>145</v>
      </c>
      <c r="C4690" s="85" t="s">
        <v>145</v>
      </c>
      <c r="D4690" s="85" t="s">
        <v>10448</v>
      </c>
      <c r="E4690" s="85" t="s">
        <v>2847</v>
      </c>
      <c r="F4690" s="85" t="s">
        <v>100</v>
      </c>
      <c r="G4690" s="85" t="s">
        <v>100</v>
      </c>
      <c r="H4690" s="86" t="s">
        <v>118</v>
      </c>
      <c r="I4690" s="86">
        <v>45999</v>
      </c>
      <c r="J4690" s="87">
        <v>7762417.6800000006</v>
      </c>
    </row>
    <row r="4691" spans="1:10" ht="24" x14ac:dyDescent="0.3">
      <c r="A4691" s="84" t="s">
        <v>10449</v>
      </c>
      <c r="B4691" s="85" t="s">
        <v>145</v>
      </c>
      <c r="C4691" s="85" t="s">
        <v>145</v>
      </c>
      <c r="D4691" s="85" t="s">
        <v>10450</v>
      </c>
      <c r="E4691" s="85" t="s">
        <v>100</v>
      </c>
      <c r="F4691" s="85" t="s">
        <v>100</v>
      </c>
      <c r="G4691" s="85" t="s">
        <v>100</v>
      </c>
      <c r="H4691" s="86" t="s">
        <v>118</v>
      </c>
      <c r="I4691" s="86">
        <v>45999</v>
      </c>
      <c r="J4691" s="87">
        <v>1825580</v>
      </c>
    </row>
    <row r="4692" spans="1:10" ht="24" x14ac:dyDescent="0.3">
      <c r="A4692" s="84" t="s">
        <v>10451</v>
      </c>
      <c r="B4692" s="85" t="s">
        <v>145</v>
      </c>
      <c r="C4692" s="85" t="s">
        <v>145</v>
      </c>
      <c r="D4692" s="85" t="s">
        <v>10452</v>
      </c>
      <c r="E4692" s="85" t="s">
        <v>100</v>
      </c>
      <c r="F4692" s="85" t="s">
        <v>196</v>
      </c>
      <c r="G4692" s="85" t="s">
        <v>5121</v>
      </c>
      <c r="H4692" s="86" t="s">
        <v>118</v>
      </c>
      <c r="I4692" s="86">
        <v>45635</v>
      </c>
      <c r="J4692" s="87">
        <v>6855236.5100000007</v>
      </c>
    </row>
    <row r="4693" spans="1:10" ht="24" x14ac:dyDescent="0.3">
      <c r="A4693" s="84" t="s">
        <v>10453</v>
      </c>
      <c r="B4693" s="85" t="s">
        <v>145</v>
      </c>
      <c r="C4693" s="85" t="s">
        <v>145</v>
      </c>
      <c r="D4693" s="85" t="s">
        <v>10454</v>
      </c>
      <c r="E4693" s="85" t="s">
        <v>100</v>
      </c>
      <c r="F4693" s="85" t="s">
        <v>100</v>
      </c>
      <c r="G4693" s="85" t="s">
        <v>100</v>
      </c>
      <c r="H4693" s="86" t="s">
        <v>118</v>
      </c>
      <c r="I4693" s="86">
        <v>45817</v>
      </c>
      <c r="J4693" s="87">
        <v>1582410</v>
      </c>
    </row>
    <row r="4694" spans="1:10" ht="24" x14ac:dyDescent="0.3">
      <c r="A4694" s="84" t="s">
        <v>10455</v>
      </c>
      <c r="B4694" s="85" t="s">
        <v>145</v>
      </c>
      <c r="C4694" s="85" t="s">
        <v>145</v>
      </c>
      <c r="D4694" s="85" t="s">
        <v>10456</v>
      </c>
      <c r="E4694" s="85" t="s">
        <v>100</v>
      </c>
      <c r="F4694" s="85" t="s">
        <v>100</v>
      </c>
      <c r="G4694" s="85" t="s">
        <v>100</v>
      </c>
      <c r="H4694" s="86" t="s">
        <v>118</v>
      </c>
      <c r="I4694" s="86">
        <v>45148</v>
      </c>
      <c r="J4694" s="87">
        <v>1901320</v>
      </c>
    </row>
    <row r="4695" spans="1:10" ht="24" x14ac:dyDescent="0.3">
      <c r="A4695" s="84" t="s">
        <v>10457</v>
      </c>
      <c r="B4695" s="85" t="s">
        <v>145</v>
      </c>
      <c r="C4695" s="85" t="s">
        <v>145</v>
      </c>
      <c r="D4695" s="85" t="s">
        <v>10458</v>
      </c>
      <c r="E4695" s="85" t="s">
        <v>100</v>
      </c>
      <c r="F4695" s="85" t="s">
        <v>100</v>
      </c>
      <c r="G4695" s="85" t="s">
        <v>100</v>
      </c>
      <c r="H4695" s="86" t="s">
        <v>118</v>
      </c>
      <c r="I4695" s="86">
        <v>45636</v>
      </c>
      <c r="J4695" s="87">
        <v>1632810</v>
      </c>
    </row>
    <row r="4696" spans="1:10" ht="24" x14ac:dyDescent="0.3">
      <c r="A4696" s="84" t="s">
        <v>10459</v>
      </c>
      <c r="B4696" s="85" t="s">
        <v>145</v>
      </c>
      <c r="C4696" s="85" t="s">
        <v>145</v>
      </c>
      <c r="D4696" s="85" t="s">
        <v>10460</v>
      </c>
      <c r="E4696" s="85" t="s">
        <v>100</v>
      </c>
      <c r="F4696" s="85" t="s">
        <v>130</v>
      </c>
      <c r="G4696" s="85" t="s">
        <v>510</v>
      </c>
      <c r="H4696" s="86" t="s">
        <v>118</v>
      </c>
      <c r="I4696" s="86">
        <v>45637</v>
      </c>
      <c r="J4696" s="87">
        <v>4740285.71</v>
      </c>
    </row>
    <row r="4697" spans="1:10" ht="24" x14ac:dyDescent="0.3">
      <c r="A4697" s="84" t="s">
        <v>10461</v>
      </c>
      <c r="B4697" s="85" t="s">
        <v>145</v>
      </c>
      <c r="C4697" s="85" t="s">
        <v>145</v>
      </c>
      <c r="D4697" s="85" t="s">
        <v>10462</v>
      </c>
      <c r="E4697" s="85" t="s">
        <v>100</v>
      </c>
      <c r="F4697" s="85" t="s">
        <v>158</v>
      </c>
      <c r="G4697" s="85" t="s">
        <v>8497</v>
      </c>
      <c r="H4697" s="86" t="s">
        <v>118</v>
      </c>
      <c r="I4697" s="86">
        <v>45637</v>
      </c>
      <c r="J4697" s="87">
        <v>1801569.6300000004</v>
      </c>
    </row>
    <row r="4698" spans="1:10" x14ac:dyDescent="0.3">
      <c r="A4698" s="84" t="s">
        <v>10463</v>
      </c>
      <c r="B4698" s="85" t="s">
        <v>145</v>
      </c>
      <c r="C4698" s="85" t="s">
        <v>145</v>
      </c>
      <c r="D4698" s="85" t="s">
        <v>10464</v>
      </c>
      <c r="E4698" s="85" t="s">
        <v>100</v>
      </c>
      <c r="F4698" s="85" t="s">
        <v>100</v>
      </c>
      <c r="G4698" s="85" t="s">
        <v>100</v>
      </c>
      <c r="H4698" s="86" t="s">
        <v>118</v>
      </c>
      <c r="I4698" s="86">
        <v>45058</v>
      </c>
      <c r="J4698" s="87">
        <v>16120070</v>
      </c>
    </row>
    <row r="4699" spans="1:10" ht="24" x14ac:dyDescent="0.3">
      <c r="A4699" s="84" t="s">
        <v>10465</v>
      </c>
      <c r="B4699" s="85" t="s">
        <v>145</v>
      </c>
      <c r="C4699" s="85" t="s">
        <v>145</v>
      </c>
      <c r="D4699" s="85" t="s">
        <v>10466</v>
      </c>
      <c r="E4699" s="85" t="s">
        <v>100</v>
      </c>
      <c r="F4699" s="85" t="s">
        <v>336</v>
      </c>
      <c r="G4699" s="85" t="s">
        <v>337</v>
      </c>
      <c r="H4699" s="86" t="s">
        <v>118</v>
      </c>
      <c r="I4699" s="86">
        <v>45272</v>
      </c>
      <c r="J4699" s="87">
        <v>13892001.110000005</v>
      </c>
    </row>
    <row r="4700" spans="1:10" ht="24" x14ac:dyDescent="0.3">
      <c r="A4700" s="84" t="s">
        <v>10467</v>
      </c>
      <c r="B4700" s="85" t="s">
        <v>145</v>
      </c>
      <c r="C4700" s="85" t="s">
        <v>145</v>
      </c>
      <c r="D4700" s="85" t="s">
        <v>10468</v>
      </c>
      <c r="E4700" s="85" t="s">
        <v>100</v>
      </c>
      <c r="F4700" s="85" t="s">
        <v>100</v>
      </c>
      <c r="G4700" s="85" t="s">
        <v>100</v>
      </c>
      <c r="H4700" s="86" t="s">
        <v>118</v>
      </c>
      <c r="I4700" s="86">
        <v>46003</v>
      </c>
      <c r="J4700" s="87">
        <v>14646027.850000001</v>
      </c>
    </row>
    <row r="4701" spans="1:10" ht="24" x14ac:dyDescent="0.3">
      <c r="A4701" s="84" t="s">
        <v>10469</v>
      </c>
      <c r="B4701" s="85" t="s">
        <v>145</v>
      </c>
      <c r="C4701" s="85" t="s">
        <v>145</v>
      </c>
      <c r="D4701" s="85" t="s">
        <v>10470</v>
      </c>
      <c r="E4701" s="85" t="s">
        <v>5098</v>
      </c>
      <c r="F4701" s="85" t="s">
        <v>100</v>
      </c>
      <c r="G4701" s="85" t="s">
        <v>100</v>
      </c>
      <c r="H4701" s="86" t="s">
        <v>118</v>
      </c>
      <c r="I4701" s="86">
        <v>46003</v>
      </c>
      <c r="J4701" s="87">
        <v>24106044.32</v>
      </c>
    </row>
    <row r="4702" spans="1:10" ht="24" x14ac:dyDescent="0.3">
      <c r="A4702" s="84" t="s">
        <v>10471</v>
      </c>
      <c r="B4702" s="85" t="s">
        <v>145</v>
      </c>
      <c r="C4702" s="85" t="s">
        <v>145</v>
      </c>
      <c r="D4702" s="85" t="s">
        <v>10472</v>
      </c>
      <c r="E4702" s="85" t="s">
        <v>100</v>
      </c>
      <c r="F4702" s="85" t="s">
        <v>130</v>
      </c>
      <c r="G4702" s="85" t="s">
        <v>298</v>
      </c>
      <c r="H4702" s="86" t="s">
        <v>118</v>
      </c>
      <c r="I4702" s="86">
        <v>46003</v>
      </c>
      <c r="J4702" s="87">
        <v>10731324.619999999</v>
      </c>
    </row>
    <row r="4703" spans="1:10" ht="24" x14ac:dyDescent="0.3">
      <c r="A4703" s="84" t="s">
        <v>10473</v>
      </c>
      <c r="B4703" s="85" t="s">
        <v>145</v>
      </c>
      <c r="C4703" s="85" t="s">
        <v>145</v>
      </c>
      <c r="D4703" s="85" t="s">
        <v>10474</v>
      </c>
      <c r="E4703" s="85" t="s">
        <v>100</v>
      </c>
      <c r="F4703" s="85" t="s">
        <v>100</v>
      </c>
      <c r="G4703" s="85" t="s">
        <v>100</v>
      </c>
      <c r="H4703" s="86" t="s">
        <v>118</v>
      </c>
      <c r="I4703" s="86">
        <v>45273</v>
      </c>
      <c r="J4703" s="87">
        <v>1400170</v>
      </c>
    </row>
    <row r="4704" spans="1:10" ht="36" x14ac:dyDescent="0.3">
      <c r="A4704" s="84" t="s">
        <v>10475</v>
      </c>
      <c r="B4704" s="85" t="s">
        <v>145</v>
      </c>
      <c r="C4704" s="85" t="s">
        <v>145</v>
      </c>
      <c r="D4704" s="85" t="s">
        <v>10476</v>
      </c>
      <c r="E4704" s="85" t="s">
        <v>100</v>
      </c>
      <c r="F4704" s="85" t="s">
        <v>100</v>
      </c>
      <c r="G4704" s="85" t="s">
        <v>100</v>
      </c>
      <c r="H4704" s="86" t="s">
        <v>118</v>
      </c>
      <c r="I4704" s="86">
        <v>45639</v>
      </c>
      <c r="J4704" s="87">
        <v>23759289.030000001</v>
      </c>
    </row>
    <row r="4705" spans="1:10" ht="24" x14ac:dyDescent="0.3">
      <c r="A4705" s="84" t="s">
        <v>10477</v>
      </c>
      <c r="B4705" s="85" t="s">
        <v>145</v>
      </c>
      <c r="C4705" s="85" t="s">
        <v>145</v>
      </c>
      <c r="D4705" s="85" t="s">
        <v>10478</v>
      </c>
      <c r="E4705" s="85" t="s">
        <v>100</v>
      </c>
      <c r="F4705" s="85" t="s">
        <v>147</v>
      </c>
      <c r="G4705" s="85" t="s">
        <v>1178</v>
      </c>
      <c r="H4705" s="86" t="s">
        <v>118</v>
      </c>
      <c r="I4705" s="86">
        <v>45639</v>
      </c>
      <c r="J4705" s="87">
        <v>5881827.2400000002</v>
      </c>
    </row>
    <row r="4706" spans="1:10" x14ac:dyDescent="0.3">
      <c r="A4706" s="84" t="s">
        <v>10479</v>
      </c>
      <c r="B4706" s="85" t="s">
        <v>145</v>
      </c>
      <c r="C4706" s="85" t="s">
        <v>145</v>
      </c>
      <c r="D4706" s="85" t="s">
        <v>10480</v>
      </c>
      <c r="E4706" s="85" t="s">
        <v>100</v>
      </c>
      <c r="F4706" s="85" t="s">
        <v>100</v>
      </c>
      <c r="G4706" s="85" t="s">
        <v>100</v>
      </c>
      <c r="H4706" s="86" t="s">
        <v>118</v>
      </c>
      <c r="I4706" s="86">
        <v>45974</v>
      </c>
      <c r="J4706" s="87">
        <v>507240</v>
      </c>
    </row>
    <row r="4707" spans="1:10" x14ac:dyDescent="0.3">
      <c r="A4707" s="84" t="s">
        <v>10481</v>
      </c>
      <c r="B4707" s="85" t="s">
        <v>145</v>
      </c>
      <c r="C4707" s="85" t="s">
        <v>145</v>
      </c>
      <c r="D4707" s="85" t="s">
        <v>10482</v>
      </c>
      <c r="E4707" s="85" t="s">
        <v>100</v>
      </c>
      <c r="F4707" s="85" t="s">
        <v>100</v>
      </c>
      <c r="G4707" s="85" t="s">
        <v>100</v>
      </c>
      <c r="H4707" s="86" t="s">
        <v>118</v>
      </c>
      <c r="I4707" s="86">
        <v>45152</v>
      </c>
      <c r="J4707" s="87">
        <v>6663560</v>
      </c>
    </row>
    <row r="4708" spans="1:10" ht="24" x14ac:dyDescent="0.3">
      <c r="A4708" s="84" t="s">
        <v>10483</v>
      </c>
      <c r="B4708" s="85" t="s">
        <v>3382</v>
      </c>
      <c r="C4708" s="85" t="s">
        <v>3382</v>
      </c>
      <c r="D4708" s="85" t="s">
        <v>10484</v>
      </c>
      <c r="E4708" s="85" t="s">
        <v>100</v>
      </c>
      <c r="F4708" s="85" t="s">
        <v>162</v>
      </c>
      <c r="G4708" s="85" t="s">
        <v>163</v>
      </c>
      <c r="H4708" s="86" t="s">
        <v>118</v>
      </c>
      <c r="I4708" s="86">
        <v>45274</v>
      </c>
      <c r="J4708" s="87">
        <v>3893342.4</v>
      </c>
    </row>
    <row r="4709" spans="1:10" x14ac:dyDescent="0.3">
      <c r="A4709" s="84" t="s">
        <v>10485</v>
      </c>
      <c r="B4709" s="85" t="s">
        <v>145</v>
      </c>
      <c r="C4709" s="85" t="s">
        <v>145</v>
      </c>
      <c r="D4709" s="85" t="s">
        <v>10486</v>
      </c>
      <c r="E4709" s="85" t="s">
        <v>100</v>
      </c>
      <c r="F4709" s="85" t="s">
        <v>100</v>
      </c>
      <c r="G4709" s="85" t="s">
        <v>100</v>
      </c>
      <c r="H4709" s="86" t="s">
        <v>118</v>
      </c>
      <c r="I4709" s="86">
        <v>45579</v>
      </c>
      <c r="J4709" s="87">
        <v>419780</v>
      </c>
    </row>
    <row r="4710" spans="1:10" x14ac:dyDescent="0.3">
      <c r="A4710" s="84" t="s">
        <v>10487</v>
      </c>
      <c r="B4710" s="85" t="s">
        <v>145</v>
      </c>
      <c r="C4710" s="85" t="s">
        <v>145</v>
      </c>
      <c r="D4710" s="85" t="s">
        <v>10488</v>
      </c>
      <c r="E4710" s="85" t="s">
        <v>100</v>
      </c>
      <c r="F4710" s="85" t="s">
        <v>100</v>
      </c>
      <c r="G4710" s="85" t="s">
        <v>100</v>
      </c>
      <c r="H4710" s="86" t="s">
        <v>118</v>
      </c>
      <c r="I4710" s="86">
        <v>45610</v>
      </c>
      <c r="J4710" s="87">
        <v>2174020</v>
      </c>
    </row>
    <row r="4711" spans="1:10" x14ac:dyDescent="0.3">
      <c r="A4711" s="84" t="s">
        <v>10489</v>
      </c>
      <c r="B4711" s="85" t="s">
        <v>145</v>
      </c>
      <c r="C4711" s="85" t="s">
        <v>145</v>
      </c>
      <c r="D4711" s="85" t="s">
        <v>10490</v>
      </c>
      <c r="E4711" s="85" t="s">
        <v>100</v>
      </c>
      <c r="F4711" s="85" t="s">
        <v>100</v>
      </c>
      <c r="G4711" s="85" t="s">
        <v>100</v>
      </c>
      <c r="H4711" s="86" t="s">
        <v>118</v>
      </c>
      <c r="I4711" s="86">
        <v>45975</v>
      </c>
      <c r="J4711" s="87">
        <v>1592620</v>
      </c>
    </row>
    <row r="4712" spans="1:10" ht="24" x14ac:dyDescent="0.3">
      <c r="A4712" s="84" t="s">
        <v>10491</v>
      </c>
      <c r="B4712" s="85" t="s">
        <v>145</v>
      </c>
      <c r="C4712" s="85" t="s">
        <v>145</v>
      </c>
      <c r="D4712" s="85" t="s">
        <v>10492</v>
      </c>
      <c r="E4712" s="85" t="s">
        <v>100</v>
      </c>
      <c r="F4712" s="85" t="s">
        <v>100</v>
      </c>
      <c r="G4712" s="85" t="s">
        <v>100</v>
      </c>
      <c r="H4712" s="86" t="s">
        <v>118</v>
      </c>
      <c r="I4712" s="86">
        <v>45792</v>
      </c>
      <c r="J4712" s="87">
        <v>12527440</v>
      </c>
    </row>
    <row r="4713" spans="1:10" ht="24" x14ac:dyDescent="0.3">
      <c r="A4713" s="84" t="s">
        <v>10493</v>
      </c>
      <c r="B4713" s="85" t="s">
        <v>145</v>
      </c>
      <c r="C4713" s="85" t="s">
        <v>145</v>
      </c>
      <c r="D4713" s="85" t="s">
        <v>10494</v>
      </c>
      <c r="E4713" s="85" t="s">
        <v>100</v>
      </c>
      <c r="F4713" s="85" t="s">
        <v>853</v>
      </c>
      <c r="G4713" s="85" t="s">
        <v>10495</v>
      </c>
      <c r="H4713" s="86" t="s">
        <v>118</v>
      </c>
      <c r="I4713" s="86">
        <v>45642</v>
      </c>
      <c r="J4713" s="87">
        <v>7939573.3900000025</v>
      </c>
    </row>
    <row r="4714" spans="1:10" x14ac:dyDescent="0.3">
      <c r="A4714" s="84" t="s">
        <v>10496</v>
      </c>
      <c r="B4714" s="85" t="s">
        <v>145</v>
      </c>
      <c r="C4714" s="85" t="s">
        <v>145</v>
      </c>
      <c r="D4714" s="85" t="s">
        <v>10497</v>
      </c>
      <c r="E4714" s="85" t="s">
        <v>100</v>
      </c>
      <c r="F4714" s="85" t="s">
        <v>100</v>
      </c>
      <c r="G4714" s="85" t="s">
        <v>100</v>
      </c>
      <c r="H4714" s="86" t="s">
        <v>118</v>
      </c>
      <c r="I4714" s="86">
        <v>45642</v>
      </c>
      <c r="J4714" s="87">
        <v>3110960</v>
      </c>
    </row>
    <row r="4715" spans="1:10" ht="24" x14ac:dyDescent="0.3">
      <c r="A4715" s="84" t="s">
        <v>10498</v>
      </c>
      <c r="B4715" s="85" t="s">
        <v>145</v>
      </c>
      <c r="C4715" s="85" t="s">
        <v>145</v>
      </c>
      <c r="D4715" s="85" t="s">
        <v>10499</v>
      </c>
      <c r="E4715" s="85" t="s">
        <v>100</v>
      </c>
      <c r="F4715" s="85" t="s">
        <v>100</v>
      </c>
      <c r="G4715" s="85" t="s">
        <v>100</v>
      </c>
      <c r="H4715" s="86" t="s">
        <v>118</v>
      </c>
      <c r="I4715" s="86">
        <v>45946</v>
      </c>
      <c r="J4715" s="87">
        <v>580600</v>
      </c>
    </row>
    <row r="4716" spans="1:10" x14ac:dyDescent="0.3">
      <c r="A4716" s="84" t="s">
        <v>10500</v>
      </c>
      <c r="B4716" s="85" t="s">
        <v>145</v>
      </c>
      <c r="C4716" s="85" t="s">
        <v>145</v>
      </c>
      <c r="D4716" s="85" t="s">
        <v>10501</v>
      </c>
      <c r="E4716" s="85" t="s">
        <v>100</v>
      </c>
      <c r="F4716" s="85" t="s">
        <v>100</v>
      </c>
      <c r="G4716" s="85" t="s">
        <v>100</v>
      </c>
      <c r="H4716" s="86" t="s">
        <v>118</v>
      </c>
      <c r="I4716" s="86">
        <v>45247</v>
      </c>
      <c r="J4716" s="87">
        <v>1951900</v>
      </c>
    </row>
    <row r="4717" spans="1:10" ht="24" x14ac:dyDescent="0.3">
      <c r="A4717" s="84" t="s">
        <v>10502</v>
      </c>
      <c r="B4717" s="85" t="s">
        <v>3937</v>
      </c>
      <c r="C4717" s="85" t="s">
        <v>3654</v>
      </c>
      <c r="D4717" s="85" t="s">
        <v>10503</v>
      </c>
      <c r="E4717" s="85" t="s">
        <v>100</v>
      </c>
      <c r="F4717" s="85" t="s">
        <v>162</v>
      </c>
      <c r="G4717" s="85" t="s">
        <v>163</v>
      </c>
      <c r="H4717" s="86" t="s">
        <v>118</v>
      </c>
      <c r="I4717" s="86">
        <v>45277</v>
      </c>
      <c r="J4717" s="87">
        <v>11353910.510000002</v>
      </c>
    </row>
    <row r="4718" spans="1:10" ht="36" x14ac:dyDescent="0.3">
      <c r="A4718" s="84" t="s">
        <v>10504</v>
      </c>
      <c r="B4718" s="85" t="s">
        <v>120</v>
      </c>
      <c r="C4718" s="85" t="s">
        <v>120</v>
      </c>
      <c r="D4718" s="85" t="s">
        <v>10505</v>
      </c>
      <c r="E4718" s="85" t="s">
        <v>5668</v>
      </c>
      <c r="F4718" s="85" t="s">
        <v>100</v>
      </c>
      <c r="G4718" s="85" t="s">
        <v>100</v>
      </c>
      <c r="H4718" s="86" t="s">
        <v>118</v>
      </c>
      <c r="I4718" s="86">
        <v>45825</v>
      </c>
      <c r="J4718" s="87">
        <v>24606921.48</v>
      </c>
    </row>
    <row r="4719" spans="1:10" ht="24" x14ac:dyDescent="0.3">
      <c r="A4719" s="84" t="s">
        <v>10506</v>
      </c>
      <c r="B4719" s="85" t="s">
        <v>145</v>
      </c>
      <c r="C4719" s="85" t="s">
        <v>145</v>
      </c>
      <c r="D4719" s="85" t="s">
        <v>10507</v>
      </c>
      <c r="E4719" s="85" t="s">
        <v>100</v>
      </c>
      <c r="F4719" s="85" t="s">
        <v>492</v>
      </c>
      <c r="G4719" s="85" t="s">
        <v>635</v>
      </c>
      <c r="H4719" s="86" t="s">
        <v>118</v>
      </c>
      <c r="I4719" s="86">
        <v>45278</v>
      </c>
      <c r="J4719" s="87">
        <v>5565908.1100000003</v>
      </c>
    </row>
    <row r="4720" spans="1:10" ht="48" x14ac:dyDescent="0.3">
      <c r="A4720" s="84" t="s">
        <v>10508</v>
      </c>
      <c r="B4720" s="85" t="s">
        <v>145</v>
      </c>
      <c r="C4720" s="85" t="s">
        <v>145</v>
      </c>
      <c r="D4720" s="85" t="s">
        <v>10509</v>
      </c>
      <c r="E4720" s="85" t="s">
        <v>100</v>
      </c>
      <c r="F4720" s="85" t="s">
        <v>162</v>
      </c>
      <c r="G4720" s="85" t="s">
        <v>4311</v>
      </c>
      <c r="H4720" s="86" t="s">
        <v>118</v>
      </c>
      <c r="I4720" s="86">
        <v>46009</v>
      </c>
      <c r="J4720" s="87">
        <v>2906077.3899999997</v>
      </c>
    </row>
    <row r="4721" spans="1:10" ht="24" x14ac:dyDescent="0.3">
      <c r="A4721" s="84" t="s">
        <v>10510</v>
      </c>
      <c r="B4721" s="85" t="s">
        <v>145</v>
      </c>
      <c r="C4721" s="85" t="s">
        <v>145</v>
      </c>
      <c r="D4721" s="85" t="s">
        <v>10511</v>
      </c>
      <c r="E4721" s="85" t="s">
        <v>100</v>
      </c>
      <c r="F4721" s="85" t="s">
        <v>100</v>
      </c>
      <c r="G4721" s="85" t="s">
        <v>100</v>
      </c>
      <c r="H4721" s="86" t="s">
        <v>118</v>
      </c>
      <c r="I4721" s="86">
        <v>45096</v>
      </c>
      <c r="J4721" s="87">
        <v>10139580</v>
      </c>
    </row>
    <row r="4722" spans="1:10" ht="60" x14ac:dyDescent="0.3">
      <c r="A4722" s="84" t="s">
        <v>10512</v>
      </c>
      <c r="B4722" s="85" t="s">
        <v>145</v>
      </c>
      <c r="C4722" s="85" t="s">
        <v>145</v>
      </c>
      <c r="D4722" s="85" t="s">
        <v>10513</v>
      </c>
      <c r="E4722" s="85" t="s">
        <v>100</v>
      </c>
      <c r="F4722" s="85" t="s">
        <v>1822</v>
      </c>
      <c r="G4722" s="85" t="s">
        <v>2373</v>
      </c>
      <c r="H4722" s="86" t="s">
        <v>118</v>
      </c>
      <c r="I4722" s="86">
        <v>45279</v>
      </c>
      <c r="J4722" s="87">
        <v>42471033.559999995</v>
      </c>
    </row>
    <row r="4723" spans="1:10" ht="24" x14ac:dyDescent="0.3">
      <c r="A4723" s="84" t="s">
        <v>10514</v>
      </c>
      <c r="B4723" s="85" t="s">
        <v>145</v>
      </c>
      <c r="C4723" s="85" t="s">
        <v>145</v>
      </c>
      <c r="D4723" s="85" t="s">
        <v>10515</v>
      </c>
      <c r="E4723" s="85" t="s">
        <v>100</v>
      </c>
      <c r="F4723" s="85" t="s">
        <v>122</v>
      </c>
      <c r="G4723" s="85" t="s">
        <v>583</v>
      </c>
      <c r="H4723" s="86" t="s">
        <v>118</v>
      </c>
      <c r="I4723" s="86">
        <v>45645</v>
      </c>
      <c r="J4723" s="87">
        <v>14000581.559999999</v>
      </c>
    </row>
    <row r="4724" spans="1:10" ht="48" x14ac:dyDescent="0.3">
      <c r="A4724" s="84" t="s">
        <v>10516</v>
      </c>
      <c r="B4724" s="85" t="s">
        <v>145</v>
      </c>
      <c r="C4724" s="85" t="s">
        <v>145</v>
      </c>
      <c r="D4724" s="85" t="s">
        <v>10517</v>
      </c>
      <c r="E4724" s="85" t="s">
        <v>100</v>
      </c>
      <c r="F4724" s="85" t="s">
        <v>336</v>
      </c>
      <c r="G4724" s="85" t="s">
        <v>337</v>
      </c>
      <c r="H4724" s="86" t="s">
        <v>118</v>
      </c>
      <c r="I4724" s="86">
        <v>45645</v>
      </c>
      <c r="J4724" s="87">
        <v>9856115.7899999972</v>
      </c>
    </row>
    <row r="4725" spans="1:10" ht="24" x14ac:dyDescent="0.3">
      <c r="A4725" s="84" t="s">
        <v>10518</v>
      </c>
      <c r="B4725" s="85" t="s">
        <v>145</v>
      </c>
      <c r="C4725" s="85" t="s">
        <v>145</v>
      </c>
      <c r="D4725" s="85" t="s">
        <v>10519</v>
      </c>
      <c r="E4725" s="85" t="s">
        <v>100</v>
      </c>
      <c r="F4725" s="85" t="s">
        <v>130</v>
      </c>
      <c r="G4725" s="85" t="s">
        <v>1189</v>
      </c>
      <c r="H4725" s="86" t="s">
        <v>118</v>
      </c>
      <c r="I4725" s="86">
        <v>45645</v>
      </c>
      <c r="J4725" s="87">
        <v>2572717.2400000002</v>
      </c>
    </row>
    <row r="4726" spans="1:10" ht="36" x14ac:dyDescent="0.3">
      <c r="A4726" s="84" t="s">
        <v>10520</v>
      </c>
      <c r="B4726" s="85" t="s">
        <v>145</v>
      </c>
      <c r="C4726" s="85" t="s">
        <v>145</v>
      </c>
      <c r="D4726" s="85" t="s">
        <v>10521</v>
      </c>
      <c r="E4726" s="85" t="s">
        <v>100</v>
      </c>
      <c r="F4726" s="85" t="s">
        <v>492</v>
      </c>
      <c r="G4726" s="85" t="s">
        <v>635</v>
      </c>
      <c r="H4726" s="86" t="s">
        <v>118</v>
      </c>
      <c r="I4726" s="86">
        <v>46010</v>
      </c>
      <c r="J4726" s="87">
        <v>4574687.0500000017</v>
      </c>
    </row>
    <row r="4727" spans="1:10" ht="24" x14ac:dyDescent="0.3">
      <c r="A4727" s="84" t="s">
        <v>10522</v>
      </c>
      <c r="B4727" s="85" t="s">
        <v>145</v>
      </c>
      <c r="C4727" s="85" t="s">
        <v>145</v>
      </c>
      <c r="D4727" s="85" t="s">
        <v>10523</v>
      </c>
      <c r="E4727" s="85" t="s">
        <v>100</v>
      </c>
      <c r="F4727" s="85" t="s">
        <v>158</v>
      </c>
      <c r="G4727" s="85" t="s">
        <v>1724</v>
      </c>
      <c r="H4727" s="86" t="s">
        <v>118</v>
      </c>
      <c r="I4727" s="86">
        <v>45280</v>
      </c>
      <c r="J4727" s="87">
        <v>8663774.1600000001</v>
      </c>
    </row>
    <row r="4728" spans="1:10" ht="24" x14ac:dyDescent="0.3">
      <c r="A4728" s="84" t="s">
        <v>10524</v>
      </c>
      <c r="B4728" s="85" t="s">
        <v>145</v>
      </c>
      <c r="C4728" s="85" t="s">
        <v>145</v>
      </c>
      <c r="D4728" s="85" t="s">
        <v>10525</v>
      </c>
      <c r="E4728" s="85" t="s">
        <v>100</v>
      </c>
      <c r="F4728" s="85" t="s">
        <v>162</v>
      </c>
      <c r="G4728" s="85" t="s">
        <v>163</v>
      </c>
      <c r="H4728" s="86" t="s">
        <v>118</v>
      </c>
      <c r="I4728" s="86">
        <v>45646</v>
      </c>
      <c r="J4728" s="87">
        <v>4666885.5000000009</v>
      </c>
    </row>
    <row r="4729" spans="1:10" ht="24" x14ac:dyDescent="0.3">
      <c r="A4729" s="84" t="s">
        <v>10526</v>
      </c>
      <c r="B4729" s="85" t="s">
        <v>145</v>
      </c>
      <c r="C4729" s="85" t="s">
        <v>145</v>
      </c>
      <c r="D4729" s="85" t="s">
        <v>10527</v>
      </c>
      <c r="E4729" s="85" t="s">
        <v>10528</v>
      </c>
      <c r="F4729" s="85" t="s">
        <v>100</v>
      </c>
      <c r="G4729" s="85" t="s">
        <v>100</v>
      </c>
      <c r="H4729" s="86" t="s">
        <v>118</v>
      </c>
      <c r="I4729" s="86">
        <v>46011</v>
      </c>
      <c r="J4729" s="87">
        <v>5079715.6500000004</v>
      </c>
    </row>
    <row r="4730" spans="1:10" ht="24" x14ac:dyDescent="0.3">
      <c r="A4730" s="84" t="s">
        <v>10529</v>
      </c>
      <c r="B4730" s="85" t="s">
        <v>145</v>
      </c>
      <c r="C4730" s="85" t="s">
        <v>145</v>
      </c>
      <c r="D4730" s="85" t="s">
        <v>10530</v>
      </c>
      <c r="E4730" s="85" t="s">
        <v>100</v>
      </c>
      <c r="F4730" s="85" t="s">
        <v>100</v>
      </c>
      <c r="G4730" s="85" t="s">
        <v>100</v>
      </c>
      <c r="H4730" s="86" t="s">
        <v>118</v>
      </c>
      <c r="I4730" s="86">
        <v>45190</v>
      </c>
      <c r="J4730" s="87">
        <v>390600</v>
      </c>
    </row>
    <row r="4731" spans="1:10" ht="24" x14ac:dyDescent="0.3">
      <c r="A4731" s="84" t="s">
        <v>10531</v>
      </c>
      <c r="B4731" s="85" t="s">
        <v>145</v>
      </c>
      <c r="C4731" s="85" t="s">
        <v>145</v>
      </c>
      <c r="D4731" s="85" t="s">
        <v>10532</v>
      </c>
      <c r="E4731" s="85" t="s">
        <v>100</v>
      </c>
      <c r="F4731" s="85" t="s">
        <v>122</v>
      </c>
      <c r="G4731" s="85" t="s">
        <v>583</v>
      </c>
      <c r="H4731" s="86" t="s">
        <v>118</v>
      </c>
      <c r="I4731" s="86">
        <v>45281</v>
      </c>
      <c r="J4731" s="87">
        <v>11138302.429999998</v>
      </c>
    </row>
    <row r="4732" spans="1:10" x14ac:dyDescent="0.3">
      <c r="A4732" s="84" t="s">
        <v>10533</v>
      </c>
      <c r="B4732" s="85" t="s">
        <v>145</v>
      </c>
      <c r="C4732" s="85" t="s">
        <v>145</v>
      </c>
      <c r="D4732" s="85" t="s">
        <v>10534</v>
      </c>
      <c r="E4732" s="85" t="s">
        <v>100</v>
      </c>
      <c r="F4732" s="85" t="s">
        <v>100</v>
      </c>
      <c r="G4732" s="85" t="s">
        <v>100</v>
      </c>
      <c r="H4732" s="86" t="s">
        <v>118</v>
      </c>
      <c r="I4732" s="86">
        <v>45526</v>
      </c>
      <c r="J4732" s="87">
        <v>2358800</v>
      </c>
    </row>
    <row r="4733" spans="1:10" ht="24" x14ac:dyDescent="0.3">
      <c r="A4733" s="84" t="s">
        <v>10535</v>
      </c>
      <c r="B4733" s="85" t="s">
        <v>145</v>
      </c>
      <c r="C4733" s="85" t="s">
        <v>145</v>
      </c>
      <c r="D4733" s="85" t="s">
        <v>10536</v>
      </c>
      <c r="E4733" s="85" t="s">
        <v>100</v>
      </c>
      <c r="F4733" s="85" t="s">
        <v>314</v>
      </c>
      <c r="G4733" s="85" t="s">
        <v>1369</v>
      </c>
      <c r="H4733" s="86" t="s">
        <v>118</v>
      </c>
      <c r="I4733" s="86">
        <v>45649</v>
      </c>
      <c r="J4733" s="87">
        <v>3208521.83</v>
      </c>
    </row>
    <row r="4734" spans="1:10" ht="36" x14ac:dyDescent="0.3">
      <c r="A4734" s="84" t="s">
        <v>10537</v>
      </c>
      <c r="B4734" s="85" t="s">
        <v>145</v>
      </c>
      <c r="C4734" s="85" t="s">
        <v>145</v>
      </c>
      <c r="D4734" s="85" t="s">
        <v>10538</v>
      </c>
      <c r="E4734" s="85" t="s">
        <v>100</v>
      </c>
      <c r="F4734" s="85" t="s">
        <v>196</v>
      </c>
      <c r="G4734" s="85" t="s">
        <v>10539</v>
      </c>
      <c r="H4734" s="86" t="s">
        <v>118</v>
      </c>
      <c r="I4734" s="86">
        <v>46014</v>
      </c>
      <c r="J4734" s="87">
        <v>4403318.2899999991</v>
      </c>
    </row>
    <row r="4735" spans="1:10" x14ac:dyDescent="0.3">
      <c r="A4735" s="84" t="s">
        <v>10540</v>
      </c>
      <c r="B4735" s="85" t="s">
        <v>145</v>
      </c>
      <c r="C4735" s="85" t="s">
        <v>145</v>
      </c>
      <c r="D4735" s="85" t="s">
        <v>10541</v>
      </c>
      <c r="E4735" s="85" t="s">
        <v>100</v>
      </c>
      <c r="F4735" s="85" t="s">
        <v>10235</v>
      </c>
      <c r="G4735" s="85" t="s">
        <v>10236</v>
      </c>
      <c r="H4735" s="86" t="s">
        <v>118</v>
      </c>
      <c r="I4735" s="86">
        <v>46014</v>
      </c>
      <c r="J4735" s="87">
        <v>5466058.1200000001</v>
      </c>
    </row>
    <row r="4736" spans="1:10" x14ac:dyDescent="0.3">
      <c r="A4736" s="84" t="s">
        <v>10542</v>
      </c>
      <c r="B4736" s="85" t="s">
        <v>145</v>
      </c>
      <c r="C4736" s="85" t="s">
        <v>145</v>
      </c>
      <c r="D4736" s="85" t="s">
        <v>10543</v>
      </c>
      <c r="E4736" s="85" t="s">
        <v>100</v>
      </c>
      <c r="F4736" s="85" t="s">
        <v>100</v>
      </c>
      <c r="G4736" s="85" t="s">
        <v>100</v>
      </c>
      <c r="H4736" s="86" t="s">
        <v>118</v>
      </c>
      <c r="I4736" s="86">
        <v>45224</v>
      </c>
      <c r="J4736" s="87">
        <v>1709720</v>
      </c>
    </row>
    <row r="4737" spans="1:10" ht="24" x14ac:dyDescent="0.3">
      <c r="A4737" s="84" t="s">
        <v>10544</v>
      </c>
      <c r="B4737" s="85" t="s">
        <v>145</v>
      </c>
      <c r="C4737" s="85" t="s">
        <v>145</v>
      </c>
      <c r="D4737" s="85" t="s">
        <v>10545</v>
      </c>
      <c r="E4737" s="85" t="s">
        <v>100</v>
      </c>
      <c r="F4737" s="85" t="s">
        <v>100</v>
      </c>
      <c r="G4737" s="85" t="s">
        <v>100</v>
      </c>
      <c r="H4737" s="86" t="s">
        <v>118</v>
      </c>
      <c r="I4737" s="86">
        <v>45894</v>
      </c>
      <c r="J4737" s="87">
        <v>907680</v>
      </c>
    </row>
    <row r="4738" spans="1:10" x14ac:dyDescent="0.3">
      <c r="A4738" s="84" t="s">
        <v>10546</v>
      </c>
      <c r="B4738" s="85" t="s">
        <v>145</v>
      </c>
      <c r="C4738" s="85" t="s">
        <v>145</v>
      </c>
      <c r="D4738" s="85" t="s">
        <v>10547</v>
      </c>
      <c r="E4738" s="85" t="s">
        <v>100</v>
      </c>
      <c r="F4738" s="85" t="s">
        <v>100</v>
      </c>
      <c r="G4738" s="85" t="s">
        <v>100</v>
      </c>
      <c r="H4738" s="86" t="s">
        <v>118</v>
      </c>
      <c r="I4738" s="86">
        <v>45133</v>
      </c>
      <c r="J4738" s="87">
        <v>1500970</v>
      </c>
    </row>
    <row r="4739" spans="1:10" ht="24" x14ac:dyDescent="0.3">
      <c r="A4739" s="84" t="s">
        <v>10548</v>
      </c>
      <c r="B4739" s="85" t="s">
        <v>145</v>
      </c>
      <c r="C4739" s="85" t="s">
        <v>145</v>
      </c>
      <c r="D4739" s="85" t="s">
        <v>10549</v>
      </c>
      <c r="E4739" s="85" t="s">
        <v>100</v>
      </c>
      <c r="F4739" s="85" t="s">
        <v>139</v>
      </c>
      <c r="G4739" s="85" t="s">
        <v>311</v>
      </c>
      <c r="H4739" s="86" t="s">
        <v>118</v>
      </c>
      <c r="I4739" s="86">
        <v>45286</v>
      </c>
      <c r="J4739" s="87">
        <v>13969602.810000001</v>
      </c>
    </row>
    <row r="4740" spans="1:10" x14ac:dyDescent="0.3">
      <c r="A4740" s="84" t="s">
        <v>10550</v>
      </c>
      <c r="B4740" s="85" t="s">
        <v>145</v>
      </c>
      <c r="C4740" s="85" t="s">
        <v>145</v>
      </c>
      <c r="D4740" s="85" t="s">
        <v>10551</v>
      </c>
      <c r="E4740" s="85" t="s">
        <v>100</v>
      </c>
      <c r="F4740" s="85" t="s">
        <v>100</v>
      </c>
      <c r="G4740" s="85" t="s">
        <v>100</v>
      </c>
      <c r="H4740" s="86" t="s">
        <v>118</v>
      </c>
      <c r="I4740" s="86">
        <v>45408</v>
      </c>
      <c r="J4740" s="87">
        <v>3231290</v>
      </c>
    </row>
    <row r="4741" spans="1:10" ht="24" x14ac:dyDescent="0.3">
      <c r="A4741" s="84" t="s">
        <v>10552</v>
      </c>
      <c r="B4741" s="85" t="s">
        <v>145</v>
      </c>
      <c r="C4741" s="85" t="s">
        <v>145</v>
      </c>
      <c r="D4741" s="85" t="s">
        <v>10553</v>
      </c>
      <c r="E4741" s="85" t="s">
        <v>100</v>
      </c>
      <c r="F4741" s="85" t="s">
        <v>100</v>
      </c>
      <c r="G4741" s="85" t="s">
        <v>100</v>
      </c>
      <c r="H4741" s="86" t="s">
        <v>118</v>
      </c>
      <c r="I4741" s="86">
        <v>45530</v>
      </c>
      <c r="J4741" s="87">
        <v>2526790</v>
      </c>
    </row>
    <row r="4742" spans="1:10" ht="24" x14ac:dyDescent="0.3">
      <c r="A4742" s="84" t="s">
        <v>10554</v>
      </c>
      <c r="B4742" s="85" t="s">
        <v>145</v>
      </c>
      <c r="C4742" s="85" t="s">
        <v>145</v>
      </c>
      <c r="D4742" s="85" t="s">
        <v>10555</v>
      </c>
      <c r="E4742" s="85" t="s">
        <v>100</v>
      </c>
      <c r="F4742" s="85" t="s">
        <v>1284</v>
      </c>
      <c r="G4742" s="85" t="s">
        <v>2432</v>
      </c>
      <c r="H4742" s="86" t="s">
        <v>118</v>
      </c>
      <c r="I4742" s="86">
        <v>45652</v>
      </c>
      <c r="J4742" s="87">
        <v>7432956.8299999991</v>
      </c>
    </row>
    <row r="4743" spans="1:10" x14ac:dyDescent="0.3">
      <c r="A4743" s="84" t="s">
        <v>10556</v>
      </c>
      <c r="B4743" s="85" t="s">
        <v>145</v>
      </c>
      <c r="C4743" s="85" t="s">
        <v>145</v>
      </c>
      <c r="D4743" s="85" t="s">
        <v>10557</v>
      </c>
      <c r="E4743" s="85" t="s">
        <v>100</v>
      </c>
      <c r="F4743" s="85" t="s">
        <v>100</v>
      </c>
      <c r="G4743" s="85" t="s">
        <v>100</v>
      </c>
      <c r="H4743" s="86" t="s">
        <v>118</v>
      </c>
      <c r="I4743" s="86">
        <v>45652</v>
      </c>
      <c r="J4743" s="87">
        <v>1882232</v>
      </c>
    </row>
    <row r="4744" spans="1:10" ht="36" x14ac:dyDescent="0.3">
      <c r="A4744" s="84" t="s">
        <v>10558</v>
      </c>
      <c r="B4744" s="85" t="s">
        <v>145</v>
      </c>
      <c r="C4744" s="85" t="s">
        <v>145</v>
      </c>
      <c r="D4744" s="85" t="s">
        <v>10559</v>
      </c>
      <c r="E4744" s="85" t="s">
        <v>100</v>
      </c>
      <c r="F4744" s="85" t="s">
        <v>100</v>
      </c>
      <c r="G4744" s="85" t="s">
        <v>100</v>
      </c>
      <c r="H4744" s="86" t="s">
        <v>118</v>
      </c>
      <c r="I4744" s="86">
        <v>45652</v>
      </c>
      <c r="J4744" s="87">
        <v>7374560</v>
      </c>
    </row>
    <row r="4745" spans="1:10" x14ac:dyDescent="0.3">
      <c r="A4745" s="84" t="s">
        <v>10560</v>
      </c>
      <c r="B4745" s="85" t="s">
        <v>145</v>
      </c>
      <c r="C4745" s="85" t="s">
        <v>145</v>
      </c>
      <c r="D4745" s="85" t="s">
        <v>10561</v>
      </c>
      <c r="E4745" s="85" t="s">
        <v>100</v>
      </c>
      <c r="F4745" s="85" t="s">
        <v>100</v>
      </c>
      <c r="G4745" s="85" t="s">
        <v>100</v>
      </c>
      <c r="H4745" s="86" t="s">
        <v>118</v>
      </c>
      <c r="I4745" s="86">
        <v>46017</v>
      </c>
      <c r="J4745" s="87">
        <v>5021450</v>
      </c>
    </row>
    <row r="4746" spans="1:10" x14ac:dyDescent="0.3">
      <c r="A4746" s="84" t="s">
        <v>10562</v>
      </c>
      <c r="B4746" s="85" t="s">
        <v>145</v>
      </c>
      <c r="C4746" s="85" t="s">
        <v>145</v>
      </c>
      <c r="D4746" s="85" t="s">
        <v>10563</v>
      </c>
      <c r="E4746" s="85" t="s">
        <v>100</v>
      </c>
      <c r="F4746" s="85" t="s">
        <v>100</v>
      </c>
      <c r="G4746" s="85" t="s">
        <v>100</v>
      </c>
      <c r="H4746" s="86" t="s">
        <v>118</v>
      </c>
      <c r="I4746" s="86">
        <v>44922</v>
      </c>
      <c r="J4746" s="87">
        <v>472297030</v>
      </c>
    </row>
    <row r="4747" spans="1:10" x14ac:dyDescent="0.3">
      <c r="A4747" s="84" t="s">
        <v>10564</v>
      </c>
      <c r="B4747" s="85" t="s">
        <v>145</v>
      </c>
      <c r="C4747" s="85" t="s">
        <v>145</v>
      </c>
      <c r="D4747" s="85" t="s">
        <v>10565</v>
      </c>
      <c r="E4747" s="85" t="s">
        <v>100</v>
      </c>
      <c r="F4747" s="85" t="s">
        <v>100</v>
      </c>
      <c r="G4747" s="85" t="s">
        <v>100</v>
      </c>
      <c r="H4747" s="86" t="s">
        <v>118</v>
      </c>
      <c r="I4747" s="86">
        <v>45012</v>
      </c>
      <c r="J4747" s="87">
        <v>4080000</v>
      </c>
    </row>
    <row r="4748" spans="1:10" ht="36" x14ac:dyDescent="0.3">
      <c r="A4748" s="84" t="s">
        <v>10566</v>
      </c>
      <c r="B4748" s="85" t="s">
        <v>3382</v>
      </c>
      <c r="C4748" s="85" t="s">
        <v>3382</v>
      </c>
      <c r="D4748" s="85" t="s">
        <v>10567</v>
      </c>
      <c r="E4748" s="85" t="s">
        <v>100</v>
      </c>
      <c r="F4748" s="85" t="s">
        <v>130</v>
      </c>
      <c r="G4748" s="85" t="s">
        <v>638</v>
      </c>
      <c r="H4748" s="86" t="s">
        <v>118</v>
      </c>
      <c r="I4748" s="86">
        <v>45287</v>
      </c>
      <c r="J4748" s="87">
        <v>13578170.790000003</v>
      </c>
    </row>
    <row r="4749" spans="1:10" ht="24" x14ac:dyDescent="0.3">
      <c r="A4749" s="84" t="s">
        <v>10568</v>
      </c>
      <c r="B4749" s="85" t="s">
        <v>145</v>
      </c>
      <c r="C4749" s="85" t="s">
        <v>145</v>
      </c>
      <c r="D4749" s="85" t="s">
        <v>10569</v>
      </c>
      <c r="E4749" s="85" t="s">
        <v>100</v>
      </c>
      <c r="F4749" s="85" t="s">
        <v>100</v>
      </c>
      <c r="G4749" s="85" t="s">
        <v>100</v>
      </c>
      <c r="H4749" s="86" t="s">
        <v>118</v>
      </c>
      <c r="I4749" s="86">
        <v>45653</v>
      </c>
      <c r="J4749" s="87">
        <v>1081944</v>
      </c>
    </row>
    <row r="4750" spans="1:10" ht="36" x14ac:dyDescent="0.3">
      <c r="A4750" s="84" t="s">
        <v>10570</v>
      </c>
      <c r="B4750" s="85" t="s">
        <v>145</v>
      </c>
      <c r="C4750" s="85" t="s">
        <v>145</v>
      </c>
      <c r="D4750" s="85" t="s">
        <v>10571</v>
      </c>
      <c r="E4750" s="85" t="s">
        <v>100</v>
      </c>
      <c r="F4750" s="85" t="s">
        <v>336</v>
      </c>
      <c r="G4750" s="85" t="s">
        <v>8798</v>
      </c>
      <c r="H4750" s="86" t="s">
        <v>118</v>
      </c>
      <c r="I4750" s="86">
        <v>46018</v>
      </c>
      <c r="J4750" s="87">
        <v>7215807.2199999997</v>
      </c>
    </row>
    <row r="4751" spans="1:10" x14ac:dyDescent="0.3">
      <c r="A4751" s="84" t="s">
        <v>10572</v>
      </c>
      <c r="B4751" s="85" t="s">
        <v>145</v>
      </c>
      <c r="C4751" s="85" t="s">
        <v>145</v>
      </c>
      <c r="D4751" s="85" t="s">
        <v>10573</v>
      </c>
      <c r="E4751" s="85" t="s">
        <v>100</v>
      </c>
      <c r="F4751" s="85" t="s">
        <v>100</v>
      </c>
      <c r="G4751" s="85" t="s">
        <v>100</v>
      </c>
      <c r="H4751" s="86" t="s">
        <v>118</v>
      </c>
      <c r="I4751" s="86">
        <v>45988</v>
      </c>
      <c r="J4751" s="87">
        <v>3693000</v>
      </c>
    </row>
    <row r="4752" spans="1:10" x14ac:dyDescent="0.3">
      <c r="A4752" s="84" t="s">
        <v>10574</v>
      </c>
      <c r="B4752" s="85" t="s">
        <v>145</v>
      </c>
      <c r="C4752" s="85" t="s">
        <v>145</v>
      </c>
      <c r="D4752" s="85" t="s">
        <v>10575</v>
      </c>
      <c r="E4752" s="85" t="s">
        <v>100</v>
      </c>
      <c r="F4752" s="85" t="s">
        <v>841</v>
      </c>
      <c r="G4752" s="85" t="s">
        <v>4516</v>
      </c>
      <c r="H4752" s="86" t="s">
        <v>118</v>
      </c>
      <c r="I4752" s="86">
        <v>45288</v>
      </c>
      <c r="J4752" s="87">
        <v>10208746.979999999</v>
      </c>
    </row>
    <row r="4753" spans="1:10" x14ac:dyDescent="0.3">
      <c r="A4753" s="84" t="s">
        <v>10576</v>
      </c>
      <c r="B4753" s="85" t="s">
        <v>145</v>
      </c>
      <c r="C4753" s="85" t="s">
        <v>145</v>
      </c>
      <c r="D4753" s="85" t="s">
        <v>10577</v>
      </c>
      <c r="E4753" s="85" t="s">
        <v>100</v>
      </c>
      <c r="F4753" s="85" t="s">
        <v>100</v>
      </c>
      <c r="G4753" s="85" t="s">
        <v>100</v>
      </c>
      <c r="H4753" s="86" t="s">
        <v>118</v>
      </c>
      <c r="I4753" s="86">
        <v>45989</v>
      </c>
      <c r="J4753" s="87">
        <v>1887240</v>
      </c>
    </row>
    <row r="4754" spans="1:10" ht="24" x14ac:dyDescent="0.3">
      <c r="A4754" s="84" t="s">
        <v>10578</v>
      </c>
      <c r="B4754" s="85" t="s">
        <v>145</v>
      </c>
      <c r="C4754" s="85" t="s">
        <v>145</v>
      </c>
      <c r="D4754" s="85" t="s">
        <v>10579</v>
      </c>
      <c r="E4754" s="85" t="s">
        <v>100</v>
      </c>
      <c r="F4754" s="85" t="s">
        <v>100</v>
      </c>
      <c r="G4754" s="85" t="s">
        <v>100</v>
      </c>
      <c r="H4754" s="86" t="s">
        <v>118</v>
      </c>
      <c r="I4754" s="86">
        <v>45441</v>
      </c>
      <c r="J4754" s="87">
        <v>8721280</v>
      </c>
    </row>
    <row r="4755" spans="1:10" x14ac:dyDescent="0.3">
      <c r="A4755" s="84" t="s">
        <v>10580</v>
      </c>
      <c r="B4755" s="85" t="s">
        <v>145</v>
      </c>
      <c r="C4755" s="85" t="s">
        <v>145</v>
      </c>
      <c r="D4755" s="85" t="s">
        <v>10581</v>
      </c>
      <c r="E4755" s="85" t="s">
        <v>100</v>
      </c>
      <c r="F4755" s="85" t="s">
        <v>100</v>
      </c>
      <c r="G4755" s="85" t="s">
        <v>100</v>
      </c>
      <c r="H4755" s="86" t="s">
        <v>118</v>
      </c>
      <c r="I4755" s="86">
        <v>45898</v>
      </c>
      <c r="J4755" s="87">
        <v>2822580</v>
      </c>
    </row>
    <row r="4756" spans="1:10" ht="24" x14ac:dyDescent="0.3">
      <c r="A4756" s="84" t="s">
        <v>10582</v>
      </c>
      <c r="B4756" s="85" t="s">
        <v>145</v>
      </c>
      <c r="C4756" s="85" t="s">
        <v>145</v>
      </c>
      <c r="D4756" s="85" t="s">
        <v>10583</v>
      </c>
      <c r="E4756" s="85" t="s">
        <v>100</v>
      </c>
      <c r="F4756" s="85" t="s">
        <v>130</v>
      </c>
      <c r="G4756" s="85" t="s">
        <v>1118</v>
      </c>
      <c r="H4756" s="86" t="s">
        <v>118</v>
      </c>
      <c r="I4756" s="86">
        <v>45656</v>
      </c>
      <c r="J4756" s="87">
        <v>3573142.43</v>
      </c>
    </row>
    <row r="4757" spans="1:10" ht="48" x14ac:dyDescent="0.3">
      <c r="A4757" s="84" t="s">
        <v>10584</v>
      </c>
      <c r="B4757" s="85" t="s">
        <v>145</v>
      </c>
      <c r="C4757" s="85" t="s">
        <v>145</v>
      </c>
      <c r="D4757" s="85" t="s">
        <v>10585</v>
      </c>
      <c r="E4757" s="85" t="s">
        <v>100</v>
      </c>
      <c r="F4757" s="85" t="s">
        <v>8826</v>
      </c>
      <c r="G4757" s="85" t="s">
        <v>8827</v>
      </c>
      <c r="H4757" s="86" t="s">
        <v>118</v>
      </c>
      <c r="I4757" s="86">
        <v>45656</v>
      </c>
      <c r="J4757" s="87">
        <v>6511544.1500000013</v>
      </c>
    </row>
    <row r="4758" spans="1:10" ht="36" x14ac:dyDescent="0.3">
      <c r="A4758" s="84" t="s">
        <v>10586</v>
      </c>
      <c r="B4758" s="85" t="s">
        <v>145</v>
      </c>
      <c r="C4758" s="85" t="s">
        <v>145</v>
      </c>
      <c r="D4758" s="85" t="s">
        <v>10587</v>
      </c>
      <c r="E4758" s="85" t="s">
        <v>100</v>
      </c>
      <c r="F4758" s="85" t="s">
        <v>420</v>
      </c>
      <c r="G4758" s="85" t="s">
        <v>10588</v>
      </c>
      <c r="H4758" s="86" t="s">
        <v>118</v>
      </c>
      <c r="I4758" s="86">
        <v>45656</v>
      </c>
      <c r="J4758" s="87">
        <v>6223121.6099999994</v>
      </c>
    </row>
    <row r="4759" spans="1:10" ht="36" x14ac:dyDescent="0.3">
      <c r="A4759" s="84" t="s">
        <v>10589</v>
      </c>
      <c r="B4759" s="85" t="s">
        <v>145</v>
      </c>
      <c r="C4759" s="85" t="s">
        <v>145</v>
      </c>
      <c r="D4759" s="85" t="s">
        <v>10590</v>
      </c>
      <c r="E4759" s="85" t="s">
        <v>100</v>
      </c>
      <c r="F4759" s="85" t="s">
        <v>617</v>
      </c>
      <c r="G4759" s="85" t="s">
        <v>10591</v>
      </c>
      <c r="H4759" s="86" t="s">
        <v>118</v>
      </c>
      <c r="I4759" s="86">
        <v>45838</v>
      </c>
      <c r="J4759" s="87">
        <v>6077619.9999999981</v>
      </c>
    </row>
    <row r="4760" spans="1:10" ht="36" x14ac:dyDescent="0.3">
      <c r="A4760" s="84" t="s">
        <v>10592</v>
      </c>
      <c r="B4760" s="85" t="s">
        <v>145</v>
      </c>
      <c r="C4760" s="85" t="s">
        <v>145</v>
      </c>
      <c r="D4760" s="85" t="s">
        <v>10593</v>
      </c>
      <c r="E4760" s="85" t="s">
        <v>100</v>
      </c>
      <c r="F4760" s="85" t="s">
        <v>10594</v>
      </c>
      <c r="G4760" s="85" t="s">
        <v>10595</v>
      </c>
      <c r="H4760" s="86" t="s">
        <v>118</v>
      </c>
      <c r="I4760" s="86">
        <v>46021</v>
      </c>
      <c r="J4760" s="87">
        <v>6551615.1500000032</v>
      </c>
    </row>
    <row r="4761" spans="1:10" ht="24" x14ac:dyDescent="0.3">
      <c r="A4761" s="84" t="s">
        <v>10596</v>
      </c>
      <c r="B4761" s="85" t="s">
        <v>145</v>
      </c>
      <c r="C4761" s="85" t="s">
        <v>145</v>
      </c>
      <c r="D4761" s="85" t="s">
        <v>10597</v>
      </c>
      <c r="E4761" s="85" t="s">
        <v>100</v>
      </c>
      <c r="F4761" s="85" t="s">
        <v>100</v>
      </c>
      <c r="G4761" s="85" t="s">
        <v>100</v>
      </c>
      <c r="H4761" s="86" t="s">
        <v>118</v>
      </c>
      <c r="I4761" s="86">
        <v>45961</v>
      </c>
      <c r="J4761" s="87">
        <v>3840710</v>
      </c>
    </row>
    <row r="4762" spans="1:10" x14ac:dyDescent="0.3">
      <c r="A4762" s="84" t="s">
        <v>10598</v>
      </c>
      <c r="B4762" s="85" t="s">
        <v>145</v>
      </c>
      <c r="C4762" s="85" t="s">
        <v>145</v>
      </c>
      <c r="D4762" s="85" t="s">
        <v>10599</v>
      </c>
      <c r="E4762" s="85" t="s">
        <v>100</v>
      </c>
      <c r="F4762" s="85" t="s">
        <v>100</v>
      </c>
      <c r="G4762" s="85" t="s">
        <v>100</v>
      </c>
      <c r="H4762" s="86" t="s">
        <v>118</v>
      </c>
      <c r="I4762" s="86">
        <v>45778</v>
      </c>
      <c r="J4762" s="87">
        <v>3955360</v>
      </c>
    </row>
    <row r="4763" spans="1:10" ht="24" x14ac:dyDescent="0.3">
      <c r="A4763" s="84" t="s">
        <v>10600</v>
      </c>
      <c r="B4763" s="85" t="s">
        <v>145</v>
      </c>
      <c r="C4763" s="85" t="s">
        <v>145</v>
      </c>
      <c r="D4763" s="85" t="s">
        <v>10601</v>
      </c>
      <c r="E4763" s="85" t="s">
        <v>100</v>
      </c>
      <c r="F4763" s="85" t="s">
        <v>100</v>
      </c>
      <c r="G4763" s="85" t="s">
        <v>100</v>
      </c>
      <c r="H4763" s="86" t="s">
        <v>118</v>
      </c>
      <c r="I4763" s="86">
        <v>45964</v>
      </c>
      <c r="J4763" s="87">
        <v>148840865</v>
      </c>
    </row>
    <row r="4764" spans="1:10" x14ac:dyDescent="0.3">
      <c r="A4764" s="84" t="s">
        <v>10602</v>
      </c>
      <c r="B4764" s="85" t="s">
        <v>145</v>
      </c>
      <c r="C4764" s="85" t="s">
        <v>145</v>
      </c>
      <c r="D4764" s="85" t="s">
        <v>10603</v>
      </c>
      <c r="E4764" s="85" t="s">
        <v>100</v>
      </c>
      <c r="F4764" s="85" t="s">
        <v>100</v>
      </c>
      <c r="G4764" s="85" t="s">
        <v>100</v>
      </c>
      <c r="H4764" s="86" t="s">
        <v>118</v>
      </c>
      <c r="I4764" s="86">
        <v>45264</v>
      </c>
      <c r="J4764" s="87">
        <v>37234650</v>
      </c>
    </row>
    <row r="4765" spans="1:10" x14ac:dyDescent="0.3">
      <c r="A4765" s="84" t="s">
        <v>10604</v>
      </c>
      <c r="B4765" s="85" t="s">
        <v>145</v>
      </c>
      <c r="C4765" s="85" t="s">
        <v>145</v>
      </c>
      <c r="D4765" s="85" t="s">
        <v>10605</v>
      </c>
      <c r="E4765" s="85" t="s">
        <v>100</v>
      </c>
      <c r="F4765" s="85" t="s">
        <v>122</v>
      </c>
      <c r="G4765" s="85" t="s">
        <v>821</v>
      </c>
      <c r="H4765" s="86" t="s">
        <v>118</v>
      </c>
      <c r="I4765" s="86">
        <v>45296</v>
      </c>
      <c r="J4765" s="87">
        <v>14868868.449999999</v>
      </c>
    </row>
    <row r="4766" spans="1:10" ht="24" x14ac:dyDescent="0.3">
      <c r="A4766" s="84" t="s">
        <v>10606</v>
      </c>
      <c r="B4766" s="85" t="s">
        <v>145</v>
      </c>
      <c r="C4766" s="85" t="s">
        <v>145</v>
      </c>
      <c r="D4766" s="85" t="s">
        <v>10607</v>
      </c>
      <c r="E4766" s="85" t="s">
        <v>100</v>
      </c>
      <c r="F4766" s="85" t="s">
        <v>100</v>
      </c>
      <c r="G4766" s="85" t="s">
        <v>100</v>
      </c>
      <c r="H4766" s="86" t="s">
        <v>118</v>
      </c>
      <c r="I4766" s="86">
        <v>45540</v>
      </c>
      <c r="J4766" s="87">
        <v>8669960</v>
      </c>
    </row>
    <row r="4767" spans="1:10" x14ac:dyDescent="0.3">
      <c r="A4767" s="84" t="s">
        <v>10608</v>
      </c>
      <c r="B4767" s="85" t="s">
        <v>145</v>
      </c>
      <c r="C4767" s="85" t="s">
        <v>145</v>
      </c>
      <c r="D4767" s="85" t="s">
        <v>10609</v>
      </c>
      <c r="E4767" s="85" t="s">
        <v>100</v>
      </c>
      <c r="F4767" s="85" t="s">
        <v>139</v>
      </c>
      <c r="G4767" s="85" t="s">
        <v>1362</v>
      </c>
      <c r="H4767" s="86" t="s">
        <v>118</v>
      </c>
      <c r="I4767" s="86">
        <v>45664</v>
      </c>
      <c r="J4767" s="87">
        <v>5997425.1900000004</v>
      </c>
    </row>
    <row r="4768" spans="1:10" ht="24" x14ac:dyDescent="0.3">
      <c r="A4768" s="84" t="s">
        <v>10610</v>
      </c>
      <c r="B4768" s="85" t="s">
        <v>3382</v>
      </c>
      <c r="C4768" s="85" t="s">
        <v>3382</v>
      </c>
      <c r="D4768" s="85" t="s">
        <v>10611</v>
      </c>
      <c r="E4768" s="85" t="s">
        <v>100</v>
      </c>
      <c r="F4768" s="85" t="s">
        <v>130</v>
      </c>
      <c r="G4768" s="85" t="s">
        <v>529</v>
      </c>
      <c r="H4768" s="86" t="s">
        <v>118</v>
      </c>
      <c r="I4768" s="86">
        <v>45299</v>
      </c>
      <c r="J4768" s="87">
        <v>4393345.8600000003</v>
      </c>
    </row>
    <row r="4769" spans="1:10" ht="36" x14ac:dyDescent="0.3">
      <c r="A4769" s="84" t="s">
        <v>10612</v>
      </c>
      <c r="B4769" s="85" t="s">
        <v>145</v>
      </c>
      <c r="C4769" s="85" t="s">
        <v>145</v>
      </c>
      <c r="D4769" s="85" t="s">
        <v>10613</v>
      </c>
      <c r="E4769" s="85" t="s">
        <v>100</v>
      </c>
      <c r="F4769" s="85" t="s">
        <v>100</v>
      </c>
      <c r="G4769" s="85" t="s">
        <v>100</v>
      </c>
      <c r="H4769" s="86" t="s">
        <v>118</v>
      </c>
      <c r="I4769" s="86">
        <v>45665</v>
      </c>
      <c r="J4769" s="87">
        <v>150345915.93000004</v>
      </c>
    </row>
    <row r="4770" spans="1:10" ht="36" x14ac:dyDescent="0.3">
      <c r="A4770" s="84" t="s">
        <v>10614</v>
      </c>
      <c r="B4770" s="85" t="s">
        <v>145</v>
      </c>
      <c r="C4770" s="85" t="s">
        <v>145</v>
      </c>
      <c r="D4770" s="85" t="s">
        <v>10615</v>
      </c>
      <c r="E4770" s="85" t="s">
        <v>100</v>
      </c>
      <c r="F4770" s="85" t="s">
        <v>100</v>
      </c>
      <c r="G4770" s="85" t="s">
        <v>100</v>
      </c>
      <c r="H4770" s="86" t="s">
        <v>118</v>
      </c>
      <c r="I4770" s="86">
        <v>45635</v>
      </c>
      <c r="J4770" s="87">
        <v>6959940</v>
      </c>
    </row>
    <row r="4771" spans="1:10" ht="36" x14ac:dyDescent="0.3">
      <c r="A4771" s="84" t="s">
        <v>10616</v>
      </c>
      <c r="B4771" s="85" t="s">
        <v>145</v>
      </c>
      <c r="C4771" s="85" t="s">
        <v>145</v>
      </c>
      <c r="D4771" s="85" t="s">
        <v>10617</v>
      </c>
      <c r="E4771" s="85" t="s">
        <v>100</v>
      </c>
      <c r="F4771" s="85" t="s">
        <v>100</v>
      </c>
      <c r="G4771" s="85" t="s">
        <v>100</v>
      </c>
      <c r="H4771" s="86" t="s">
        <v>118</v>
      </c>
      <c r="I4771" s="86">
        <v>45635</v>
      </c>
      <c r="J4771" s="87">
        <v>2554650</v>
      </c>
    </row>
    <row r="4772" spans="1:10" ht="24" x14ac:dyDescent="0.3">
      <c r="A4772" s="84" t="s">
        <v>10618</v>
      </c>
      <c r="B4772" s="85" t="s">
        <v>145</v>
      </c>
      <c r="C4772" s="85" t="s">
        <v>145</v>
      </c>
      <c r="D4772" s="85" t="s">
        <v>10619</v>
      </c>
      <c r="E4772" s="85" t="s">
        <v>100</v>
      </c>
      <c r="F4772" s="85" t="s">
        <v>100</v>
      </c>
      <c r="G4772" s="85" t="s">
        <v>100</v>
      </c>
      <c r="H4772" s="86" t="s">
        <v>118</v>
      </c>
      <c r="I4772" s="86">
        <v>45484</v>
      </c>
      <c r="J4772" s="87">
        <v>8952170</v>
      </c>
    </row>
    <row r="4773" spans="1:10" ht="24" x14ac:dyDescent="0.3">
      <c r="A4773" s="84" t="s">
        <v>10620</v>
      </c>
      <c r="B4773" s="85" t="s">
        <v>145</v>
      </c>
      <c r="C4773" s="85" t="s">
        <v>145</v>
      </c>
      <c r="D4773" s="85" t="s">
        <v>10621</v>
      </c>
      <c r="E4773" s="85" t="s">
        <v>100</v>
      </c>
      <c r="F4773" s="85" t="s">
        <v>100</v>
      </c>
      <c r="G4773" s="85" t="s">
        <v>100</v>
      </c>
      <c r="H4773" s="86" t="s">
        <v>118</v>
      </c>
      <c r="I4773" s="86">
        <v>45637</v>
      </c>
      <c r="J4773" s="87">
        <v>5814120</v>
      </c>
    </row>
    <row r="4774" spans="1:10" ht="24" x14ac:dyDescent="0.3">
      <c r="A4774" s="84" t="s">
        <v>10622</v>
      </c>
      <c r="B4774" s="85" t="s">
        <v>145</v>
      </c>
      <c r="C4774" s="85" t="s">
        <v>145</v>
      </c>
      <c r="D4774" s="85" t="s">
        <v>10623</v>
      </c>
      <c r="E4774" s="85" t="s">
        <v>100</v>
      </c>
      <c r="F4774" s="85" t="s">
        <v>100</v>
      </c>
      <c r="G4774" s="85" t="s">
        <v>100</v>
      </c>
      <c r="H4774" s="86" t="s">
        <v>118</v>
      </c>
      <c r="I4774" s="86">
        <v>45090</v>
      </c>
      <c r="J4774" s="87">
        <v>1163400</v>
      </c>
    </row>
    <row r="4775" spans="1:10" x14ac:dyDescent="0.3">
      <c r="A4775" s="84" t="s">
        <v>10624</v>
      </c>
      <c r="B4775" s="85" t="s">
        <v>145</v>
      </c>
      <c r="C4775" s="85" t="s">
        <v>145</v>
      </c>
      <c r="D4775" s="85" t="s">
        <v>10625</v>
      </c>
      <c r="E4775" s="85" t="s">
        <v>100</v>
      </c>
      <c r="F4775" s="85" t="s">
        <v>100</v>
      </c>
      <c r="G4775" s="85" t="s">
        <v>100</v>
      </c>
      <c r="H4775" s="86" t="s">
        <v>118</v>
      </c>
      <c r="I4775" s="86">
        <v>45183</v>
      </c>
      <c r="J4775" s="87">
        <v>3137760</v>
      </c>
    </row>
    <row r="4776" spans="1:10" ht="36" x14ac:dyDescent="0.3">
      <c r="A4776" s="84" t="s">
        <v>10626</v>
      </c>
      <c r="B4776" s="85" t="s">
        <v>145</v>
      </c>
      <c r="C4776" s="85" t="s">
        <v>145</v>
      </c>
      <c r="D4776" s="85" t="s">
        <v>10627</v>
      </c>
      <c r="E4776" s="85" t="s">
        <v>9240</v>
      </c>
      <c r="F4776" s="85" t="s">
        <v>100</v>
      </c>
      <c r="G4776" s="85" t="s">
        <v>100</v>
      </c>
      <c r="H4776" s="86" t="s">
        <v>118</v>
      </c>
      <c r="I4776" s="86">
        <v>45671</v>
      </c>
      <c r="J4776" s="87">
        <v>5501676.2600000007</v>
      </c>
    </row>
    <row r="4777" spans="1:10" x14ac:dyDescent="0.3">
      <c r="A4777" s="84" t="s">
        <v>10628</v>
      </c>
      <c r="B4777" s="85" t="s">
        <v>145</v>
      </c>
      <c r="C4777" s="85" t="s">
        <v>145</v>
      </c>
      <c r="D4777" s="85" t="s">
        <v>10629</v>
      </c>
      <c r="E4777" s="85" t="s">
        <v>100</v>
      </c>
      <c r="F4777" s="85" t="s">
        <v>878</v>
      </c>
      <c r="G4777" s="85" t="s">
        <v>4251</v>
      </c>
      <c r="H4777" s="86" t="s">
        <v>118</v>
      </c>
      <c r="I4777" s="86">
        <v>45852</v>
      </c>
      <c r="J4777" s="87">
        <v>3660345.6299999994</v>
      </c>
    </row>
    <row r="4778" spans="1:10" x14ac:dyDescent="0.3">
      <c r="A4778" s="84" t="s">
        <v>10630</v>
      </c>
      <c r="B4778" s="85" t="s">
        <v>145</v>
      </c>
      <c r="C4778" s="85" t="s">
        <v>145</v>
      </c>
      <c r="D4778" s="85" t="s">
        <v>10631</v>
      </c>
      <c r="E4778" s="85" t="s">
        <v>100</v>
      </c>
      <c r="F4778" s="85" t="s">
        <v>100</v>
      </c>
      <c r="G4778" s="85" t="s">
        <v>100</v>
      </c>
      <c r="H4778" s="86" t="s">
        <v>118</v>
      </c>
      <c r="I4778" s="86">
        <v>46006</v>
      </c>
      <c r="J4778" s="87">
        <v>4975430</v>
      </c>
    </row>
    <row r="4779" spans="1:10" ht="36" x14ac:dyDescent="0.3">
      <c r="A4779" s="84" t="s">
        <v>10632</v>
      </c>
      <c r="B4779" s="85" t="s">
        <v>145</v>
      </c>
      <c r="C4779" s="85" t="s">
        <v>145</v>
      </c>
      <c r="D4779" s="85" t="s">
        <v>10633</v>
      </c>
      <c r="E4779" s="85" t="s">
        <v>100</v>
      </c>
      <c r="F4779" s="85" t="s">
        <v>122</v>
      </c>
      <c r="G4779" s="85" t="s">
        <v>1290</v>
      </c>
      <c r="H4779" s="86" t="s">
        <v>118</v>
      </c>
      <c r="I4779" s="86">
        <v>45490</v>
      </c>
      <c r="J4779" s="87">
        <v>14707553.910000002</v>
      </c>
    </row>
    <row r="4780" spans="1:10" x14ac:dyDescent="0.3">
      <c r="A4780" s="84" t="s">
        <v>10634</v>
      </c>
      <c r="B4780" s="85" t="s">
        <v>145</v>
      </c>
      <c r="C4780" s="85" t="s">
        <v>145</v>
      </c>
      <c r="D4780" s="85" t="s">
        <v>10635</v>
      </c>
      <c r="E4780" s="85" t="s">
        <v>100</v>
      </c>
      <c r="F4780" s="85" t="s">
        <v>100</v>
      </c>
      <c r="G4780" s="85" t="s">
        <v>100</v>
      </c>
      <c r="H4780" s="86" t="s">
        <v>118</v>
      </c>
      <c r="I4780" s="86">
        <v>45464</v>
      </c>
      <c r="J4780" s="87">
        <v>10370400</v>
      </c>
    </row>
    <row r="4781" spans="1:10" ht="24" x14ac:dyDescent="0.3">
      <c r="A4781" s="84" t="s">
        <v>10636</v>
      </c>
      <c r="B4781" s="85" t="s">
        <v>188</v>
      </c>
      <c r="C4781" s="85" t="s">
        <v>188</v>
      </c>
      <c r="D4781" s="85" t="s">
        <v>10637</v>
      </c>
      <c r="E4781" s="85" t="s">
        <v>5098</v>
      </c>
      <c r="F4781" s="85" t="s">
        <v>100</v>
      </c>
      <c r="G4781" s="85" t="s">
        <v>100</v>
      </c>
      <c r="H4781" s="86" t="s">
        <v>118</v>
      </c>
      <c r="I4781" s="86">
        <v>45737</v>
      </c>
      <c r="J4781" s="87">
        <v>46674306.76000002</v>
      </c>
    </row>
    <row r="4782" spans="1:10" ht="36" x14ac:dyDescent="0.3">
      <c r="A4782" s="84" t="s">
        <v>10638</v>
      </c>
      <c r="B4782" s="85" t="s">
        <v>145</v>
      </c>
      <c r="C4782" s="85" t="s">
        <v>145</v>
      </c>
      <c r="D4782" s="85" t="s">
        <v>10639</v>
      </c>
      <c r="E4782" s="85" t="s">
        <v>100</v>
      </c>
      <c r="F4782" s="85" t="s">
        <v>10050</v>
      </c>
      <c r="G4782" s="85" t="s">
        <v>10640</v>
      </c>
      <c r="H4782" s="86" t="s">
        <v>118</v>
      </c>
      <c r="I4782" s="86">
        <v>45679</v>
      </c>
      <c r="J4782" s="87">
        <v>17939539.770000003</v>
      </c>
    </row>
    <row r="4783" spans="1:10" ht="36" x14ac:dyDescent="0.3">
      <c r="A4783" s="84" t="s">
        <v>10641</v>
      </c>
      <c r="B4783" s="85" t="s">
        <v>4741</v>
      </c>
      <c r="C4783" s="85" t="s">
        <v>4741</v>
      </c>
      <c r="D4783" s="85" t="s">
        <v>10642</v>
      </c>
      <c r="E4783" s="85" t="s">
        <v>100</v>
      </c>
      <c r="F4783" s="85" t="s">
        <v>130</v>
      </c>
      <c r="G4783" s="85" t="s">
        <v>1619</v>
      </c>
      <c r="H4783" s="86" t="s">
        <v>118</v>
      </c>
      <c r="I4783" s="86">
        <v>45680</v>
      </c>
      <c r="J4783" s="87">
        <v>3347841.27</v>
      </c>
    </row>
    <row r="4784" spans="1:10" x14ac:dyDescent="0.3">
      <c r="A4784" s="84" t="s">
        <v>10643</v>
      </c>
      <c r="B4784" s="85" t="s">
        <v>4741</v>
      </c>
      <c r="C4784" s="85" t="s">
        <v>4741</v>
      </c>
      <c r="D4784" s="85" t="s">
        <v>10644</v>
      </c>
      <c r="E4784" s="85" t="s">
        <v>100</v>
      </c>
      <c r="F4784" s="85" t="s">
        <v>130</v>
      </c>
      <c r="G4784" s="85" t="s">
        <v>1955</v>
      </c>
      <c r="H4784" s="86" t="s">
        <v>118</v>
      </c>
      <c r="I4784" s="86">
        <v>45315</v>
      </c>
      <c r="J4784" s="87">
        <v>5133100.76</v>
      </c>
    </row>
    <row r="4785" spans="1:10" x14ac:dyDescent="0.3">
      <c r="A4785" s="84" t="s">
        <v>10645</v>
      </c>
      <c r="B4785" s="85" t="s">
        <v>145</v>
      </c>
      <c r="C4785" s="85" t="s">
        <v>145</v>
      </c>
      <c r="D4785" s="85" t="s">
        <v>10646</v>
      </c>
      <c r="E4785" s="85" t="s">
        <v>100</v>
      </c>
      <c r="F4785" s="85" t="s">
        <v>151</v>
      </c>
      <c r="G4785" s="85" t="s">
        <v>812</v>
      </c>
      <c r="H4785" s="86" t="s">
        <v>118</v>
      </c>
      <c r="I4785" s="86">
        <v>45862</v>
      </c>
      <c r="J4785" s="87">
        <v>3459511.7899999996</v>
      </c>
    </row>
    <row r="4786" spans="1:10" x14ac:dyDescent="0.3">
      <c r="A4786" s="84" t="s">
        <v>10647</v>
      </c>
      <c r="B4786" s="85" t="s">
        <v>145</v>
      </c>
      <c r="C4786" s="85" t="s">
        <v>145</v>
      </c>
      <c r="D4786" s="85" t="s">
        <v>10648</v>
      </c>
      <c r="E4786" s="85" t="s">
        <v>100</v>
      </c>
      <c r="F4786" s="85" t="s">
        <v>100</v>
      </c>
      <c r="G4786" s="85" t="s">
        <v>100</v>
      </c>
      <c r="H4786" s="86" t="s">
        <v>118</v>
      </c>
      <c r="I4786" s="86">
        <v>45985</v>
      </c>
      <c r="J4786" s="87">
        <v>1017740</v>
      </c>
    </row>
    <row r="4787" spans="1:10" ht="24" x14ac:dyDescent="0.3">
      <c r="A4787" s="84" t="s">
        <v>10649</v>
      </c>
      <c r="B4787" s="85" t="s">
        <v>145</v>
      </c>
      <c r="C4787" s="85" t="s">
        <v>145</v>
      </c>
      <c r="D4787" s="85" t="s">
        <v>10650</v>
      </c>
      <c r="E4787" s="85" t="s">
        <v>100</v>
      </c>
      <c r="F4787" s="85" t="s">
        <v>100</v>
      </c>
      <c r="G4787" s="85" t="s">
        <v>100</v>
      </c>
      <c r="H4787" s="86" t="s">
        <v>118</v>
      </c>
      <c r="I4787" s="86">
        <v>45471</v>
      </c>
      <c r="J4787" s="87">
        <v>15730640</v>
      </c>
    </row>
    <row r="4788" spans="1:10" ht="36" x14ac:dyDescent="0.3">
      <c r="A4788" s="84" t="s">
        <v>10651</v>
      </c>
      <c r="B4788" s="85" t="s">
        <v>145</v>
      </c>
      <c r="C4788" s="85" t="s">
        <v>145</v>
      </c>
      <c r="D4788" s="85" t="s">
        <v>10652</v>
      </c>
      <c r="E4788" s="85" t="s">
        <v>100</v>
      </c>
      <c r="F4788" s="85" t="s">
        <v>130</v>
      </c>
      <c r="G4788" s="85" t="s">
        <v>7853</v>
      </c>
      <c r="H4788" s="86" t="s">
        <v>118</v>
      </c>
      <c r="I4788" s="86">
        <v>45866</v>
      </c>
      <c r="J4788" s="87">
        <v>4102980.810000001</v>
      </c>
    </row>
    <row r="4789" spans="1:10" ht="24" x14ac:dyDescent="0.3">
      <c r="A4789" s="84" t="s">
        <v>10653</v>
      </c>
      <c r="B4789" s="85" t="s">
        <v>145</v>
      </c>
      <c r="C4789" s="85" t="s">
        <v>145</v>
      </c>
      <c r="D4789" s="85" t="s">
        <v>10654</v>
      </c>
      <c r="E4789" s="85" t="s">
        <v>100</v>
      </c>
      <c r="F4789" s="85" t="s">
        <v>130</v>
      </c>
      <c r="G4789" s="85" t="s">
        <v>537</v>
      </c>
      <c r="H4789" s="86" t="s">
        <v>118</v>
      </c>
      <c r="I4789" s="86">
        <v>45867</v>
      </c>
      <c r="J4789" s="87">
        <v>4511962.5600000005</v>
      </c>
    </row>
    <row r="4790" spans="1:10" ht="36" x14ac:dyDescent="0.3">
      <c r="A4790" s="84" t="s">
        <v>10655</v>
      </c>
      <c r="B4790" s="85" t="s">
        <v>145</v>
      </c>
      <c r="C4790" s="85" t="s">
        <v>145</v>
      </c>
      <c r="D4790" s="85" t="s">
        <v>10656</v>
      </c>
      <c r="E4790" s="85" t="s">
        <v>100</v>
      </c>
      <c r="F4790" s="85" t="s">
        <v>218</v>
      </c>
      <c r="G4790" s="85" t="s">
        <v>6500</v>
      </c>
      <c r="H4790" s="86" t="s">
        <v>118</v>
      </c>
      <c r="I4790" s="86">
        <v>46020</v>
      </c>
      <c r="J4790" s="87">
        <v>1407462.19</v>
      </c>
    </row>
    <row r="4791" spans="1:10" x14ac:dyDescent="0.3">
      <c r="A4791" s="84" t="s">
        <v>10657</v>
      </c>
      <c r="B4791" s="85" t="s">
        <v>145</v>
      </c>
      <c r="C4791" s="85" t="s">
        <v>145</v>
      </c>
      <c r="D4791" s="85" t="s">
        <v>10658</v>
      </c>
      <c r="E4791" s="85" t="s">
        <v>100</v>
      </c>
      <c r="F4791" s="85" t="s">
        <v>100</v>
      </c>
      <c r="G4791" s="85" t="s">
        <v>100</v>
      </c>
      <c r="H4791" s="86" t="s">
        <v>118</v>
      </c>
      <c r="I4791" s="86">
        <v>45168</v>
      </c>
      <c r="J4791" s="87">
        <v>1739040</v>
      </c>
    </row>
    <row r="4792" spans="1:10" ht="24" x14ac:dyDescent="0.3">
      <c r="A4792" s="84" t="s">
        <v>10659</v>
      </c>
      <c r="B4792" s="85" t="s">
        <v>145</v>
      </c>
      <c r="C4792" s="85" t="s">
        <v>145</v>
      </c>
      <c r="D4792" s="85" t="s">
        <v>10660</v>
      </c>
      <c r="E4792" s="85" t="s">
        <v>100</v>
      </c>
      <c r="F4792" s="85" t="s">
        <v>100</v>
      </c>
      <c r="G4792" s="85" t="s">
        <v>100</v>
      </c>
      <c r="H4792" s="86" t="s">
        <v>118</v>
      </c>
      <c r="I4792" s="86">
        <v>45901</v>
      </c>
      <c r="J4792" s="87">
        <v>1042130</v>
      </c>
    </row>
    <row r="4793" spans="1:10" ht="60" x14ac:dyDescent="0.3">
      <c r="A4793" s="84" t="s">
        <v>10661</v>
      </c>
      <c r="B4793" s="85" t="s">
        <v>145</v>
      </c>
      <c r="C4793" s="85" t="s">
        <v>145</v>
      </c>
      <c r="D4793" s="85" t="s">
        <v>10662</v>
      </c>
      <c r="E4793" s="85" t="s">
        <v>10663</v>
      </c>
      <c r="F4793" s="85" t="s">
        <v>100</v>
      </c>
      <c r="G4793" s="85" t="s">
        <v>100</v>
      </c>
      <c r="H4793" s="86" t="s">
        <v>118</v>
      </c>
      <c r="I4793" s="86">
        <v>45691</v>
      </c>
      <c r="J4793" s="87">
        <v>9865659.6800000016</v>
      </c>
    </row>
    <row r="4794" spans="1:10" ht="24" x14ac:dyDescent="0.3">
      <c r="A4794" s="84" t="s">
        <v>10664</v>
      </c>
      <c r="B4794" s="85" t="s">
        <v>145</v>
      </c>
      <c r="C4794" s="85" t="s">
        <v>145</v>
      </c>
      <c r="D4794" s="85" t="s">
        <v>10665</v>
      </c>
      <c r="E4794" s="85" t="s">
        <v>100</v>
      </c>
      <c r="F4794" s="85" t="s">
        <v>122</v>
      </c>
      <c r="G4794" s="85" t="s">
        <v>123</v>
      </c>
      <c r="H4794" s="86" t="s">
        <v>118</v>
      </c>
      <c r="I4794" s="86">
        <v>45692</v>
      </c>
      <c r="J4794" s="87">
        <v>5968173.4900000002</v>
      </c>
    </row>
    <row r="4795" spans="1:10" x14ac:dyDescent="0.3">
      <c r="A4795" s="84" t="s">
        <v>10666</v>
      </c>
      <c r="B4795" s="85" t="s">
        <v>145</v>
      </c>
      <c r="C4795" s="85" t="s">
        <v>145</v>
      </c>
      <c r="D4795" s="85" t="s">
        <v>10667</v>
      </c>
      <c r="E4795" s="85" t="s">
        <v>100</v>
      </c>
      <c r="F4795" s="85" t="s">
        <v>135</v>
      </c>
      <c r="G4795" s="85" t="s">
        <v>136</v>
      </c>
      <c r="H4795" s="86" t="s">
        <v>118</v>
      </c>
      <c r="I4795" s="86">
        <v>45995</v>
      </c>
      <c r="J4795" s="87">
        <v>29960187.490000002</v>
      </c>
    </row>
    <row r="4796" spans="1:10" ht="24" x14ac:dyDescent="0.3">
      <c r="A4796" s="84" t="s">
        <v>10668</v>
      </c>
      <c r="B4796" s="85" t="s">
        <v>145</v>
      </c>
      <c r="C4796" s="85" t="s">
        <v>145</v>
      </c>
      <c r="D4796" s="85" t="s">
        <v>10669</v>
      </c>
      <c r="E4796" s="85" t="s">
        <v>100</v>
      </c>
      <c r="F4796" s="85" t="s">
        <v>100</v>
      </c>
      <c r="G4796" s="85" t="s">
        <v>100</v>
      </c>
      <c r="H4796" s="86" t="s">
        <v>118</v>
      </c>
      <c r="I4796" s="86">
        <v>45635</v>
      </c>
      <c r="J4796" s="87">
        <v>3748950</v>
      </c>
    </row>
    <row r="4797" spans="1:10" ht="36" x14ac:dyDescent="0.3">
      <c r="A4797" s="84" t="s">
        <v>10670</v>
      </c>
      <c r="B4797" s="85" t="s">
        <v>1088</v>
      </c>
      <c r="C4797" s="85" t="s">
        <v>145</v>
      </c>
      <c r="D4797" s="85" t="s">
        <v>10671</v>
      </c>
      <c r="E4797" s="85" t="s">
        <v>100</v>
      </c>
      <c r="F4797" s="85" t="s">
        <v>10672</v>
      </c>
      <c r="G4797" s="85" t="s">
        <v>10673</v>
      </c>
      <c r="H4797" s="86" t="s">
        <v>118</v>
      </c>
      <c r="I4797" s="86">
        <v>46062</v>
      </c>
      <c r="J4797" s="87">
        <v>20109079.630000003</v>
      </c>
    </row>
    <row r="4798" spans="1:10" ht="24" x14ac:dyDescent="0.3">
      <c r="A4798" s="84" t="s">
        <v>10674</v>
      </c>
      <c r="B4798" s="85" t="s">
        <v>145</v>
      </c>
      <c r="C4798" s="85" t="s">
        <v>145</v>
      </c>
      <c r="D4798" s="85" t="s">
        <v>10675</v>
      </c>
      <c r="E4798" s="85" t="s">
        <v>100</v>
      </c>
      <c r="F4798" s="85" t="s">
        <v>130</v>
      </c>
      <c r="G4798" s="85" t="s">
        <v>2574</v>
      </c>
      <c r="H4798" s="86" t="s">
        <v>118</v>
      </c>
      <c r="I4798" s="86">
        <v>45699</v>
      </c>
      <c r="J4798" s="87">
        <v>5737483.4799999995</v>
      </c>
    </row>
    <row r="4799" spans="1:10" ht="24" x14ac:dyDescent="0.3">
      <c r="A4799" s="84" t="s">
        <v>10676</v>
      </c>
      <c r="B4799" s="85" t="s">
        <v>145</v>
      </c>
      <c r="C4799" s="85" t="s">
        <v>145</v>
      </c>
      <c r="D4799" s="85" t="s">
        <v>10677</v>
      </c>
      <c r="E4799" s="85" t="s">
        <v>100</v>
      </c>
      <c r="F4799" s="85" t="s">
        <v>151</v>
      </c>
      <c r="G4799" s="85" t="s">
        <v>152</v>
      </c>
      <c r="H4799" s="86" t="s">
        <v>118</v>
      </c>
      <c r="I4799" s="86">
        <v>45699</v>
      </c>
      <c r="J4799" s="87">
        <v>3258482.38</v>
      </c>
    </row>
    <row r="4800" spans="1:10" ht="24" x14ac:dyDescent="0.3">
      <c r="A4800" s="84" t="s">
        <v>10678</v>
      </c>
      <c r="B4800" s="85" t="s">
        <v>145</v>
      </c>
      <c r="C4800" s="85" t="s">
        <v>145</v>
      </c>
      <c r="D4800" s="85" t="s">
        <v>10679</v>
      </c>
      <c r="E4800" s="85" t="s">
        <v>100</v>
      </c>
      <c r="F4800" s="85" t="s">
        <v>853</v>
      </c>
      <c r="G4800" s="85" t="s">
        <v>1854</v>
      </c>
      <c r="H4800" s="86" t="s">
        <v>118</v>
      </c>
      <c r="I4800" s="86">
        <v>45700</v>
      </c>
      <c r="J4800" s="87">
        <v>4856053.9300000006</v>
      </c>
    </row>
    <row r="4801" spans="1:10" ht="36" x14ac:dyDescent="0.3">
      <c r="A4801" s="84" t="s">
        <v>10680</v>
      </c>
      <c r="B4801" s="85" t="s">
        <v>145</v>
      </c>
      <c r="C4801" s="85" t="s">
        <v>145</v>
      </c>
      <c r="D4801" s="85" t="s">
        <v>10681</v>
      </c>
      <c r="E4801" s="85" t="s">
        <v>100</v>
      </c>
      <c r="F4801" s="85" t="s">
        <v>10682</v>
      </c>
      <c r="G4801" s="85" t="s">
        <v>10683</v>
      </c>
      <c r="H4801" s="86" t="s">
        <v>118</v>
      </c>
      <c r="I4801" s="86">
        <v>45700</v>
      </c>
      <c r="J4801" s="87">
        <v>9553229.5300000012</v>
      </c>
    </row>
    <row r="4802" spans="1:10" ht="36" x14ac:dyDescent="0.3">
      <c r="A4802" s="84" t="s">
        <v>10684</v>
      </c>
      <c r="B4802" s="85" t="s">
        <v>145</v>
      </c>
      <c r="C4802" s="85" t="s">
        <v>145</v>
      </c>
      <c r="D4802" s="85" t="s">
        <v>10685</v>
      </c>
      <c r="E4802" s="85" t="s">
        <v>100</v>
      </c>
      <c r="F4802" s="85" t="s">
        <v>10686</v>
      </c>
      <c r="G4802" s="85" t="s">
        <v>10687</v>
      </c>
      <c r="H4802" s="86" t="s">
        <v>118</v>
      </c>
      <c r="I4802" s="86">
        <v>46065</v>
      </c>
      <c r="J4802" s="87">
        <v>2538570.4500000002</v>
      </c>
    </row>
    <row r="4803" spans="1:10" ht="36" x14ac:dyDescent="0.3">
      <c r="A4803" s="84" t="s">
        <v>10688</v>
      </c>
      <c r="B4803" s="85" t="s">
        <v>145</v>
      </c>
      <c r="C4803" s="85" t="s">
        <v>145</v>
      </c>
      <c r="D4803" s="85" t="s">
        <v>10689</v>
      </c>
      <c r="E4803" s="85" t="s">
        <v>100</v>
      </c>
      <c r="F4803" s="85" t="s">
        <v>853</v>
      </c>
      <c r="G4803" s="85" t="s">
        <v>8577</v>
      </c>
      <c r="H4803" s="86" t="s">
        <v>118</v>
      </c>
      <c r="I4803" s="86">
        <v>45701</v>
      </c>
      <c r="J4803" s="87">
        <v>7594262.7800000003</v>
      </c>
    </row>
    <row r="4804" spans="1:10" ht="24" x14ac:dyDescent="0.3">
      <c r="A4804" s="84" t="s">
        <v>10690</v>
      </c>
      <c r="B4804" s="85" t="s">
        <v>145</v>
      </c>
      <c r="C4804" s="85" t="s">
        <v>145</v>
      </c>
      <c r="D4804" s="85" t="s">
        <v>10691</v>
      </c>
      <c r="E4804" s="85" t="s">
        <v>100</v>
      </c>
      <c r="F4804" s="85" t="s">
        <v>709</v>
      </c>
      <c r="G4804" s="85" t="s">
        <v>2370</v>
      </c>
      <c r="H4804" s="86" t="s">
        <v>118</v>
      </c>
      <c r="I4804" s="86">
        <v>45882</v>
      </c>
      <c r="J4804" s="87">
        <v>1266499.98</v>
      </c>
    </row>
    <row r="4805" spans="1:10" ht="24" x14ac:dyDescent="0.3">
      <c r="A4805" s="84" t="s">
        <v>10692</v>
      </c>
      <c r="B4805" s="85" t="s">
        <v>145</v>
      </c>
      <c r="C4805" s="85" t="s">
        <v>145</v>
      </c>
      <c r="D4805" s="85" t="s">
        <v>10693</v>
      </c>
      <c r="E4805" s="85" t="s">
        <v>100</v>
      </c>
      <c r="F4805" s="85" t="s">
        <v>100</v>
      </c>
      <c r="G4805" s="85" t="s">
        <v>100</v>
      </c>
      <c r="H4805" s="86" t="s">
        <v>118</v>
      </c>
      <c r="I4805" s="86">
        <v>46066</v>
      </c>
      <c r="J4805" s="87">
        <v>333440</v>
      </c>
    </row>
    <row r="4806" spans="1:10" ht="24" x14ac:dyDescent="0.3">
      <c r="A4806" s="84" t="s">
        <v>10694</v>
      </c>
      <c r="B4806" s="85" t="s">
        <v>145</v>
      </c>
      <c r="C4806" s="85" t="s">
        <v>145</v>
      </c>
      <c r="D4806" s="85" t="s">
        <v>10695</v>
      </c>
      <c r="E4806" s="85" t="s">
        <v>100</v>
      </c>
      <c r="F4806" s="85" t="s">
        <v>100</v>
      </c>
      <c r="G4806" s="85" t="s">
        <v>100</v>
      </c>
      <c r="H4806" s="86" t="s">
        <v>118</v>
      </c>
      <c r="I4806" s="86">
        <v>45579</v>
      </c>
      <c r="J4806" s="87">
        <v>2907810</v>
      </c>
    </row>
    <row r="4807" spans="1:10" ht="36" x14ac:dyDescent="0.3">
      <c r="A4807" s="84" t="s">
        <v>10696</v>
      </c>
      <c r="B4807" s="85" t="s">
        <v>145</v>
      </c>
      <c r="C4807" s="85" t="s">
        <v>145</v>
      </c>
      <c r="D4807" s="85" t="s">
        <v>10697</v>
      </c>
      <c r="E4807" s="85" t="s">
        <v>100</v>
      </c>
      <c r="F4807" s="85" t="s">
        <v>130</v>
      </c>
      <c r="G4807" s="85" t="s">
        <v>8599</v>
      </c>
      <c r="H4807" s="86" t="s">
        <v>118</v>
      </c>
      <c r="I4807" s="86">
        <v>46009</v>
      </c>
      <c r="J4807" s="87">
        <v>3232537.6600000006</v>
      </c>
    </row>
    <row r="4808" spans="1:10" x14ac:dyDescent="0.3">
      <c r="A4808" s="84" t="s">
        <v>10698</v>
      </c>
      <c r="B4808" s="85" t="s">
        <v>145</v>
      </c>
      <c r="C4808" s="85" t="s">
        <v>145</v>
      </c>
      <c r="D4808" s="85" t="s">
        <v>10699</v>
      </c>
      <c r="E4808" s="85" t="s">
        <v>100</v>
      </c>
      <c r="F4808" s="85" t="s">
        <v>2177</v>
      </c>
      <c r="G4808" s="85" t="s">
        <v>2178</v>
      </c>
      <c r="H4808" s="86" t="s">
        <v>118</v>
      </c>
      <c r="I4808" s="86">
        <v>45952</v>
      </c>
      <c r="J4808" s="87">
        <v>16891110.289999995</v>
      </c>
    </row>
    <row r="4809" spans="1:10" ht="36" x14ac:dyDescent="0.3">
      <c r="A4809" s="84" t="s">
        <v>10700</v>
      </c>
      <c r="B4809" s="85" t="s">
        <v>6066</v>
      </c>
      <c r="C4809" s="85" t="s">
        <v>6066</v>
      </c>
      <c r="D4809" s="85" t="s">
        <v>10701</v>
      </c>
      <c r="E4809" s="85" t="s">
        <v>100</v>
      </c>
      <c r="F4809" s="85" t="s">
        <v>455</v>
      </c>
      <c r="G4809" s="85" t="s">
        <v>456</v>
      </c>
      <c r="H4809" s="86" t="s">
        <v>118</v>
      </c>
      <c r="I4809" s="86">
        <v>45712</v>
      </c>
      <c r="J4809" s="87">
        <v>7274115.8200000003</v>
      </c>
    </row>
    <row r="4810" spans="1:10" ht="24" x14ac:dyDescent="0.3">
      <c r="A4810" s="84" t="s">
        <v>10702</v>
      </c>
      <c r="B4810" s="85" t="s">
        <v>145</v>
      </c>
      <c r="C4810" s="85" t="s">
        <v>145</v>
      </c>
      <c r="D4810" s="85" t="s">
        <v>10703</v>
      </c>
      <c r="E4810" s="85" t="s">
        <v>100</v>
      </c>
      <c r="F4810" s="85" t="s">
        <v>100</v>
      </c>
      <c r="G4810" s="85" t="s">
        <v>100</v>
      </c>
      <c r="H4810" s="86" t="s">
        <v>118</v>
      </c>
      <c r="I4810" s="86">
        <v>45376</v>
      </c>
      <c r="J4810" s="87">
        <v>9469540</v>
      </c>
    </row>
    <row r="4811" spans="1:10" ht="24" x14ac:dyDescent="0.3">
      <c r="A4811" s="84" t="s">
        <v>10704</v>
      </c>
      <c r="B4811" s="85" t="s">
        <v>145</v>
      </c>
      <c r="C4811" s="85" t="s">
        <v>145</v>
      </c>
      <c r="D4811" s="85" t="s">
        <v>10705</v>
      </c>
      <c r="E4811" s="85" t="s">
        <v>100</v>
      </c>
      <c r="F4811" s="85" t="s">
        <v>130</v>
      </c>
      <c r="G4811" s="85" t="s">
        <v>1381</v>
      </c>
      <c r="H4811" s="86" t="s">
        <v>118</v>
      </c>
      <c r="I4811" s="86">
        <v>45894</v>
      </c>
      <c r="J4811" s="87">
        <v>3391034.5799999996</v>
      </c>
    </row>
    <row r="4812" spans="1:10" ht="36" x14ac:dyDescent="0.3">
      <c r="A4812" s="84" t="s">
        <v>10706</v>
      </c>
      <c r="B4812" s="85" t="s">
        <v>145</v>
      </c>
      <c r="C4812" s="85" t="s">
        <v>145</v>
      </c>
      <c r="D4812" s="85" t="s">
        <v>10707</v>
      </c>
      <c r="E4812" s="85" t="s">
        <v>100</v>
      </c>
      <c r="F4812" s="85" t="s">
        <v>130</v>
      </c>
      <c r="G4812" s="85" t="s">
        <v>3472</v>
      </c>
      <c r="H4812" s="86" t="s">
        <v>118</v>
      </c>
      <c r="I4812" s="86">
        <v>45894</v>
      </c>
      <c r="J4812" s="87">
        <v>3948537.5399999996</v>
      </c>
    </row>
    <row r="4813" spans="1:10" ht="48" x14ac:dyDescent="0.3">
      <c r="A4813" s="84" t="s">
        <v>10708</v>
      </c>
      <c r="B4813" s="85" t="s">
        <v>9896</v>
      </c>
      <c r="C4813" s="85" t="s">
        <v>9063</v>
      </c>
      <c r="D4813" s="85" t="s">
        <v>10709</v>
      </c>
      <c r="E4813" s="85" t="s">
        <v>7482</v>
      </c>
      <c r="F4813" s="85" t="s">
        <v>10710</v>
      </c>
      <c r="G4813" s="85" t="s">
        <v>10711</v>
      </c>
      <c r="H4813" s="86" t="s">
        <v>118</v>
      </c>
      <c r="I4813" s="86">
        <v>46079</v>
      </c>
      <c r="J4813" s="87">
        <v>7253796.6500000004</v>
      </c>
    </row>
    <row r="4814" spans="1:10" ht="24" x14ac:dyDescent="0.3">
      <c r="A4814" s="84" t="s">
        <v>10712</v>
      </c>
      <c r="B4814" s="85" t="s">
        <v>145</v>
      </c>
      <c r="C4814" s="85" t="s">
        <v>145</v>
      </c>
      <c r="D4814" s="85" t="s">
        <v>10713</v>
      </c>
      <c r="E4814" s="85" t="s">
        <v>100</v>
      </c>
      <c r="F4814" s="85" t="s">
        <v>100</v>
      </c>
      <c r="G4814" s="85" t="s">
        <v>100</v>
      </c>
      <c r="H4814" s="86" t="s">
        <v>118</v>
      </c>
      <c r="I4814" s="86">
        <v>45471</v>
      </c>
      <c r="J4814" s="87">
        <v>781200</v>
      </c>
    </row>
    <row r="4815" spans="1:10" ht="24" x14ac:dyDescent="0.3">
      <c r="A4815" s="84" t="s">
        <v>10714</v>
      </c>
      <c r="B4815" s="85" t="s">
        <v>145</v>
      </c>
      <c r="C4815" s="85" t="s">
        <v>145</v>
      </c>
      <c r="D4815" s="85" t="s">
        <v>10715</v>
      </c>
      <c r="E4815" s="85" t="s">
        <v>100</v>
      </c>
      <c r="F4815" s="85" t="s">
        <v>100</v>
      </c>
      <c r="G4815" s="85" t="s">
        <v>100</v>
      </c>
      <c r="H4815" s="86" t="s">
        <v>118</v>
      </c>
      <c r="I4815" s="86">
        <v>45624</v>
      </c>
      <c r="J4815" s="87">
        <v>2780430</v>
      </c>
    </row>
    <row r="4816" spans="1:10" ht="24" x14ac:dyDescent="0.3">
      <c r="A4816" s="84" t="s">
        <v>10716</v>
      </c>
      <c r="B4816" s="85" t="s">
        <v>145</v>
      </c>
      <c r="C4816" s="85" t="s">
        <v>145</v>
      </c>
      <c r="D4816" s="85" t="s">
        <v>10717</v>
      </c>
      <c r="E4816" s="85" t="s">
        <v>100</v>
      </c>
      <c r="F4816" s="85" t="s">
        <v>218</v>
      </c>
      <c r="G4816" s="85" t="s">
        <v>6500</v>
      </c>
      <c r="H4816" s="86" t="s">
        <v>118</v>
      </c>
      <c r="I4816" s="86">
        <v>45716</v>
      </c>
      <c r="J4816" s="87">
        <v>2722494.58</v>
      </c>
    </row>
    <row r="4817" spans="1:10" ht="24" x14ac:dyDescent="0.3">
      <c r="A4817" s="84" t="s">
        <v>10718</v>
      </c>
      <c r="B4817" s="85" t="s">
        <v>6066</v>
      </c>
      <c r="C4817" s="85" t="s">
        <v>6066</v>
      </c>
      <c r="D4817" s="85" t="s">
        <v>10719</v>
      </c>
      <c r="E4817" s="85" t="s">
        <v>100</v>
      </c>
      <c r="F4817" s="85" t="s">
        <v>203</v>
      </c>
      <c r="G4817" s="85" t="s">
        <v>6980</v>
      </c>
      <c r="H4817" s="86" t="s">
        <v>118</v>
      </c>
      <c r="I4817" s="86">
        <v>45716</v>
      </c>
      <c r="J4817" s="87">
        <v>4698279</v>
      </c>
    </row>
    <row r="4818" spans="1:10" ht="36" x14ac:dyDescent="0.3">
      <c r="A4818" s="84" t="s">
        <v>10720</v>
      </c>
      <c r="B4818" s="85" t="s">
        <v>145</v>
      </c>
      <c r="C4818" s="85" t="s">
        <v>145</v>
      </c>
      <c r="D4818" s="85" t="s">
        <v>10721</v>
      </c>
      <c r="E4818" s="85" t="s">
        <v>126</v>
      </c>
      <c r="F4818" s="85" t="s">
        <v>100</v>
      </c>
      <c r="G4818" s="85" t="s">
        <v>100</v>
      </c>
      <c r="H4818" s="86" t="s">
        <v>118</v>
      </c>
      <c r="I4818" s="86">
        <v>45352</v>
      </c>
      <c r="J4818" s="87">
        <v>13123212.239999996</v>
      </c>
    </row>
    <row r="4819" spans="1:10" ht="24" x14ac:dyDescent="0.3">
      <c r="A4819" s="84" t="s">
        <v>10722</v>
      </c>
      <c r="B4819" s="85" t="s">
        <v>145</v>
      </c>
      <c r="C4819" s="85" t="s">
        <v>145</v>
      </c>
      <c r="D4819" s="85" t="s">
        <v>10723</v>
      </c>
      <c r="E4819" s="85" t="s">
        <v>100</v>
      </c>
      <c r="F4819" s="85" t="s">
        <v>100</v>
      </c>
      <c r="G4819" s="85" t="s">
        <v>100</v>
      </c>
      <c r="H4819" s="86" t="s">
        <v>118</v>
      </c>
      <c r="I4819" s="86">
        <v>45475</v>
      </c>
      <c r="J4819" s="87">
        <v>2018460</v>
      </c>
    </row>
    <row r="4820" spans="1:10" ht="24" x14ac:dyDescent="0.3">
      <c r="A4820" s="84" t="s">
        <v>10724</v>
      </c>
      <c r="B4820" s="85" t="s">
        <v>145</v>
      </c>
      <c r="C4820" s="85" t="s">
        <v>145</v>
      </c>
      <c r="D4820" s="85" t="s">
        <v>10725</v>
      </c>
      <c r="E4820" s="85" t="s">
        <v>100</v>
      </c>
      <c r="F4820" s="85" t="s">
        <v>662</v>
      </c>
      <c r="G4820" s="85" t="s">
        <v>7737</v>
      </c>
      <c r="H4820" s="86" t="s">
        <v>118</v>
      </c>
      <c r="I4820" s="86">
        <v>45355</v>
      </c>
      <c r="J4820" s="87">
        <v>26650991.619999997</v>
      </c>
    </row>
    <row r="4821" spans="1:10" x14ac:dyDescent="0.3">
      <c r="A4821" s="84" t="s">
        <v>10726</v>
      </c>
      <c r="B4821" s="85" t="s">
        <v>145</v>
      </c>
      <c r="C4821" s="85" t="s">
        <v>145</v>
      </c>
      <c r="D4821" s="85" t="s">
        <v>10727</v>
      </c>
      <c r="E4821" s="85" t="s">
        <v>100</v>
      </c>
      <c r="F4821" s="85" t="s">
        <v>147</v>
      </c>
      <c r="G4821" s="85" t="s">
        <v>9612</v>
      </c>
      <c r="H4821" s="86" t="s">
        <v>118</v>
      </c>
      <c r="I4821" s="86">
        <v>45904</v>
      </c>
      <c r="J4821" s="87">
        <v>5789736.9399999995</v>
      </c>
    </row>
    <row r="4822" spans="1:10" ht="24" x14ac:dyDescent="0.3">
      <c r="A4822" s="84" t="s">
        <v>10728</v>
      </c>
      <c r="B4822" s="85" t="s">
        <v>145</v>
      </c>
      <c r="C4822" s="85" t="s">
        <v>145</v>
      </c>
      <c r="D4822" s="85" t="s">
        <v>10729</v>
      </c>
      <c r="E4822" s="85" t="s">
        <v>100</v>
      </c>
      <c r="F4822" s="85" t="s">
        <v>100</v>
      </c>
      <c r="G4822" s="85" t="s">
        <v>100</v>
      </c>
      <c r="H4822" s="86" t="s">
        <v>118</v>
      </c>
      <c r="I4822" s="86">
        <v>45908</v>
      </c>
      <c r="J4822" s="87">
        <v>2106320</v>
      </c>
    </row>
    <row r="4823" spans="1:10" ht="36" x14ac:dyDescent="0.3">
      <c r="A4823" s="84" t="s">
        <v>10730</v>
      </c>
      <c r="B4823" s="85" t="s">
        <v>145</v>
      </c>
      <c r="C4823" s="85" t="s">
        <v>145</v>
      </c>
      <c r="D4823" s="85" t="s">
        <v>10731</v>
      </c>
      <c r="E4823" s="85" t="s">
        <v>100</v>
      </c>
      <c r="F4823" s="85" t="s">
        <v>10732</v>
      </c>
      <c r="G4823" s="85" t="s">
        <v>10733</v>
      </c>
      <c r="H4823" s="86" t="s">
        <v>118</v>
      </c>
      <c r="I4823" s="86">
        <v>46089</v>
      </c>
      <c r="J4823" s="87">
        <v>3885380.5100000002</v>
      </c>
    </row>
    <row r="4824" spans="1:10" ht="24" x14ac:dyDescent="0.3">
      <c r="A4824" s="84" t="s">
        <v>10734</v>
      </c>
      <c r="B4824" s="85" t="s">
        <v>145</v>
      </c>
      <c r="C4824" s="85" t="s">
        <v>145</v>
      </c>
      <c r="D4824" s="85" t="s">
        <v>10735</v>
      </c>
      <c r="E4824" s="85" t="s">
        <v>100</v>
      </c>
      <c r="F4824" s="85" t="s">
        <v>853</v>
      </c>
      <c r="G4824" s="85" t="s">
        <v>1052</v>
      </c>
      <c r="H4824" s="86" t="s">
        <v>118</v>
      </c>
      <c r="I4824" s="86">
        <v>45909</v>
      </c>
      <c r="J4824" s="87">
        <v>4976895.3599999994</v>
      </c>
    </row>
    <row r="4825" spans="1:10" ht="24" x14ac:dyDescent="0.3">
      <c r="A4825" s="84" t="s">
        <v>10736</v>
      </c>
      <c r="B4825" s="85" t="s">
        <v>145</v>
      </c>
      <c r="C4825" s="85" t="s">
        <v>145</v>
      </c>
      <c r="D4825" s="85" t="s">
        <v>10737</v>
      </c>
      <c r="E4825" s="85" t="s">
        <v>100</v>
      </c>
      <c r="F4825" s="85" t="s">
        <v>122</v>
      </c>
      <c r="G4825" s="85" t="s">
        <v>583</v>
      </c>
      <c r="H4825" s="86" t="s">
        <v>118</v>
      </c>
      <c r="I4825" s="86">
        <v>45726</v>
      </c>
      <c r="J4825" s="87">
        <v>26138789.460000001</v>
      </c>
    </row>
    <row r="4826" spans="1:10" ht="48" x14ac:dyDescent="0.3">
      <c r="A4826" s="84" t="s">
        <v>10738</v>
      </c>
      <c r="B4826" s="85" t="s">
        <v>145</v>
      </c>
      <c r="C4826" s="85" t="s">
        <v>145</v>
      </c>
      <c r="D4826" s="85" t="s">
        <v>10739</v>
      </c>
      <c r="E4826" s="85" t="s">
        <v>100</v>
      </c>
      <c r="F4826" s="85" t="s">
        <v>100</v>
      </c>
      <c r="G4826" s="85" t="s">
        <v>100</v>
      </c>
      <c r="H4826" s="86" t="s">
        <v>118</v>
      </c>
      <c r="I4826" s="86">
        <v>46091</v>
      </c>
      <c r="J4826" s="87">
        <v>7981840.2000000002</v>
      </c>
    </row>
    <row r="4827" spans="1:10" ht="24" x14ac:dyDescent="0.3">
      <c r="A4827" s="84" t="s">
        <v>10740</v>
      </c>
      <c r="B4827" s="85" t="s">
        <v>145</v>
      </c>
      <c r="C4827" s="85" t="s">
        <v>145</v>
      </c>
      <c r="D4827" s="85" t="s">
        <v>10741</v>
      </c>
      <c r="E4827" s="85" t="s">
        <v>100</v>
      </c>
      <c r="F4827" s="85" t="s">
        <v>130</v>
      </c>
      <c r="G4827" s="85" t="s">
        <v>3760</v>
      </c>
      <c r="H4827" s="86" t="s">
        <v>118</v>
      </c>
      <c r="I4827" s="86">
        <v>45546</v>
      </c>
      <c r="J4827" s="87">
        <v>3750809.2199999997</v>
      </c>
    </row>
    <row r="4828" spans="1:10" ht="24" x14ac:dyDescent="0.3">
      <c r="A4828" s="88" t="s">
        <v>10742</v>
      </c>
      <c r="B4828" s="89" t="s">
        <v>4741</v>
      </c>
      <c r="C4828" s="89" t="s">
        <v>4741</v>
      </c>
      <c r="D4828" s="89" t="s">
        <v>10743</v>
      </c>
      <c r="E4828" s="89" t="s">
        <v>100</v>
      </c>
      <c r="F4828" s="89" t="s">
        <v>151</v>
      </c>
      <c r="G4828" s="89" t="s">
        <v>812</v>
      </c>
      <c r="H4828" s="90" t="s">
        <v>118</v>
      </c>
      <c r="I4828" s="90">
        <v>45727</v>
      </c>
      <c r="J4828" s="91">
        <v>5126238.91</v>
      </c>
    </row>
    <row r="4829" spans="1:10" x14ac:dyDescent="0.3">
      <c r="A4829" s="84" t="s">
        <v>10744</v>
      </c>
      <c r="B4829" s="85" t="s">
        <v>145</v>
      </c>
      <c r="C4829" s="85" t="s">
        <v>145</v>
      </c>
      <c r="D4829" s="85" t="s">
        <v>10745</v>
      </c>
      <c r="E4829" s="85" t="s">
        <v>100</v>
      </c>
      <c r="F4829" s="85" t="s">
        <v>100</v>
      </c>
      <c r="G4829" s="85" t="s">
        <v>100</v>
      </c>
      <c r="H4829" s="86" t="s">
        <v>118</v>
      </c>
      <c r="I4829" s="86">
        <v>45911</v>
      </c>
      <c r="J4829" s="87">
        <v>1295580</v>
      </c>
    </row>
    <row r="4830" spans="1:10" ht="24" x14ac:dyDescent="0.3">
      <c r="A4830" s="84" t="s">
        <v>10746</v>
      </c>
      <c r="B4830" s="85" t="s">
        <v>145</v>
      </c>
      <c r="C4830" s="85" t="s">
        <v>145</v>
      </c>
      <c r="D4830" s="85" t="s">
        <v>10747</v>
      </c>
      <c r="E4830" s="85" t="s">
        <v>100</v>
      </c>
      <c r="F4830" s="85" t="s">
        <v>100</v>
      </c>
      <c r="G4830" s="85" t="s">
        <v>100</v>
      </c>
      <c r="H4830" s="86" t="s">
        <v>118</v>
      </c>
      <c r="I4830" s="86">
        <v>46092</v>
      </c>
      <c r="J4830" s="87">
        <v>1907310</v>
      </c>
    </row>
    <row r="4831" spans="1:10" ht="24" x14ac:dyDescent="0.3">
      <c r="A4831" s="84" t="s">
        <v>10748</v>
      </c>
      <c r="B4831" s="85" t="s">
        <v>145</v>
      </c>
      <c r="C4831" s="85" t="s">
        <v>145</v>
      </c>
      <c r="D4831" s="85" t="s">
        <v>10749</v>
      </c>
      <c r="E4831" s="85" t="s">
        <v>100</v>
      </c>
      <c r="F4831" s="85" t="s">
        <v>100</v>
      </c>
      <c r="G4831" s="85" t="s">
        <v>100</v>
      </c>
      <c r="H4831" s="86" t="s">
        <v>118</v>
      </c>
      <c r="I4831" s="86">
        <v>45638</v>
      </c>
      <c r="J4831" s="87">
        <v>1373300</v>
      </c>
    </row>
    <row r="4832" spans="1:10" ht="36" x14ac:dyDescent="0.3">
      <c r="A4832" s="84" t="s">
        <v>10750</v>
      </c>
      <c r="B4832" s="85" t="s">
        <v>188</v>
      </c>
      <c r="C4832" s="85" t="s">
        <v>188</v>
      </c>
      <c r="D4832" s="85" t="s">
        <v>10751</v>
      </c>
      <c r="E4832" s="85" t="s">
        <v>100</v>
      </c>
      <c r="F4832" s="85" t="s">
        <v>122</v>
      </c>
      <c r="G4832" s="85" t="s">
        <v>8777</v>
      </c>
      <c r="H4832" s="86" t="s">
        <v>118</v>
      </c>
      <c r="I4832" s="86">
        <v>45729</v>
      </c>
      <c r="J4832" s="87">
        <v>15212724.079999998</v>
      </c>
    </row>
    <row r="4833" spans="1:10" ht="24" x14ac:dyDescent="0.3">
      <c r="A4833" s="84" t="s">
        <v>10752</v>
      </c>
      <c r="B4833" s="85" t="s">
        <v>145</v>
      </c>
      <c r="C4833" s="85" t="s">
        <v>145</v>
      </c>
      <c r="D4833" s="85" t="s">
        <v>10753</v>
      </c>
      <c r="E4833" s="85" t="s">
        <v>100</v>
      </c>
      <c r="F4833" s="85" t="s">
        <v>139</v>
      </c>
      <c r="G4833" s="85" t="s">
        <v>311</v>
      </c>
      <c r="H4833" s="86" t="s">
        <v>118</v>
      </c>
      <c r="I4833" s="86">
        <v>45729</v>
      </c>
      <c r="J4833" s="87">
        <v>6562051.2499999991</v>
      </c>
    </row>
    <row r="4834" spans="1:10" ht="24" x14ac:dyDescent="0.3">
      <c r="A4834" s="84" t="s">
        <v>10754</v>
      </c>
      <c r="B4834" s="85" t="s">
        <v>145</v>
      </c>
      <c r="C4834" s="85" t="s">
        <v>145</v>
      </c>
      <c r="D4834" s="85" t="s">
        <v>10755</v>
      </c>
      <c r="E4834" s="85" t="s">
        <v>4694</v>
      </c>
      <c r="F4834" s="85" t="s">
        <v>100</v>
      </c>
      <c r="G4834" s="85" t="s">
        <v>100</v>
      </c>
      <c r="H4834" s="86" t="s">
        <v>118</v>
      </c>
      <c r="I4834" s="86">
        <v>45729</v>
      </c>
      <c r="J4834" s="87">
        <v>17894143.73</v>
      </c>
    </row>
    <row r="4835" spans="1:10" ht="24" x14ac:dyDescent="0.3">
      <c r="A4835" s="84" t="s">
        <v>10756</v>
      </c>
      <c r="B4835" s="85" t="s">
        <v>145</v>
      </c>
      <c r="C4835" s="85" t="s">
        <v>145</v>
      </c>
      <c r="D4835" s="85" t="s">
        <v>10757</v>
      </c>
      <c r="E4835" s="85" t="s">
        <v>100</v>
      </c>
      <c r="F4835" s="85" t="s">
        <v>100</v>
      </c>
      <c r="G4835" s="85" t="s">
        <v>100</v>
      </c>
      <c r="H4835" s="86" t="s">
        <v>118</v>
      </c>
      <c r="I4835" s="86">
        <v>45761</v>
      </c>
      <c r="J4835" s="87">
        <v>1856580</v>
      </c>
    </row>
    <row r="4836" spans="1:10" ht="24" x14ac:dyDescent="0.3">
      <c r="A4836" s="84" t="s">
        <v>10758</v>
      </c>
      <c r="B4836" s="85" t="s">
        <v>145</v>
      </c>
      <c r="C4836" s="85" t="s">
        <v>145</v>
      </c>
      <c r="D4836" s="85" t="s">
        <v>10759</v>
      </c>
      <c r="E4836" s="85" t="s">
        <v>100</v>
      </c>
      <c r="F4836" s="85" t="s">
        <v>162</v>
      </c>
      <c r="G4836" s="85" t="s">
        <v>4311</v>
      </c>
      <c r="H4836" s="86" t="s">
        <v>118</v>
      </c>
      <c r="I4836" s="86">
        <v>45915</v>
      </c>
      <c r="J4836" s="87">
        <v>5872254.5099999998</v>
      </c>
    </row>
    <row r="4837" spans="1:10" ht="24" x14ac:dyDescent="0.3">
      <c r="A4837" s="84" t="s">
        <v>10760</v>
      </c>
      <c r="B4837" s="85" t="s">
        <v>145</v>
      </c>
      <c r="C4837" s="85" t="s">
        <v>145</v>
      </c>
      <c r="D4837" s="85" t="s">
        <v>10761</v>
      </c>
      <c r="E4837" s="85" t="s">
        <v>100</v>
      </c>
      <c r="F4837" s="85" t="s">
        <v>151</v>
      </c>
      <c r="G4837" s="85" t="s">
        <v>812</v>
      </c>
      <c r="H4837" s="86" t="s">
        <v>118</v>
      </c>
      <c r="I4837" s="86">
        <v>45916</v>
      </c>
      <c r="J4837" s="87">
        <v>2772211.9899999998</v>
      </c>
    </row>
    <row r="4838" spans="1:10" x14ac:dyDescent="0.3">
      <c r="A4838" s="84" t="s">
        <v>10762</v>
      </c>
      <c r="B4838" s="85" t="s">
        <v>145</v>
      </c>
      <c r="C4838" s="85" t="s">
        <v>145</v>
      </c>
      <c r="D4838" s="85" t="s">
        <v>10763</v>
      </c>
      <c r="E4838" s="85" t="s">
        <v>100</v>
      </c>
      <c r="F4838" s="85" t="s">
        <v>100</v>
      </c>
      <c r="G4838" s="85" t="s">
        <v>100</v>
      </c>
      <c r="H4838" s="86" t="s">
        <v>118</v>
      </c>
      <c r="I4838" s="86">
        <v>46008</v>
      </c>
      <c r="J4838" s="87">
        <v>898590</v>
      </c>
    </row>
    <row r="4839" spans="1:10" ht="24" x14ac:dyDescent="0.3">
      <c r="A4839" s="84" t="s">
        <v>10764</v>
      </c>
      <c r="B4839" s="85" t="s">
        <v>145</v>
      </c>
      <c r="C4839" s="85" t="s">
        <v>145</v>
      </c>
      <c r="D4839" s="85" t="s">
        <v>10765</v>
      </c>
      <c r="E4839" s="85" t="s">
        <v>100</v>
      </c>
      <c r="F4839" s="85" t="s">
        <v>158</v>
      </c>
      <c r="G4839" s="85" t="s">
        <v>2974</v>
      </c>
      <c r="H4839" s="86" t="s">
        <v>118</v>
      </c>
      <c r="I4839" s="86">
        <v>45369</v>
      </c>
      <c r="J4839" s="87">
        <v>4180524.5500000007</v>
      </c>
    </row>
    <row r="4840" spans="1:10" ht="24" x14ac:dyDescent="0.3">
      <c r="A4840" s="84" t="s">
        <v>10766</v>
      </c>
      <c r="B4840" s="85" t="s">
        <v>8796</v>
      </c>
      <c r="C4840" s="85" t="s">
        <v>142</v>
      </c>
      <c r="D4840" s="85" t="s">
        <v>10767</v>
      </c>
      <c r="E4840" s="85" t="s">
        <v>100</v>
      </c>
      <c r="F4840" s="85" t="s">
        <v>336</v>
      </c>
      <c r="G4840" s="85" t="s">
        <v>8798</v>
      </c>
      <c r="H4840" s="86" t="s">
        <v>118</v>
      </c>
      <c r="I4840" s="86">
        <v>45734</v>
      </c>
      <c r="J4840" s="87">
        <v>14918643.869999997</v>
      </c>
    </row>
    <row r="4841" spans="1:10" ht="36" x14ac:dyDescent="0.3">
      <c r="A4841" s="84" t="s">
        <v>10768</v>
      </c>
      <c r="B4841" s="85" t="s">
        <v>145</v>
      </c>
      <c r="C4841" s="85" t="s">
        <v>145</v>
      </c>
      <c r="D4841" s="85" t="s">
        <v>10769</v>
      </c>
      <c r="E4841" s="85" t="s">
        <v>100</v>
      </c>
      <c r="F4841" s="85" t="s">
        <v>100</v>
      </c>
      <c r="G4841" s="85" t="s">
        <v>100</v>
      </c>
      <c r="H4841" s="86" t="s">
        <v>118</v>
      </c>
      <c r="I4841" s="86">
        <v>45190</v>
      </c>
      <c r="J4841" s="87">
        <v>3329990</v>
      </c>
    </row>
    <row r="4842" spans="1:10" ht="24" x14ac:dyDescent="0.3">
      <c r="A4842" s="84" t="s">
        <v>10770</v>
      </c>
      <c r="B4842" s="85" t="s">
        <v>3382</v>
      </c>
      <c r="C4842" s="85" t="s">
        <v>3382</v>
      </c>
      <c r="D4842" s="85" t="s">
        <v>10771</v>
      </c>
      <c r="E4842" s="85" t="s">
        <v>100</v>
      </c>
      <c r="F4842" s="85" t="s">
        <v>158</v>
      </c>
      <c r="G4842" s="85" t="s">
        <v>385</v>
      </c>
      <c r="H4842" s="86" t="s">
        <v>118</v>
      </c>
      <c r="I4842" s="86">
        <v>45373</v>
      </c>
      <c r="J4842" s="87">
        <v>18394822.399999999</v>
      </c>
    </row>
    <row r="4843" spans="1:10" ht="36" x14ac:dyDescent="0.3">
      <c r="A4843" s="84" t="s">
        <v>10772</v>
      </c>
      <c r="B4843" s="85" t="s">
        <v>145</v>
      </c>
      <c r="C4843" s="85" t="s">
        <v>145</v>
      </c>
      <c r="D4843" s="85" t="s">
        <v>10773</v>
      </c>
      <c r="E4843" s="85" t="s">
        <v>100</v>
      </c>
      <c r="F4843" s="85" t="s">
        <v>162</v>
      </c>
      <c r="G4843" s="85" t="s">
        <v>1523</v>
      </c>
      <c r="H4843" s="86" t="s">
        <v>118</v>
      </c>
      <c r="I4843" s="86">
        <v>45008</v>
      </c>
      <c r="J4843" s="87">
        <v>3091596.6700000004</v>
      </c>
    </row>
    <row r="4844" spans="1:10" ht="24" x14ac:dyDescent="0.3">
      <c r="A4844" s="84" t="s">
        <v>10774</v>
      </c>
      <c r="B4844" s="85" t="s">
        <v>145</v>
      </c>
      <c r="C4844" s="85" t="s">
        <v>145</v>
      </c>
      <c r="D4844" s="85" t="s">
        <v>10775</v>
      </c>
      <c r="E4844" s="85" t="s">
        <v>100</v>
      </c>
      <c r="F4844" s="85" t="s">
        <v>100</v>
      </c>
      <c r="G4844" s="85" t="s">
        <v>100</v>
      </c>
      <c r="H4844" s="86" t="s">
        <v>118</v>
      </c>
      <c r="I4844" s="86">
        <v>45771</v>
      </c>
      <c r="J4844" s="87">
        <v>1635020</v>
      </c>
    </row>
    <row r="4845" spans="1:10" ht="24" x14ac:dyDescent="0.3">
      <c r="A4845" s="84" t="s">
        <v>10776</v>
      </c>
      <c r="B4845" s="85" t="s">
        <v>145</v>
      </c>
      <c r="C4845" s="85" t="s">
        <v>145</v>
      </c>
      <c r="D4845" s="85" t="s">
        <v>10777</v>
      </c>
      <c r="E4845" s="85" t="s">
        <v>10778</v>
      </c>
      <c r="F4845" s="85" t="s">
        <v>100</v>
      </c>
      <c r="G4845" s="85" t="s">
        <v>100</v>
      </c>
      <c r="H4845" s="86" t="s">
        <v>118</v>
      </c>
      <c r="I4845" s="86">
        <v>46106</v>
      </c>
      <c r="J4845" s="87">
        <v>1581472.96</v>
      </c>
    </row>
    <row r="4846" spans="1:10" ht="24" x14ac:dyDescent="0.3">
      <c r="A4846" s="84" t="s">
        <v>10779</v>
      </c>
      <c r="B4846" s="85" t="s">
        <v>4741</v>
      </c>
      <c r="C4846" s="85" t="s">
        <v>4741</v>
      </c>
      <c r="D4846" s="85" t="s">
        <v>10780</v>
      </c>
      <c r="E4846" s="85" t="s">
        <v>100</v>
      </c>
      <c r="F4846" s="85" t="s">
        <v>122</v>
      </c>
      <c r="G4846" s="85" t="s">
        <v>1554</v>
      </c>
      <c r="H4846" s="86" t="s">
        <v>118</v>
      </c>
      <c r="I4846" s="86">
        <v>46107</v>
      </c>
      <c r="J4846" s="87">
        <v>3234126.7</v>
      </c>
    </row>
    <row r="4847" spans="1:10" ht="36" x14ac:dyDescent="0.3">
      <c r="A4847" s="84" t="s">
        <v>10781</v>
      </c>
      <c r="B4847" s="85" t="s">
        <v>145</v>
      </c>
      <c r="C4847" s="85" t="s">
        <v>145</v>
      </c>
      <c r="D4847" s="85" t="s">
        <v>10782</v>
      </c>
      <c r="E4847" s="85" t="s">
        <v>9516</v>
      </c>
      <c r="F4847" s="85" t="s">
        <v>100</v>
      </c>
      <c r="G4847" s="85" t="s">
        <v>100</v>
      </c>
      <c r="H4847" s="86" t="s">
        <v>118</v>
      </c>
      <c r="I4847" s="86">
        <v>45745</v>
      </c>
      <c r="J4847" s="87">
        <v>1560000</v>
      </c>
    </row>
    <row r="4848" spans="1:10" ht="24" x14ac:dyDescent="0.3">
      <c r="A4848" s="84" t="s">
        <v>10783</v>
      </c>
      <c r="B4848" s="85" t="s">
        <v>145</v>
      </c>
      <c r="C4848" s="85" t="s">
        <v>145</v>
      </c>
      <c r="D4848" s="85" t="s">
        <v>10784</v>
      </c>
      <c r="E4848" s="85" t="s">
        <v>100</v>
      </c>
      <c r="F4848" s="85" t="s">
        <v>2132</v>
      </c>
      <c r="G4848" s="85" t="s">
        <v>10785</v>
      </c>
      <c r="H4848" s="86" t="s">
        <v>118</v>
      </c>
      <c r="I4848" s="86">
        <v>46112</v>
      </c>
      <c r="J4848" s="87">
        <v>401700</v>
      </c>
    </row>
    <row r="4849" spans="1:10" ht="36" x14ac:dyDescent="0.3">
      <c r="A4849" s="84" t="s">
        <v>10786</v>
      </c>
      <c r="B4849" s="85" t="s">
        <v>145</v>
      </c>
      <c r="C4849" s="85" t="s">
        <v>145</v>
      </c>
      <c r="D4849" s="85" t="s">
        <v>10787</v>
      </c>
      <c r="E4849" s="85" t="s">
        <v>100</v>
      </c>
      <c r="F4849" s="85" t="s">
        <v>122</v>
      </c>
      <c r="G4849" s="85" t="s">
        <v>583</v>
      </c>
      <c r="H4849" s="86" t="s">
        <v>118</v>
      </c>
      <c r="I4849" s="86">
        <v>45901</v>
      </c>
      <c r="J4849" s="87">
        <v>19039998.350000001</v>
      </c>
    </row>
    <row r="4850" spans="1:10" ht="36" x14ac:dyDescent="0.3">
      <c r="A4850" s="84" t="s">
        <v>10788</v>
      </c>
      <c r="B4850" s="85" t="s">
        <v>10789</v>
      </c>
      <c r="C4850" s="85" t="s">
        <v>10789</v>
      </c>
      <c r="D4850" s="85" t="s">
        <v>10790</v>
      </c>
      <c r="E4850" s="85" t="s">
        <v>10791</v>
      </c>
      <c r="F4850" s="85" t="s">
        <v>100</v>
      </c>
      <c r="G4850" s="85" t="s">
        <v>100</v>
      </c>
      <c r="H4850" s="86" t="s">
        <v>118</v>
      </c>
      <c r="I4850" s="86">
        <v>46113</v>
      </c>
      <c r="J4850" s="87">
        <v>4434873.49</v>
      </c>
    </row>
    <row r="4851" spans="1:10" ht="24" x14ac:dyDescent="0.3">
      <c r="A4851" s="84" t="s">
        <v>10792</v>
      </c>
      <c r="B4851" s="85" t="s">
        <v>145</v>
      </c>
      <c r="C4851" s="85" t="s">
        <v>145</v>
      </c>
      <c r="D4851" s="85" t="s">
        <v>10793</v>
      </c>
      <c r="E4851" s="85" t="s">
        <v>3097</v>
      </c>
      <c r="F4851" s="85" t="s">
        <v>100</v>
      </c>
      <c r="G4851" s="85" t="s">
        <v>100</v>
      </c>
      <c r="H4851" s="86" t="s">
        <v>118</v>
      </c>
      <c r="I4851" s="86">
        <v>45749</v>
      </c>
      <c r="J4851" s="87">
        <v>5994945.0600000005</v>
      </c>
    </row>
    <row r="4852" spans="1:10" x14ac:dyDescent="0.3">
      <c r="A4852" s="84" t="s">
        <v>10794</v>
      </c>
      <c r="B4852" s="85" t="s">
        <v>145</v>
      </c>
      <c r="C4852" s="85" t="s">
        <v>145</v>
      </c>
      <c r="D4852" s="85" t="s">
        <v>10795</v>
      </c>
      <c r="E4852" s="85" t="s">
        <v>8542</v>
      </c>
      <c r="F4852" s="85" t="s">
        <v>100</v>
      </c>
      <c r="G4852" s="85" t="s">
        <v>100</v>
      </c>
      <c r="H4852" s="86" t="s">
        <v>118</v>
      </c>
      <c r="I4852" s="86">
        <v>45932</v>
      </c>
      <c r="J4852" s="87">
        <v>23085130.990000002</v>
      </c>
    </row>
    <row r="4853" spans="1:10" ht="60" x14ac:dyDescent="0.3">
      <c r="A4853" s="84" t="s">
        <v>10796</v>
      </c>
      <c r="B4853" s="85" t="s">
        <v>145</v>
      </c>
      <c r="C4853" s="85" t="s">
        <v>145</v>
      </c>
      <c r="D4853" s="85" t="s">
        <v>10797</v>
      </c>
      <c r="E4853" s="85" t="s">
        <v>100</v>
      </c>
      <c r="F4853" s="85" t="s">
        <v>10798</v>
      </c>
      <c r="G4853" s="85" t="s">
        <v>10799</v>
      </c>
      <c r="H4853" s="86" t="s">
        <v>118</v>
      </c>
      <c r="I4853" s="86">
        <v>46114</v>
      </c>
      <c r="J4853" s="87">
        <v>2846914.7400000007</v>
      </c>
    </row>
    <row r="4854" spans="1:10" ht="24" x14ac:dyDescent="0.3">
      <c r="A4854" s="84" t="s">
        <v>10800</v>
      </c>
      <c r="B4854" s="85" t="s">
        <v>145</v>
      </c>
      <c r="C4854" s="85" t="s">
        <v>145</v>
      </c>
      <c r="D4854" s="85" t="s">
        <v>10801</v>
      </c>
      <c r="E4854" s="85" t="s">
        <v>100</v>
      </c>
      <c r="F4854" s="85" t="s">
        <v>100</v>
      </c>
      <c r="G4854" s="85" t="s">
        <v>100</v>
      </c>
      <c r="H4854" s="86" t="s">
        <v>118</v>
      </c>
      <c r="I4854" s="86">
        <v>45753</v>
      </c>
      <c r="J4854" s="87">
        <v>10492770</v>
      </c>
    </row>
    <row r="4855" spans="1:10" ht="24" x14ac:dyDescent="0.3">
      <c r="A4855" s="84" t="s">
        <v>10802</v>
      </c>
      <c r="B4855" s="85" t="s">
        <v>145</v>
      </c>
      <c r="C4855" s="85" t="s">
        <v>145</v>
      </c>
      <c r="D4855" s="85" t="s">
        <v>10803</v>
      </c>
      <c r="E4855" s="85" t="s">
        <v>100</v>
      </c>
      <c r="F4855" s="85" t="s">
        <v>196</v>
      </c>
      <c r="G4855" s="85" t="s">
        <v>5121</v>
      </c>
      <c r="H4855" s="86" t="s">
        <v>118</v>
      </c>
      <c r="I4855" s="86">
        <v>45754</v>
      </c>
      <c r="J4855" s="87">
        <v>2955187.5599999996</v>
      </c>
    </row>
    <row r="4856" spans="1:10" ht="24" x14ac:dyDescent="0.3">
      <c r="A4856" s="84" t="s">
        <v>10804</v>
      </c>
      <c r="B4856" s="85" t="s">
        <v>145</v>
      </c>
      <c r="C4856" s="85" t="s">
        <v>145</v>
      </c>
      <c r="D4856" s="85" t="s">
        <v>10805</v>
      </c>
      <c r="E4856" s="85" t="s">
        <v>100</v>
      </c>
      <c r="F4856" s="85" t="s">
        <v>225</v>
      </c>
      <c r="G4856" s="85" t="s">
        <v>226</v>
      </c>
      <c r="H4856" s="86" t="s">
        <v>118</v>
      </c>
      <c r="I4856" s="86">
        <v>45754</v>
      </c>
      <c r="J4856" s="87">
        <v>6282334.5500000007</v>
      </c>
    </row>
    <row r="4857" spans="1:10" ht="24" x14ac:dyDescent="0.3">
      <c r="A4857" s="84" t="s">
        <v>10806</v>
      </c>
      <c r="B4857" s="85" t="s">
        <v>145</v>
      </c>
      <c r="C4857" s="85" t="s">
        <v>145</v>
      </c>
      <c r="D4857" s="85" t="s">
        <v>10807</v>
      </c>
      <c r="E4857" s="85" t="s">
        <v>100</v>
      </c>
      <c r="F4857" s="85" t="s">
        <v>3482</v>
      </c>
      <c r="G4857" s="85" t="s">
        <v>3483</v>
      </c>
      <c r="H4857" s="86" t="s">
        <v>118</v>
      </c>
      <c r="I4857" s="86">
        <v>46120</v>
      </c>
      <c r="J4857" s="87">
        <v>3621318.18</v>
      </c>
    </row>
    <row r="4858" spans="1:10" ht="24" x14ac:dyDescent="0.3">
      <c r="A4858" s="84" t="s">
        <v>10808</v>
      </c>
      <c r="B4858" s="85" t="s">
        <v>145</v>
      </c>
      <c r="C4858" s="85" t="s">
        <v>145</v>
      </c>
      <c r="D4858" s="85" t="s">
        <v>10809</v>
      </c>
      <c r="E4858" s="85" t="s">
        <v>100</v>
      </c>
      <c r="F4858" s="85" t="s">
        <v>130</v>
      </c>
      <c r="G4858" s="85" t="s">
        <v>6152</v>
      </c>
      <c r="H4858" s="86" t="s">
        <v>118</v>
      </c>
      <c r="I4858" s="86">
        <v>46122</v>
      </c>
      <c r="J4858" s="87">
        <v>2093758.3299999998</v>
      </c>
    </row>
    <row r="4859" spans="1:10" ht="24" x14ac:dyDescent="0.3">
      <c r="A4859" s="84" t="s">
        <v>10810</v>
      </c>
      <c r="B4859" s="85" t="s">
        <v>145</v>
      </c>
      <c r="C4859" s="85" t="s">
        <v>145</v>
      </c>
      <c r="D4859" s="85" t="s">
        <v>10811</v>
      </c>
      <c r="E4859" s="85" t="s">
        <v>100</v>
      </c>
      <c r="F4859" s="85" t="s">
        <v>196</v>
      </c>
      <c r="G4859" s="85" t="s">
        <v>5121</v>
      </c>
      <c r="H4859" s="86" t="s">
        <v>118</v>
      </c>
      <c r="I4859" s="86">
        <v>45940</v>
      </c>
      <c r="J4859" s="87">
        <v>2767575.3799999994</v>
      </c>
    </row>
    <row r="4860" spans="1:10" ht="24" x14ac:dyDescent="0.3">
      <c r="A4860" s="84" t="s">
        <v>10812</v>
      </c>
      <c r="B4860" s="85" t="s">
        <v>1088</v>
      </c>
      <c r="C4860" s="85" t="s">
        <v>145</v>
      </c>
      <c r="D4860" s="85" t="s">
        <v>10813</v>
      </c>
      <c r="E4860" s="85" t="s">
        <v>100</v>
      </c>
      <c r="F4860" s="85" t="s">
        <v>135</v>
      </c>
      <c r="G4860" s="85" t="s">
        <v>136</v>
      </c>
      <c r="H4860" s="86" t="s">
        <v>118</v>
      </c>
      <c r="I4860" s="86">
        <v>46064</v>
      </c>
      <c r="J4860" s="87">
        <v>72261848.530000001</v>
      </c>
    </row>
    <row r="4861" spans="1:10" ht="36" x14ac:dyDescent="0.3">
      <c r="A4861" s="84" t="s">
        <v>10814</v>
      </c>
      <c r="B4861" s="85" t="s">
        <v>145</v>
      </c>
      <c r="C4861" s="85" t="s">
        <v>145</v>
      </c>
      <c r="D4861" s="85" t="s">
        <v>10815</v>
      </c>
      <c r="E4861" s="85" t="s">
        <v>100</v>
      </c>
      <c r="F4861" s="85" t="s">
        <v>420</v>
      </c>
      <c r="G4861" s="85" t="s">
        <v>7458</v>
      </c>
      <c r="H4861" s="86" t="s">
        <v>118</v>
      </c>
      <c r="I4861" s="86">
        <v>45758</v>
      </c>
      <c r="J4861" s="87">
        <v>1855196.04</v>
      </c>
    </row>
    <row r="4862" spans="1:10" ht="24" x14ac:dyDescent="0.3">
      <c r="A4862" s="84" t="s">
        <v>10816</v>
      </c>
      <c r="B4862" s="85" t="s">
        <v>145</v>
      </c>
      <c r="C4862" s="85" t="s">
        <v>145</v>
      </c>
      <c r="D4862" s="85" t="s">
        <v>10817</v>
      </c>
      <c r="E4862" s="85" t="s">
        <v>100</v>
      </c>
      <c r="F4862" s="85" t="s">
        <v>10818</v>
      </c>
      <c r="G4862" s="85" t="s">
        <v>10819</v>
      </c>
      <c r="H4862" s="86" t="s">
        <v>118</v>
      </c>
      <c r="I4862" s="86">
        <v>45758</v>
      </c>
      <c r="J4862" s="87">
        <v>17195959.799999997</v>
      </c>
    </row>
    <row r="4863" spans="1:10" ht="24" x14ac:dyDescent="0.3">
      <c r="A4863" s="84" t="s">
        <v>10820</v>
      </c>
      <c r="B4863" s="85" t="s">
        <v>145</v>
      </c>
      <c r="C4863" s="85" t="s">
        <v>145</v>
      </c>
      <c r="D4863" s="85" t="s">
        <v>10821</v>
      </c>
      <c r="E4863" s="85" t="s">
        <v>100</v>
      </c>
      <c r="F4863" s="85" t="s">
        <v>162</v>
      </c>
      <c r="G4863" s="85" t="s">
        <v>1207</v>
      </c>
      <c r="H4863" s="86" t="s">
        <v>118</v>
      </c>
      <c r="I4863" s="86">
        <v>45029</v>
      </c>
      <c r="J4863" s="87">
        <v>10242851.609999999</v>
      </c>
    </row>
    <row r="4864" spans="1:10" ht="36" x14ac:dyDescent="0.3">
      <c r="A4864" s="84" t="s">
        <v>10822</v>
      </c>
      <c r="B4864" s="85" t="s">
        <v>145</v>
      </c>
      <c r="C4864" s="85" t="s">
        <v>145</v>
      </c>
      <c r="D4864" s="85" t="s">
        <v>10823</v>
      </c>
      <c r="E4864" s="85" t="s">
        <v>100</v>
      </c>
      <c r="F4864" s="85" t="s">
        <v>10235</v>
      </c>
      <c r="G4864" s="85" t="s">
        <v>10236</v>
      </c>
      <c r="H4864" s="86" t="s">
        <v>118</v>
      </c>
      <c r="I4864" s="86">
        <v>46125</v>
      </c>
      <c r="J4864" s="87">
        <v>5717211.9500000011</v>
      </c>
    </row>
    <row r="4865" spans="1:10" ht="24" x14ac:dyDescent="0.3">
      <c r="A4865" s="84" t="s">
        <v>10824</v>
      </c>
      <c r="B4865" s="85" t="s">
        <v>145</v>
      </c>
      <c r="C4865" s="85" t="s">
        <v>145</v>
      </c>
      <c r="D4865" s="85" t="s">
        <v>10825</v>
      </c>
      <c r="E4865" s="85" t="s">
        <v>100</v>
      </c>
      <c r="F4865" s="85" t="s">
        <v>100</v>
      </c>
      <c r="G4865" s="85" t="s">
        <v>100</v>
      </c>
      <c r="H4865" s="86" t="s">
        <v>118</v>
      </c>
      <c r="I4865" s="86">
        <v>45156</v>
      </c>
      <c r="J4865" s="87">
        <v>1626920</v>
      </c>
    </row>
    <row r="4866" spans="1:10" x14ac:dyDescent="0.3">
      <c r="A4866" s="84" t="s">
        <v>10826</v>
      </c>
      <c r="B4866" s="85" t="s">
        <v>145</v>
      </c>
      <c r="C4866" s="85" t="s">
        <v>145</v>
      </c>
      <c r="D4866" s="85" t="s">
        <v>10827</v>
      </c>
      <c r="E4866" s="85" t="s">
        <v>100</v>
      </c>
      <c r="F4866" s="85" t="s">
        <v>100</v>
      </c>
      <c r="G4866" s="85" t="s">
        <v>100</v>
      </c>
      <c r="H4866" s="86" t="s">
        <v>118</v>
      </c>
      <c r="I4866" s="86">
        <v>45583</v>
      </c>
      <c r="J4866" s="87">
        <v>862400</v>
      </c>
    </row>
    <row r="4867" spans="1:10" ht="36" x14ac:dyDescent="0.3">
      <c r="A4867" s="84" t="s">
        <v>10828</v>
      </c>
      <c r="B4867" s="85" t="s">
        <v>145</v>
      </c>
      <c r="C4867" s="85" t="s">
        <v>145</v>
      </c>
      <c r="D4867" s="85" t="s">
        <v>10829</v>
      </c>
      <c r="E4867" s="85" t="s">
        <v>100</v>
      </c>
      <c r="F4867" s="85" t="s">
        <v>100</v>
      </c>
      <c r="G4867" s="85" t="s">
        <v>100</v>
      </c>
      <c r="H4867" s="86" t="s">
        <v>118</v>
      </c>
      <c r="I4867" s="86">
        <v>45614</v>
      </c>
      <c r="J4867" s="87">
        <v>8700426.0599999987</v>
      </c>
    </row>
    <row r="4868" spans="1:10" ht="24" x14ac:dyDescent="0.3">
      <c r="A4868" s="84" t="s">
        <v>10830</v>
      </c>
      <c r="B4868" s="85" t="s">
        <v>145</v>
      </c>
      <c r="C4868" s="85" t="s">
        <v>145</v>
      </c>
      <c r="D4868" s="85" t="s">
        <v>10831</v>
      </c>
      <c r="E4868" s="85" t="s">
        <v>100</v>
      </c>
      <c r="F4868" s="85" t="s">
        <v>130</v>
      </c>
      <c r="G4868" s="85" t="s">
        <v>305</v>
      </c>
      <c r="H4868" s="86" t="s">
        <v>118</v>
      </c>
      <c r="I4868" s="86">
        <v>45401</v>
      </c>
      <c r="J4868" s="87">
        <v>11448588.779999999</v>
      </c>
    </row>
    <row r="4869" spans="1:10" ht="24" x14ac:dyDescent="0.3">
      <c r="A4869" s="84" t="s">
        <v>10832</v>
      </c>
      <c r="B4869" s="85" t="s">
        <v>145</v>
      </c>
      <c r="C4869" s="85" t="s">
        <v>145</v>
      </c>
      <c r="D4869" s="85" t="s">
        <v>10833</v>
      </c>
      <c r="E4869" s="85" t="s">
        <v>100</v>
      </c>
      <c r="F4869" s="85" t="s">
        <v>10834</v>
      </c>
      <c r="G4869" s="85" t="s">
        <v>10835</v>
      </c>
      <c r="H4869" s="86" t="s">
        <v>118</v>
      </c>
      <c r="I4869" s="86">
        <v>45953</v>
      </c>
      <c r="J4869" s="87">
        <v>3411467.16</v>
      </c>
    </row>
    <row r="4870" spans="1:10" x14ac:dyDescent="0.3">
      <c r="A4870" s="84" t="s">
        <v>10836</v>
      </c>
      <c r="B4870" s="85" t="s">
        <v>145</v>
      </c>
      <c r="C4870" s="85" t="s">
        <v>145</v>
      </c>
      <c r="D4870" s="85" t="s">
        <v>10837</v>
      </c>
      <c r="E4870" s="85" t="s">
        <v>100</v>
      </c>
      <c r="F4870" s="85" t="s">
        <v>100</v>
      </c>
      <c r="G4870" s="85" t="s">
        <v>100</v>
      </c>
      <c r="H4870" s="86" t="s">
        <v>118</v>
      </c>
      <c r="I4870" s="86">
        <v>45315</v>
      </c>
      <c r="J4870" s="87">
        <v>1314270</v>
      </c>
    </row>
    <row r="4871" spans="1:10" ht="24" x14ac:dyDescent="0.3">
      <c r="A4871" s="84" t="s">
        <v>10838</v>
      </c>
      <c r="B4871" s="85" t="s">
        <v>145</v>
      </c>
      <c r="C4871" s="85" t="s">
        <v>145</v>
      </c>
      <c r="D4871" s="85" t="s">
        <v>10839</v>
      </c>
      <c r="E4871" s="85" t="s">
        <v>100</v>
      </c>
      <c r="F4871" s="85" t="s">
        <v>314</v>
      </c>
      <c r="G4871" s="85" t="s">
        <v>675</v>
      </c>
      <c r="H4871" s="86" t="s">
        <v>118</v>
      </c>
      <c r="I4871" s="86">
        <v>45407</v>
      </c>
      <c r="J4871" s="87">
        <v>7505348.2700000005</v>
      </c>
    </row>
    <row r="4872" spans="1:10" x14ac:dyDescent="0.3">
      <c r="A4872" s="84" t="s">
        <v>10840</v>
      </c>
      <c r="B4872" s="85" t="s">
        <v>145</v>
      </c>
      <c r="C4872" s="85" t="s">
        <v>145</v>
      </c>
      <c r="D4872" s="85" t="s">
        <v>10841</v>
      </c>
      <c r="E4872" s="85" t="s">
        <v>100</v>
      </c>
      <c r="F4872" s="85" t="s">
        <v>100</v>
      </c>
      <c r="G4872" s="85" t="s">
        <v>100</v>
      </c>
      <c r="H4872" s="86" t="s">
        <v>118</v>
      </c>
      <c r="I4872" s="86">
        <v>45560</v>
      </c>
      <c r="J4872" s="87">
        <v>4477600</v>
      </c>
    </row>
    <row r="4873" spans="1:10" x14ac:dyDescent="0.3">
      <c r="A4873" s="84" t="s">
        <v>10842</v>
      </c>
      <c r="B4873" s="85" t="s">
        <v>145</v>
      </c>
      <c r="C4873" s="85" t="s">
        <v>145</v>
      </c>
      <c r="D4873" s="85" t="s">
        <v>7391</v>
      </c>
      <c r="E4873" s="85" t="s">
        <v>100</v>
      </c>
      <c r="F4873" s="85" t="s">
        <v>100</v>
      </c>
      <c r="G4873" s="85" t="s">
        <v>100</v>
      </c>
      <c r="H4873" s="86" t="s">
        <v>118</v>
      </c>
      <c r="I4873" s="86">
        <v>45226</v>
      </c>
      <c r="J4873" s="87">
        <v>6812920</v>
      </c>
    </row>
    <row r="4874" spans="1:10" ht="24" x14ac:dyDescent="0.3">
      <c r="A4874" s="84" t="s">
        <v>10843</v>
      </c>
      <c r="B4874" s="85" t="s">
        <v>145</v>
      </c>
      <c r="C4874" s="85" t="s">
        <v>145</v>
      </c>
      <c r="D4874" s="85" t="s">
        <v>10844</v>
      </c>
      <c r="E4874" s="85" t="s">
        <v>100</v>
      </c>
      <c r="F4874" s="85" t="s">
        <v>662</v>
      </c>
      <c r="G4874" s="85" t="s">
        <v>827</v>
      </c>
      <c r="H4874" s="86" t="s">
        <v>118</v>
      </c>
      <c r="I4874" s="86">
        <v>45775</v>
      </c>
      <c r="J4874" s="87">
        <v>9131285.129999999</v>
      </c>
    </row>
    <row r="4875" spans="1:10" ht="48" x14ac:dyDescent="0.3">
      <c r="A4875" s="84" t="s">
        <v>10845</v>
      </c>
      <c r="B4875" s="85" t="s">
        <v>4453</v>
      </c>
      <c r="C4875" s="85" t="s">
        <v>4453</v>
      </c>
      <c r="D4875" s="85" t="s">
        <v>10846</v>
      </c>
      <c r="E4875" s="85" t="s">
        <v>100</v>
      </c>
      <c r="F4875" s="85" t="s">
        <v>218</v>
      </c>
      <c r="G4875" s="85" t="s">
        <v>1014</v>
      </c>
      <c r="H4875" s="86" t="s">
        <v>118</v>
      </c>
      <c r="I4875" s="86">
        <v>45775</v>
      </c>
      <c r="J4875" s="87">
        <v>6850256.7700000005</v>
      </c>
    </row>
    <row r="4876" spans="1:10" ht="48" x14ac:dyDescent="0.3">
      <c r="A4876" s="84" t="s">
        <v>10847</v>
      </c>
      <c r="B4876" s="85" t="s">
        <v>4453</v>
      </c>
      <c r="C4876" s="85" t="s">
        <v>4453</v>
      </c>
      <c r="D4876" s="85" t="s">
        <v>10848</v>
      </c>
      <c r="E4876" s="85" t="s">
        <v>4689</v>
      </c>
      <c r="F4876" s="85" t="s">
        <v>100</v>
      </c>
      <c r="G4876" s="85" t="s">
        <v>100</v>
      </c>
      <c r="H4876" s="86" t="s">
        <v>118</v>
      </c>
      <c r="I4876" s="86">
        <v>45775</v>
      </c>
      <c r="J4876" s="87">
        <v>5612375.6000000015</v>
      </c>
    </row>
    <row r="4877" spans="1:10" ht="24" x14ac:dyDescent="0.3">
      <c r="A4877" s="84" t="s">
        <v>10849</v>
      </c>
      <c r="B4877" s="85" t="s">
        <v>4453</v>
      </c>
      <c r="C4877" s="85" t="s">
        <v>4453</v>
      </c>
      <c r="D4877" s="85" t="s">
        <v>10850</v>
      </c>
      <c r="E4877" s="85" t="s">
        <v>100</v>
      </c>
      <c r="F4877" s="85" t="s">
        <v>218</v>
      </c>
      <c r="G4877" s="85" t="s">
        <v>1014</v>
      </c>
      <c r="H4877" s="86" t="s">
        <v>118</v>
      </c>
      <c r="I4877" s="86">
        <v>45775</v>
      </c>
      <c r="J4877" s="87">
        <v>5926294.9100000011</v>
      </c>
    </row>
    <row r="4878" spans="1:10" ht="24" x14ac:dyDescent="0.3">
      <c r="A4878" s="84" t="s">
        <v>10851</v>
      </c>
      <c r="B4878" s="85" t="s">
        <v>145</v>
      </c>
      <c r="C4878" s="85" t="s">
        <v>145</v>
      </c>
      <c r="D4878" s="85" t="s">
        <v>10852</v>
      </c>
      <c r="E4878" s="85" t="s">
        <v>100</v>
      </c>
      <c r="F4878" s="85" t="s">
        <v>817</v>
      </c>
      <c r="G4878" s="85" t="s">
        <v>2472</v>
      </c>
      <c r="H4878" s="86" t="s">
        <v>118</v>
      </c>
      <c r="I4878" s="86">
        <v>46140</v>
      </c>
      <c r="J4878" s="87">
        <v>5561026.9900000012</v>
      </c>
    </row>
    <row r="4879" spans="1:10" ht="24" x14ac:dyDescent="0.3">
      <c r="A4879" s="84" t="s">
        <v>10853</v>
      </c>
      <c r="B4879" s="85" t="s">
        <v>145</v>
      </c>
      <c r="C4879" s="85" t="s">
        <v>145</v>
      </c>
      <c r="D4879" s="85" t="s">
        <v>10854</v>
      </c>
      <c r="E4879" s="85" t="s">
        <v>100</v>
      </c>
      <c r="F4879" s="85" t="s">
        <v>853</v>
      </c>
      <c r="G4879" s="85" t="s">
        <v>3142</v>
      </c>
      <c r="H4879" s="86" t="s">
        <v>118</v>
      </c>
      <c r="I4879" s="86">
        <v>45776</v>
      </c>
      <c r="J4879" s="87">
        <v>4924337.6900000004</v>
      </c>
    </row>
    <row r="4880" spans="1:10" ht="24" x14ac:dyDescent="0.3">
      <c r="A4880" s="84" t="s">
        <v>10855</v>
      </c>
      <c r="B4880" s="85" t="s">
        <v>8742</v>
      </c>
      <c r="C4880" s="85" t="s">
        <v>8742</v>
      </c>
      <c r="D4880" s="85" t="s">
        <v>10856</v>
      </c>
      <c r="E4880" s="85" t="s">
        <v>100</v>
      </c>
      <c r="F4880" s="85" t="s">
        <v>158</v>
      </c>
      <c r="G4880" s="85" t="s">
        <v>385</v>
      </c>
      <c r="H4880" s="86" t="s">
        <v>118</v>
      </c>
      <c r="I4880" s="86">
        <v>45776</v>
      </c>
      <c r="J4880" s="87">
        <v>10007765.369999999</v>
      </c>
    </row>
    <row r="4881" spans="1:10" ht="24" x14ac:dyDescent="0.3">
      <c r="A4881" s="84" t="s">
        <v>10857</v>
      </c>
      <c r="B4881" s="85" t="s">
        <v>145</v>
      </c>
      <c r="C4881" s="85" t="s">
        <v>145</v>
      </c>
      <c r="D4881" s="85" t="s">
        <v>10858</v>
      </c>
      <c r="E4881" s="85" t="s">
        <v>100</v>
      </c>
      <c r="F4881" s="85" t="s">
        <v>336</v>
      </c>
      <c r="G4881" s="85" t="s">
        <v>337</v>
      </c>
      <c r="H4881" s="86" t="s">
        <v>118</v>
      </c>
      <c r="I4881" s="86">
        <v>45412</v>
      </c>
      <c r="J4881" s="87">
        <v>41730210.460000008</v>
      </c>
    </row>
    <row r="4882" spans="1:10" ht="24" x14ac:dyDescent="0.3">
      <c r="A4882" s="84" t="s">
        <v>10859</v>
      </c>
      <c r="B4882" s="85" t="s">
        <v>145</v>
      </c>
      <c r="C4882" s="85" t="s">
        <v>145</v>
      </c>
      <c r="D4882" s="85" t="s">
        <v>10860</v>
      </c>
      <c r="E4882" s="85" t="s">
        <v>100</v>
      </c>
      <c r="F4882" s="85" t="s">
        <v>207</v>
      </c>
      <c r="G4882" s="85" t="s">
        <v>208</v>
      </c>
      <c r="H4882" s="86" t="s">
        <v>118</v>
      </c>
      <c r="I4882" s="86">
        <v>45595</v>
      </c>
      <c r="J4882" s="87">
        <v>3568336.9499999997</v>
      </c>
    </row>
    <row r="4883" spans="1:10" x14ac:dyDescent="0.3">
      <c r="A4883" s="84" t="s">
        <v>10861</v>
      </c>
      <c r="B4883" s="85" t="s">
        <v>145</v>
      </c>
      <c r="C4883" s="85" t="s">
        <v>145</v>
      </c>
      <c r="D4883" s="85" t="s">
        <v>10862</v>
      </c>
      <c r="E4883" s="85" t="s">
        <v>100</v>
      </c>
      <c r="F4883" s="85" t="s">
        <v>100</v>
      </c>
      <c r="G4883" s="85" t="s">
        <v>100</v>
      </c>
      <c r="H4883" s="86" t="s">
        <v>118</v>
      </c>
      <c r="I4883" s="86">
        <v>45868</v>
      </c>
      <c r="J4883" s="87">
        <v>1015580</v>
      </c>
    </row>
    <row r="4884" spans="1:10" ht="24" x14ac:dyDescent="0.3">
      <c r="A4884" s="84" t="s">
        <v>10863</v>
      </c>
      <c r="B4884" s="85" t="s">
        <v>8742</v>
      </c>
      <c r="C4884" s="85" t="s">
        <v>8742</v>
      </c>
      <c r="D4884" s="85" t="s">
        <v>10864</v>
      </c>
      <c r="E4884" s="85" t="s">
        <v>100</v>
      </c>
      <c r="F4884" s="85" t="s">
        <v>130</v>
      </c>
      <c r="G4884" s="85" t="s">
        <v>6418</v>
      </c>
      <c r="H4884" s="86" t="s">
        <v>118</v>
      </c>
      <c r="I4884" s="86">
        <v>45778</v>
      </c>
      <c r="J4884" s="87">
        <v>8734962.5500000007</v>
      </c>
    </row>
    <row r="4885" spans="1:10" ht="24" x14ac:dyDescent="0.3">
      <c r="A4885" s="84" t="s">
        <v>10865</v>
      </c>
      <c r="B4885" s="85" t="s">
        <v>145</v>
      </c>
      <c r="C4885" s="85" t="s">
        <v>145</v>
      </c>
      <c r="D4885" s="85" t="s">
        <v>10866</v>
      </c>
      <c r="E4885" s="85" t="s">
        <v>100</v>
      </c>
      <c r="F4885" s="85" t="s">
        <v>100</v>
      </c>
      <c r="G4885" s="85" t="s">
        <v>100</v>
      </c>
      <c r="H4885" s="86" t="s">
        <v>118</v>
      </c>
      <c r="I4885" s="86">
        <v>45839</v>
      </c>
      <c r="J4885" s="87">
        <v>1997300</v>
      </c>
    </row>
    <row r="4886" spans="1:10" x14ac:dyDescent="0.3">
      <c r="A4886" s="84" t="s">
        <v>10867</v>
      </c>
      <c r="B4886" s="85" t="s">
        <v>145</v>
      </c>
      <c r="C4886" s="85" t="s">
        <v>145</v>
      </c>
      <c r="D4886" s="85" t="s">
        <v>10868</v>
      </c>
      <c r="E4886" s="85" t="s">
        <v>100</v>
      </c>
      <c r="F4886" s="85" t="s">
        <v>100</v>
      </c>
      <c r="G4886" s="85" t="s">
        <v>100</v>
      </c>
      <c r="H4886" s="86" t="s">
        <v>118</v>
      </c>
      <c r="I4886" s="86">
        <v>45386</v>
      </c>
      <c r="J4886" s="87">
        <v>3481470</v>
      </c>
    </row>
    <row r="4887" spans="1:10" ht="24" x14ac:dyDescent="0.3">
      <c r="A4887" s="84" t="s">
        <v>10869</v>
      </c>
      <c r="B4887" s="85" t="s">
        <v>145</v>
      </c>
      <c r="C4887" s="85" t="s">
        <v>145</v>
      </c>
      <c r="D4887" s="85" t="s">
        <v>10870</v>
      </c>
      <c r="E4887" s="85" t="s">
        <v>100</v>
      </c>
      <c r="F4887" s="85" t="s">
        <v>577</v>
      </c>
      <c r="G4887" s="85" t="s">
        <v>1181</v>
      </c>
      <c r="H4887" s="86" t="s">
        <v>118</v>
      </c>
      <c r="I4887" s="86">
        <v>45965</v>
      </c>
      <c r="J4887" s="87">
        <v>4043141.1500000008</v>
      </c>
    </row>
    <row r="4888" spans="1:10" x14ac:dyDescent="0.3">
      <c r="A4888" s="84" t="s">
        <v>10871</v>
      </c>
      <c r="B4888" s="85" t="s">
        <v>145</v>
      </c>
      <c r="C4888" s="85" t="s">
        <v>145</v>
      </c>
      <c r="D4888" s="85" t="s">
        <v>10872</v>
      </c>
      <c r="E4888" s="85" t="s">
        <v>100</v>
      </c>
      <c r="F4888" s="85" t="s">
        <v>100</v>
      </c>
      <c r="G4888" s="85" t="s">
        <v>100</v>
      </c>
      <c r="H4888" s="86" t="s">
        <v>118</v>
      </c>
      <c r="I4888" s="86">
        <v>45082</v>
      </c>
      <c r="J4888" s="87">
        <v>1823400</v>
      </c>
    </row>
    <row r="4889" spans="1:10" ht="36" x14ac:dyDescent="0.3">
      <c r="A4889" s="84" t="s">
        <v>10873</v>
      </c>
      <c r="B4889" s="85" t="s">
        <v>145</v>
      </c>
      <c r="C4889" s="85" t="s">
        <v>145</v>
      </c>
      <c r="D4889" s="85" t="s">
        <v>10874</v>
      </c>
      <c r="E4889" s="85" t="s">
        <v>100</v>
      </c>
      <c r="F4889" s="85" t="s">
        <v>162</v>
      </c>
      <c r="G4889" s="85" t="s">
        <v>4311</v>
      </c>
      <c r="H4889" s="86" t="s">
        <v>118</v>
      </c>
      <c r="I4889" s="86">
        <v>45782</v>
      </c>
      <c r="J4889" s="87">
        <v>17239946.520000007</v>
      </c>
    </row>
    <row r="4890" spans="1:10" ht="24" x14ac:dyDescent="0.3">
      <c r="A4890" s="84" t="s">
        <v>10875</v>
      </c>
      <c r="B4890" s="85" t="s">
        <v>145</v>
      </c>
      <c r="C4890" s="85" t="s">
        <v>145</v>
      </c>
      <c r="D4890" s="85" t="s">
        <v>10876</v>
      </c>
      <c r="E4890" s="85" t="s">
        <v>100</v>
      </c>
      <c r="F4890" s="85" t="s">
        <v>130</v>
      </c>
      <c r="G4890" s="85" t="s">
        <v>1204</v>
      </c>
      <c r="H4890" s="86" t="s">
        <v>118</v>
      </c>
      <c r="I4890" s="86">
        <v>45968</v>
      </c>
      <c r="J4890" s="87">
        <v>7001404.71</v>
      </c>
    </row>
    <row r="4891" spans="1:10" ht="36" x14ac:dyDescent="0.3">
      <c r="A4891" s="84" t="s">
        <v>10877</v>
      </c>
      <c r="B4891" s="85" t="s">
        <v>145</v>
      </c>
      <c r="C4891" s="85" t="s">
        <v>145</v>
      </c>
      <c r="D4891" s="85" t="s">
        <v>10878</v>
      </c>
      <c r="E4891" s="85" t="s">
        <v>10879</v>
      </c>
      <c r="F4891" s="85" t="s">
        <v>100</v>
      </c>
      <c r="G4891" s="85" t="s">
        <v>100</v>
      </c>
      <c r="H4891" s="86" t="s">
        <v>118</v>
      </c>
      <c r="I4891" s="86">
        <v>45785</v>
      </c>
      <c r="J4891" s="87">
        <v>6112624.25</v>
      </c>
    </row>
    <row r="4892" spans="1:10" ht="36" x14ac:dyDescent="0.3">
      <c r="A4892" s="84" t="s">
        <v>10880</v>
      </c>
      <c r="B4892" s="85" t="s">
        <v>115</v>
      </c>
      <c r="C4892" s="85" t="s">
        <v>115</v>
      </c>
      <c r="D4892" s="85" t="s">
        <v>10881</v>
      </c>
      <c r="E4892" s="85" t="s">
        <v>100</v>
      </c>
      <c r="F4892" s="85" t="s">
        <v>122</v>
      </c>
      <c r="G4892" s="85" t="s">
        <v>123</v>
      </c>
      <c r="H4892" s="86" t="s">
        <v>118</v>
      </c>
      <c r="I4892" s="86">
        <v>45785</v>
      </c>
      <c r="J4892" s="87">
        <v>7301184.2600000007</v>
      </c>
    </row>
    <row r="4893" spans="1:10" ht="36" x14ac:dyDescent="0.3">
      <c r="A4893" s="84" t="s">
        <v>10882</v>
      </c>
      <c r="B4893" s="85" t="s">
        <v>145</v>
      </c>
      <c r="C4893" s="85" t="s">
        <v>145</v>
      </c>
      <c r="D4893" s="85" t="s">
        <v>10883</v>
      </c>
      <c r="E4893" s="85" t="s">
        <v>100</v>
      </c>
      <c r="F4893" s="85" t="s">
        <v>1351</v>
      </c>
      <c r="G4893" s="85" t="s">
        <v>3700</v>
      </c>
      <c r="H4893" s="86" t="s">
        <v>118</v>
      </c>
      <c r="I4893" s="86">
        <v>45971</v>
      </c>
      <c r="J4893" s="87">
        <v>3750882.77</v>
      </c>
    </row>
    <row r="4894" spans="1:10" x14ac:dyDescent="0.3">
      <c r="A4894" s="84" t="s">
        <v>10884</v>
      </c>
      <c r="B4894" s="85" t="s">
        <v>145</v>
      </c>
      <c r="C4894" s="85" t="s">
        <v>145</v>
      </c>
      <c r="D4894" s="85" t="s">
        <v>10885</v>
      </c>
      <c r="E4894" s="85" t="s">
        <v>100</v>
      </c>
      <c r="F4894" s="85" t="s">
        <v>100</v>
      </c>
      <c r="G4894" s="85" t="s">
        <v>100</v>
      </c>
      <c r="H4894" s="86" t="s">
        <v>118</v>
      </c>
      <c r="I4894" s="86">
        <v>45057</v>
      </c>
      <c r="J4894" s="87">
        <v>2803350</v>
      </c>
    </row>
    <row r="4895" spans="1:10" ht="24" x14ac:dyDescent="0.3">
      <c r="A4895" s="84" t="s">
        <v>10886</v>
      </c>
      <c r="B4895" s="85" t="s">
        <v>9896</v>
      </c>
      <c r="C4895" s="85" t="s">
        <v>9063</v>
      </c>
      <c r="D4895" s="85" t="s">
        <v>10887</v>
      </c>
      <c r="E4895" s="85" t="s">
        <v>100</v>
      </c>
      <c r="F4895" s="85" t="s">
        <v>196</v>
      </c>
      <c r="G4895" s="85" t="s">
        <v>3165</v>
      </c>
      <c r="H4895" s="86" t="s">
        <v>118</v>
      </c>
      <c r="I4895" s="86">
        <v>45974</v>
      </c>
      <c r="J4895" s="87">
        <v>9692442.3500000052</v>
      </c>
    </row>
    <row r="4896" spans="1:10" ht="48" x14ac:dyDescent="0.3">
      <c r="A4896" s="84" t="s">
        <v>10888</v>
      </c>
      <c r="B4896" s="85" t="s">
        <v>188</v>
      </c>
      <c r="C4896" s="85" t="s">
        <v>188</v>
      </c>
      <c r="D4896" s="85" t="s">
        <v>10889</v>
      </c>
      <c r="E4896" s="85" t="s">
        <v>100</v>
      </c>
      <c r="F4896" s="85" t="s">
        <v>162</v>
      </c>
      <c r="G4896" s="85" t="s">
        <v>163</v>
      </c>
      <c r="H4896" s="86" t="s">
        <v>118</v>
      </c>
      <c r="I4896" s="86">
        <v>45426</v>
      </c>
      <c r="J4896" s="87">
        <v>30127521.41</v>
      </c>
    </row>
    <row r="4897" spans="1:10" ht="36" x14ac:dyDescent="0.3">
      <c r="A4897" s="84" t="s">
        <v>10890</v>
      </c>
      <c r="B4897" s="85" t="s">
        <v>4453</v>
      </c>
      <c r="C4897" s="85" t="s">
        <v>4453</v>
      </c>
      <c r="D4897" s="85" t="s">
        <v>10891</v>
      </c>
      <c r="E4897" s="85" t="s">
        <v>100</v>
      </c>
      <c r="F4897" s="85" t="s">
        <v>162</v>
      </c>
      <c r="G4897" s="85" t="s">
        <v>4311</v>
      </c>
      <c r="H4897" s="86" t="s">
        <v>118</v>
      </c>
      <c r="I4897" s="86">
        <v>45791</v>
      </c>
      <c r="J4897" s="87">
        <v>9106253.4800000004</v>
      </c>
    </row>
    <row r="4898" spans="1:10" ht="24" x14ac:dyDescent="0.3">
      <c r="A4898" s="84" t="s">
        <v>10892</v>
      </c>
      <c r="B4898" s="85" t="s">
        <v>145</v>
      </c>
      <c r="C4898" s="85" t="s">
        <v>145</v>
      </c>
      <c r="D4898" s="85" t="s">
        <v>10893</v>
      </c>
      <c r="E4898" s="85" t="s">
        <v>100</v>
      </c>
      <c r="F4898" s="85" t="s">
        <v>100</v>
      </c>
      <c r="G4898" s="85" t="s">
        <v>100</v>
      </c>
      <c r="H4898" s="86" t="s">
        <v>118</v>
      </c>
      <c r="I4898" s="86">
        <v>45366</v>
      </c>
      <c r="J4898" s="87">
        <v>4014340</v>
      </c>
    </row>
    <row r="4899" spans="1:10" ht="36" x14ac:dyDescent="0.3">
      <c r="A4899" s="84" t="s">
        <v>10894</v>
      </c>
      <c r="B4899" s="85" t="s">
        <v>145</v>
      </c>
      <c r="C4899" s="85" t="s">
        <v>145</v>
      </c>
      <c r="D4899" s="85" t="s">
        <v>10895</v>
      </c>
      <c r="E4899" s="85" t="s">
        <v>100</v>
      </c>
      <c r="F4899" s="85" t="s">
        <v>662</v>
      </c>
      <c r="G4899" s="85" t="s">
        <v>663</v>
      </c>
      <c r="H4899" s="86" t="s">
        <v>118</v>
      </c>
      <c r="I4899" s="86">
        <v>46157</v>
      </c>
      <c r="J4899" s="87">
        <v>4641915.7799999993</v>
      </c>
    </row>
    <row r="4900" spans="1:10" ht="24" x14ac:dyDescent="0.3">
      <c r="A4900" s="84" t="s">
        <v>10896</v>
      </c>
      <c r="B4900" s="85" t="s">
        <v>145</v>
      </c>
      <c r="C4900" s="85" t="s">
        <v>145</v>
      </c>
      <c r="D4900" s="85" t="s">
        <v>10897</v>
      </c>
      <c r="E4900" s="85" t="s">
        <v>100</v>
      </c>
      <c r="F4900" s="85" t="s">
        <v>100</v>
      </c>
      <c r="G4900" s="85" t="s">
        <v>100</v>
      </c>
      <c r="H4900" s="86" t="s">
        <v>118</v>
      </c>
      <c r="I4900" s="86">
        <v>45854</v>
      </c>
      <c r="J4900" s="87">
        <v>1125730</v>
      </c>
    </row>
    <row r="4901" spans="1:10" ht="24" x14ac:dyDescent="0.3">
      <c r="A4901" s="84" t="s">
        <v>10898</v>
      </c>
      <c r="B4901" s="85" t="s">
        <v>145</v>
      </c>
      <c r="C4901" s="85" t="s">
        <v>145</v>
      </c>
      <c r="D4901" s="85" t="s">
        <v>10897</v>
      </c>
      <c r="E4901" s="85" t="s">
        <v>100</v>
      </c>
      <c r="F4901" s="85" t="s">
        <v>100</v>
      </c>
      <c r="G4901" s="85" t="s">
        <v>100</v>
      </c>
      <c r="H4901" s="86" t="s">
        <v>118</v>
      </c>
      <c r="I4901" s="86">
        <v>45854</v>
      </c>
      <c r="J4901" s="87">
        <v>1125730</v>
      </c>
    </row>
    <row r="4902" spans="1:10" ht="24" x14ac:dyDescent="0.3">
      <c r="A4902" s="84" t="s">
        <v>10899</v>
      </c>
      <c r="B4902" s="85" t="s">
        <v>145</v>
      </c>
      <c r="C4902" s="85" t="s">
        <v>145</v>
      </c>
      <c r="D4902" s="85" t="s">
        <v>10900</v>
      </c>
      <c r="E4902" s="85" t="s">
        <v>100</v>
      </c>
      <c r="F4902" s="85" t="s">
        <v>577</v>
      </c>
      <c r="G4902" s="85" t="s">
        <v>1862</v>
      </c>
      <c r="H4902" s="86" t="s">
        <v>118</v>
      </c>
      <c r="I4902" s="86">
        <v>45978</v>
      </c>
      <c r="J4902" s="87">
        <v>2992347.94</v>
      </c>
    </row>
    <row r="4903" spans="1:10" ht="48" x14ac:dyDescent="0.3">
      <c r="A4903" s="84" t="s">
        <v>10901</v>
      </c>
      <c r="B4903" s="85" t="s">
        <v>188</v>
      </c>
      <c r="C4903" s="85" t="s">
        <v>188</v>
      </c>
      <c r="D4903" s="85" t="s">
        <v>10902</v>
      </c>
      <c r="E4903" s="85" t="s">
        <v>10903</v>
      </c>
      <c r="F4903" s="85" t="s">
        <v>162</v>
      </c>
      <c r="G4903" s="85" t="s">
        <v>4311</v>
      </c>
      <c r="H4903" s="86" t="s">
        <v>118</v>
      </c>
      <c r="I4903" s="86">
        <v>45797</v>
      </c>
      <c r="J4903" s="87">
        <v>23576117.140000004</v>
      </c>
    </row>
    <row r="4904" spans="1:10" ht="36" x14ac:dyDescent="0.3">
      <c r="A4904" s="84" t="s">
        <v>10904</v>
      </c>
      <c r="B4904" s="85" t="s">
        <v>115</v>
      </c>
      <c r="C4904" s="85" t="s">
        <v>115</v>
      </c>
      <c r="D4904" s="85" t="s">
        <v>10905</v>
      </c>
      <c r="E4904" s="85" t="s">
        <v>6521</v>
      </c>
      <c r="F4904" s="85" t="s">
        <v>130</v>
      </c>
      <c r="G4904" s="85" t="s">
        <v>537</v>
      </c>
      <c r="H4904" s="86" t="s">
        <v>118</v>
      </c>
      <c r="I4904" s="86">
        <v>45798</v>
      </c>
      <c r="J4904" s="87">
        <v>13306291.729999997</v>
      </c>
    </row>
    <row r="4905" spans="1:10" ht="36" x14ac:dyDescent="0.3">
      <c r="A4905" s="84" t="s">
        <v>10906</v>
      </c>
      <c r="B4905" s="85" t="s">
        <v>115</v>
      </c>
      <c r="C4905" s="85" t="s">
        <v>115</v>
      </c>
      <c r="D4905" s="85" t="s">
        <v>10907</v>
      </c>
      <c r="E4905" s="85" t="s">
        <v>100</v>
      </c>
      <c r="F4905" s="85" t="s">
        <v>130</v>
      </c>
      <c r="G4905" s="85" t="s">
        <v>291</v>
      </c>
      <c r="H4905" s="86" t="s">
        <v>118</v>
      </c>
      <c r="I4905" s="86">
        <v>45798</v>
      </c>
      <c r="J4905" s="87">
        <v>6615780.0800000001</v>
      </c>
    </row>
    <row r="4906" spans="1:10" ht="24" x14ac:dyDescent="0.3">
      <c r="A4906" s="84" t="s">
        <v>10908</v>
      </c>
      <c r="B4906" s="85" t="s">
        <v>115</v>
      </c>
      <c r="C4906" s="85" t="s">
        <v>115</v>
      </c>
      <c r="D4906" s="85" t="s">
        <v>10909</v>
      </c>
      <c r="E4906" s="85" t="s">
        <v>100</v>
      </c>
      <c r="F4906" s="85" t="s">
        <v>130</v>
      </c>
      <c r="G4906" s="85" t="s">
        <v>10910</v>
      </c>
      <c r="H4906" s="86" t="s">
        <v>118</v>
      </c>
      <c r="I4906" s="86">
        <v>45799</v>
      </c>
      <c r="J4906" s="87">
        <v>11085152.6</v>
      </c>
    </row>
    <row r="4907" spans="1:10" x14ac:dyDescent="0.3">
      <c r="A4907" s="84" t="s">
        <v>10911</v>
      </c>
      <c r="B4907" s="85" t="s">
        <v>145</v>
      </c>
      <c r="C4907" s="85" t="s">
        <v>145</v>
      </c>
      <c r="D4907" s="85" t="s">
        <v>10912</v>
      </c>
      <c r="E4907" s="85" t="s">
        <v>100</v>
      </c>
      <c r="F4907" s="85" t="s">
        <v>100</v>
      </c>
      <c r="G4907" s="85" t="s">
        <v>100</v>
      </c>
      <c r="H4907" s="86" t="s">
        <v>118</v>
      </c>
      <c r="I4907" s="86">
        <v>45799</v>
      </c>
      <c r="J4907" s="87">
        <v>9942310</v>
      </c>
    </row>
    <row r="4908" spans="1:10" ht="24" x14ac:dyDescent="0.3">
      <c r="A4908" s="84" t="s">
        <v>10913</v>
      </c>
      <c r="B4908" s="85" t="s">
        <v>145</v>
      </c>
      <c r="C4908" s="85" t="s">
        <v>145</v>
      </c>
      <c r="D4908" s="85" t="s">
        <v>10914</v>
      </c>
      <c r="E4908" s="85" t="s">
        <v>100</v>
      </c>
      <c r="F4908" s="85" t="s">
        <v>100</v>
      </c>
      <c r="G4908" s="85" t="s">
        <v>100</v>
      </c>
      <c r="H4908" s="86" t="s">
        <v>118</v>
      </c>
      <c r="I4908" s="86">
        <v>45649</v>
      </c>
      <c r="J4908" s="87">
        <v>3022380</v>
      </c>
    </row>
    <row r="4909" spans="1:10" ht="24" x14ac:dyDescent="0.3">
      <c r="A4909" s="84" t="s">
        <v>10915</v>
      </c>
      <c r="B4909" s="85" t="s">
        <v>145</v>
      </c>
      <c r="C4909" s="85" t="s">
        <v>145</v>
      </c>
      <c r="D4909" s="85" t="s">
        <v>10916</v>
      </c>
      <c r="E4909" s="85" t="s">
        <v>100</v>
      </c>
      <c r="F4909" s="85" t="s">
        <v>10917</v>
      </c>
      <c r="G4909" s="85" t="s">
        <v>10918</v>
      </c>
      <c r="H4909" s="86" t="s">
        <v>118</v>
      </c>
      <c r="I4909" s="86">
        <v>45986</v>
      </c>
      <c r="J4909" s="87">
        <v>3466059.04</v>
      </c>
    </row>
    <row r="4910" spans="1:10" ht="24" x14ac:dyDescent="0.3">
      <c r="A4910" s="84" t="s">
        <v>10919</v>
      </c>
      <c r="B4910" s="85" t="s">
        <v>145</v>
      </c>
      <c r="C4910" s="85" t="s">
        <v>145</v>
      </c>
      <c r="D4910" s="85" t="s">
        <v>10920</v>
      </c>
      <c r="E4910" s="85" t="s">
        <v>100</v>
      </c>
      <c r="F4910" s="85" t="s">
        <v>130</v>
      </c>
      <c r="G4910" s="85" t="s">
        <v>1381</v>
      </c>
      <c r="H4910" s="86" t="s">
        <v>118</v>
      </c>
      <c r="I4910" s="86">
        <v>45072</v>
      </c>
      <c r="J4910" s="87">
        <v>11279831.340000002</v>
      </c>
    </row>
    <row r="4911" spans="1:10" x14ac:dyDescent="0.3">
      <c r="A4911" s="84" t="s">
        <v>10921</v>
      </c>
      <c r="B4911" s="85" t="s">
        <v>145</v>
      </c>
      <c r="C4911" s="85" t="s">
        <v>145</v>
      </c>
      <c r="D4911" s="85" t="s">
        <v>10922</v>
      </c>
      <c r="E4911" s="85" t="s">
        <v>100</v>
      </c>
      <c r="F4911" s="85" t="s">
        <v>100</v>
      </c>
      <c r="G4911" s="85" t="s">
        <v>100</v>
      </c>
      <c r="H4911" s="86" t="s">
        <v>118</v>
      </c>
      <c r="I4911" s="86">
        <v>45287</v>
      </c>
      <c r="J4911" s="87">
        <v>3507780</v>
      </c>
    </row>
    <row r="4912" spans="1:10" ht="24" x14ac:dyDescent="0.3">
      <c r="A4912" s="84" t="s">
        <v>10923</v>
      </c>
      <c r="B4912" s="85" t="s">
        <v>145</v>
      </c>
      <c r="C4912" s="85" t="s">
        <v>145</v>
      </c>
      <c r="D4912" s="85" t="s">
        <v>10924</v>
      </c>
      <c r="E4912" s="85" t="s">
        <v>100</v>
      </c>
      <c r="F4912" s="85" t="s">
        <v>10235</v>
      </c>
      <c r="G4912" s="85" t="s">
        <v>10236</v>
      </c>
      <c r="H4912" s="86" t="s">
        <v>118</v>
      </c>
      <c r="I4912" s="86">
        <v>45804</v>
      </c>
      <c r="J4912" s="87">
        <v>8999746.5600000024</v>
      </c>
    </row>
    <row r="4913" spans="1:10" ht="24" x14ac:dyDescent="0.3">
      <c r="A4913" s="84" t="s">
        <v>10925</v>
      </c>
      <c r="B4913" s="85" t="s">
        <v>145</v>
      </c>
      <c r="C4913" s="85" t="s">
        <v>145</v>
      </c>
      <c r="D4913" s="85" t="s">
        <v>10926</v>
      </c>
      <c r="E4913" s="85" t="s">
        <v>100</v>
      </c>
      <c r="F4913" s="85" t="s">
        <v>336</v>
      </c>
      <c r="G4913" s="85" t="s">
        <v>1969</v>
      </c>
      <c r="H4913" s="86" t="s">
        <v>118</v>
      </c>
      <c r="I4913" s="86">
        <v>45804</v>
      </c>
      <c r="J4913" s="87">
        <v>3505358.44</v>
      </c>
    </row>
    <row r="4914" spans="1:10" ht="24" x14ac:dyDescent="0.3">
      <c r="A4914" s="84" t="s">
        <v>10927</v>
      </c>
      <c r="B4914" s="85" t="s">
        <v>145</v>
      </c>
      <c r="C4914" s="85" t="s">
        <v>145</v>
      </c>
      <c r="D4914" s="85" t="s">
        <v>10928</v>
      </c>
      <c r="E4914" s="85" t="s">
        <v>100</v>
      </c>
      <c r="F4914" s="85" t="s">
        <v>122</v>
      </c>
      <c r="G4914" s="85" t="s">
        <v>1290</v>
      </c>
      <c r="H4914" s="86" t="s">
        <v>118</v>
      </c>
      <c r="I4914" s="86">
        <v>45379</v>
      </c>
      <c r="J4914" s="87">
        <v>17642235.170000002</v>
      </c>
    </row>
    <row r="4915" spans="1:10" ht="36" x14ac:dyDescent="0.3">
      <c r="A4915" s="84" t="s">
        <v>10929</v>
      </c>
      <c r="B4915" s="85" t="s">
        <v>3937</v>
      </c>
      <c r="C4915" s="85" t="s">
        <v>142</v>
      </c>
      <c r="D4915" s="85" t="s">
        <v>10930</v>
      </c>
      <c r="E4915" s="85" t="s">
        <v>100</v>
      </c>
      <c r="F4915" s="85" t="s">
        <v>135</v>
      </c>
      <c r="G4915" s="85" t="s">
        <v>136</v>
      </c>
      <c r="H4915" s="86" t="s">
        <v>118</v>
      </c>
      <c r="I4915" s="86">
        <v>45624</v>
      </c>
      <c r="J4915" s="87">
        <v>15636119.440000001</v>
      </c>
    </row>
    <row r="4916" spans="1:10" ht="24" x14ac:dyDescent="0.3">
      <c r="A4916" s="84" t="s">
        <v>10931</v>
      </c>
      <c r="B4916" s="85" t="s">
        <v>145</v>
      </c>
      <c r="C4916" s="85" t="s">
        <v>145</v>
      </c>
      <c r="D4916" s="85" t="s">
        <v>10932</v>
      </c>
      <c r="E4916" s="85" t="s">
        <v>100</v>
      </c>
      <c r="F4916" s="85" t="s">
        <v>130</v>
      </c>
      <c r="G4916" s="85" t="s">
        <v>926</v>
      </c>
      <c r="H4916" s="86" t="s">
        <v>118</v>
      </c>
      <c r="I4916" s="86">
        <v>45806</v>
      </c>
      <c r="J4916" s="87">
        <v>20322142.099999994</v>
      </c>
    </row>
    <row r="4917" spans="1:10" ht="36" x14ac:dyDescent="0.3">
      <c r="A4917" s="84" t="s">
        <v>10933</v>
      </c>
      <c r="B4917" s="85" t="s">
        <v>4741</v>
      </c>
      <c r="C4917" s="85" t="s">
        <v>4741</v>
      </c>
      <c r="D4917" s="85" t="s">
        <v>10934</v>
      </c>
      <c r="E4917" s="85" t="s">
        <v>100</v>
      </c>
      <c r="F4917" s="85" t="s">
        <v>130</v>
      </c>
      <c r="G4917" s="85" t="s">
        <v>170</v>
      </c>
      <c r="H4917" s="86" t="s">
        <v>118</v>
      </c>
      <c r="I4917" s="86">
        <v>45807</v>
      </c>
      <c r="J4917" s="87">
        <v>10997492.049999999</v>
      </c>
    </row>
    <row r="4918" spans="1:10" x14ac:dyDescent="0.3">
      <c r="A4918" s="84" t="s">
        <v>10935</v>
      </c>
      <c r="B4918" s="85" t="s">
        <v>145</v>
      </c>
      <c r="C4918" s="85" t="s">
        <v>145</v>
      </c>
      <c r="D4918" s="85" t="s">
        <v>10936</v>
      </c>
      <c r="E4918" s="85" t="s">
        <v>100</v>
      </c>
      <c r="F4918" s="85" t="s">
        <v>100</v>
      </c>
      <c r="G4918" s="85" t="s">
        <v>100</v>
      </c>
      <c r="H4918" s="86" t="s">
        <v>118</v>
      </c>
      <c r="I4918" s="86">
        <v>46021</v>
      </c>
      <c r="J4918" s="87">
        <v>4248360</v>
      </c>
    </row>
    <row r="4919" spans="1:10" ht="24" x14ac:dyDescent="0.3">
      <c r="A4919" s="84" t="s">
        <v>10937</v>
      </c>
      <c r="B4919" s="85" t="s">
        <v>145</v>
      </c>
      <c r="C4919" s="85" t="s">
        <v>145</v>
      </c>
      <c r="D4919" s="85" t="s">
        <v>10938</v>
      </c>
      <c r="E4919" s="85" t="s">
        <v>100</v>
      </c>
      <c r="F4919" s="85" t="s">
        <v>100</v>
      </c>
      <c r="G4919" s="85" t="s">
        <v>100</v>
      </c>
      <c r="H4919" s="86" t="s">
        <v>118</v>
      </c>
      <c r="I4919" s="86">
        <v>45078</v>
      </c>
      <c r="J4919" s="87">
        <v>30084780</v>
      </c>
    </row>
    <row r="4920" spans="1:10" ht="24" x14ac:dyDescent="0.3">
      <c r="A4920" s="84" t="s">
        <v>10939</v>
      </c>
      <c r="B4920" s="85" t="s">
        <v>145</v>
      </c>
      <c r="C4920" s="85" t="s">
        <v>145</v>
      </c>
      <c r="D4920" s="85" t="s">
        <v>10940</v>
      </c>
      <c r="E4920" s="85" t="s">
        <v>100</v>
      </c>
      <c r="F4920" s="85" t="s">
        <v>100</v>
      </c>
      <c r="G4920" s="85" t="s">
        <v>100</v>
      </c>
      <c r="H4920" s="86" t="s">
        <v>118</v>
      </c>
      <c r="I4920" s="86">
        <v>45809</v>
      </c>
      <c r="J4920" s="87">
        <v>1333170</v>
      </c>
    </row>
    <row r="4921" spans="1:10" ht="60" x14ac:dyDescent="0.3">
      <c r="A4921" s="84" t="s">
        <v>10941</v>
      </c>
      <c r="B4921" s="85" t="s">
        <v>115</v>
      </c>
      <c r="C4921" s="85" t="s">
        <v>115</v>
      </c>
      <c r="D4921" s="85" t="s">
        <v>10942</v>
      </c>
      <c r="E4921" s="85" t="s">
        <v>10943</v>
      </c>
      <c r="F4921" s="85" t="s">
        <v>100</v>
      </c>
      <c r="G4921" s="85" t="s">
        <v>100</v>
      </c>
      <c r="H4921" s="86" t="s">
        <v>118</v>
      </c>
      <c r="I4921" s="86">
        <v>45992</v>
      </c>
      <c r="J4921" s="87">
        <v>28161907.650000002</v>
      </c>
    </row>
    <row r="4922" spans="1:10" ht="24" x14ac:dyDescent="0.3">
      <c r="A4922" s="84" t="s">
        <v>10944</v>
      </c>
      <c r="B4922" s="85" t="s">
        <v>145</v>
      </c>
      <c r="C4922" s="85" t="s">
        <v>145</v>
      </c>
      <c r="D4922" s="85" t="s">
        <v>10945</v>
      </c>
      <c r="E4922" s="85" t="s">
        <v>100</v>
      </c>
      <c r="F4922" s="85" t="s">
        <v>577</v>
      </c>
      <c r="G4922" s="85" t="s">
        <v>1862</v>
      </c>
      <c r="H4922" s="86" t="s">
        <v>118</v>
      </c>
      <c r="I4922" s="86">
        <v>45810</v>
      </c>
      <c r="J4922" s="87">
        <v>4499650.88</v>
      </c>
    </row>
    <row r="4923" spans="1:10" ht="36" x14ac:dyDescent="0.3">
      <c r="A4923" s="84" t="s">
        <v>10946</v>
      </c>
      <c r="B4923" s="85" t="s">
        <v>115</v>
      </c>
      <c r="C4923" s="85" t="s">
        <v>115</v>
      </c>
      <c r="D4923" s="85" t="s">
        <v>10947</v>
      </c>
      <c r="E4923" s="85" t="s">
        <v>100</v>
      </c>
      <c r="F4923" s="85" t="s">
        <v>203</v>
      </c>
      <c r="G4923" s="85" t="s">
        <v>504</v>
      </c>
      <c r="H4923" s="86" t="s">
        <v>118</v>
      </c>
      <c r="I4923" s="86">
        <v>45810</v>
      </c>
      <c r="J4923" s="87">
        <v>7144355.5999999996</v>
      </c>
    </row>
    <row r="4924" spans="1:10" ht="24" x14ac:dyDescent="0.3">
      <c r="A4924" s="84" t="s">
        <v>10948</v>
      </c>
      <c r="B4924" s="85" t="s">
        <v>145</v>
      </c>
      <c r="C4924" s="85" t="s">
        <v>145</v>
      </c>
      <c r="D4924" s="85" t="s">
        <v>10949</v>
      </c>
      <c r="E4924" s="85" t="s">
        <v>100</v>
      </c>
      <c r="F4924" s="85" t="s">
        <v>130</v>
      </c>
      <c r="G4924" s="85" t="s">
        <v>4749</v>
      </c>
      <c r="H4924" s="86" t="s">
        <v>118</v>
      </c>
      <c r="I4924" s="86">
        <v>45811</v>
      </c>
      <c r="J4924" s="87">
        <v>4863134.5599999996</v>
      </c>
    </row>
    <row r="4925" spans="1:10" ht="24" x14ac:dyDescent="0.3">
      <c r="A4925" s="84" t="s">
        <v>10950</v>
      </c>
      <c r="B4925" s="85" t="s">
        <v>145</v>
      </c>
      <c r="C4925" s="85" t="s">
        <v>145</v>
      </c>
      <c r="D4925" s="85" t="s">
        <v>10951</v>
      </c>
      <c r="E4925" s="85" t="s">
        <v>100</v>
      </c>
      <c r="F4925" s="85" t="s">
        <v>130</v>
      </c>
      <c r="G4925" s="85" t="s">
        <v>3332</v>
      </c>
      <c r="H4925" s="86" t="s">
        <v>118</v>
      </c>
      <c r="I4925" s="86">
        <v>45994</v>
      </c>
      <c r="J4925" s="87">
        <v>5944394.7299999995</v>
      </c>
    </row>
    <row r="4926" spans="1:10" ht="24" x14ac:dyDescent="0.3">
      <c r="A4926" s="84" t="s">
        <v>10952</v>
      </c>
      <c r="B4926" s="85" t="s">
        <v>145</v>
      </c>
      <c r="C4926" s="85" t="s">
        <v>145</v>
      </c>
      <c r="D4926" s="85" t="s">
        <v>10953</v>
      </c>
      <c r="E4926" s="85" t="s">
        <v>100</v>
      </c>
      <c r="F4926" s="85" t="s">
        <v>130</v>
      </c>
      <c r="G4926" s="85" t="s">
        <v>291</v>
      </c>
      <c r="H4926" s="86" t="s">
        <v>118</v>
      </c>
      <c r="I4926" s="86">
        <v>45994</v>
      </c>
      <c r="J4926" s="87">
        <v>5690332.8499999996</v>
      </c>
    </row>
    <row r="4927" spans="1:10" ht="24" x14ac:dyDescent="0.3">
      <c r="A4927" s="84" t="s">
        <v>10954</v>
      </c>
      <c r="B4927" s="85" t="s">
        <v>145</v>
      </c>
      <c r="C4927" s="85" t="s">
        <v>145</v>
      </c>
      <c r="D4927" s="85" t="s">
        <v>10955</v>
      </c>
      <c r="E4927" s="85" t="s">
        <v>100</v>
      </c>
      <c r="F4927" s="85" t="s">
        <v>100</v>
      </c>
      <c r="G4927" s="85" t="s">
        <v>100</v>
      </c>
      <c r="H4927" s="86" t="s">
        <v>118</v>
      </c>
      <c r="I4927" s="86">
        <v>45477</v>
      </c>
      <c r="J4927" s="87">
        <v>5337020</v>
      </c>
    </row>
    <row r="4928" spans="1:10" ht="36" x14ac:dyDescent="0.3">
      <c r="A4928" s="84" t="s">
        <v>10956</v>
      </c>
      <c r="B4928" s="85" t="s">
        <v>145</v>
      </c>
      <c r="C4928" s="85" t="s">
        <v>145</v>
      </c>
      <c r="D4928" s="85" t="s">
        <v>10957</v>
      </c>
      <c r="E4928" s="85" t="s">
        <v>100</v>
      </c>
      <c r="F4928" s="85" t="s">
        <v>151</v>
      </c>
      <c r="G4928" s="85" t="s">
        <v>10958</v>
      </c>
      <c r="H4928" s="86" t="s">
        <v>118</v>
      </c>
      <c r="I4928" s="86">
        <v>45812</v>
      </c>
      <c r="J4928" s="87">
        <v>5442210.5700000003</v>
      </c>
    </row>
    <row r="4929" spans="1:10" ht="60" x14ac:dyDescent="0.3">
      <c r="A4929" s="84" t="s">
        <v>10959</v>
      </c>
      <c r="B4929" s="85" t="s">
        <v>115</v>
      </c>
      <c r="C4929" s="85" t="s">
        <v>115</v>
      </c>
      <c r="D4929" s="85" t="s">
        <v>10960</v>
      </c>
      <c r="E4929" s="85" t="s">
        <v>10961</v>
      </c>
      <c r="F4929" s="85" t="s">
        <v>342</v>
      </c>
      <c r="G4929" s="85" t="s">
        <v>343</v>
      </c>
      <c r="H4929" s="86" t="s">
        <v>118</v>
      </c>
      <c r="I4929" s="86">
        <v>45812</v>
      </c>
      <c r="J4929" s="87">
        <v>9222588.3200000003</v>
      </c>
    </row>
    <row r="4930" spans="1:10" ht="36" x14ac:dyDescent="0.3">
      <c r="A4930" s="84" t="s">
        <v>10962</v>
      </c>
      <c r="B4930" s="85" t="s">
        <v>188</v>
      </c>
      <c r="C4930" s="85" t="s">
        <v>188</v>
      </c>
      <c r="D4930" s="85" t="s">
        <v>10963</v>
      </c>
      <c r="E4930" s="85" t="s">
        <v>100</v>
      </c>
      <c r="F4930" s="85" t="s">
        <v>158</v>
      </c>
      <c r="G4930" s="85" t="s">
        <v>6350</v>
      </c>
      <c r="H4930" s="86" t="s">
        <v>118</v>
      </c>
      <c r="I4930" s="86">
        <v>45449</v>
      </c>
      <c r="J4930" s="87">
        <v>1729400.4</v>
      </c>
    </row>
    <row r="4931" spans="1:10" ht="24" x14ac:dyDescent="0.3">
      <c r="A4931" s="84" t="s">
        <v>10964</v>
      </c>
      <c r="B4931" s="85" t="s">
        <v>188</v>
      </c>
      <c r="C4931" s="85" t="s">
        <v>188</v>
      </c>
      <c r="D4931" s="85" t="s">
        <v>10965</v>
      </c>
      <c r="E4931" s="85" t="s">
        <v>100</v>
      </c>
      <c r="F4931" s="85" t="s">
        <v>158</v>
      </c>
      <c r="G4931" s="85" t="s">
        <v>6350</v>
      </c>
      <c r="H4931" s="86" t="s">
        <v>118</v>
      </c>
      <c r="I4931" s="86">
        <v>45449</v>
      </c>
      <c r="J4931" s="87">
        <v>2373135.5999999996</v>
      </c>
    </row>
    <row r="4932" spans="1:10" ht="24" x14ac:dyDescent="0.3">
      <c r="A4932" s="84" t="s">
        <v>10966</v>
      </c>
      <c r="B4932" s="85" t="s">
        <v>188</v>
      </c>
      <c r="C4932" s="85" t="s">
        <v>188</v>
      </c>
      <c r="D4932" s="85" t="s">
        <v>10967</v>
      </c>
      <c r="E4932" s="85" t="s">
        <v>100</v>
      </c>
      <c r="F4932" s="85" t="s">
        <v>158</v>
      </c>
      <c r="G4932" s="85" t="s">
        <v>6350</v>
      </c>
      <c r="H4932" s="86" t="s">
        <v>118</v>
      </c>
      <c r="I4932" s="86">
        <v>45449</v>
      </c>
      <c r="J4932" s="87">
        <v>2676627.1200000006</v>
      </c>
    </row>
    <row r="4933" spans="1:10" ht="36" x14ac:dyDescent="0.3">
      <c r="A4933" s="84" t="s">
        <v>10968</v>
      </c>
      <c r="B4933" s="85" t="s">
        <v>188</v>
      </c>
      <c r="C4933" s="85" t="s">
        <v>188</v>
      </c>
      <c r="D4933" s="85" t="s">
        <v>10969</v>
      </c>
      <c r="E4933" s="85" t="s">
        <v>100</v>
      </c>
      <c r="F4933" s="85" t="s">
        <v>9754</v>
      </c>
      <c r="G4933" s="85" t="s">
        <v>9755</v>
      </c>
      <c r="H4933" s="86" t="s">
        <v>118</v>
      </c>
      <c r="I4933" s="86">
        <v>45449</v>
      </c>
      <c r="J4933" s="87">
        <v>4205885.92</v>
      </c>
    </row>
    <row r="4934" spans="1:10" ht="24" x14ac:dyDescent="0.3">
      <c r="A4934" s="84" t="s">
        <v>10970</v>
      </c>
      <c r="B4934" s="85" t="s">
        <v>188</v>
      </c>
      <c r="C4934" s="85" t="s">
        <v>188</v>
      </c>
      <c r="D4934" s="85" t="s">
        <v>10971</v>
      </c>
      <c r="E4934" s="85" t="s">
        <v>100</v>
      </c>
      <c r="F4934" s="85" t="s">
        <v>9754</v>
      </c>
      <c r="G4934" s="85" t="s">
        <v>9755</v>
      </c>
      <c r="H4934" s="86" t="s">
        <v>118</v>
      </c>
      <c r="I4934" s="86">
        <v>45449</v>
      </c>
      <c r="J4934" s="87">
        <v>2176785.0900000003</v>
      </c>
    </row>
    <row r="4935" spans="1:10" ht="24" x14ac:dyDescent="0.3">
      <c r="A4935" s="84" t="s">
        <v>10972</v>
      </c>
      <c r="B4935" s="85" t="s">
        <v>188</v>
      </c>
      <c r="C4935" s="85" t="s">
        <v>188</v>
      </c>
      <c r="D4935" s="85" t="s">
        <v>10973</v>
      </c>
      <c r="E4935" s="85" t="s">
        <v>100</v>
      </c>
      <c r="F4935" s="85" t="s">
        <v>158</v>
      </c>
      <c r="G4935" s="85" t="s">
        <v>6350</v>
      </c>
      <c r="H4935" s="86" t="s">
        <v>118</v>
      </c>
      <c r="I4935" s="86">
        <v>45449</v>
      </c>
      <c r="J4935" s="87">
        <v>1403842.3199999998</v>
      </c>
    </row>
    <row r="4936" spans="1:10" ht="24" x14ac:dyDescent="0.3">
      <c r="A4936" s="84" t="s">
        <v>10974</v>
      </c>
      <c r="B4936" s="85" t="s">
        <v>188</v>
      </c>
      <c r="C4936" s="85" t="s">
        <v>188</v>
      </c>
      <c r="D4936" s="85" t="s">
        <v>10975</v>
      </c>
      <c r="E4936" s="85" t="s">
        <v>100</v>
      </c>
      <c r="F4936" s="85" t="s">
        <v>158</v>
      </c>
      <c r="G4936" s="85" t="s">
        <v>6350</v>
      </c>
      <c r="H4936" s="86" t="s">
        <v>118</v>
      </c>
      <c r="I4936" s="86">
        <v>45449</v>
      </c>
      <c r="J4936" s="87">
        <v>2043208.5599999998</v>
      </c>
    </row>
    <row r="4937" spans="1:10" ht="24" x14ac:dyDescent="0.3">
      <c r="A4937" s="84" t="s">
        <v>10976</v>
      </c>
      <c r="B4937" s="85" t="s">
        <v>188</v>
      </c>
      <c r="C4937" s="85" t="s">
        <v>188</v>
      </c>
      <c r="D4937" s="85" t="s">
        <v>10977</v>
      </c>
      <c r="E4937" s="85" t="s">
        <v>100</v>
      </c>
      <c r="F4937" s="85" t="s">
        <v>158</v>
      </c>
      <c r="G4937" s="85" t="s">
        <v>6350</v>
      </c>
      <c r="H4937" s="86" t="s">
        <v>118</v>
      </c>
      <c r="I4937" s="86">
        <v>45449</v>
      </c>
      <c r="J4937" s="87">
        <v>1375529.76</v>
      </c>
    </row>
    <row r="4938" spans="1:10" ht="24" x14ac:dyDescent="0.3">
      <c r="A4938" s="84" t="s">
        <v>10978</v>
      </c>
      <c r="B4938" s="85" t="s">
        <v>188</v>
      </c>
      <c r="C4938" s="85" t="s">
        <v>188</v>
      </c>
      <c r="D4938" s="85" t="s">
        <v>10979</v>
      </c>
      <c r="E4938" s="85" t="s">
        <v>100</v>
      </c>
      <c r="F4938" s="85" t="s">
        <v>158</v>
      </c>
      <c r="G4938" s="85" t="s">
        <v>6350</v>
      </c>
      <c r="H4938" s="86" t="s">
        <v>118</v>
      </c>
      <c r="I4938" s="86">
        <v>45449</v>
      </c>
      <c r="J4938" s="87">
        <v>2197765.1999999997</v>
      </c>
    </row>
    <row r="4939" spans="1:10" ht="36" x14ac:dyDescent="0.3">
      <c r="A4939" s="84" t="s">
        <v>10980</v>
      </c>
      <c r="B4939" s="85" t="s">
        <v>145</v>
      </c>
      <c r="C4939" s="85" t="s">
        <v>145</v>
      </c>
      <c r="D4939" s="85" t="s">
        <v>10981</v>
      </c>
      <c r="E4939" s="85" t="s">
        <v>100</v>
      </c>
      <c r="F4939" s="85" t="s">
        <v>2132</v>
      </c>
      <c r="G4939" s="85" t="s">
        <v>10982</v>
      </c>
      <c r="H4939" s="86" t="s">
        <v>118</v>
      </c>
      <c r="I4939" s="86">
        <v>45819</v>
      </c>
      <c r="J4939" s="87">
        <v>3444117.95</v>
      </c>
    </row>
    <row r="4940" spans="1:10" x14ac:dyDescent="0.3">
      <c r="A4940" s="84" t="s">
        <v>10983</v>
      </c>
      <c r="B4940" s="85" t="s">
        <v>4741</v>
      </c>
      <c r="C4940" s="85" t="s">
        <v>4741</v>
      </c>
      <c r="D4940" s="85" t="s">
        <v>10984</v>
      </c>
      <c r="E4940" s="85" t="s">
        <v>100</v>
      </c>
      <c r="F4940" s="85" t="s">
        <v>130</v>
      </c>
      <c r="G4940" s="85" t="s">
        <v>1955</v>
      </c>
      <c r="H4940" s="86" t="s">
        <v>118</v>
      </c>
      <c r="I4940" s="86">
        <v>45455</v>
      </c>
      <c r="J4940" s="87">
        <v>6436147.9799999995</v>
      </c>
    </row>
    <row r="4941" spans="1:10" ht="24" x14ac:dyDescent="0.3">
      <c r="A4941" s="84" t="s">
        <v>10985</v>
      </c>
      <c r="B4941" s="85" t="s">
        <v>1088</v>
      </c>
      <c r="C4941" s="85" t="s">
        <v>145</v>
      </c>
      <c r="D4941" s="85" t="s">
        <v>10986</v>
      </c>
      <c r="E4941" s="85" t="s">
        <v>100</v>
      </c>
      <c r="F4941" s="85" t="s">
        <v>122</v>
      </c>
      <c r="G4941" s="85" t="s">
        <v>821</v>
      </c>
      <c r="H4941" s="86" t="s">
        <v>118</v>
      </c>
      <c r="I4941" s="86">
        <v>45820</v>
      </c>
      <c r="J4941" s="87">
        <v>6481109.9799999995</v>
      </c>
    </row>
    <row r="4942" spans="1:10" x14ac:dyDescent="0.3">
      <c r="A4942" s="84" t="s">
        <v>10987</v>
      </c>
      <c r="B4942" s="85" t="s">
        <v>145</v>
      </c>
      <c r="C4942" s="85" t="s">
        <v>145</v>
      </c>
      <c r="D4942" s="85" t="s">
        <v>10988</v>
      </c>
      <c r="E4942" s="85" t="s">
        <v>100</v>
      </c>
      <c r="F4942" s="85" t="s">
        <v>135</v>
      </c>
      <c r="G4942" s="85" t="s">
        <v>136</v>
      </c>
      <c r="H4942" s="86" t="s">
        <v>118</v>
      </c>
      <c r="I4942" s="86">
        <v>45456</v>
      </c>
      <c r="J4942" s="87">
        <v>9998901.3300000019</v>
      </c>
    </row>
    <row r="4943" spans="1:10" ht="24" x14ac:dyDescent="0.3">
      <c r="A4943" s="84" t="s">
        <v>10989</v>
      </c>
      <c r="B4943" s="85" t="s">
        <v>4741</v>
      </c>
      <c r="C4943" s="85" t="s">
        <v>4741</v>
      </c>
      <c r="D4943" s="85" t="s">
        <v>10990</v>
      </c>
      <c r="E4943" s="85" t="s">
        <v>100</v>
      </c>
      <c r="F4943" s="85" t="s">
        <v>7505</v>
      </c>
      <c r="G4943" s="85" t="s">
        <v>7506</v>
      </c>
      <c r="H4943" s="86" t="s">
        <v>118</v>
      </c>
      <c r="I4943" s="86">
        <v>45275</v>
      </c>
      <c r="J4943" s="87">
        <v>5109888</v>
      </c>
    </row>
    <row r="4944" spans="1:10" ht="24" x14ac:dyDescent="0.3">
      <c r="A4944" s="84" t="s">
        <v>10991</v>
      </c>
      <c r="B4944" s="85" t="s">
        <v>145</v>
      </c>
      <c r="C4944" s="85" t="s">
        <v>145</v>
      </c>
      <c r="D4944" s="85" t="s">
        <v>10992</v>
      </c>
      <c r="E4944" s="85" t="s">
        <v>100</v>
      </c>
      <c r="F4944" s="85" t="s">
        <v>130</v>
      </c>
      <c r="G4944" s="85" t="s">
        <v>2971</v>
      </c>
      <c r="H4944" s="86" t="s">
        <v>118</v>
      </c>
      <c r="I4944" s="86">
        <v>45460</v>
      </c>
      <c r="J4944" s="87">
        <v>10576951.300000003</v>
      </c>
    </row>
    <row r="4945" spans="1:10" x14ac:dyDescent="0.3">
      <c r="A4945" s="84" t="s">
        <v>10993</v>
      </c>
      <c r="B4945" s="85" t="s">
        <v>145</v>
      </c>
      <c r="C4945" s="85" t="s">
        <v>145</v>
      </c>
      <c r="D4945" s="85" t="s">
        <v>10994</v>
      </c>
      <c r="E4945" s="85" t="s">
        <v>100</v>
      </c>
      <c r="F4945" s="85" t="s">
        <v>100</v>
      </c>
      <c r="G4945" s="85" t="s">
        <v>100</v>
      </c>
      <c r="H4945" s="86" t="s">
        <v>118</v>
      </c>
      <c r="I4945" s="86">
        <v>46008</v>
      </c>
      <c r="J4945" s="87">
        <v>1376970</v>
      </c>
    </row>
    <row r="4946" spans="1:10" x14ac:dyDescent="0.3">
      <c r="A4946" s="84" t="s">
        <v>10995</v>
      </c>
      <c r="B4946" s="85" t="s">
        <v>145</v>
      </c>
      <c r="C4946" s="85" t="s">
        <v>145</v>
      </c>
      <c r="D4946" s="85" t="s">
        <v>10996</v>
      </c>
      <c r="E4946" s="85" t="s">
        <v>100</v>
      </c>
      <c r="F4946" s="85" t="s">
        <v>100</v>
      </c>
      <c r="G4946" s="85" t="s">
        <v>100</v>
      </c>
      <c r="H4946" s="86" t="s">
        <v>118</v>
      </c>
      <c r="I4946" s="86">
        <v>46008</v>
      </c>
      <c r="J4946" s="87">
        <v>1531290</v>
      </c>
    </row>
    <row r="4947" spans="1:10" ht="24" x14ac:dyDescent="0.3">
      <c r="A4947" s="84" t="s">
        <v>10997</v>
      </c>
      <c r="B4947" s="85" t="s">
        <v>145</v>
      </c>
      <c r="C4947" s="85" t="s">
        <v>145</v>
      </c>
      <c r="D4947" s="85" t="s">
        <v>10998</v>
      </c>
      <c r="E4947" s="85" t="s">
        <v>100</v>
      </c>
      <c r="F4947" s="85" t="s">
        <v>173</v>
      </c>
      <c r="G4947" s="85" t="s">
        <v>10999</v>
      </c>
      <c r="H4947" s="86" t="s">
        <v>118</v>
      </c>
      <c r="I4947" s="86">
        <v>45826</v>
      </c>
      <c r="J4947" s="87">
        <v>3341737.1300000004</v>
      </c>
    </row>
    <row r="4948" spans="1:10" ht="48" x14ac:dyDescent="0.3">
      <c r="A4948" s="84" t="s">
        <v>11000</v>
      </c>
      <c r="B4948" s="85" t="s">
        <v>3937</v>
      </c>
      <c r="C4948" s="85" t="s">
        <v>142</v>
      </c>
      <c r="D4948" s="85" t="s">
        <v>11001</v>
      </c>
      <c r="E4948" s="85" t="s">
        <v>4689</v>
      </c>
      <c r="F4948" s="85" t="s">
        <v>100</v>
      </c>
      <c r="G4948" s="85" t="s">
        <v>100</v>
      </c>
      <c r="H4948" s="86" t="s">
        <v>118</v>
      </c>
      <c r="I4948" s="86">
        <v>45826</v>
      </c>
      <c r="J4948" s="87">
        <v>8175291.0499999989</v>
      </c>
    </row>
    <row r="4949" spans="1:10" ht="24" x14ac:dyDescent="0.3">
      <c r="A4949" s="84" t="s">
        <v>11002</v>
      </c>
      <c r="B4949" s="85" t="s">
        <v>145</v>
      </c>
      <c r="C4949" s="85" t="s">
        <v>145</v>
      </c>
      <c r="D4949" s="85" t="s">
        <v>11003</v>
      </c>
      <c r="E4949" s="85" t="s">
        <v>100</v>
      </c>
      <c r="F4949" s="85" t="s">
        <v>709</v>
      </c>
      <c r="G4949" s="85" t="s">
        <v>11004</v>
      </c>
      <c r="H4949" s="86" t="s">
        <v>118</v>
      </c>
      <c r="I4949" s="86">
        <v>46009</v>
      </c>
      <c r="J4949" s="87">
        <v>2312987.1999999997</v>
      </c>
    </row>
    <row r="4950" spans="1:10" ht="24" x14ac:dyDescent="0.3">
      <c r="A4950" s="84" t="s">
        <v>11005</v>
      </c>
      <c r="B4950" s="85" t="s">
        <v>145</v>
      </c>
      <c r="C4950" s="85" t="s">
        <v>145</v>
      </c>
      <c r="D4950" s="85" t="s">
        <v>11006</v>
      </c>
      <c r="E4950" s="85" t="s">
        <v>100</v>
      </c>
      <c r="F4950" s="85" t="s">
        <v>492</v>
      </c>
      <c r="G4950" s="85" t="s">
        <v>635</v>
      </c>
      <c r="H4950" s="86" t="s">
        <v>118</v>
      </c>
      <c r="I4950" s="86">
        <v>46009</v>
      </c>
      <c r="J4950" s="87">
        <v>15997312.069999993</v>
      </c>
    </row>
    <row r="4951" spans="1:10" ht="24" x14ac:dyDescent="0.3">
      <c r="A4951" s="84" t="s">
        <v>11007</v>
      </c>
      <c r="B4951" s="85" t="s">
        <v>145</v>
      </c>
      <c r="C4951" s="85" t="s">
        <v>145</v>
      </c>
      <c r="D4951" s="85" t="s">
        <v>11008</v>
      </c>
      <c r="E4951" s="85" t="s">
        <v>100</v>
      </c>
      <c r="F4951" s="85" t="s">
        <v>203</v>
      </c>
      <c r="G4951" s="85" t="s">
        <v>1331</v>
      </c>
      <c r="H4951" s="86" t="s">
        <v>118</v>
      </c>
      <c r="I4951" s="86">
        <v>45462</v>
      </c>
      <c r="J4951" s="87">
        <v>11994954.590000002</v>
      </c>
    </row>
    <row r="4952" spans="1:10" x14ac:dyDescent="0.3">
      <c r="A4952" s="84" t="s">
        <v>11009</v>
      </c>
      <c r="B4952" s="85" t="s">
        <v>145</v>
      </c>
      <c r="C4952" s="85" t="s">
        <v>145</v>
      </c>
      <c r="D4952" s="85" t="s">
        <v>11010</v>
      </c>
      <c r="E4952" s="85" t="s">
        <v>100</v>
      </c>
      <c r="F4952" s="85" t="s">
        <v>100</v>
      </c>
      <c r="G4952" s="85" t="s">
        <v>100</v>
      </c>
      <c r="H4952" s="86" t="s">
        <v>118</v>
      </c>
      <c r="I4952" s="86">
        <v>45707</v>
      </c>
      <c r="J4952" s="87">
        <v>5352120</v>
      </c>
    </row>
    <row r="4953" spans="1:10" ht="24" x14ac:dyDescent="0.3">
      <c r="A4953" s="84" t="s">
        <v>11011</v>
      </c>
      <c r="B4953" s="85" t="s">
        <v>145</v>
      </c>
      <c r="C4953" s="85" t="s">
        <v>145</v>
      </c>
      <c r="D4953" s="85" t="s">
        <v>11012</v>
      </c>
      <c r="E4953" s="85" t="s">
        <v>100</v>
      </c>
      <c r="F4953" s="85" t="s">
        <v>11013</v>
      </c>
      <c r="G4953" s="85" t="s">
        <v>11014</v>
      </c>
      <c r="H4953" s="86" t="s">
        <v>118</v>
      </c>
      <c r="I4953" s="86">
        <v>46010</v>
      </c>
      <c r="J4953" s="87">
        <v>2737254.4099999997</v>
      </c>
    </row>
    <row r="4954" spans="1:10" ht="24" x14ac:dyDescent="0.3">
      <c r="A4954" s="84" t="s">
        <v>11015</v>
      </c>
      <c r="B4954" s="85" t="s">
        <v>3937</v>
      </c>
      <c r="C4954" s="85" t="s">
        <v>142</v>
      </c>
      <c r="D4954" s="85" t="s">
        <v>11016</v>
      </c>
      <c r="E4954" s="85" t="s">
        <v>100</v>
      </c>
      <c r="F4954" s="85" t="s">
        <v>203</v>
      </c>
      <c r="G4954" s="85" t="s">
        <v>11017</v>
      </c>
      <c r="H4954" s="86" t="s">
        <v>118</v>
      </c>
      <c r="I4954" s="86">
        <v>45463</v>
      </c>
      <c r="J4954" s="87">
        <v>21681787.509999998</v>
      </c>
    </row>
    <row r="4955" spans="1:10" x14ac:dyDescent="0.3">
      <c r="A4955" s="84" t="s">
        <v>11018</v>
      </c>
      <c r="B4955" s="85" t="s">
        <v>145</v>
      </c>
      <c r="C4955" s="85" t="s">
        <v>145</v>
      </c>
      <c r="D4955" s="85" t="s">
        <v>11019</v>
      </c>
      <c r="E4955" s="85" t="s">
        <v>100</v>
      </c>
      <c r="F4955" s="85" t="s">
        <v>100</v>
      </c>
      <c r="G4955" s="85" t="s">
        <v>100</v>
      </c>
      <c r="H4955" s="86" t="s">
        <v>118</v>
      </c>
      <c r="I4955" s="86">
        <v>45463</v>
      </c>
      <c r="J4955" s="87">
        <v>2420600</v>
      </c>
    </row>
    <row r="4956" spans="1:10" ht="36" x14ac:dyDescent="0.3">
      <c r="A4956" s="84" t="s">
        <v>11020</v>
      </c>
      <c r="B4956" s="85" t="s">
        <v>145</v>
      </c>
      <c r="C4956" s="85" t="s">
        <v>145</v>
      </c>
      <c r="D4956" s="85" t="s">
        <v>11021</v>
      </c>
      <c r="E4956" s="85" t="s">
        <v>100</v>
      </c>
      <c r="F4956" s="85" t="s">
        <v>100</v>
      </c>
      <c r="G4956" s="85" t="s">
        <v>100</v>
      </c>
      <c r="H4956" s="86" t="s">
        <v>118</v>
      </c>
      <c r="I4956" s="86">
        <v>45797</v>
      </c>
      <c r="J4956" s="87">
        <v>7970000</v>
      </c>
    </row>
    <row r="4957" spans="1:10" x14ac:dyDescent="0.3">
      <c r="A4957" s="84" t="s">
        <v>11022</v>
      </c>
      <c r="B4957" s="85" t="s">
        <v>145</v>
      </c>
      <c r="C4957" s="85" t="s">
        <v>145</v>
      </c>
      <c r="D4957" s="85" t="s">
        <v>11023</v>
      </c>
      <c r="E4957" s="85" t="s">
        <v>100</v>
      </c>
      <c r="F4957" s="85" t="s">
        <v>841</v>
      </c>
      <c r="G4957" s="85" t="s">
        <v>4516</v>
      </c>
      <c r="H4957" s="86" t="s">
        <v>118</v>
      </c>
      <c r="I4957" s="86">
        <v>45464</v>
      </c>
      <c r="J4957" s="87">
        <v>16040901.590000002</v>
      </c>
    </row>
    <row r="4958" spans="1:10" ht="24" x14ac:dyDescent="0.3">
      <c r="A4958" s="84" t="s">
        <v>11024</v>
      </c>
      <c r="B4958" s="85" t="s">
        <v>145</v>
      </c>
      <c r="C4958" s="85" t="s">
        <v>145</v>
      </c>
      <c r="D4958" s="85" t="s">
        <v>11025</v>
      </c>
      <c r="E4958" s="85" t="s">
        <v>100</v>
      </c>
      <c r="F4958" s="85" t="s">
        <v>492</v>
      </c>
      <c r="G4958" s="85" t="s">
        <v>635</v>
      </c>
      <c r="H4958" s="86" t="s">
        <v>118</v>
      </c>
      <c r="I4958" s="86">
        <v>45830</v>
      </c>
      <c r="J4958" s="87">
        <v>8698523.4800000004</v>
      </c>
    </row>
    <row r="4959" spans="1:10" ht="24" x14ac:dyDescent="0.3">
      <c r="A4959" s="84" t="s">
        <v>11026</v>
      </c>
      <c r="B4959" s="85" t="s">
        <v>145</v>
      </c>
      <c r="C4959" s="85" t="s">
        <v>145</v>
      </c>
      <c r="D4959" s="85" t="s">
        <v>11027</v>
      </c>
      <c r="E4959" s="85" t="s">
        <v>100</v>
      </c>
      <c r="F4959" s="85" t="s">
        <v>122</v>
      </c>
      <c r="G4959" s="85" t="s">
        <v>821</v>
      </c>
      <c r="H4959" s="86" t="s">
        <v>118</v>
      </c>
      <c r="I4959" s="86">
        <v>46013</v>
      </c>
      <c r="J4959" s="87">
        <v>3502473.76</v>
      </c>
    </row>
    <row r="4960" spans="1:10" ht="24" x14ac:dyDescent="0.3">
      <c r="A4960" s="84" t="s">
        <v>11028</v>
      </c>
      <c r="B4960" s="85" t="s">
        <v>145</v>
      </c>
      <c r="C4960" s="85" t="s">
        <v>145</v>
      </c>
      <c r="D4960" s="85" t="s">
        <v>11029</v>
      </c>
      <c r="E4960" s="85" t="s">
        <v>100</v>
      </c>
      <c r="F4960" s="85" t="s">
        <v>100</v>
      </c>
      <c r="G4960" s="85" t="s">
        <v>100</v>
      </c>
      <c r="H4960" s="86" t="s">
        <v>118</v>
      </c>
      <c r="I4960" s="86">
        <v>46013</v>
      </c>
      <c r="J4960" s="87">
        <v>57200</v>
      </c>
    </row>
    <row r="4961" spans="1:10" ht="24" x14ac:dyDescent="0.3">
      <c r="A4961" s="84" t="s">
        <v>11030</v>
      </c>
      <c r="B4961" s="85" t="s">
        <v>145</v>
      </c>
      <c r="C4961" s="85" t="s">
        <v>145</v>
      </c>
      <c r="D4961" s="85" t="s">
        <v>11031</v>
      </c>
      <c r="E4961" s="85" t="s">
        <v>100</v>
      </c>
      <c r="F4961" s="85" t="s">
        <v>196</v>
      </c>
      <c r="G4961" s="85" t="s">
        <v>5121</v>
      </c>
      <c r="H4961" s="86" t="s">
        <v>118</v>
      </c>
      <c r="I4961" s="86">
        <v>45831</v>
      </c>
      <c r="J4961" s="87">
        <v>12939825.639999999</v>
      </c>
    </row>
    <row r="4962" spans="1:10" ht="36" x14ac:dyDescent="0.3">
      <c r="A4962" s="84" t="s">
        <v>11032</v>
      </c>
      <c r="B4962" s="85" t="s">
        <v>145</v>
      </c>
      <c r="C4962" s="85" t="s">
        <v>145</v>
      </c>
      <c r="D4962" s="85" t="s">
        <v>11033</v>
      </c>
      <c r="E4962" s="85" t="s">
        <v>100</v>
      </c>
      <c r="F4962" s="85" t="s">
        <v>162</v>
      </c>
      <c r="G4962" s="85" t="s">
        <v>163</v>
      </c>
      <c r="H4962" s="86" t="s">
        <v>118</v>
      </c>
      <c r="I4962" s="86">
        <v>45468</v>
      </c>
      <c r="J4962" s="87">
        <v>6406884.0099999979</v>
      </c>
    </row>
    <row r="4963" spans="1:10" ht="24" x14ac:dyDescent="0.3">
      <c r="A4963" s="84" t="s">
        <v>11034</v>
      </c>
      <c r="B4963" s="85" t="s">
        <v>145</v>
      </c>
      <c r="C4963" s="85" t="s">
        <v>145</v>
      </c>
      <c r="D4963" s="85" t="s">
        <v>11035</v>
      </c>
      <c r="E4963" s="85" t="s">
        <v>100</v>
      </c>
      <c r="F4963" s="85" t="s">
        <v>878</v>
      </c>
      <c r="G4963" s="85" t="s">
        <v>879</v>
      </c>
      <c r="H4963" s="86" t="s">
        <v>118</v>
      </c>
      <c r="I4963" s="86">
        <v>45833</v>
      </c>
      <c r="J4963" s="87">
        <v>4631284.2500000009</v>
      </c>
    </row>
    <row r="4964" spans="1:10" x14ac:dyDescent="0.3">
      <c r="A4964" s="84" t="s">
        <v>11036</v>
      </c>
      <c r="B4964" s="85" t="s">
        <v>145</v>
      </c>
      <c r="C4964" s="85" t="s">
        <v>145</v>
      </c>
      <c r="D4964" s="85" t="s">
        <v>11037</v>
      </c>
      <c r="E4964" s="85" t="s">
        <v>100</v>
      </c>
      <c r="F4964" s="85" t="s">
        <v>196</v>
      </c>
      <c r="G4964" s="85" t="s">
        <v>8016</v>
      </c>
      <c r="H4964" s="86" t="s">
        <v>118</v>
      </c>
      <c r="I4964" s="86">
        <v>45652</v>
      </c>
      <c r="J4964" s="87">
        <v>11445466.219999999</v>
      </c>
    </row>
    <row r="4965" spans="1:10" x14ac:dyDescent="0.3">
      <c r="A4965" s="84" t="s">
        <v>11038</v>
      </c>
      <c r="B4965" s="85" t="s">
        <v>145</v>
      </c>
      <c r="C4965" s="85" t="s">
        <v>145</v>
      </c>
      <c r="D4965" s="85" t="s">
        <v>11039</v>
      </c>
      <c r="E4965" s="85" t="s">
        <v>100</v>
      </c>
      <c r="F4965" s="85" t="s">
        <v>100</v>
      </c>
      <c r="G4965" s="85" t="s">
        <v>100</v>
      </c>
      <c r="H4965" s="86" t="s">
        <v>118</v>
      </c>
      <c r="I4965" s="86">
        <v>45653</v>
      </c>
      <c r="J4965" s="87">
        <v>1869264</v>
      </c>
    </row>
    <row r="4966" spans="1:10" ht="24" x14ac:dyDescent="0.3">
      <c r="A4966" s="84" t="s">
        <v>11040</v>
      </c>
      <c r="B4966" s="85" t="s">
        <v>145</v>
      </c>
      <c r="C4966" s="85" t="s">
        <v>145</v>
      </c>
      <c r="D4966" s="85" t="s">
        <v>11041</v>
      </c>
      <c r="E4966" s="85" t="s">
        <v>100</v>
      </c>
      <c r="F4966" s="85" t="s">
        <v>11042</v>
      </c>
      <c r="G4966" s="85" t="s">
        <v>11043</v>
      </c>
      <c r="H4966" s="86" t="s">
        <v>118</v>
      </c>
      <c r="I4966" s="86">
        <v>45471</v>
      </c>
      <c r="J4966" s="87">
        <v>57547384.280000001</v>
      </c>
    </row>
    <row r="4967" spans="1:10" ht="24" x14ac:dyDescent="0.3">
      <c r="A4967" s="84" t="s">
        <v>11044</v>
      </c>
      <c r="B4967" s="85" t="s">
        <v>145</v>
      </c>
      <c r="C4967" s="85" t="s">
        <v>145</v>
      </c>
      <c r="D4967" s="85" t="s">
        <v>11045</v>
      </c>
      <c r="E4967" s="85" t="s">
        <v>100</v>
      </c>
      <c r="F4967" s="85" t="s">
        <v>830</v>
      </c>
      <c r="G4967" s="85" t="s">
        <v>831</v>
      </c>
      <c r="H4967" s="86" t="s">
        <v>118</v>
      </c>
      <c r="I4967" s="86">
        <v>45471</v>
      </c>
      <c r="J4967" s="87">
        <v>8708094.879999999</v>
      </c>
    </row>
    <row r="4968" spans="1:10" ht="24" x14ac:dyDescent="0.3">
      <c r="A4968" s="84" t="s">
        <v>11046</v>
      </c>
      <c r="B4968" s="85" t="s">
        <v>145</v>
      </c>
      <c r="C4968" s="85" t="s">
        <v>145</v>
      </c>
      <c r="D4968" s="85" t="s">
        <v>11047</v>
      </c>
      <c r="E4968" s="85" t="s">
        <v>100</v>
      </c>
      <c r="F4968" s="85" t="s">
        <v>1284</v>
      </c>
      <c r="G4968" s="85" t="s">
        <v>2499</v>
      </c>
      <c r="H4968" s="86" t="s">
        <v>118</v>
      </c>
      <c r="I4968" s="86">
        <v>46020</v>
      </c>
      <c r="J4968" s="87">
        <v>2892672.12</v>
      </c>
    </row>
    <row r="4969" spans="1:10" ht="24" x14ac:dyDescent="0.3">
      <c r="A4969" s="84" t="s">
        <v>11048</v>
      </c>
      <c r="B4969" s="85" t="s">
        <v>145</v>
      </c>
      <c r="C4969" s="85" t="s">
        <v>145</v>
      </c>
      <c r="D4969" s="85" t="s">
        <v>11049</v>
      </c>
      <c r="E4969" s="85" t="s">
        <v>100</v>
      </c>
      <c r="F4969" s="85" t="s">
        <v>314</v>
      </c>
      <c r="G4969" s="85" t="s">
        <v>11050</v>
      </c>
      <c r="H4969" s="86" t="s">
        <v>118</v>
      </c>
      <c r="I4969" s="86">
        <v>45838</v>
      </c>
      <c r="J4969" s="87">
        <v>4495343.22</v>
      </c>
    </row>
    <row r="4970" spans="1:10" x14ac:dyDescent="0.3">
      <c r="A4970" s="84" t="s">
        <v>11051</v>
      </c>
      <c r="B4970" s="85" t="s">
        <v>145</v>
      </c>
      <c r="C4970" s="85" t="s">
        <v>145</v>
      </c>
      <c r="D4970" s="85" t="s">
        <v>11052</v>
      </c>
      <c r="E4970" s="85" t="s">
        <v>100</v>
      </c>
      <c r="F4970" s="85" t="s">
        <v>100</v>
      </c>
      <c r="G4970" s="85" t="s">
        <v>100</v>
      </c>
      <c r="H4970" s="86" t="s">
        <v>118</v>
      </c>
      <c r="I4970" s="86">
        <v>46082</v>
      </c>
      <c r="J4970" s="87">
        <v>2089890</v>
      </c>
    </row>
    <row r="4971" spans="1:10" ht="24" x14ac:dyDescent="0.3">
      <c r="A4971" s="84" t="s">
        <v>11053</v>
      </c>
      <c r="B4971" s="85" t="s">
        <v>145</v>
      </c>
      <c r="C4971" s="85" t="s">
        <v>145</v>
      </c>
      <c r="D4971" s="85" t="s">
        <v>11054</v>
      </c>
      <c r="E4971" s="85" t="s">
        <v>100</v>
      </c>
      <c r="F4971" s="85" t="s">
        <v>11055</v>
      </c>
      <c r="G4971" s="85" t="s">
        <v>11056</v>
      </c>
      <c r="H4971" s="86" t="s">
        <v>118</v>
      </c>
      <c r="I4971" s="86">
        <v>45840</v>
      </c>
      <c r="J4971" s="87">
        <v>2953924.2000000011</v>
      </c>
    </row>
    <row r="4972" spans="1:10" ht="24" x14ac:dyDescent="0.3">
      <c r="A4972" s="84" t="s">
        <v>11057</v>
      </c>
      <c r="B4972" s="85" t="s">
        <v>145</v>
      </c>
      <c r="C4972" s="85" t="s">
        <v>145</v>
      </c>
      <c r="D4972" s="85" t="s">
        <v>11058</v>
      </c>
      <c r="E4972" s="85" t="s">
        <v>100</v>
      </c>
      <c r="F4972" s="85" t="s">
        <v>139</v>
      </c>
      <c r="G4972" s="85" t="s">
        <v>311</v>
      </c>
      <c r="H4972" s="86" t="s">
        <v>118</v>
      </c>
      <c r="I4972" s="86">
        <v>45476</v>
      </c>
      <c r="J4972" s="87">
        <v>4936910.04</v>
      </c>
    </row>
    <row r="4973" spans="1:10" ht="36" x14ac:dyDescent="0.3">
      <c r="A4973" s="84" t="s">
        <v>11059</v>
      </c>
      <c r="B4973" s="85" t="s">
        <v>188</v>
      </c>
      <c r="C4973" s="85" t="s">
        <v>188</v>
      </c>
      <c r="D4973" s="85" t="s">
        <v>11060</v>
      </c>
      <c r="E4973" s="85" t="s">
        <v>1372</v>
      </c>
      <c r="F4973" s="85" t="s">
        <v>100</v>
      </c>
      <c r="G4973" s="85" t="s">
        <v>100</v>
      </c>
      <c r="H4973" s="86" t="s">
        <v>118</v>
      </c>
      <c r="I4973" s="86">
        <v>45720</v>
      </c>
      <c r="J4973" s="87">
        <v>33976723.230000004</v>
      </c>
    </row>
    <row r="4974" spans="1:10" ht="24" x14ac:dyDescent="0.3">
      <c r="A4974" s="84" t="s">
        <v>11061</v>
      </c>
      <c r="B4974" s="85" t="s">
        <v>145</v>
      </c>
      <c r="C4974" s="85" t="s">
        <v>145</v>
      </c>
      <c r="D4974" s="85" t="s">
        <v>11062</v>
      </c>
      <c r="E4974" s="85" t="s">
        <v>100</v>
      </c>
      <c r="F4974" s="85" t="s">
        <v>100</v>
      </c>
      <c r="G4974" s="85" t="s">
        <v>100</v>
      </c>
      <c r="H4974" s="86" t="s">
        <v>118</v>
      </c>
      <c r="I4974" s="86">
        <v>45782</v>
      </c>
      <c r="J4974" s="87">
        <v>2438240</v>
      </c>
    </row>
    <row r="4975" spans="1:10" ht="24" x14ac:dyDescent="0.3">
      <c r="A4975" s="84" t="s">
        <v>11063</v>
      </c>
      <c r="B4975" s="85" t="s">
        <v>145</v>
      </c>
      <c r="C4975" s="85" t="s">
        <v>145</v>
      </c>
      <c r="D4975" s="85" t="s">
        <v>11064</v>
      </c>
      <c r="E4975" s="85" t="s">
        <v>100</v>
      </c>
      <c r="F4975" s="85" t="s">
        <v>122</v>
      </c>
      <c r="G4975" s="85" t="s">
        <v>498</v>
      </c>
      <c r="H4975" s="86" t="s">
        <v>118</v>
      </c>
      <c r="I4975" s="86">
        <v>46027</v>
      </c>
      <c r="J4975" s="87">
        <v>5186522.4300000006</v>
      </c>
    </row>
    <row r="4976" spans="1:10" ht="24" x14ac:dyDescent="0.3">
      <c r="A4976" s="84" t="s">
        <v>11065</v>
      </c>
      <c r="B4976" s="85" t="s">
        <v>9896</v>
      </c>
      <c r="C4976" s="85" t="s">
        <v>9063</v>
      </c>
      <c r="D4976" s="85" t="s">
        <v>11066</v>
      </c>
      <c r="E4976" s="85" t="s">
        <v>100</v>
      </c>
      <c r="F4976" s="85" t="s">
        <v>196</v>
      </c>
      <c r="G4976" s="85" t="s">
        <v>2866</v>
      </c>
      <c r="H4976" s="86" t="s">
        <v>118</v>
      </c>
      <c r="I4976" s="86">
        <v>46027</v>
      </c>
      <c r="J4976" s="87">
        <v>7320264.96</v>
      </c>
    </row>
    <row r="4977" spans="1:10" x14ac:dyDescent="0.3">
      <c r="A4977" s="84" t="s">
        <v>11067</v>
      </c>
      <c r="B4977" s="85" t="s">
        <v>145</v>
      </c>
      <c r="C4977" s="85" t="s">
        <v>145</v>
      </c>
      <c r="D4977" s="85" t="s">
        <v>11068</v>
      </c>
      <c r="E4977" s="85" t="s">
        <v>100</v>
      </c>
      <c r="F4977" s="85" t="s">
        <v>100</v>
      </c>
      <c r="G4977" s="85" t="s">
        <v>100</v>
      </c>
      <c r="H4977" s="86" t="s">
        <v>118</v>
      </c>
      <c r="I4977" s="86">
        <v>45113</v>
      </c>
      <c r="J4977" s="87">
        <v>10068060</v>
      </c>
    </row>
    <row r="4978" spans="1:10" x14ac:dyDescent="0.3">
      <c r="A4978" s="84" t="s">
        <v>11069</v>
      </c>
      <c r="B4978" s="85" t="s">
        <v>145</v>
      </c>
      <c r="C4978" s="85" t="s">
        <v>145</v>
      </c>
      <c r="D4978" s="85" t="s">
        <v>11070</v>
      </c>
      <c r="E4978" s="85" t="s">
        <v>100</v>
      </c>
      <c r="F4978" s="85" t="s">
        <v>100</v>
      </c>
      <c r="G4978" s="85" t="s">
        <v>100</v>
      </c>
      <c r="H4978" s="86" t="s">
        <v>118</v>
      </c>
      <c r="I4978" s="86">
        <v>45727</v>
      </c>
      <c r="J4978" s="87">
        <v>4105790</v>
      </c>
    </row>
    <row r="4979" spans="1:10" ht="24" x14ac:dyDescent="0.3">
      <c r="A4979" s="84" t="s">
        <v>11071</v>
      </c>
      <c r="B4979" s="85" t="s">
        <v>145</v>
      </c>
      <c r="C4979" s="85" t="s">
        <v>145</v>
      </c>
      <c r="D4979" s="85" t="s">
        <v>11072</v>
      </c>
      <c r="E4979" s="85" t="s">
        <v>100</v>
      </c>
      <c r="F4979" s="85" t="s">
        <v>100</v>
      </c>
      <c r="G4979" s="85" t="s">
        <v>100</v>
      </c>
      <c r="H4979" s="86" t="s">
        <v>118</v>
      </c>
      <c r="I4979" s="86">
        <v>45852</v>
      </c>
      <c r="J4979" s="87">
        <v>36252095.379999988</v>
      </c>
    </row>
    <row r="4980" spans="1:10" ht="24" x14ac:dyDescent="0.3">
      <c r="A4980" s="84" t="s">
        <v>11073</v>
      </c>
      <c r="B4980" s="85" t="s">
        <v>145</v>
      </c>
      <c r="C4980" s="85" t="s">
        <v>145</v>
      </c>
      <c r="D4980" s="85" t="s">
        <v>11074</v>
      </c>
      <c r="E4980" s="85" t="s">
        <v>100</v>
      </c>
      <c r="F4980" s="85" t="s">
        <v>830</v>
      </c>
      <c r="G4980" s="85" t="s">
        <v>1583</v>
      </c>
      <c r="H4980" s="86" t="s">
        <v>118</v>
      </c>
      <c r="I4980" s="86">
        <v>45852</v>
      </c>
      <c r="J4980" s="87">
        <v>6637159.6599999992</v>
      </c>
    </row>
    <row r="4981" spans="1:10" ht="36" x14ac:dyDescent="0.3">
      <c r="A4981" s="84" t="s">
        <v>11075</v>
      </c>
      <c r="B4981" s="85" t="s">
        <v>3382</v>
      </c>
      <c r="C4981" s="85" t="s">
        <v>3382</v>
      </c>
      <c r="D4981" s="85" t="s">
        <v>11076</v>
      </c>
      <c r="E4981" s="85" t="s">
        <v>100</v>
      </c>
      <c r="F4981" s="85" t="s">
        <v>203</v>
      </c>
      <c r="G4981" s="85" t="s">
        <v>6980</v>
      </c>
      <c r="H4981" s="86" t="s">
        <v>118</v>
      </c>
      <c r="I4981" s="86">
        <v>45488</v>
      </c>
      <c r="J4981" s="87">
        <v>14350036.049999999</v>
      </c>
    </row>
    <row r="4982" spans="1:10" x14ac:dyDescent="0.3">
      <c r="A4982" s="84" t="s">
        <v>11077</v>
      </c>
      <c r="B4982" s="85" t="s">
        <v>188</v>
      </c>
      <c r="C4982" s="85" t="s">
        <v>188</v>
      </c>
      <c r="D4982" s="85" t="s">
        <v>11078</v>
      </c>
      <c r="E4982" s="85" t="s">
        <v>100</v>
      </c>
      <c r="F4982" s="85" t="s">
        <v>158</v>
      </c>
      <c r="G4982" s="85" t="s">
        <v>385</v>
      </c>
      <c r="H4982" s="86" t="s">
        <v>118</v>
      </c>
      <c r="I4982" s="86">
        <v>45853</v>
      </c>
      <c r="J4982" s="87">
        <v>9750807.3300000001</v>
      </c>
    </row>
    <row r="4983" spans="1:10" x14ac:dyDescent="0.3">
      <c r="A4983" s="84" t="s">
        <v>11079</v>
      </c>
      <c r="B4983" s="85" t="s">
        <v>188</v>
      </c>
      <c r="C4983" s="85" t="s">
        <v>188</v>
      </c>
      <c r="D4983" s="85" t="s">
        <v>11080</v>
      </c>
      <c r="E4983" s="85" t="s">
        <v>100</v>
      </c>
      <c r="F4983" s="85" t="s">
        <v>158</v>
      </c>
      <c r="G4983" s="85" t="s">
        <v>385</v>
      </c>
      <c r="H4983" s="86" t="s">
        <v>118</v>
      </c>
      <c r="I4983" s="86">
        <v>45853</v>
      </c>
      <c r="J4983" s="87">
        <v>6280473.8099999996</v>
      </c>
    </row>
    <row r="4984" spans="1:10" ht="48" x14ac:dyDescent="0.3">
      <c r="A4984" s="84" t="s">
        <v>11081</v>
      </c>
      <c r="B4984" s="85" t="s">
        <v>145</v>
      </c>
      <c r="C4984" s="85" t="s">
        <v>145</v>
      </c>
      <c r="D4984" s="85" t="s">
        <v>11082</v>
      </c>
      <c r="E4984" s="85" t="s">
        <v>100</v>
      </c>
      <c r="F4984" s="85" t="s">
        <v>203</v>
      </c>
      <c r="G4984" s="85" t="s">
        <v>6980</v>
      </c>
      <c r="H4984" s="86" t="s">
        <v>118</v>
      </c>
      <c r="I4984" s="86">
        <v>45853</v>
      </c>
      <c r="J4984" s="87">
        <v>5494263.0199999996</v>
      </c>
    </row>
    <row r="4985" spans="1:10" x14ac:dyDescent="0.3">
      <c r="A4985" s="84" t="s">
        <v>11083</v>
      </c>
      <c r="B4985" s="85" t="s">
        <v>145</v>
      </c>
      <c r="C4985" s="85" t="s">
        <v>145</v>
      </c>
      <c r="D4985" s="85" t="s">
        <v>11084</v>
      </c>
      <c r="E4985" s="85" t="s">
        <v>100</v>
      </c>
      <c r="F4985" s="85" t="s">
        <v>100</v>
      </c>
      <c r="G4985" s="85" t="s">
        <v>100</v>
      </c>
      <c r="H4985" s="86" t="s">
        <v>118</v>
      </c>
      <c r="I4985" s="86">
        <v>46037</v>
      </c>
      <c r="J4985" s="87">
        <v>1915180</v>
      </c>
    </row>
    <row r="4986" spans="1:10" ht="24" x14ac:dyDescent="0.3">
      <c r="A4986" s="84" t="s">
        <v>11085</v>
      </c>
      <c r="B4986" s="85" t="s">
        <v>145</v>
      </c>
      <c r="C4986" s="85" t="s">
        <v>145</v>
      </c>
      <c r="D4986" s="85" t="s">
        <v>11086</v>
      </c>
      <c r="E4986" s="85" t="s">
        <v>100</v>
      </c>
      <c r="F4986" s="85" t="s">
        <v>100</v>
      </c>
      <c r="G4986" s="85" t="s">
        <v>100</v>
      </c>
      <c r="H4986" s="86" t="s">
        <v>118</v>
      </c>
      <c r="I4986" s="86">
        <v>46097</v>
      </c>
      <c r="J4986" s="87">
        <v>1973010</v>
      </c>
    </row>
    <row r="4987" spans="1:10" x14ac:dyDescent="0.3">
      <c r="A4987" s="84" t="s">
        <v>11087</v>
      </c>
      <c r="B4987" s="85" t="s">
        <v>145</v>
      </c>
      <c r="C4987" s="85" t="s">
        <v>145</v>
      </c>
      <c r="D4987" s="85" t="s">
        <v>11088</v>
      </c>
      <c r="E4987" s="85" t="s">
        <v>100</v>
      </c>
      <c r="F4987" s="85" t="s">
        <v>100</v>
      </c>
      <c r="G4987" s="85" t="s">
        <v>100</v>
      </c>
      <c r="H4987" s="86" t="s">
        <v>118</v>
      </c>
      <c r="I4987" s="86">
        <v>46008</v>
      </c>
      <c r="J4987" s="87">
        <v>717960</v>
      </c>
    </row>
    <row r="4988" spans="1:10" ht="36" x14ac:dyDescent="0.3">
      <c r="A4988" s="84" t="s">
        <v>11089</v>
      </c>
      <c r="B4988" s="85" t="s">
        <v>188</v>
      </c>
      <c r="C4988" s="85" t="s">
        <v>188</v>
      </c>
      <c r="D4988" s="85" t="s">
        <v>11090</v>
      </c>
      <c r="E4988" s="85" t="s">
        <v>100</v>
      </c>
      <c r="F4988" s="85" t="s">
        <v>135</v>
      </c>
      <c r="G4988" s="85" t="s">
        <v>136</v>
      </c>
      <c r="H4988" s="86" t="s">
        <v>118</v>
      </c>
      <c r="I4988" s="86">
        <v>45127</v>
      </c>
      <c r="J4988" s="87">
        <v>27104671.099999998</v>
      </c>
    </row>
    <row r="4989" spans="1:10" ht="36" x14ac:dyDescent="0.3">
      <c r="A4989" s="84" t="s">
        <v>11091</v>
      </c>
      <c r="B4989" s="85" t="s">
        <v>4453</v>
      </c>
      <c r="C4989" s="85" t="s">
        <v>4453</v>
      </c>
      <c r="D4989" s="85" t="s">
        <v>11092</v>
      </c>
      <c r="E4989" s="85" t="s">
        <v>100</v>
      </c>
      <c r="F4989" s="85" t="s">
        <v>130</v>
      </c>
      <c r="G4989" s="85" t="s">
        <v>5049</v>
      </c>
      <c r="H4989" s="86" t="s">
        <v>118</v>
      </c>
      <c r="I4989" s="86">
        <v>45859</v>
      </c>
      <c r="J4989" s="87">
        <v>2498857.29</v>
      </c>
    </row>
    <row r="4990" spans="1:10" ht="24" x14ac:dyDescent="0.3">
      <c r="A4990" s="84" t="s">
        <v>11093</v>
      </c>
      <c r="B4990" s="85" t="s">
        <v>145</v>
      </c>
      <c r="C4990" s="85" t="s">
        <v>145</v>
      </c>
      <c r="D4990" s="85" t="s">
        <v>11094</v>
      </c>
      <c r="E4990" s="85" t="s">
        <v>100</v>
      </c>
      <c r="F4990" s="85" t="s">
        <v>1155</v>
      </c>
      <c r="G4990" s="85" t="s">
        <v>6578</v>
      </c>
      <c r="H4990" s="86" t="s">
        <v>118</v>
      </c>
      <c r="I4990" s="86">
        <v>45859</v>
      </c>
      <c r="J4990" s="87">
        <v>6231396.9800000004</v>
      </c>
    </row>
    <row r="4991" spans="1:10" ht="48" x14ac:dyDescent="0.3">
      <c r="A4991" s="84" t="s">
        <v>11095</v>
      </c>
      <c r="B4991" s="85" t="s">
        <v>145</v>
      </c>
      <c r="C4991" s="85" t="s">
        <v>145</v>
      </c>
      <c r="D4991" s="85" t="s">
        <v>11096</v>
      </c>
      <c r="E4991" s="85" t="s">
        <v>382</v>
      </c>
      <c r="F4991" s="85" t="s">
        <v>100</v>
      </c>
      <c r="G4991" s="85" t="s">
        <v>100</v>
      </c>
      <c r="H4991" s="86" t="s">
        <v>118</v>
      </c>
      <c r="I4991" s="86">
        <v>45861</v>
      </c>
      <c r="J4991" s="87">
        <v>19866075.879999995</v>
      </c>
    </row>
    <row r="4992" spans="1:10" ht="24" x14ac:dyDescent="0.3">
      <c r="A4992" s="84" t="s">
        <v>11097</v>
      </c>
      <c r="B4992" s="85" t="s">
        <v>145</v>
      </c>
      <c r="C4992" s="85" t="s">
        <v>145</v>
      </c>
      <c r="D4992" s="85" t="s">
        <v>11098</v>
      </c>
      <c r="E4992" s="85" t="s">
        <v>100</v>
      </c>
      <c r="F4992" s="85" t="s">
        <v>100</v>
      </c>
      <c r="G4992" s="85" t="s">
        <v>100</v>
      </c>
      <c r="H4992" s="86" t="s">
        <v>118</v>
      </c>
      <c r="I4992" s="86">
        <v>45953</v>
      </c>
      <c r="J4992" s="87">
        <v>986570</v>
      </c>
    </row>
    <row r="4993" spans="1:10" ht="24" x14ac:dyDescent="0.3">
      <c r="A4993" s="84" t="s">
        <v>11099</v>
      </c>
      <c r="B4993" s="85" t="s">
        <v>145</v>
      </c>
      <c r="C4993" s="85" t="s">
        <v>145</v>
      </c>
      <c r="D4993" s="85" t="s">
        <v>11100</v>
      </c>
      <c r="E4993" s="85" t="s">
        <v>100</v>
      </c>
      <c r="F4993" s="85" t="s">
        <v>420</v>
      </c>
      <c r="G4993" s="85" t="s">
        <v>3723</v>
      </c>
      <c r="H4993" s="86" t="s">
        <v>118</v>
      </c>
      <c r="I4993" s="86">
        <v>45681</v>
      </c>
      <c r="J4993" s="87">
        <v>8612049.2399999984</v>
      </c>
    </row>
    <row r="4994" spans="1:10" x14ac:dyDescent="0.3">
      <c r="A4994" s="84" t="s">
        <v>11101</v>
      </c>
      <c r="B4994" s="85" t="s">
        <v>145</v>
      </c>
      <c r="C4994" s="85" t="s">
        <v>145</v>
      </c>
      <c r="D4994" s="85" t="s">
        <v>11102</v>
      </c>
      <c r="E4994" s="85" t="s">
        <v>100</v>
      </c>
      <c r="F4994" s="85" t="s">
        <v>100</v>
      </c>
      <c r="G4994" s="85" t="s">
        <v>100</v>
      </c>
      <c r="H4994" s="86" t="s">
        <v>118</v>
      </c>
      <c r="I4994" s="86">
        <v>45894</v>
      </c>
      <c r="J4994" s="87">
        <v>4280595</v>
      </c>
    </row>
    <row r="4995" spans="1:10" ht="24" x14ac:dyDescent="0.3">
      <c r="A4995" s="84" t="s">
        <v>11103</v>
      </c>
      <c r="B4995" s="85" t="s">
        <v>145</v>
      </c>
      <c r="C4995" s="85" t="s">
        <v>145</v>
      </c>
      <c r="D4995" s="85" t="s">
        <v>11104</v>
      </c>
      <c r="E4995" s="85" t="s">
        <v>100</v>
      </c>
      <c r="F4995" s="85" t="s">
        <v>100</v>
      </c>
      <c r="G4995" s="85" t="s">
        <v>100</v>
      </c>
      <c r="H4995" s="86" t="s">
        <v>118</v>
      </c>
      <c r="I4995" s="86">
        <v>45653</v>
      </c>
      <c r="J4995" s="87">
        <v>36271780</v>
      </c>
    </row>
    <row r="4996" spans="1:10" ht="24" x14ac:dyDescent="0.3">
      <c r="A4996" s="84" t="s">
        <v>11105</v>
      </c>
      <c r="B4996" s="85" t="s">
        <v>145</v>
      </c>
      <c r="C4996" s="85" t="s">
        <v>145</v>
      </c>
      <c r="D4996" s="85" t="s">
        <v>11106</v>
      </c>
      <c r="E4996" s="85" t="s">
        <v>100</v>
      </c>
      <c r="F4996" s="85" t="s">
        <v>130</v>
      </c>
      <c r="G4996" s="85" t="s">
        <v>537</v>
      </c>
      <c r="H4996" s="86" t="s">
        <v>118</v>
      </c>
      <c r="I4996" s="86">
        <v>45866</v>
      </c>
      <c r="J4996" s="87">
        <v>5055087.2700000014</v>
      </c>
    </row>
    <row r="4997" spans="1:10" x14ac:dyDescent="0.3">
      <c r="A4997" s="84" t="s">
        <v>11107</v>
      </c>
      <c r="B4997" s="85" t="s">
        <v>145</v>
      </c>
      <c r="C4997" s="85" t="s">
        <v>145</v>
      </c>
      <c r="D4997" s="85" t="s">
        <v>11108</v>
      </c>
      <c r="E4997" s="85" t="s">
        <v>100</v>
      </c>
      <c r="F4997" s="85" t="s">
        <v>100</v>
      </c>
      <c r="G4997" s="85" t="s">
        <v>100</v>
      </c>
      <c r="H4997" s="86" t="s">
        <v>118</v>
      </c>
      <c r="I4997" s="86">
        <v>45838</v>
      </c>
      <c r="J4997" s="87">
        <v>712360</v>
      </c>
    </row>
    <row r="4998" spans="1:10" ht="36" x14ac:dyDescent="0.3">
      <c r="A4998" s="84" t="s">
        <v>11109</v>
      </c>
      <c r="B4998" s="85" t="s">
        <v>145</v>
      </c>
      <c r="C4998" s="85" t="s">
        <v>145</v>
      </c>
      <c r="D4998" s="85" t="s">
        <v>11110</v>
      </c>
      <c r="E4998" s="85" t="s">
        <v>100</v>
      </c>
      <c r="F4998" s="85" t="s">
        <v>162</v>
      </c>
      <c r="G4998" s="85" t="s">
        <v>1906</v>
      </c>
      <c r="H4998" s="86" t="s">
        <v>118</v>
      </c>
      <c r="I4998" s="86">
        <v>45869</v>
      </c>
      <c r="J4998" s="87">
        <v>20060127.840000004</v>
      </c>
    </row>
    <row r="4999" spans="1:10" ht="24" x14ac:dyDescent="0.3">
      <c r="A4999" s="84" t="s">
        <v>11111</v>
      </c>
      <c r="B4999" s="85" t="s">
        <v>145</v>
      </c>
      <c r="C4999" s="85" t="s">
        <v>145</v>
      </c>
      <c r="D4999" s="85" t="s">
        <v>11112</v>
      </c>
      <c r="E4999" s="85" t="s">
        <v>100</v>
      </c>
      <c r="F4999" s="85" t="s">
        <v>122</v>
      </c>
      <c r="G4999" s="85" t="s">
        <v>583</v>
      </c>
      <c r="H4999" s="86" t="s">
        <v>118</v>
      </c>
      <c r="I4999" s="86">
        <v>46112</v>
      </c>
      <c r="J4999" s="87">
        <v>2966440.12</v>
      </c>
    </row>
    <row r="5000" spans="1:10" ht="24" x14ac:dyDescent="0.3">
      <c r="A5000" s="84" t="s">
        <v>11113</v>
      </c>
      <c r="B5000" s="85" t="s">
        <v>4453</v>
      </c>
      <c r="C5000" s="85" t="s">
        <v>4453</v>
      </c>
      <c r="D5000" s="85" t="s">
        <v>11114</v>
      </c>
      <c r="E5000" s="85" t="s">
        <v>100</v>
      </c>
      <c r="F5000" s="85" t="s">
        <v>147</v>
      </c>
      <c r="G5000" s="85" t="s">
        <v>2189</v>
      </c>
      <c r="H5000" s="86" t="s">
        <v>118</v>
      </c>
      <c r="I5000" s="86">
        <v>45143</v>
      </c>
      <c r="J5000" s="87">
        <v>21107635</v>
      </c>
    </row>
    <row r="5001" spans="1:10" ht="24" x14ac:dyDescent="0.3">
      <c r="A5001" s="84" t="s">
        <v>11115</v>
      </c>
      <c r="B5001" s="85" t="s">
        <v>1088</v>
      </c>
      <c r="C5001" s="85" t="s">
        <v>145</v>
      </c>
      <c r="D5001" s="85" t="s">
        <v>11116</v>
      </c>
      <c r="E5001" s="85" t="s">
        <v>100</v>
      </c>
      <c r="F5001" s="85" t="s">
        <v>130</v>
      </c>
      <c r="G5001" s="85" t="s">
        <v>298</v>
      </c>
      <c r="H5001" s="86" t="s">
        <v>118</v>
      </c>
      <c r="I5001" s="86">
        <v>45510</v>
      </c>
      <c r="J5001" s="87">
        <v>12806409.300000001</v>
      </c>
    </row>
    <row r="5002" spans="1:10" ht="36" x14ac:dyDescent="0.3">
      <c r="A5002" s="84" t="s">
        <v>11117</v>
      </c>
      <c r="B5002" s="85" t="s">
        <v>145</v>
      </c>
      <c r="C5002" s="85" t="s">
        <v>145</v>
      </c>
      <c r="D5002" s="85" t="s">
        <v>11118</v>
      </c>
      <c r="E5002" s="85" t="s">
        <v>100</v>
      </c>
      <c r="F5002" s="85" t="s">
        <v>130</v>
      </c>
      <c r="G5002" s="85" t="s">
        <v>252</v>
      </c>
      <c r="H5002" s="86" t="s">
        <v>118</v>
      </c>
      <c r="I5002" s="86">
        <v>45875</v>
      </c>
      <c r="J5002" s="87">
        <v>7533061.3200000003</v>
      </c>
    </row>
    <row r="5003" spans="1:10" ht="24" x14ac:dyDescent="0.3">
      <c r="A5003" s="84" t="s">
        <v>11119</v>
      </c>
      <c r="B5003" s="85" t="s">
        <v>145</v>
      </c>
      <c r="C5003" s="85" t="s">
        <v>145</v>
      </c>
      <c r="D5003" s="85" t="s">
        <v>11120</v>
      </c>
      <c r="E5003" s="85" t="s">
        <v>100</v>
      </c>
      <c r="F5003" s="85" t="s">
        <v>122</v>
      </c>
      <c r="G5003" s="85" t="s">
        <v>123</v>
      </c>
      <c r="H5003" s="86" t="s">
        <v>118</v>
      </c>
      <c r="I5003" s="86">
        <v>45875</v>
      </c>
      <c r="J5003" s="87">
        <v>4923654.9300000006</v>
      </c>
    </row>
    <row r="5004" spans="1:10" ht="24" x14ac:dyDescent="0.3">
      <c r="A5004" s="84" t="s">
        <v>11121</v>
      </c>
      <c r="B5004" s="85" t="s">
        <v>145</v>
      </c>
      <c r="C5004" s="85" t="s">
        <v>145</v>
      </c>
      <c r="D5004" s="85" t="s">
        <v>11120</v>
      </c>
      <c r="E5004" s="85" t="s">
        <v>100</v>
      </c>
      <c r="F5004" s="85" t="s">
        <v>122</v>
      </c>
      <c r="G5004" s="85" t="s">
        <v>123</v>
      </c>
      <c r="H5004" s="86" t="s">
        <v>118</v>
      </c>
      <c r="I5004" s="86">
        <v>45875</v>
      </c>
      <c r="J5004" s="87">
        <v>4923654.9300000006</v>
      </c>
    </row>
    <row r="5005" spans="1:10" x14ac:dyDescent="0.3">
      <c r="A5005" s="84" t="s">
        <v>11122</v>
      </c>
      <c r="B5005" s="85" t="s">
        <v>145</v>
      </c>
      <c r="C5005" s="85" t="s">
        <v>145</v>
      </c>
      <c r="D5005" s="85" t="s">
        <v>11123</v>
      </c>
      <c r="E5005" s="85" t="s">
        <v>100</v>
      </c>
      <c r="F5005" s="85" t="s">
        <v>100</v>
      </c>
      <c r="G5005" s="85" t="s">
        <v>100</v>
      </c>
      <c r="H5005" s="86" t="s">
        <v>118</v>
      </c>
      <c r="I5005" s="86">
        <v>45908</v>
      </c>
      <c r="J5005" s="87">
        <v>758070</v>
      </c>
    </row>
    <row r="5006" spans="1:10" x14ac:dyDescent="0.3">
      <c r="A5006" s="84" t="s">
        <v>11124</v>
      </c>
      <c r="B5006" s="85" t="s">
        <v>145</v>
      </c>
      <c r="C5006" s="85" t="s">
        <v>145</v>
      </c>
      <c r="D5006" s="85" t="s">
        <v>11125</v>
      </c>
      <c r="E5006" s="85" t="s">
        <v>100</v>
      </c>
      <c r="F5006" s="85" t="s">
        <v>100</v>
      </c>
      <c r="G5006" s="85" t="s">
        <v>100</v>
      </c>
      <c r="H5006" s="86" t="s">
        <v>118</v>
      </c>
      <c r="I5006" s="86">
        <v>45635</v>
      </c>
      <c r="J5006" s="87">
        <v>5467160</v>
      </c>
    </row>
    <row r="5007" spans="1:10" ht="48" x14ac:dyDescent="0.3">
      <c r="A5007" s="84" t="s">
        <v>11126</v>
      </c>
      <c r="B5007" s="85" t="s">
        <v>188</v>
      </c>
      <c r="C5007" s="85" t="s">
        <v>188</v>
      </c>
      <c r="D5007" s="85" t="s">
        <v>11127</v>
      </c>
      <c r="E5007" s="85" t="s">
        <v>11128</v>
      </c>
      <c r="F5007" s="85" t="s">
        <v>100</v>
      </c>
      <c r="G5007" s="85" t="s">
        <v>100</v>
      </c>
      <c r="H5007" s="86" t="s">
        <v>118</v>
      </c>
      <c r="I5007" s="86">
        <v>45880</v>
      </c>
      <c r="J5007" s="87">
        <v>5845784.6499999985</v>
      </c>
    </row>
    <row r="5008" spans="1:10" ht="36" x14ac:dyDescent="0.3">
      <c r="A5008" s="84" t="s">
        <v>11129</v>
      </c>
      <c r="B5008" s="85" t="s">
        <v>188</v>
      </c>
      <c r="C5008" s="85" t="s">
        <v>188</v>
      </c>
      <c r="D5008" s="85" t="s">
        <v>11130</v>
      </c>
      <c r="E5008" s="85" t="s">
        <v>11128</v>
      </c>
      <c r="F5008" s="85" t="s">
        <v>100</v>
      </c>
      <c r="G5008" s="85" t="s">
        <v>100</v>
      </c>
      <c r="H5008" s="86" t="s">
        <v>118</v>
      </c>
      <c r="I5008" s="86">
        <v>45880</v>
      </c>
      <c r="J5008" s="87">
        <v>6446177.6100000003</v>
      </c>
    </row>
    <row r="5009" spans="1:10" x14ac:dyDescent="0.3">
      <c r="A5009" s="84" t="s">
        <v>11131</v>
      </c>
      <c r="B5009" s="85" t="s">
        <v>145</v>
      </c>
      <c r="C5009" s="85" t="s">
        <v>145</v>
      </c>
      <c r="D5009" s="85" t="s">
        <v>11132</v>
      </c>
      <c r="E5009" s="85" t="s">
        <v>100</v>
      </c>
      <c r="F5009" s="85" t="s">
        <v>878</v>
      </c>
      <c r="G5009" s="85" t="s">
        <v>3380</v>
      </c>
      <c r="H5009" s="86" t="s">
        <v>118</v>
      </c>
      <c r="I5009" s="86">
        <v>45700</v>
      </c>
      <c r="J5009" s="87">
        <v>4478619.7100000009</v>
      </c>
    </row>
    <row r="5010" spans="1:10" ht="48" x14ac:dyDescent="0.3">
      <c r="A5010" s="84" t="s">
        <v>11133</v>
      </c>
      <c r="B5010" s="85" t="s">
        <v>145</v>
      </c>
      <c r="C5010" s="85" t="s">
        <v>145</v>
      </c>
      <c r="D5010" s="85" t="s">
        <v>11134</v>
      </c>
      <c r="E5010" s="85" t="s">
        <v>100</v>
      </c>
      <c r="F5010" s="85" t="s">
        <v>11135</v>
      </c>
      <c r="G5010" s="85" t="s">
        <v>100</v>
      </c>
      <c r="H5010" s="86" t="s">
        <v>118</v>
      </c>
      <c r="I5010" s="86">
        <v>45881</v>
      </c>
      <c r="J5010" s="87">
        <v>843280</v>
      </c>
    </row>
    <row r="5011" spans="1:10" x14ac:dyDescent="0.3">
      <c r="A5011" s="84" t="s">
        <v>11136</v>
      </c>
      <c r="B5011" s="85" t="s">
        <v>145</v>
      </c>
      <c r="C5011" s="85" t="s">
        <v>145</v>
      </c>
      <c r="D5011" s="85" t="s">
        <v>11137</v>
      </c>
      <c r="E5011" s="85" t="s">
        <v>100</v>
      </c>
      <c r="F5011" s="85" t="s">
        <v>100</v>
      </c>
      <c r="G5011" s="85" t="s">
        <v>100</v>
      </c>
      <c r="H5011" s="86" t="s">
        <v>118</v>
      </c>
      <c r="I5011" s="86">
        <v>45789</v>
      </c>
      <c r="J5011" s="87">
        <v>8267410</v>
      </c>
    </row>
    <row r="5012" spans="1:10" ht="24" x14ac:dyDescent="0.3">
      <c r="A5012" s="84" t="s">
        <v>11138</v>
      </c>
      <c r="B5012" s="85" t="s">
        <v>145</v>
      </c>
      <c r="C5012" s="85" t="s">
        <v>145</v>
      </c>
      <c r="D5012" s="85" t="s">
        <v>11139</v>
      </c>
      <c r="E5012" s="85" t="s">
        <v>100</v>
      </c>
      <c r="F5012" s="85" t="s">
        <v>336</v>
      </c>
      <c r="G5012" s="85" t="s">
        <v>3521</v>
      </c>
      <c r="H5012" s="86" t="s">
        <v>118</v>
      </c>
      <c r="I5012" s="86">
        <v>45881</v>
      </c>
      <c r="J5012" s="87">
        <v>5284219.4399999995</v>
      </c>
    </row>
    <row r="5013" spans="1:10" ht="36" x14ac:dyDescent="0.3">
      <c r="A5013" s="84" t="s">
        <v>11140</v>
      </c>
      <c r="B5013" s="85" t="s">
        <v>145</v>
      </c>
      <c r="C5013" s="85" t="s">
        <v>145</v>
      </c>
      <c r="D5013" s="85" t="s">
        <v>11141</v>
      </c>
      <c r="E5013" s="85" t="s">
        <v>100</v>
      </c>
      <c r="F5013" s="85" t="s">
        <v>151</v>
      </c>
      <c r="G5013" s="85" t="s">
        <v>152</v>
      </c>
      <c r="H5013" s="86" t="s">
        <v>118</v>
      </c>
      <c r="I5013" s="86">
        <v>45517</v>
      </c>
      <c r="J5013" s="87">
        <v>7291231.6500000013</v>
      </c>
    </row>
    <row r="5014" spans="1:10" x14ac:dyDescent="0.3">
      <c r="A5014" s="84" t="s">
        <v>11142</v>
      </c>
      <c r="B5014" s="85" t="s">
        <v>145</v>
      </c>
      <c r="C5014" s="85" t="s">
        <v>145</v>
      </c>
      <c r="D5014" s="85" t="s">
        <v>11143</v>
      </c>
      <c r="E5014" s="85" t="s">
        <v>100</v>
      </c>
      <c r="F5014" s="85" t="s">
        <v>100</v>
      </c>
      <c r="G5014" s="85" t="s">
        <v>100</v>
      </c>
      <c r="H5014" s="86" t="s">
        <v>118</v>
      </c>
      <c r="I5014" s="86">
        <v>45518</v>
      </c>
      <c r="J5014" s="87">
        <v>2717640</v>
      </c>
    </row>
    <row r="5015" spans="1:10" ht="24" x14ac:dyDescent="0.3">
      <c r="A5015" s="84" t="s">
        <v>11144</v>
      </c>
      <c r="B5015" s="85" t="s">
        <v>145</v>
      </c>
      <c r="C5015" s="85" t="s">
        <v>145</v>
      </c>
      <c r="D5015" s="85" t="s">
        <v>11145</v>
      </c>
      <c r="E5015" s="85" t="s">
        <v>11146</v>
      </c>
      <c r="F5015" s="85" t="s">
        <v>100</v>
      </c>
      <c r="G5015" s="85" t="s">
        <v>100</v>
      </c>
      <c r="H5015" s="86" t="s">
        <v>118</v>
      </c>
      <c r="I5015" s="86">
        <v>45702</v>
      </c>
      <c r="J5015" s="87">
        <v>7556098.1199999992</v>
      </c>
    </row>
    <row r="5016" spans="1:10" ht="36" x14ac:dyDescent="0.3">
      <c r="A5016" s="84" t="s">
        <v>11147</v>
      </c>
      <c r="B5016" s="85" t="s">
        <v>145</v>
      </c>
      <c r="C5016" s="85" t="s">
        <v>145</v>
      </c>
      <c r="D5016" s="85" t="s">
        <v>11148</v>
      </c>
      <c r="E5016" s="85" t="s">
        <v>100</v>
      </c>
      <c r="F5016" s="85" t="s">
        <v>2546</v>
      </c>
      <c r="G5016" s="85" t="s">
        <v>11149</v>
      </c>
      <c r="H5016" s="86" t="s">
        <v>118</v>
      </c>
      <c r="I5016" s="86">
        <v>45883</v>
      </c>
      <c r="J5016" s="87">
        <v>2270990.5999999996</v>
      </c>
    </row>
    <row r="5017" spans="1:10" x14ac:dyDescent="0.3">
      <c r="A5017" s="84" t="s">
        <v>11150</v>
      </c>
      <c r="B5017" s="85" t="s">
        <v>145</v>
      </c>
      <c r="C5017" s="85" t="s">
        <v>145</v>
      </c>
      <c r="D5017" s="85" t="s">
        <v>11151</v>
      </c>
      <c r="E5017" s="85" t="s">
        <v>100</v>
      </c>
      <c r="F5017" s="85" t="s">
        <v>100</v>
      </c>
      <c r="G5017" s="85" t="s">
        <v>100</v>
      </c>
      <c r="H5017" s="86" t="s">
        <v>118</v>
      </c>
      <c r="I5017" s="86">
        <v>45581</v>
      </c>
      <c r="J5017" s="87">
        <v>2367150</v>
      </c>
    </row>
    <row r="5018" spans="1:10" ht="36" x14ac:dyDescent="0.3">
      <c r="A5018" s="84" t="s">
        <v>11152</v>
      </c>
      <c r="B5018" s="85" t="s">
        <v>145</v>
      </c>
      <c r="C5018" s="85" t="s">
        <v>145</v>
      </c>
      <c r="D5018" s="85" t="s">
        <v>11153</v>
      </c>
      <c r="E5018" s="85" t="s">
        <v>100</v>
      </c>
      <c r="F5018" s="85" t="s">
        <v>1042</v>
      </c>
      <c r="G5018" s="85" t="s">
        <v>1043</v>
      </c>
      <c r="H5018" s="86" t="s">
        <v>118</v>
      </c>
      <c r="I5018" s="86">
        <v>45888</v>
      </c>
      <c r="J5018" s="87">
        <v>2341012.9700000007</v>
      </c>
    </row>
    <row r="5019" spans="1:10" ht="24" x14ac:dyDescent="0.3">
      <c r="A5019" s="84" t="s">
        <v>11154</v>
      </c>
      <c r="B5019" s="85" t="s">
        <v>145</v>
      </c>
      <c r="C5019" s="85" t="s">
        <v>145</v>
      </c>
      <c r="D5019" s="85" t="s">
        <v>11155</v>
      </c>
      <c r="E5019" s="85" t="s">
        <v>100</v>
      </c>
      <c r="F5019" s="85" t="s">
        <v>100</v>
      </c>
      <c r="G5019" s="85" t="s">
        <v>100</v>
      </c>
      <c r="H5019" s="86" t="s">
        <v>118</v>
      </c>
      <c r="I5019" s="86">
        <v>46043</v>
      </c>
      <c r="J5019" s="87">
        <v>2321280</v>
      </c>
    </row>
    <row r="5020" spans="1:10" ht="24" x14ac:dyDescent="0.3">
      <c r="A5020" s="84" t="s">
        <v>11156</v>
      </c>
      <c r="B5020" s="85" t="s">
        <v>145</v>
      </c>
      <c r="C5020" s="85" t="s">
        <v>145</v>
      </c>
      <c r="D5020" s="85" t="s">
        <v>11157</v>
      </c>
      <c r="E5020" s="85" t="s">
        <v>100</v>
      </c>
      <c r="F5020" s="85" t="s">
        <v>203</v>
      </c>
      <c r="G5020" s="85" t="s">
        <v>3428</v>
      </c>
      <c r="H5020" s="86" t="s">
        <v>118</v>
      </c>
      <c r="I5020" s="86">
        <v>45526</v>
      </c>
      <c r="J5020" s="87">
        <v>8939432.6000000015</v>
      </c>
    </row>
    <row r="5021" spans="1:10" ht="24" x14ac:dyDescent="0.3">
      <c r="A5021" s="84" t="s">
        <v>11158</v>
      </c>
      <c r="B5021" s="85" t="s">
        <v>188</v>
      </c>
      <c r="C5021" s="85" t="s">
        <v>188</v>
      </c>
      <c r="D5021" s="85" t="s">
        <v>11159</v>
      </c>
      <c r="E5021" s="85" t="s">
        <v>100</v>
      </c>
      <c r="F5021" s="85" t="s">
        <v>2268</v>
      </c>
      <c r="G5021" s="85" t="s">
        <v>5458</v>
      </c>
      <c r="H5021" s="86" t="s">
        <v>118</v>
      </c>
      <c r="I5021" s="86">
        <v>45526</v>
      </c>
      <c r="J5021" s="87">
        <v>17067192.050000001</v>
      </c>
    </row>
    <row r="5022" spans="1:10" ht="24" x14ac:dyDescent="0.3">
      <c r="A5022" s="84" t="s">
        <v>11160</v>
      </c>
      <c r="B5022" s="85" t="s">
        <v>145</v>
      </c>
      <c r="C5022" s="85" t="s">
        <v>145</v>
      </c>
      <c r="D5022" s="85" t="s">
        <v>11161</v>
      </c>
      <c r="E5022" s="85" t="s">
        <v>100</v>
      </c>
      <c r="F5022" s="85" t="s">
        <v>158</v>
      </c>
      <c r="G5022" s="85" t="s">
        <v>614</v>
      </c>
      <c r="H5022" s="86" t="s">
        <v>118</v>
      </c>
      <c r="I5022" s="86">
        <v>45891</v>
      </c>
      <c r="J5022" s="87">
        <v>10667741.239999998</v>
      </c>
    </row>
    <row r="5023" spans="1:10" ht="24" x14ac:dyDescent="0.3">
      <c r="A5023" s="84" t="s">
        <v>11162</v>
      </c>
      <c r="B5023" s="85" t="s">
        <v>145</v>
      </c>
      <c r="C5023" s="85" t="s">
        <v>145</v>
      </c>
      <c r="D5023" s="85" t="s">
        <v>11163</v>
      </c>
      <c r="E5023" s="85" t="s">
        <v>100</v>
      </c>
      <c r="F5023" s="85" t="s">
        <v>130</v>
      </c>
      <c r="G5023" s="85" t="s">
        <v>1955</v>
      </c>
      <c r="H5023" s="86" t="s">
        <v>118</v>
      </c>
      <c r="I5023" s="86">
        <v>45896</v>
      </c>
      <c r="J5023" s="87">
        <v>5139317.51</v>
      </c>
    </row>
    <row r="5024" spans="1:10" ht="24" x14ac:dyDescent="0.3">
      <c r="A5024" s="84" t="s">
        <v>11164</v>
      </c>
      <c r="B5024" s="85" t="s">
        <v>145</v>
      </c>
      <c r="C5024" s="85" t="s">
        <v>145</v>
      </c>
      <c r="D5024" s="85" t="s">
        <v>11165</v>
      </c>
      <c r="E5024" s="85" t="s">
        <v>100</v>
      </c>
      <c r="F5024" s="85" t="s">
        <v>1159</v>
      </c>
      <c r="G5024" s="85" t="s">
        <v>1975</v>
      </c>
      <c r="H5024" s="86" t="s">
        <v>118</v>
      </c>
      <c r="I5024" s="86">
        <v>45896</v>
      </c>
      <c r="J5024" s="87">
        <v>8424120.1499999985</v>
      </c>
    </row>
    <row r="5025" spans="1:10" ht="24" x14ac:dyDescent="0.3">
      <c r="A5025" s="84" t="s">
        <v>11166</v>
      </c>
      <c r="B5025" s="85" t="s">
        <v>145</v>
      </c>
      <c r="C5025" s="85" t="s">
        <v>145</v>
      </c>
      <c r="D5025" s="85" t="s">
        <v>11167</v>
      </c>
      <c r="E5025" s="85" t="s">
        <v>100</v>
      </c>
      <c r="F5025" s="85" t="s">
        <v>196</v>
      </c>
      <c r="G5025" s="85" t="s">
        <v>3165</v>
      </c>
      <c r="H5025" s="86" t="s">
        <v>118</v>
      </c>
      <c r="I5025" s="86">
        <v>45532</v>
      </c>
      <c r="J5025" s="87">
        <v>6636517.0199999996</v>
      </c>
    </row>
    <row r="5026" spans="1:10" ht="48" x14ac:dyDescent="0.3">
      <c r="A5026" s="84" t="s">
        <v>11168</v>
      </c>
      <c r="B5026" s="85" t="s">
        <v>145</v>
      </c>
      <c r="C5026" s="85" t="s">
        <v>145</v>
      </c>
      <c r="D5026" s="85" t="s">
        <v>11169</v>
      </c>
      <c r="E5026" s="85" t="s">
        <v>100</v>
      </c>
      <c r="F5026" s="85" t="s">
        <v>11013</v>
      </c>
      <c r="G5026" s="85" t="s">
        <v>11014</v>
      </c>
      <c r="H5026" s="86" t="s">
        <v>118</v>
      </c>
      <c r="I5026" s="86">
        <v>45897</v>
      </c>
      <c r="J5026" s="87">
        <v>7035903.5399999982</v>
      </c>
    </row>
    <row r="5027" spans="1:10" ht="24" x14ac:dyDescent="0.3">
      <c r="A5027" s="84" t="s">
        <v>11170</v>
      </c>
      <c r="B5027" s="85" t="s">
        <v>145</v>
      </c>
      <c r="C5027" s="85" t="s">
        <v>145</v>
      </c>
      <c r="D5027" s="85" t="s">
        <v>11171</v>
      </c>
      <c r="E5027" s="85" t="s">
        <v>100</v>
      </c>
      <c r="F5027" s="85" t="s">
        <v>203</v>
      </c>
      <c r="G5027" s="85" t="s">
        <v>11172</v>
      </c>
      <c r="H5027" s="86" t="s">
        <v>118</v>
      </c>
      <c r="I5027" s="86">
        <v>45898</v>
      </c>
      <c r="J5027" s="87">
        <v>3785191.4299999997</v>
      </c>
    </row>
    <row r="5028" spans="1:10" x14ac:dyDescent="0.3">
      <c r="A5028" s="84" t="s">
        <v>11173</v>
      </c>
      <c r="B5028" s="85" t="s">
        <v>145</v>
      </c>
      <c r="C5028" s="85" t="s">
        <v>145</v>
      </c>
      <c r="D5028" s="85" t="s">
        <v>11174</v>
      </c>
      <c r="E5028" s="85" t="s">
        <v>100</v>
      </c>
      <c r="F5028" s="85" t="s">
        <v>100</v>
      </c>
      <c r="G5028" s="85" t="s">
        <v>100</v>
      </c>
      <c r="H5028" s="86" t="s">
        <v>118</v>
      </c>
      <c r="I5028" s="86">
        <v>45867</v>
      </c>
      <c r="J5028" s="87">
        <v>6562600</v>
      </c>
    </row>
    <row r="5029" spans="1:10" x14ac:dyDescent="0.3">
      <c r="A5029" s="84" t="s">
        <v>11175</v>
      </c>
      <c r="B5029" s="85" t="s">
        <v>145</v>
      </c>
      <c r="C5029" s="85" t="s">
        <v>145</v>
      </c>
      <c r="D5029" s="85" t="s">
        <v>11176</v>
      </c>
      <c r="E5029" s="85" t="s">
        <v>100</v>
      </c>
      <c r="F5029" s="85" t="s">
        <v>100</v>
      </c>
      <c r="G5029" s="85" t="s">
        <v>100</v>
      </c>
      <c r="H5029" s="86" t="s">
        <v>118</v>
      </c>
      <c r="I5029" s="86">
        <v>46021</v>
      </c>
      <c r="J5029" s="87">
        <v>2432640</v>
      </c>
    </row>
    <row r="5030" spans="1:10" x14ac:dyDescent="0.3">
      <c r="A5030" s="84" t="s">
        <v>11177</v>
      </c>
      <c r="B5030" s="85" t="s">
        <v>145</v>
      </c>
      <c r="C5030" s="85" t="s">
        <v>145</v>
      </c>
      <c r="D5030" s="85" t="s">
        <v>11178</v>
      </c>
      <c r="E5030" s="85" t="s">
        <v>100</v>
      </c>
      <c r="F5030" s="85" t="s">
        <v>162</v>
      </c>
      <c r="G5030" s="85" t="s">
        <v>163</v>
      </c>
      <c r="H5030" s="86" t="s">
        <v>118</v>
      </c>
      <c r="I5030" s="86">
        <v>45537</v>
      </c>
      <c r="J5030" s="87">
        <v>5452429.2299999995</v>
      </c>
    </row>
    <row r="5031" spans="1:10" ht="24" x14ac:dyDescent="0.3">
      <c r="A5031" s="84" t="s">
        <v>11179</v>
      </c>
      <c r="B5031" s="85" t="s">
        <v>145</v>
      </c>
      <c r="C5031" s="85" t="s">
        <v>145</v>
      </c>
      <c r="D5031" s="85" t="s">
        <v>10408</v>
      </c>
      <c r="E5031" s="85" t="s">
        <v>100</v>
      </c>
      <c r="F5031" s="85" t="s">
        <v>135</v>
      </c>
      <c r="G5031" s="85" t="s">
        <v>136</v>
      </c>
      <c r="H5031" s="86" t="s">
        <v>118</v>
      </c>
      <c r="I5031" s="86">
        <v>45902</v>
      </c>
      <c r="J5031" s="87">
        <v>16583376.6</v>
      </c>
    </row>
    <row r="5032" spans="1:10" ht="24" x14ac:dyDescent="0.3">
      <c r="A5032" s="84" t="s">
        <v>11180</v>
      </c>
      <c r="B5032" s="85" t="s">
        <v>145</v>
      </c>
      <c r="C5032" s="85" t="s">
        <v>145</v>
      </c>
      <c r="D5032" s="85" t="s">
        <v>11181</v>
      </c>
      <c r="E5032" s="85" t="s">
        <v>100</v>
      </c>
      <c r="F5032" s="85" t="s">
        <v>8060</v>
      </c>
      <c r="G5032" s="85" t="s">
        <v>8061</v>
      </c>
      <c r="H5032" s="86" t="s">
        <v>118</v>
      </c>
      <c r="I5032" s="86">
        <v>45903</v>
      </c>
      <c r="J5032" s="87">
        <v>3614957.35</v>
      </c>
    </row>
    <row r="5033" spans="1:10" ht="36" x14ac:dyDescent="0.3">
      <c r="A5033" s="84" t="s">
        <v>11182</v>
      </c>
      <c r="B5033" s="85" t="s">
        <v>145</v>
      </c>
      <c r="C5033" s="85" t="s">
        <v>145</v>
      </c>
      <c r="D5033" s="85" t="s">
        <v>11183</v>
      </c>
      <c r="E5033" s="85" t="s">
        <v>100</v>
      </c>
      <c r="F5033" s="85" t="s">
        <v>225</v>
      </c>
      <c r="G5033" s="85" t="s">
        <v>226</v>
      </c>
      <c r="H5033" s="86" t="s">
        <v>118</v>
      </c>
      <c r="I5033" s="86">
        <v>45904</v>
      </c>
      <c r="J5033" s="87">
        <v>7138185.6599999992</v>
      </c>
    </row>
    <row r="5034" spans="1:10" ht="24" x14ac:dyDescent="0.3">
      <c r="A5034" s="84" t="s">
        <v>11184</v>
      </c>
      <c r="B5034" s="85" t="s">
        <v>145</v>
      </c>
      <c r="C5034" s="85" t="s">
        <v>145</v>
      </c>
      <c r="D5034" s="85" t="s">
        <v>11185</v>
      </c>
      <c r="E5034" s="85" t="s">
        <v>100</v>
      </c>
      <c r="F5034" s="85" t="s">
        <v>122</v>
      </c>
      <c r="G5034" s="85" t="s">
        <v>583</v>
      </c>
      <c r="H5034" s="86" t="s">
        <v>118</v>
      </c>
      <c r="I5034" s="86">
        <v>45540</v>
      </c>
      <c r="J5034" s="87">
        <v>14433647.32</v>
      </c>
    </row>
    <row r="5035" spans="1:10" ht="36" x14ac:dyDescent="0.3">
      <c r="A5035" s="84" t="s">
        <v>11186</v>
      </c>
      <c r="B5035" s="85" t="s">
        <v>145</v>
      </c>
      <c r="C5035" s="85" t="s">
        <v>145</v>
      </c>
      <c r="D5035" s="85" t="s">
        <v>11187</v>
      </c>
      <c r="E5035" s="85" t="s">
        <v>100</v>
      </c>
      <c r="F5035" s="85" t="s">
        <v>100</v>
      </c>
      <c r="G5035" s="85" t="s">
        <v>100</v>
      </c>
      <c r="H5035" s="86" t="s">
        <v>118</v>
      </c>
      <c r="I5035" s="86">
        <v>45573</v>
      </c>
      <c r="J5035" s="87">
        <v>1923340</v>
      </c>
    </row>
    <row r="5036" spans="1:10" ht="24" x14ac:dyDescent="0.3">
      <c r="A5036" s="84" t="s">
        <v>11188</v>
      </c>
      <c r="B5036" s="85" t="s">
        <v>145</v>
      </c>
      <c r="C5036" s="85" t="s">
        <v>145</v>
      </c>
      <c r="D5036" s="85" t="s">
        <v>11189</v>
      </c>
      <c r="E5036" s="85" t="s">
        <v>100</v>
      </c>
      <c r="F5036" s="85" t="s">
        <v>225</v>
      </c>
      <c r="G5036" s="85" t="s">
        <v>226</v>
      </c>
      <c r="H5036" s="86" t="s">
        <v>118</v>
      </c>
      <c r="I5036" s="86">
        <v>45544</v>
      </c>
      <c r="J5036" s="87">
        <v>10753243.150000002</v>
      </c>
    </row>
    <row r="5037" spans="1:10" ht="24" x14ac:dyDescent="0.3">
      <c r="A5037" s="84" t="s">
        <v>11190</v>
      </c>
      <c r="B5037" s="85" t="s">
        <v>145</v>
      </c>
      <c r="C5037" s="85" t="s">
        <v>145</v>
      </c>
      <c r="D5037" s="85" t="s">
        <v>11191</v>
      </c>
      <c r="E5037" s="85" t="s">
        <v>100</v>
      </c>
      <c r="F5037" s="85" t="s">
        <v>336</v>
      </c>
      <c r="G5037" s="85" t="s">
        <v>1760</v>
      </c>
      <c r="H5037" s="86" t="s">
        <v>118</v>
      </c>
      <c r="I5037" s="86">
        <v>45911</v>
      </c>
      <c r="J5037" s="87">
        <v>3063745.2200000007</v>
      </c>
    </row>
    <row r="5038" spans="1:10" ht="36" x14ac:dyDescent="0.3">
      <c r="A5038" s="84" t="s">
        <v>11192</v>
      </c>
      <c r="B5038" s="85" t="s">
        <v>145</v>
      </c>
      <c r="C5038" s="85" t="s">
        <v>145</v>
      </c>
      <c r="D5038" s="85" t="s">
        <v>11193</v>
      </c>
      <c r="E5038" s="85" t="s">
        <v>100</v>
      </c>
      <c r="F5038" s="85" t="s">
        <v>11194</v>
      </c>
      <c r="G5038" s="85" t="s">
        <v>11195</v>
      </c>
      <c r="H5038" s="86" t="s">
        <v>118</v>
      </c>
      <c r="I5038" s="86">
        <v>45547</v>
      </c>
      <c r="J5038" s="87">
        <v>1904251.33</v>
      </c>
    </row>
    <row r="5039" spans="1:10" ht="24" x14ac:dyDescent="0.3">
      <c r="A5039" s="84" t="s">
        <v>11196</v>
      </c>
      <c r="B5039" s="85" t="s">
        <v>145</v>
      </c>
      <c r="C5039" s="85" t="s">
        <v>145</v>
      </c>
      <c r="D5039" s="85" t="s">
        <v>11197</v>
      </c>
      <c r="E5039" s="85" t="s">
        <v>100</v>
      </c>
      <c r="F5039" s="85" t="s">
        <v>158</v>
      </c>
      <c r="G5039" s="85" t="s">
        <v>1348</v>
      </c>
      <c r="H5039" s="86" t="s">
        <v>118</v>
      </c>
      <c r="I5039" s="86">
        <v>45364</v>
      </c>
      <c r="J5039" s="87">
        <v>14999928.970000003</v>
      </c>
    </row>
    <row r="5040" spans="1:10" ht="24" x14ac:dyDescent="0.3">
      <c r="A5040" s="84" t="s">
        <v>11198</v>
      </c>
      <c r="B5040" s="85" t="s">
        <v>145</v>
      </c>
      <c r="C5040" s="85" t="s">
        <v>145</v>
      </c>
      <c r="D5040" s="85" t="s">
        <v>11199</v>
      </c>
      <c r="E5040" s="85" t="s">
        <v>100</v>
      </c>
      <c r="F5040" s="85" t="s">
        <v>158</v>
      </c>
      <c r="G5040" s="85" t="s">
        <v>2467</v>
      </c>
      <c r="H5040" s="86" t="s">
        <v>118</v>
      </c>
      <c r="I5040" s="86">
        <v>45729</v>
      </c>
      <c r="J5040" s="87">
        <v>5488594.0600000005</v>
      </c>
    </row>
    <row r="5041" spans="1:10" ht="24" x14ac:dyDescent="0.3">
      <c r="A5041" s="84" t="s">
        <v>11200</v>
      </c>
      <c r="B5041" s="85" t="s">
        <v>145</v>
      </c>
      <c r="C5041" s="85" t="s">
        <v>145</v>
      </c>
      <c r="D5041" s="85" t="s">
        <v>11201</v>
      </c>
      <c r="E5041" s="85" t="s">
        <v>100</v>
      </c>
      <c r="F5041" s="85" t="s">
        <v>336</v>
      </c>
      <c r="G5041" s="85" t="s">
        <v>1529</v>
      </c>
      <c r="H5041" s="86" t="s">
        <v>118</v>
      </c>
      <c r="I5041" s="86">
        <v>45915</v>
      </c>
      <c r="J5041" s="87">
        <v>58195</v>
      </c>
    </row>
    <row r="5042" spans="1:10" ht="48" x14ac:dyDescent="0.3">
      <c r="A5042" s="84" t="s">
        <v>11202</v>
      </c>
      <c r="B5042" s="85" t="s">
        <v>145</v>
      </c>
      <c r="C5042" s="85" t="s">
        <v>145</v>
      </c>
      <c r="D5042" s="85" t="s">
        <v>11203</v>
      </c>
      <c r="E5042" s="85" t="s">
        <v>100</v>
      </c>
      <c r="F5042" s="85" t="s">
        <v>11204</v>
      </c>
      <c r="G5042" s="85" t="s">
        <v>11205</v>
      </c>
      <c r="H5042" s="86" t="s">
        <v>118</v>
      </c>
      <c r="I5042" s="86">
        <v>45915</v>
      </c>
      <c r="J5042" s="87">
        <v>12203081.290000007</v>
      </c>
    </row>
    <row r="5043" spans="1:10" ht="24" x14ac:dyDescent="0.3">
      <c r="A5043" s="84" t="s">
        <v>11206</v>
      </c>
      <c r="B5043" s="85" t="s">
        <v>145</v>
      </c>
      <c r="C5043" s="85" t="s">
        <v>145</v>
      </c>
      <c r="D5043" s="85" t="s">
        <v>11207</v>
      </c>
      <c r="E5043" s="85" t="s">
        <v>100</v>
      </c>
      <c r="F5043" s="85" t="s">
        <v>2006</v>
      </c>
      <c r="G5043" s="85" t="s">
        <v>6507</v>
      </c>
      <c r="H5043" s="86" t="s">
        <v>118</v>
      </c>
      <c r="I5043" s="86">
        <v>45673</v>
      </c>
      <c r="J5043" s="87">
        <v>5711680.5899999999</v>
      </c>
    </row>
    <row r="5044" spans="1:10" x14ac:dyDescent="0.3">
      <c r="A5044" s="84" t="s">
        <v>11208</v>
      </c>
      <c r="B5044" s="85" t="s">
        <v>145</v>
      </c>
      <c r="C5044" s="85" t="s">
        <v>145</v>
      </c>
      <c r="D5044" s="85" t="s">
        <v>11209</v>
      </c>
      <c r="E5044" s="85" t="s">
        <v>100</v>
      </c>
      <c r="F5044" s="85" t="s">
        <v>100</v>
      </c>
      <c r="G5044" s="85" t="s">
        <v>100</v>
      </c>
      <c r="H5044" s="86" t="s">
        <v>118</v>
      </c>
      <c r="I5044" s="86">
        <v>45461</v>
      </c>
      <c r="J5044" s="87">
        <v>1245260</v>
      </c>
    </row>
    <row r="5045" spans="1:10" ht="24" x14ac:dyDescent="0.3">
      <c r="A5045" s="84" t="s">
        <v>11210</v>
      </c>
      <c r="B5045" s="85" t="s">
        <v>145</v>
      </c>
      <c r="C5045" s="85" t="s">
        <v>145</v>
      </c>
      <c r="D5045" s="85" t="s">
        <v>8110</v>
      </c>
      <c r="E5045" s="85" t="s">
        <v>100</v>
      </c>
      <c r="F5045" s="85" t="s">
        <v>11211</v>
      </c>
      <c r="G5045" s="85" t="s">
        <v>11212</v>
      </c>
      <c r="H5045" s="86" t="s">
        <v>118</v>
      </c>
      <c r="I5045" s="86">
        <v>45919</v>
      </c>
      <c r="J5045" s="87">
        <v>2893637.2699999996</v>
      </c>
    </row>
    <row r="5046" spans="1:10" ht="24" x14ac:dyDescent="0.3">
      <c r="A5046" s="84" t="s">
        <v>11213</v>
      </c>
      <c r="B5046" s="85" t="s">
        <v>145</v>
      </c>
      <c r="C5046" s="85" t="s">
        <v>145</v>
      </c>
      <c r="D5046" s="85" t="s">
        <v>11214</v>
      </c>
      <c r="E5046" s="85" t="s">
        <v>100</v>
      </c>
      <c r="F5046" s="85" t="s">
        <v>100</v>
      </c>
      <c r="G5046" s="85" t="s">
        <v>100</v>
      </c>
      <c r="H5046" s="86" t="s">
        <v>118</v>
      </c>
      <c r="I5046" s="86">
        <v>45919</v>
      </c>
      <c r="J5046" s="87">
        <v>21675020</v>
      </c>
    </row>
    <row r="5047" spans="1:10" ht="24" x14ac:dyDescent="0.3">
      <c r="A5047" s="84" t="s">
        <v>11215</v>
      </c>
      <c r="B5047" s="85" t="s">
        <v>145</v>
      </c>
      <c r="C5047" s="85" t="s">
        <v>145</v>
      </c>
      <c r="D5047" s="85" t="s">
        <v>11216</v>
      </c>
      <c r="E5047" s="85" t="s">
        <v>100</v>
      </c>
      <c r="F5047" s="85" t="s">
        <v>830</v>
      </c>
      <c r="G5047" s="85" t="s">
        <v>1583</v>
      </c>
      <c r="H5047" s="86" t="s">
        <v>118</v>
      </c>
      <c r="I5047" s="86">
        <v>45922</v>
      </c>
      <c r="J5047" s="87">
        <v>3366275</v>
      </c>
    </row>
    <row r="5048" spans="1:10" ht="24" x14ac:dyDescent="0.3">
      <c r="A5048" s="84" t="s">
        <v>11217</v>
      </c>
      <c r="B5048" s="85" t="s">
        <v>145</v>
      </c>
      <c r="C5048" s="85" t="s">
        <v>145</v>
      </c>
      <c r="D5048" s="85" t="s">
        <v>11218</v>
      </c>
      <c r="E5048" s="85" t="s">
        <v>100</v>
      </c>
      <c r="F5048" s="85" t="s">
        <v>100</v>
      </c>
      <c r="G5048" s="85" t="s">
        <v>100</v>
      </c>
      <c r="H5048" s="86" t="s">
        <v>118</v>
      </c>
      <c r="I5048" s="86">
        <v>45590</v>
      </c>
      <c r="J5048" s="87">
        <v>822510</v>
      </c>
    </row>
    <row r="5049" spans="1:10" ht="24" x14ac:dyDescent="0.3">
      <c r="A5049" s="84" t="s">
        <v>11219</v>
      </c>
      <c r="B5049" s="85" t="s">
        <v>145</v>
      </c>
      <c r="C5049" s="85" t="s">
        <v>145</v>
      </c>
      <c r="D5049" s="85" t="s">
        <v>11220</v>
      </c>
      <c r="E5049" s="85" t="s">
        <v>100</v>
      </c>
      <c r="F5049" s="85" t="s">
        <v>130</v>
      </c>
      <c r="G5049" s="85" t="s">
        <v>9301</v>
      </c>
      <c r="H5049" s="86" t="s">
        <v>118</v>
      </c>
      <c r="I5049" s="86">
        <v>45565</v>
      </c>
      <c r="J5049" s="87">
        <v>5063810.0299999993</v>
      </c>
    </row>
    <row r="5050" spans="1:10" ht="24" x14ac:dyDescent="0.3">
      <c r="A5050" s="84" t="s">
        <v>11221</v>
      </c>
      <c r="B5050" s="85" t="s">
        <v>145</v>
      </c>
      <c r="C5050" s="85" t="s">
        <v>145</v>
      </c>
      <c r="D5050" s="85" t="s">
        <v>10456</v>
      </c>
      <c r="E5050" s="85" t="s">
        <v>100</v>
      </c>
      <c r="F5050" s="85" t="s">
        <v>130</v>
      </c>
      <c r="G5050" s="85" t="s">
        <v>537</v>
      </c>
      <c r="H5050" s="86" t="s">
        <v>118</v>
      </c>
      <c r="I5050" s="86">
        <v>45565</v>
      </c>
      <c r="J5050" s="87">
        <v>8424306.5599999987</v>
      </c>
    </row>
    <row r="5051" spans="1:10" x14ac:dyDescent="0.3">
      <c r="A5051" s="84" t="s">
        <v>11222</v>
      </c>
      <c r="B5051" s="85" t="s">
        <v>145</v>
      </c>
      <c r="C5051" s="85" t="s">
        <v>145</v>
      </c>
      <c r="D5051" s="85" t="s">
        <v>11223</v>
      </c>
      <c r="E5051" s="85" t="s">
        <v>100</v>
      </c>
      <c r="F5051" s="85" t="s">
        <v>100</v>
      </c>
      <c r="G5051" s="85" t="s">
        <v>100</v>
      </c>
      <c r="H5051" s="86" t="s">
        <v>118</v>
      </c>
      <c r="I5051" s="86">
        <v>45626</v>
      </c>
      <c r="J5051" s="87">
        <v>1455280</v>
      </c>
    </row>
    <row r="5052" spans="1:10" ht="24" x14ac:dyDescent="0.3">
      <c r="A5052" s="84" t="s">
        <v>11224</v>
      </c>
      <c r="B5052" s="85" t="s">
        <v>145</v>
      </c>
      <c r="C5052" s="85" t="s">
        <v>145</v>
      </c>
      <c r="D5052" s="85" t="s">
        <v>11225</v>
      </c>
      <c r="E5052" s="85" t="s">
        <v>100</v>
      </c>
      <c r="F5052" s="85" t="s">
        <v>130</v>
      </c>
      <c r="G5052" s="85" t="s">
        <v>298</v>
      </c>
      <c r="H5052" s="86" t="s">
        <v>118</v>
      </c>
      <c r="I5052" s="86">
        <v>45930</v>
      </c>
      <c r="J5052" s="87">
        <v>6173528.7299999995</v>
      </c>
    </row>
    <row r="5053" spans="1:10" ht="24" x14ac:dyDescent="0.3">
      <c r="A5053" s="84" t="s">
        <v>11226</v>
      </c>
      <c r="B5053" s="85" t="s">
        <v>145</v>
      </c>
      <c r="C5053" s="85" t="s">
        <v>145</v>
      </c>
      <c r="D5053" s="85" t="s">
        <v>11227</v>
      </c>
      <c r="E5053" s="85" t="s">
        <v>100</v>
      </c>
      <c r="F5053" s="85" t="s">
        <v>11228</v>
      </c>
      <c r="G5053" s="85" t="s">
        <v>11229</v>
      </c>
      <c r="H5053" s="86" t="s">
        <v>118</v>
      </c>
      <c r="I5053" s="86">
        <v>45930</v>
      </c>
      <c r="J5053" s="87">
        <v>8273185.9400000004</v>
      </c>
    </row>
    <row r="5054" spans="1:10" ht="24" x14ac:dyDescent="0.3">
      <c r="A5054" s="84" t="s">
        <v>11230</v>
      </c>
      <c r="B5054" s="85" t="s">
        <v>145</v>
      </c>
      <c r="C5054" s="85" t="s">
        <v>145</v>
      </c>
      <c r="D5054" s="85" t="s">
        <v>11231</v>
      </c>
      <c r="E5054" s="85" t="s">
        <v>100</v>
      </c>
      <c r="F5054" s="85" t="s">
        <v>10227</v>
      </c>
      <c r="G5054" s="85" t="s">
        <v>10228</v>
      </c>
      <c r="H5054" s="86" t="s">
        <v>118</v>
      </c>
      <c r="I5054" s="86">
        <v>45566</v>
      </c>
      <c r="J5054" s="87">
        <v>6431808.6399999997</v>
      </c>
    </row>
    <row r="5055" spans="1:10" ht="36" x14ac:dyDescent="0.3">
      <c r="A5055" s="84" t="s">
        <v>11232</v>
      </c>
      <c r="B5055" s="85" t="s">
        <v>6066</v>
      </c>
      <c r="C5055" s="85" t="s">
        <v>6066</v>
      </c>
      <c r="D5055" s="85" t="s">
        <v>11233</v>
      </c>
      <c r="E5055" s="85" t="s">
        <v>100</v>
      </c>
      <c r="F5055" s="85" t="s">
        <v>122</v>
      </c>
      <c r="G5055" s="85" t="s">
        <v>611</v>
      </c>
      <c r="H5055" s="86" t="s">
        <v>118</v>
      </c>
      <c r="I5055" s="86">
        <v>45569</v>
      </c>
      <c r="J5055" s="87">
        <v>7395395.7199999997</v>
      </c>
    </row>
    <row r="5056" spans="1:10" ht="24" x14ac:dyDescent="0.3">
      <c r="A5056" s="84" t="s">
        <v>11234</v>
      </c>
      <c r="B5056" s="85" t="s">
        <v>145</v>
      </c>
      <c r="C5056" s="85" t="s">
        <v>145</v>
      </c>
      <c r="D5056" s="85" t="s">
        <v>11235</v>
      </c>
      <c r="E5056" s="85" t="s">
        <v>100</v>
      </c>
      <c r="F5056" s="85" t="s">
        <v>294</v>
      </c>
      <c r="G5056" s="85" t="s">
        <v>295</v>
      </c>
      <c r="H5056" s="86" t="s">
        <v>118</v>
      </c>
      <c r="I5056" s="86">
        <v>45936</v>
      </c>
      <c r="J5056" s="87">
        <v>9045474.4400000013</v>
      </c>
    </row>
    <row r="5057" spans="1:10" ht="24" x14ac:dyDescent="0.3">
      <c r="A5057" s="84" t="s">
        <v>11236</v>
      </c>
      <c r="B5057" s="85" t="s">
        <v>145</v>
      </c>
      <c r="C5057" s="85" t="s">
        <v>145</v>
      </c>
      <c r="D5057" s="85" t="s">
        <v>11237</v>
      </c>
      <c r="E5057" s="85" t="s">
        <v>100</v>
      </c>
      <c r="F5057" s="85" t="s">
        <v>196</v>
      </c>
      <c r="G5057" s="85" t="s">
        <v>1972</v>
      </c>
      <c r="H5057" s="86" t="s">
        <v>118</v>
      </c>
      <c r="I5057" s="86">
        <v>45572</v>
      </c>
      <c r="J5057" s="87">
        <v>8993580.0399999972</v>
      </c>
    </row>
    <row r="5058" spans="1:10" ht="36" x14ac:dyDescent="0.3">
      <c r="A5058" s="84" t="s">
        <v>11238</v>
      </c>
      <c r="B5058" s="85" t="s">
        <v>188</v>
      </c>
      <c r="C5058" s="85" t="s">
        <v>188</v>
      </c>
      <c r="D5058" s="85" t="s">
        <v>11239</v>
      </c>
      <c r="E5058" s="85" t="s">
        <v>11240</v>
      </c>
      <c r="F5058" s="85" t="s">
        <v>100</v>
      </c>
      <c r="G5058" s="85" t="s">
        <v>100</v>
      </c>
      <c r="H5058" s="86" t="s">
        <v>118</v>
      </c>
      <c r="I5058" s="86">
        <v>45937</v>
      </c>
      <c r="J5058" s="87">
        <v>6397485.71</v>
      </c>
    </row>
    <row r="5059" spans="1:10" x14ac:dyDescent="0.3">
      <c r="A5059" s="84" t="s">
        <v>11241</v>
      </c>
      <c r="B5059" s="85" t="s">
        <v>145</v>
      </c>
      <c r="C5059" s="85" t="s">
        <v>145</v>
      </c>
      <c r="D5059" s="85" t="s">
        <v>11242</v>
      </c>
      <c r="E5059" s="85" t="s">
        <v>100</v>
      </c>
      <c r="F5059" s="85" t="s">
        <v>100</v>
      </c>
      <c r="G5059" s="85" t="s">
        <v>100</v>
      </c>
      <c r="H5059" s="86" t="s">
        <v>118</v>
      </c>
      <c r="I5059" s="86">
        <v>45846</v>
      </c>
      <c r="J5059" s="87">
        <v>1519710</v>
      </c>
    </row>
    <row r="5060" spans="1:10" ht="36" x14ac:dyDescent="0.3">
      <c r="A5060" s="84" t="s">
        <v>11243</v>
      </c>
      <c r="B5060" s="85" t="s">
        <v>145</v>
      </c>
      <c r="C5060" s="85" t="s">
        <v>145</v>
      </c>
      <c r="D5060" s="85" t="s">
        <v>11244</v>
      </c>
      <c r="E5060" s="85" t="s">
        <v>100</v>
      </c>
      <c r="F5060" s="85" t="s">
        <v>617</v>
      </c>
      <c r="G5060" s="85" t="s">
        <v>618</v>
      </c>
      <c r="H5060" s="86" t="s">
        <v>118</v>
      </c>
      <c r="I5060" s="86">
        <v>46120</v>
      </c>
      <c r="J5060" s="87">
        <v>3092953.55</v>
      </c>
    </row>
    <row r="5061" spans="1:10" x14ac:dyDescent="0.3">
      <c r="A5061" s="84" t="s">
        <v>11245</v>
      </c>
      <c r="B5061" s="85" t="s">
        <v>145</v>
      </c>
      <c r="C5061" s="85" t="s">
        <v>145</v>
      </c>
      <c r="D5061" s="85" t="s">
        <v>11246</v>
      </c>
      <c r="E5061" s="85" t="s">
        <v>100</v>
      </c>
      <c r="F5061" s="85" t="s">
        <v>122</v>
      </c>
      <c r="G5061" s="85" t="s">
        <v>914</v>
      </c>
      <c r="H5061" s="86" t="s">
        <v>118</v>
      </c>
      <c r="I5061" s="86">
        <v>45938</v>
      </c>
      <c r="J5061" s="87">
        <v>12000547.99</v>
      </c>
    </row>
    <row r="5062" spans="1:10" ht="48" x14ac:dyDescent="0.3">
      <c r="A5062" s="84" t="s">
        <v>11247</v>
      </c>
      <c r="B5062" s="85" t="s">
        <v>145</v>
      </c>
      <c r="C5062" s="85" t="s">
        <v>145</v>
      </c>
      <c r="D5062" s="85" t="s">
        <v>11248</v>
      </c>
      <c r="E5062" s="85" t="s">
        <v>100</v>
      </c>
      <c r="F5062" s="85" t="s">
        <v>100</v>
      </c>
      <c r="G5062" s="85" t="s">
        <v>100</v>
      </c>
      <c r="H5062" s="86" t="s">
        <v>118</v>
      </c>
      <c r="I5062" s="86">
        <v>45939</v>
      </c>
      <c r="J5062" s="87">
        <v>23691214.779999997</v>
      </c>
    </row>
    <row r="5063" spans="1:10" ht="24" x14ac:dyDescent="0.3">
      <c r="A5063" s="84" t="s">
        <v>11249</v>
      </c>
      <c r="B5063" s="85" t="s">
        <v>145</v>
      </c>
      <c r="C5063" s="85" t="s">
        <v>145</v>
      </c>
      <c r="D5063" s="85" t="s">
        <v>11250</v>
      </c>
      <c r="E5063" s="85" t="s">
        <v>100</v>
      </c>
      <c r="F5063" s="85" t="s">
        <v>617</v>
      </c>
      <c r="G5063" s="85" t="s">
        <v>618</v>
      </c>
      <c r="H5063" s="86" t="s">
        <v>118</v>
      </c>
      <c r="I5063" s="86">
        <v>46121</v>
      </c>
      <c r="J5063" s="87">
        <v>2608862.7599999998</v>
      </c>
    </row>
    <row r="5064" spans="1:10" x14ac:dyDescent="0.3">
      <c r="A5064" s="84" t="s">
        <v>11251</v>
      </c>
      <c r="B5064" s="85" t="s">
        <v>145</v>
      </c>
      <c r="C5064" s="85" t="s">
        <v>145</v>
      </c>
      <c r="D5064" s="85" t="s">
        <v>11252</v>
      </c>
      <c r="E5064" s="85" t="s">
        <v>100</v>
      </c>
      <c r="F5064" s="85" t="s">
        <v>100</v>
      </c>
      <c r="G5064" s="85" t="s">
        <v>100</v>
      </c>
      <c r="H5064" s="86" t="s">
        <v>118</v>
      </c>
      <c r="I5064" s="86">
        <v>45818</v>
      </c>
      <c r="J5064" s="87">
        <v>1514360</v>
      </c>
    </row>
    <row r="5065" spans="1:10" ht="24" x14ac:dyDescent="0.3">
      <c r="A5065" s="84" t="s">
        <v>11253</v>
      </c>
      <c r="B5065" s="85" t="s">
        <v>145</v>
      </c>
      <c r="C5065" s="85" t="s">
        <v>145</v>
      </c>
      <c r="D5065" s="85" t="s">
        <v>11254</v>
      </c>
      <c r="E5065" s="85" t="s">
        <v>100</v>
      </c>
      <c r="F5065" s="85" t="s">
        <v>100</v>
      </c>
      <c r="G5065" s="85" t="s">
        <v>100</v>
      </c>
      <c r="H5065" s="86" t="s">
        <v>118</v>
      </c>
      <c r="I5065" s="86">
        <v>45212</v>
      </c>
      <c r="J5065" s="87">
        <v>3365300</v>
      </c>
    </row>
    <row r="5066" spans="1:10" x14ac:dyDescent="0.3">
      <c r="A5066" s="84" t="s">
        <v>11255</v>
      </c>
      <c r="B5066" s="85" t="s">
        <v>145</v>
      </c>
      <c r="C5066" s="85" t="s">
        <v>145</v>
      </c>
      <c r="D5066" s="85" t="s">
        <v>11256</v>
      </c>
      <c r="E5066" s="85" t="s">
        <v>100</v>
      </c>
      <c r="F5066" s="85" t="s">
        <v>100</v>
      </c>
      <c r="G5066" s="85" t="s">
        <v>100</v>
      </c>
      <c r="H5066" s="86" t="s">
        <v>118</v>
      </c>
      <c r="I5066" s="86">
        <v>45212</v>
      </c>
      <c r="J5066" s="87">
        <v>2996270</v>
      </c>
    </row>
    <row r="5067" spans="1:10" x14ac:dyDescent="0.3">
      <c r="A5067" s="84" t="s">
        <v>11257</v>
      </c>
      <c r="B5067" s="85" t="s">
        <v>145</v>
      </c>
      <c r="C5067" s="85" t="s">
        <v>145</v>
      </c>
      <c r="D5067" s="85" t="s">
        <v>11258</v>
      </c>
      <c r="E5067" s="85" t="s">
        <v>100</v>
      </c>
      <c r="F5067" s="85" t="s">
        <v>225</v>
      </c>
      <c r="G5067" s="85" t="s">
        <v>226</v>
      </c>
      <c r="H5067" s="86" t="s">
        <v>118</v>
      </c>
      <c r="I5067" s="86">
        <v>45943</v>
      </c>
      <c r="J5067" s="87">
        <v>5328186.5299999993</v>
      </c>
    </row>
    <row r="5068" spans="1:10" ht="24" x14ac:dyDescent="0.3">
      <c r="A5068" s="84" t="s">
        <v>11259</v>
      </c>
      <c r="B5068" s="85" t="s">
        <v>145</v>
      </c>
      <c r="C5068" s="85" t="s">
        <v>145</v>
      </c>
      <c r="D5068" s="85" t="s">
        <v>11260</v>
      </c>
      <c r="E5068" s="85" t="s">
        <v>100</v>
      </c>
      <c r="F5068" s="85" t="s">
        <v>158</v>
      </c>
      <c r="G5068" s="85" t="s">
        <v>3731</v>
      </c>
      <c r="H5068" s="86" t="s">
        <v>118</v>
      </c>
      <c r="I5068" s="86">
        <v>45943</v>
      </c>
      <c r="J5068" s="87">
        <v>2333303.1900000004</v>
      </c>
    </row>
    <row r="5069" spans="1:10" ht="48" x14ac:dyDescent="0.3">
      <c r="A5069" s="84" t="s">
        <v>11261</v>
      </c>
      <c r="B5069" s="85" t="s">
        <v>145</v>
      </c>
      <c r="C5069" s="85" t="s">
        <v>145</v>
      </c>
      <c r="D5069" s="85" t="s">
        <v>11262</v>
      </c>
      <c r="E5069" s="85" t="s">
        <v>100</v>
      </c>
      <c r="F5069" s="85" t="s">
        <v>11263</v>
      </c>
      <c r="G5069" s="85" t="s">
        <v>11264</v>
      </c>
      <c r="H5069" s="86" t="s">
        <v>118</v>
      </c>
      <c r="I5069" s="86">
        <v>45944</v>
      </c>
      <c r="J5069" s="87">
        <v>22459313.350000001</v>
      </c>
    </row>
    <row r="5070" spans="1:10" ht="36" x14ac:dyDescent="0.3">
      <c r="A5070" s="84" t="s">
        <v>11265</v>
      </c>
      <c r="B5070" s="85" t="s">
        <v>145</v>
      </c>
      <c r="C5070" s="85" t="s">
        <v>145</v>
      </c>
      <c r="D5070" s="85" t="s">
        <v>11266</v>
      </c>
      <c r="E5070" s="85" t="s">
        <v>100</v>
      </c>
      <c r="F5070" s="85" t="s">
        <v>890</v>
      </c>
      <c r="G5070" s="85" t="s">
        <v>11267</v>
      </c>
      <c r="H5070" s="86" t="s">
        <v>118</v>
      </c>
      <c r="I5070" s="86">
        <v>45581</v>
      </c>
      <c r="J5070" s="87">
        <v>9741278.6400000006</v>
      </c>
    </row>
    <row r="5071" spans="1:10" ht="24" x14ac:dyDescent="0.3">
      <c r="A5071" s="84" t="s">
        <v>11268</v>
      </c>
      <c r="B5071" s="85" t="s">
        <v>145</v>
      </c>
      <c r="C5071" s="85" t="s">
        <v>145</v>
      </c>
      <c r="D5071" s="85" t="s">
        <v>11269</v>
      </c>
      <c r="E5071" s="85" t="s">
        <v>100</v>
      </c>
      <c r="F5071" s="85" t="s">
        <v>130</v>
      </c>
      <c r="G5071" s="85" t="s">
        <v>3686</v>
      </c>
      <c r="H5071" s="86" t="s">
        <v>118</v>
      </c>
      <c r="I5071" s="86">
        <v>45581</v>
      </c>
      <c r="J5071" s="87">
        <v>12401492.460000006</v>
      </c>
    </row>
    <row r="5072" spans="1:10" ht="48" x14ac:dyDescent="0.3">
      <c r="A5072" s="84" t="s">
        <v>11270</v>
      </c>
      <c r="B5072" s="85" t="s">
        <v>145</v>
      </c>
      <c r="C5072" s="85" t="s">
        <v>145</v>
      </c>
      <c r="D5072" s="85" t="s">
        <v>11271</v>
      </c>
      <c r="E5072" s="85" t="s">
        <v>100</v>
      </c>
      <c r="F5072" s="85" t="s">
        <v>11263</v>
      </c>
      <c r="G5072" s="85" t="s">
        <v>11264</v>
      </c>
      <c r="H5072" s="86" t="s">
        <v>118</v>
      </c>
      <c r="I5072" s="86">
        <v>45581</v>
      </c>
      <c r="J5072" s="87">
        <v>31574201.630000044</v>
      </c>
    </row>
    <row r="5073" spans="1:10" ht="24" x14ac:dyDescent="0.3">
      <c r="A5073" s="84" t="s">
        <v>11272</v>
      </c>
      <c r="B5073" s="85" t="s">
        <v>145</v>
      </c>
      <c r="C5073" s="85" t="s">
        <v>145</v>
      </c>
      <c r="D5073" s="85" t="s">
        <v>11273</v>
      </c>
      <c r="E5073" s="85" t="s">
        <v>100</v>
      </c>
      <c r="F5073" s="85" t="s">
        <v>416</v>
      </c>
      <c r="G5073" s="85" t="s">
        <v>3210</v>
      </c>
      <c r="H5073" s="86" t="s">
        <v>118</v>
      </c>
      <c r="I5073" s="86">
        <v>45946</v>
      </c>
      <c r="J5073" s="87">
        <v>6716617.7600000007</v>
      </c>
    </row>
    <row r="5074" spans="1:10" ht="24" x14ac:dyDescent="0.3">
      <c r="A5074" s="84" t="s">
        <v>11274</v>
      </c>
      <c r="B5074" s="85" t="s">
        <v>145</v>
      </c>
      <c r="C5074" s="85" t="s">
        <v>145</v>
      </c>
      <c r="D5074" s="85" t="s">
        <v>11275</v>
      </c>
      <c r="E5074" s="85" t="s">
        <v>100</v>
      </c>
      <c r="F5074" s="85" t="s">
        <v>11276</v>
      </c>
      <c r="G5074" s="85" t="s">
        <v>11277</v>
      </c>
      <c r="H5074" s="86" t="s">
        <v>118</v>
      </c>
      <c r="I5074" s="86">
        <v>46128</v>
      </c>
      <c r="J5074" s="87">
        <v>1800561.6999999997</v>
      </c>
    </row>
    <row r="5075" spans="1:10" x14ac:dyDescent="0.3">
      <c r="A5075" s="84" t="s">
        <v>11278</v>
      </c>
      <c r="B5075" s="85" t="s">
        <v>145</v>
      </c>
      <c r="C5075" s="85" t="s">
        <v>145</v>
      </c>
      <c r="D5075" s="85" t="s">
        <v>11279</v>
      </c>
      <c r="E5075" s="85" t="s">
        <v>100</v>
      </c>
      <c r="F5075" s="85" t="s">
        <v>11280</v>
      </c>
      <c r="G5075" s="85" t="s">
        <v>11281</v>
      </c>
      <c r="H5075" s="86" t="s">
        <v>118</v>
      </c>
      <c r="I5075" s="86">
        <v>45947</v>
      </c>
      <c r="J5075" s="87">
        <v>23284704.43</v>
      </c>
    </row>
    <row r="5076" spans="1:10" ht="24" x14ac:dyDescent="0.3">
      <c r="A5076" s="84" t="s">
        <v>11282</v>
      </c>
      <c r="B5076" s="85" t="s">
        <v>145</v>
      </c>
      <c r="C5076" s="85" t="s">
        <v>145</v>
      </c>
      <c r="D5076" s="85" t="s">
        <v>11283</v>
      </c>
      <c r="E5076" s="85" t="s">
        <v>100</v>
      </c>
      <c r="F5076" s="85" t="s">
        <v>100</v>
      </c>
      <c r="G5076" s="85" t="s">
        <v>100</v>
      </c>
      <c r="H5076" s="86" t="s">
        <v>118</v>
      </c>
      <c r="I5076" s="86">
        <v>45918</v>
      </c>
      <c r="J5076" s="87">
        <v>1257420</v>
      </c>
    </row>
    <row r="5077" spans="1:10" ht="24" x14ac:dyDescent="0.3">
      <c r="A5077" s="84" t="s">
        <v>11284</v>
      </c>
      <c r="B5077" s="85" t="s">
        <v>145</v>
      </c>
      <c r="C5077" s="85" t="s">
        <v>145</v>
      </c>
      <c r="D5077" s="85" t="s">
        <v>11285</v>
      </c>
      <c r="E5077" s="85" t="s">
        <v>100</v>
      </c>
      <c r="F5077" s="85" t="s">
        <v>100</v>
      </c>
      <c r="G5077" s="85" t="s">
        <v>100</v>
      </c>
      <c r="H5077" s="86" t="s">
        <v>118</v>
      </c>
      <c r="I5077" s="86">
        <v>45219</v>
      </c>
      <c r="J5077" s="87">
        <v>1254758540</v>
      </c>
    </row>
    <row r="5078" spans="1:10" ht="36" x14ac:dyDescent="0.3">
      <c r="A5078" s="84" t="s">
        <v>11286</v>
      </c>
      <c r="B5078" s="85" t="s">
        <v>145</v>
      </c>
      <c r="C5078" s="85" t="s">
        <v>145</v>
      </c>
      <c r="D5078" s="85" t="s">
        <v>11287</v>
      </c>
      <c r="E5078" s="85" t="s">
        <v>100</v>
      </c>
      <c r="F5078" s="85" t="s">
        <v>492</v>
      </c>
      <c r="G5078" s="85" t="s">
        <v>635</v>
      </c>
      <c r="H5078" s="86" t="s">
        <v>118</v>
      </c>
      <c r="I5078" s="86">
        <v>45952</v>
      </c>
      <c r="J5078" s="87">
        <v>7217143.6300000008</v>
      </c>
    </row>
    <row r="5079" spans="1:10" ht="36" x14ac:dyDescent="0.3">
      <c r="A5079" s="84" t="s">
        <v>11288</v>
      </c>
      <c r="B5079" s="85" t="s">
        <v>145</v>
      </c>
      <c r="C5079" s="85" t="s">
        <v>145</v>
      </c>
      <c r="D5079" s="85" t="s">
        <v>11287</v>
      </c>
      <c r="E5079" s="85" t="s">
        <v>100</v>
      </c>
      <c r="F5079" s="85" t="s">
        <v>492</v>
      </c>
      <c r="G5079" s="85" t="s">
        <v>635</v>
      </c>
      <c r="H5079" s="86" t="s">
        <v>118</v>
      </c>
      <c r="I5079" s="86">
        <v>45952</v>
      </c>
      <c r="J5079" s="87">
        <v>7217143.6300000008</v>
      </c>
    </row>
    <row r="5080" spans="1:10" ht="36" x14ac:dyDescent="0.3">
      <c r="A5080" s="84" t="s">
        <v>11289</v>
      </c>
      <c r="B5080" s="85" t="s">
        <v>3937</v>
      </c>
      <c r="C5080" s="85" t="s">
        <v>142</v>
      </c>
      <c r="D5080" s="85" t="s">
        <v>11290</v>
      </c>
      <c r="E5080" s="85" t="s">
        <v>100</v>
      </c>
      <c r="F5080" s="85" t="s">
        <v>4196</v>
      </c>
      <c r="G5080" s="85" t="s">
        <v>11291</v>
      </c>
      <c r="H5080" s="86" t="s">
        <v>118</v>
      </c>
      <c r="I5080" s="86">
        <v>45952</v>
      </c>
      <c r="J5080" s="87">
        <v>15153566.779999999</v>
      </c>
    </row>
    <row r="5081" spans="1:10" ht="24" x14ac:dyDescent="0.3">
      <c r="A5081" s="84" t="s">
        <v>11292</v>
      </c>
      <c r="B5081" s="85" t="s">
        <v>145</v>
      </c>
      <c r="C5081" s="85" t="s">
        <v>145</v>
      </c>
      <c r="D5081" s="85" t="s">
        <v>11293</v>
      </c>
      <c r="E5081" s="85" t="s">
        <v>100</v>
      </c>
      <c r="F5081" s="85" t="s">
        <v>100</v>
      </c>
      <c r="G5081" s="85" t="s">
        <v>100</v>
      </c>
      <c r="H5081" s="86" t="s">
        <v>118</v>
      </c>
      <c r="I5081" s="86">
        <v>45558</v>
      </c>
      <c r="J5081" s="87">
        <v>16036660</v>
      </c>
    </row>
    <row r="5082" spans="1:10" ht="24" x14ac:dyDescent="0.3">
      <c r="A5082" s="84" t="s">
        <v>11294</v>
      </c>
      <c r="B5082" s="85" t="s">
        <v>145</v>
      </c>
      <c r="C5082" s="85" t="s">
        <v>145</v>
      </c>
      <c r="D5082" s="85" t="s">
        <v>11295</v>
      </c>
      <c r="E5082" s="85" t="s">
        <v>100</v>
      </c>
      <c r="F5082" s="85" t="s">
        <v>158</v>
      </c>
      <c r="G5082" s="85" t="s">
        <v>286</v>
      </c>
      <c r="H5082" s="86" t="s">
        <v>118</v>
      </c>
      <c r="I5082" s="86">
        <v>45589</v>
      </c>
      <c r="J5082" s="87">
        <v>9131607.1300000008</v>
      </c>
    </row>
    <row r="5083" spans="1:10" ht="24" x14ac:dyDescent="0.3">
      <c r="A5083" s="84" t="s">
        <v>11296</v>
      </c>
      <c r="B5083" s="85" t="s">
        <v>145</v>
      </c>
      <c r="C5083" s="85" t="s">
        <v>145</v>
      </c>
      <c r="D5083" s="85" t="s">
        <v>11297</v>
      </c>
      <c r="E5083" s="85" t="s">
        <v>100</v>
      </c>
      <c r="F5083" s="85" t="s">
        <v>577</v>
      </c>
      <c r="G5083" s="85" t="s">
        <v>578</v>
      </c>
      <c r="H5083" s="86" t="s">
        <v>118</v>
      </c>
      <c r="I5083" s="86">
        <v>46136</v>
      </c>
      <c r="J5083" s="87">
        <v>4173770.2699999991</v>
      </c>
    </row>
    <row r="5084" spans="1:10" ht="48" x14ac:dyDescent="0.3">
      <c r="A5084" s="84" t="s">
        <v>11298</v>
      </c>
      <c r="B5084" s="85" t="s">
        <v>145</v>
      </c>
      <c r="C5084" s="85" t="s">
        <v>145</v>
      </c>
      <c r="D5084" s="85" t="s">
        <v>11299</v>
      </c>
      <c r="E5084" s="85" t="s">
        <v>11300</v>
      </c>
      <c r="F5084" s="85" t="s">
        <v>100</v>
      </c>
      <c r="G5084" s="85" t="s">
        <v>100</v>
      </c>
      <c r="H5084" s="86" t="s">
        <v>118</v>
      </c>
      <c r="I5084" s="86">
        <v>45741</v>
      </c>
      <c r="J5084" s="87">
        <v>3470831.5400000005</v>
      </c>
    </row>
    <row r="5085" spans="1:10" ht="24" x14ac:dyDescent="0.3">
      <c r="A5085" s="84" t="s">
        <v>11301</v>
      </c>
      <c r="B5085" s="85" t="s">
        <v>145</v>
      </c>
      <c r="C5085" s="85" t="s">
        <v>145</v>
      </c>
      <c r="D5085" s="85" t="s">
        <v>11302</v>
      </c>
      <c r="E5085" s="85" t="s">
        <v>100</v>
      </c>
      <c r="F5085" s="85" t="s">
        <v>100</v>
      </c>
      <c r="G5085" s="85" t="s">
        <v>100</v>
      </c>
      <c r="H5085" s="86" t="s">
        <v>118</v>
      </c>
      <c r="I5085" s="86">
        <v>45226</v>
      </c>
      <c r="J5085" s="87">
        <v>6952560</v>
      </c>
    </row>
    <row r="5086" spans="1:10" ht="24" x14ac:dyDescent="0.3">
      <c r="A5086" s="84" t="s">
        <v>11303</v>
      </c>
      <c r="B5086" s="85" t="s">
        <v>145</v>
      </c>
      <c r="C5086" s="85" t="s">
        <v>145</v>
      </c>
      <c r="D5086" s="85" t="s">
        <v>11304</v>
      </c>
      <c r="E5086" s="85" t="s">
        <v>100</v>
      </c>
      <c r="F5086" s="85" t="s">
        <v>662</v>
      </c>
      <c r="G5086" s="85" t="s">
        <v>7737</v>
      </c>
      <c r="H5086" s="86" t="s">
        <v>118</v>
      </c>
      <c r="I5086" s="86">
        <v>45594</v>
      </c>
      <c r="J5086" s="87">
        <v>12548748.130000001</v>
      </c>
    </row>
    <row r="5087" spans="1:10" ht="24" x14ac:dyDescent="0.3">
      <c r="A5087" s="84" t="s">
        <v>11305</v>
      </c>
      <c r="B5087" s="85" t="s">
        <v>145</v>
      </c>
      <c r="C5087" s="85" t="s">
        <v>145</v>
      </c>
      <c r="D5087" s="85" t="s">
        <v>11306</v>
      </c>
      <c r="E5087" s="85" t="s">
        <v>100</v>
      </c>
      <c r="F5087" s="85" t="s">
        <v>314</v>
      </c>
      <c r="G5087" s="85" t="s">
        <v>11307</v>
      </c>
      <c r="H5087" s="86" t="s">
        <v>118</v>
      </c>
      <c r="I5087" s="86">
        <v>45959</v>
      </c>
      <c r="J5087" s="87">
        <v>113271930.04999998</v>
      </c>
    </row>
    <row r="5088" spans="1:10" ht="24" x14ac:dyDescent="0.3">
      <c r="A5088" s="84" t="s">
        <v>11308</v>
      </c>
      <c r="B5088" s="85" t="s">
        <v>145</v>
      </c>
      <c r="C5088" s="85" t="s">
        <v>145</v>
      </c>
      <c r="D5088" s="85" t="s">
        <v>11309</v>
      </c>
      <c r="E5088" s="85" t="s">
        <v>100</v>
      </c>
      <c r="F5088" s="85" t="s">
        <v>100</v>
      </c>
      <c r="G5088" s="85" t="s">
        <v>100</v>
      </c>
      <c r="H5088" s="86" t="s">
        <v>118</v>
      </c>
      <c r="I5088" s="86">
        <v>45625</v>
      </c>
      <c r="J5088" s="87">
        <v>1512390</v>
      </c>
    </row>
    <row r="5089" spans="1:10" ht="24" x14ac:dyDescent="0.3">
      <c r="A5089" s="84" t="s">
        <v>11310</v>
      </c>
      <c r="B5089" s="85" t="s">
        <v>145</v>
      </c>
      <c r="C5089" s="85" t="s">
        <v>145</v>
      </c>
      <c r="D5089" s="85" t="s">
        <v>11311</v>
      </c>
      <c r="E5089" s="85" t="s">
        <v>100</v>
      </c>
      <c r="F5089" s="85" t="s">
        <v>100</v>
      </c>
      <c r="G5089" s="85" t="s">
        <v>100</v>
      </c>
      <c r="H5089" s="86" t="s">
        <v>118</v>
      </c>
      <c r="I5089" s="86">
        <v>46020</v>
      </c>
      <c r="J5089" s="87">
        <v>1261356</v>
      </c>
    </row>
    <row r="5090" spans="1:10" ht="48" x14ac:dyDescent="0.3">
      <c r="A5090" s="84" t="s">
        <v>11312</v>
      </c>
      <c r="B5090" s="85" t="s">
        <v>145</v>
      </c>
      <c r="C5090" s="85" t="s">
        <v>145</v>
      </c>
      <c r="D5090" s="85" t="s">
        <v>11313</v>
      </c>
      <c r="E5090" s="85" t="s">
        <v>100</v>
      </c>
      <c r="F5090" s="85" t="s">
        <v>11314</v>
      </c>
      <c r="G5090" s="85" t="s">
        <v>11315</v>
      </c>
      <c r="H5090" s="86" t="s">
        <v>118</v>
      </c>
      <c r="I5090" s="86">
        <v>45960</v>
      </c>
      <c r="J5090" s="87">
        <v>4230038.7899999991</v>
      </c>
    </row>
    <row r="5091" spans="1:10" ht="24" x14ac:dyDescent="0.3">
      <c r="A5091" s="84" t="s">
        <v>11316</v>
      </c>
      <c r="B5091" s="85" t="s">
        <v>145</v>
      </c>
      <c r="C5091" s="85" t="s">
        <v>145</v>
      </c>
      <c r="D5091" s="85" t="s">
        <v>11317</v>
      </c>
      <c r="E5091" s="85" t="s">
        <v>100</v>
      </c>
      <c r="F5091" s="85" t="s">
        <v>416</v>
      </c>
      <c r="G5091" s="85" t="s">
        <v>3210</v>
      </c>
      <c r="H5091" s="86" t="s">
        <v>118</v>
      </c>
      <c r="I5091" s="86">
        <v>45960</v>
      </c>
      <c r="J5091" s="87">
        <v>3829113.11</v>
      </c>
    </row>
    <row r="5092" spans="1:10" ht="24" x14ac:dyDescent="0.3">
      <c r="A5092" s="84" t="s">
        <v>11318</v>
      </c>
      <c r="B5092" s="85" t="s">
        <v>145</v>
      </c>
      <c r="C5092" s="85" t="s">
        <v>145</v>
      </c>
      <c r="D5092" s="85" t="s">
        <v>11319</v>
      </c>
      <c r="E5092" s="85" t="s">
        <v>100</v>
      </c>
      <c r="F5092" s="85" t="s">
        <v>336</v>
      </c>
      <c r="G5092" s="85" t="s">
        <v>1760</v>
      </c>
      <c r="H5092" s="86" t="s">
        <v>118</v>
      </c>
      <c r="I5092" s="86">
        <v>45960</v>
      </c>
      <c r="J5092" s="87">
        <v>3984225.01</v>
      </c>
    </row>
    <row r="5093" spans="1:10" ht="24" x14ac:dyDescent="0.3">
      <c r="A5093" s="84" t="s">
        <v>11320</v>
      </c>
      <c r="B5093" s="85" t="s">
        <v>145</v>
      </c>
      <c r="C5093" s="85" t="s">
        <v>145</v>
      </c>
      <c r="D5093" s="85" t="s">
        <v>11321</v>
      </c>
      <c r="E5093" s="85" t="s">
        <v>100</v>
      </c>
      <c r="F5093" s="85" t="s">
        <v>11322</v>
      </c>
      <c r="G5093" s="85" t="s">
        <v>11323</v>
      </c>
      <c r="H5093" s="86" t="s">
        <v>118</v>
      </c>
      <c r="I5093" s="86">
        <v>45961</v>
      </c>
      <c r="J5093" s="87">
        <v>8885540.200000003</v>
      </c>
    </row>
    <row r="5094" spans="1:10" ht="24" x14ac:dyDescent="0.3">
      <c r="A5094" s="84" t="s">
        <v>11324</v>
      </c>
      <c r="B5094" s="85" t="s">
        <v>145</v>
      </c>
      <c r="C5094" s="85" t="s">
        <v>145</v>
      </c>
      <c r="D5094" s="85" t="s">
        <v>11325</v>
      </c>
      <c r="E5094" s="85" t="s">
        <v>100</v>
      </c>
      <c r="F5094" s="85" t="s">
        <v>1266</v>
      </c>
      <c r="G5094" s="85" t="s">
        <v>9077</v>
      </c>
      <c r="H5094" s="86" t="s">
        <v>118</v>
      </c>
      <c r="I5094" s="86">
        <v>45961</v>
      </c>
      <c r="J5094" s="87">
        <v>1988121.1300000001</v>
      </c>
    </row>
    <row r="5095" spans="1:10" ht="24" x14ac:dyDescent="0.3">
      <c r="A5095" s="84" t="s">
        <v>11326</v>
      </c>
      <c r="B5095" s="85" t="s">
        <v>145</v>
      </c>
      <c r="C5095" s="85" t="s">
        <v>145</v>
      </c>
      <c r="D5095" s="85" t="s">
        <v>11327</v>
      </c>
      <c r="E5095" s="85" t="s">
        <v>5098</v>
      </c>
      <c r="F5095" s="85" t="s">
        <v>100</v>
      </c>
      <c r="G5095" s="85" t="s">
        <v>100</v>
      </c>
      <c r="H5095" s="86" t="s">
        <v>118</v>
      </c>
      <c r="I5095" s="86">
        <v>46022</v>
      </c>
      <c r="J5095" s="87">
        <v>39347091.960000008</v>
      </c>
    </row>
    <row r="5096" spans="1:10" ht="48" x14ac:dyDescent="0.3">
      <c r="A5096" s="84" t="s">
        <v>11328</v>
      </c>
      <c r="B5096" s="85" t="s">
        <v>145</v>
      </c>
      <c r="C5096" s="85" t="s">
        <v>145</v>
      </c>
      <c r="D5096" s="85" t="s">
        <v>11319</v>
      </c>
      <c r="E5096" s="85" t="s">
        <v>100</v>
      </c>
      <c r="F5096" s="85" t="s">
        <v>11329</v>
      </c>
      <c r="G5096" s="85" t="s">
        <v>11330</v>
      </c>
      <c r="H5096" s="86" t="s">
        <v>118</v>
      </c>
      <c r="I5096" s="86">
        <v>45964</v>
      </c>
      <c r="J5096" s="87">
        <v>4599664.12</v>
      </c>
    </row>
    <row r="5097" spans="1:10" ht="24" x14ac:dyDescent="0.3">
      <c r="A5097" s="84" t="s">
        <v>11331</v>
      </c>
      <c r="B5097" s="85" t="s">
        <v>145</v>
      </c>
      <c r="C5097" s="85" t="s">
        <v>145</v>
      </c>
      <c r="D5097" s="85" t="s">
        <v>11332</v>
      </c>
      <c r="E5097" s="85" t="s">
        <v>100</v>
      </c>
      <c r="F5097" s="85" t="s">
        <v>130</v>
      </c>
      <c r="G5097" s="85" t="s">
        <v>2971</v>
      </c>
      <c r="H5097" s="86" t="s">
        <v>118</v>
      </c>
      <c r="I5097" s="86">
        <v>45600</v>
      </c>
      <c r="J5097" s="87">
        <v>4920632.7300000004</v>
      </c>
    </row>
    <row r="5098" spans="1:10" ht="36" x14ac:dyDescent="0.3">
      <c r="A5098" s="84" t="s">
        <v>11333</v>
      </c>
      <c r="B5098" s="85" t="s">
        <v>145</v>
      </c>
      <c r="C5098" s="85" t="s">
        <v>145</v>
      </c>
      <c r="D5098" s="85" t="s">
        <v>11334</v>
      </c>
      <c r="E5098" s="85" t="s">
        <v>100</v>
      </c>
      <c r="F5098" s="85" t="s">
        <v>100</v>
      </c>
      <c r="G5098" s="85" t="s">
        <v>100</v>
      </c>
      <c r="H5098" s="86" t="s">
        <v>118</v>
      </c>
      <c r="I5098" s="86">
        <v>45812</v>
      </c>
      <c r="J5098" s="87">
        <v>1324520</v>
      </c>
    </row>
    <row r="5099" spans="1:10" ht="24" x14ac:dyDescent="0.3">
      <c r="A5099" s="84" t="s">
        <v>11335</v>
      </c>
      <c r="B5099" s="85" t="s">
        <v>145</v>
      </c>
      <c r="C5099" s="85" t="s">
        <v>145</v>
      </c>
      <c r="D5099" s="85" t="s">
        <v>11336</v>
      </c>
      <c r="E5099" s="85" t="s">
        <v>100</v>
      </c>
      <c r="F5099" s="85" t="s">
        <v>122</v>
      </c>
      <c r="G5099" s="85" t="s">
        <v>821</v>
      </c>
      <c r="H5099" s="86" t="s">
        <v>118</v>
      </c>
      <c r="I5099" s="86">
        <v>45965</v>
      </c>
      <c r="J5099" s="87">
        <v>4902866.1900000013</v>
      </c>
    </row>
    <row r="5100" spans="1:10" ht="36" x14ac:dyDescent="0.3">
      <c r="A5100" s="84" t="s">
        <v>11337</v>
      </c>
      <c r="B5100" s="85" t="s">
        <v>145</v>
      </c>
      <c r="C5100" s="85" t="s">
        <v>145</v>
      </c>
      <c r="D5100" s="85" t="s">
        <v>11338</v>
      </c>
      <c r="E5100" s="85" t="s">
        <v>6074</v>
      </c>
      <c r="F5100" s="85" t="s">
        <v>100</v>
      </c>
      <c r="G5100" s="85" t="s">
        <v>100</v>
      </c>
      <c r="H5100" s="86" t="s">
        <v>118</v>
      </c>
      <c r="I5100" s="86">
        <v>45965</v>
      </c>
      <c r="J5100" s="87">
        <v>5069577.5999999996</v>
      </c>
    </row>
    <row r="5101" spans="1:10" ht="24" x14ac:dyDescent="0.3">
      <c r="A5101" s="84" t="s">
        <v>11339</v>
      </c>
      <c r="B5101" s="85" t="s">
        <v>145</v>
      </c>
      <c r="C5101" s="85" t="s">
        <v>145</v>
      </c>
      <c r="D5101" s="85" t="s">
        <v>11340</v>
      </c>
      <c r="E5101" s="85" t="s">
        <v>100</v>
      </c>
      <c r="F5101" s="85" t="s">
        <v>130</v>
      </c>
      <c r="G5101" s="85" t="s">
        <v>2200</v>
      </c>
      <c r="H5101" s="86" t="s">
        <v>118</v>
      </c>
      <c r="I5101" s="86">
        <v>45601</v>
      </c>
      <c r="J5101" s="87">
        <v>4389326.01</v>
      </c>
    </row>
    <row r="5102" spans="1:10" ht="24" x14ac:dyDescent="0.3">
      <c r="A5102" s="84" t="s">
        <v>11341</v>
      </c>
      <c r="B5102" s="85" t="s">
        <v>145</v>
      </c>
      <c r="C5102" s="85" t="s">
        <v>145</v>
      </c>
      <c r="D5102" s="85" t="s">
        <v>11342</v>
      </c>
      <c r="E5102" s="85" t="s">
        <v>100</v>
      </c>
      <c r="F5102" s="85" t="s">
        <v>878</v>
      </c>
      <c r="G5102" s="85" t="s">
        <v>11343</v>
      </c>
      <c r="H5102" s="86" t="s">
        <v>118</v>
      </c>
      <c r="I5102" s="86">
        <v>45966</v>
      </c>
      <c r="J5102" s="87">
        <v>22259856.920000002</v>
      </c>
    </row>
    <row r="5103" spans="1:10" ht="36" x14ac:dyDescent="0.3">
      <c r="A5103" s="84" t="s">
        <v>11344</v>
      </c>
      <c r="B5103" s="85" t="s">
        <v>3937</v>
      </c>
      <c r="C5103" s="85" t="s">
        <v>142</v>
      </c>
      <c r="D5103" s="85" t="s">
        <v>11345</v>
      </c>
      <c r="E5103" s="85" t="s">
        <v>100</v>
      </c>
      <c r="F5103" s="85" t="s">
        <v>158</v>
      </c>
      <c r="G5103" s="85" t="s">
        <v>385</v>
      </c>
      <c r="H5103" s="86" t="s">
        <v>118</v>
      </c>
      <c r="I5103" s="86">
        <v>45966</v>
      </c>
      <c r="J5103" s="87">
        <v>11897709.630000001</v>
      </c>
    </row>
    <row r="5104" spans="1:10" ht="24" x14ac:dyDescent="0.3">
      <c r="A5104" s="84" t="s">
        <v>11346</v>
      </c>
      <c r="B5104" s="85" t="s">
        <v>4741</v>
      </c>
      <c r="C5104" s="85" t="s">
        <v>4741</v>
      </c>
      <c r="D5104" s="85" t="s">
        <v>11347</v>
      </c>
      <c r="E5104" s="85" t="s">
        <v>100</v>
      </c>
      <c r="F5104" s="85" t="s">
        <v>130</v>
      </c>
      <c r="G5104" s="85" t="s">
        <v>2980</v>
      </c>
      <c r="H5104" s="86" t="s">
        <v>118</v>
      </c>
      <c r="I5104" s="86">
        <v>45967</v>
      </c>
      <c r="J5104" s="87">
        <v>5884494.3799999999</v>
      </c>
    </row>
    <row r="5105" spans="1:10" ht="24" x14ac:dyDescent="0.3">
      <c r="A5105" s="84" t="s">
        <v>11348</v>
      </c>
      <c r="B5105" s="85" t="s">
        <v>3937</v>
      </c>
      <c r="C5105" s="85" t="s">
        <v>142</v>
      </c>
      <c r="D5105" s="85" t="s">
        <v>11349</v>
      </c>
      <c r="E5105" s="85" t="s">
        <v>4508</v>
      </c>
      <c r="F5105" s="85" t="s">
        <v>2177</v>
      </c>
      <c r="G5105" s="85" t="s">
        <v>2178</v>
      </c>
      <c r="H5105" s="86" t="s">
        <v>118</v>
      </c>
      <c r="I5105" s="86">
        <v>45967</v>
      </c>
      <c r="J5105" s="87">
        <v>31580287.399999999</v>
      </c>
    </row>
    <row r="5106" spans="1:10" ht="24" x14ac:dyDescent="0.3">
      <c r="A5106" s="84" t="s">
        <v>11350</v>
      </c>
      <c r="B5106" s="85" t="s">
        <v>145</v>
      </c>
      <c r="C5106" s="85" t="s">
        <v>145</v>
      </c>
      <c r="D5106" s="85" t="s">
        <v>11351</v>
      </c>
      <c r="E5106" s="85" t="s">
        <v>100</v>
      </c>
      <c r="F5106" s="85" t="s">
        <v>130</v>
      </c>
      <c r="G5106" s="85" t="s">
        <v>1204</v>
      </c>
      <c r="H5106" s="86" t="s">
        <v>118</v>
      </c>
      <c r="I5106" s="86">
        <v>45784</v>
      </c>
      <c r="J5106" s="87">
        <v>4804557.8200000012</v>
      </c>
    </row>
    <row r="5107" spans="1:10" ht="24" x14ac:dyDescent="0.3">
      <c r="A5107" s="84" t="s">
        <v>11352</v>
      </c>
      <c r="B5107" s="85" t="s">
        <v>145</v>
      </c>
      <c r="C5107" s="85" t="s">
        <v>145</v>
      </c>
      <c r="D5107" s="85" t="s">
        <v>11353</v>
      </c>
      <c r="E5107" s="85" t="s">
        <v>100</v>
      </c>
      <c r="F5107" s="85" t="s">
        <v>100</v>
      </c>
      <c r="G5107" s="85" t="s">
        <v>100</v>
      </c>
      <c r="H5107" s="86" t="s">
        <v>118</v>
      </c>
      <c r="I5107" s="86">
        <v>45635</v>
      </c>
      <c r="J5107" s="87">
        <v>3561190</v>
      </c>
    </row>
    <row r="5108" spans="1:10" ht="24" x14ac:dyDescent="0.3">
      <c r="A5108" s="84" t="s">
        <v>11354</v>
      </c>
      <c r="B5108" s="85" t="s">
        <v>145</v>
      </c>
      <c r="C5108" s="85" t="s">
        <v>145</v>
      </c>
      <c r="D5108" s="85" t="s">
        <v>11355</v>
      </c>
      <c r="E5108" s="85" t="s">
        <v>100</v>
      </c>
      <c r="F5108" s="85" t="s">
        <v>100</v>
      </c>
      <c r="G5108" s="85" t="s">
        <v>100</v>
      </c>
      <c r="H5108" s="86" t="s">
        <v>118</v>
      </c>
      <c r="I5108" s="86">
        <v>45635</v>
      </c>
      <c r="J5108" s="87">
        <v>10316880</v>
      </c>
    </row>
    <row r="5109" spans="1:10" ht="24" x14ac:dyDescent="0.3">
      <c r="A5109" s="84" t="s">
        <v>11356</v>
      </c>
      <c r="B5109" s="85" t="s">
        <v>145</v>
      </c>
      <c r="C5109" s="85" t="s">
        <v>145</v>
      </c>
      <c r="D5109" s="85" t="s">
        <v>11357</v>
      </c>
      <c r="E5109" s="85" t="s">
        <v>100</v>
      </c>
      <c r="F5109" s="85" t="s">
        <v>100</v>
      </c>
      <c r="G5109" s="85" t="s">
        <v>100</v>
      </c>
      <c r="H5109" s="86" t="s">
        <v>118</v>
      </c>
      <c r="I5109" s="86">
        <v>45636</v>
      </c>
      <c r="J5109" s="87">
        <v>16611166</v>
      </c>
    </row>
    <row r="5110" spans="1:10" ht="60" x14ac:dyDescent="0.3">
      <c r="A5110" s="84" t="s">
        <v>11358</v>
      </c>
      <c r="B5110" s="85" t="s">
        <v>145</v>
      </c>
      <c r="C5110" s="85" t="s">
        <v>145</v>
      </c>
      <c r="D5110" s="85" t="s">
        <v>11359</v>
      </c>
      <c r="E5110" s="85" t="s">
        <v>11360</v>
      </c>
      <c r="F5110" s="85" t="s">
        <v>100</v>
      </c>
      <c r="G5110" s="85" t="s">
        <v>100</v>
      </c>
      <c r="H5110" s="86" t="s">
        <v>118</v>
      </c>
      <c r="I5110" s="86">
        <v>45971</v>
      </c>
      <c r="J5110" s="87">
        <v>10435852.010000002</v>
      </c>
    </row>
    <row r="5111" spans="1:10" ht="24" x14ac:dyDescent="0.3">
      <c r="A5111" s="84" t="s">
        <v>11361</v>
      </c>
      <c r="B5111" s="85" t="s">
        <v>3937</v>
      </c>
      <c r="C5111" s="85" t="s">
        <v>142</v>
      </c>
      <c r="D5111" s="85" t="s">
        <v>11362</v>
      </c>
      <c r="E5111" s="85" t="s">
        <v>3097</v>
      </c>
      <c r="F5111" s="85" t="s">
        <v>100</v>
      </c>
      <c r="G5111" s="85" t="s">
        <v>100</v>
      </c>
      <c r="H5111" s="86" t="s">
        <v>118</v>
      </c>
      <c r="I5111" s="86">
        <v>45972</v>
      </c>
      <c r="J5111" s="87">
        <v>9910506.1000000015</v>
      </c>
    </row>
    <row r="5112" spans="1:10" ht="36" x14ac:dyDescent="0.3">
      <c r="A5112" s="84" t="s">
        <v>11363</v>
      </c>
      <c r="B5112" s="85" t="s">
        <v>3937</v>
      </c>
      <c r="C5112" s="85" t="s">
        <v>3654</v>
      </c>
      <c r="D5112" s="85" t="s">
        <v>11364</v>
      </c>
      <c r="E5112" s="85" t="s">
        <v>100</v>
      </c>
      <c r="F5112" s="85" t="s">
        <v>122</v>
      </c>
      <c r="G5112" s="85" t="s">
        <v>8777</v>
      </c>
      <c r="H5112" s="86" t="s">
        <v>118</v>
      </c>
      <c r="I5112" s="86">
        <v>45972</v>
      </c>
      <c r="J5112" s="87">
        <v>10626985.08</v>
      </c>
    </row>
    <row r="5113" spans="1:10" ht="36" x14ac:dyDescent="0.3">
      <c r="A5113" s="84" t="s">
        <v>11365</v>
      </c>
      <c r="B5113" s="85" t="s">
        <v>145</v>
      </c>
      <c r="C5113" s="85" t="s">
        <v>145</v>
      </c>
      <c r="D5113" s="85" t="s">
        <v>11366</v>
      </c>
      <c r="E5113" s="85" t="s">
        <v>100</v>
      </c>
      <c r="F5113" s="85" t="s">
        <v>3859</v>
      </c>
      <c r="G5113" s="85" t="s">
        <v>3860</v>
      </c>
      <c r="H5113" s="86" t="s">
        <v>118</v>
      </c>
      <c r="I5113" s="86">
        <v>45608</v>
      </c>
      <c r="J5113" s="87">
        <v>34483647.160000004</v>
      </c>
    </row>
    <row r="5114" spans="1:10" ht="24" x14ac:dyDescent="0.3">
      <c r="A5114" s="84" t="s">
        <v>11367</v>
      </c>
      <c r="B5114" s="85" t="s">
        <v>4741</v>
      </c>
      <c r="C5114" s="85" t="s">
        <v>4741</v>
      </c>
      <c r="D5114" s="85" t="s">
        <v>11368</v>
      </c>
      <c r="E5114" s="85" t="s">
        <v>100</v>
      </c>
      <c r="F5114" s="85" t="s">
        <v>1042</v>
      </c>
      <c r="G5114" s="85" t="s">
        <v>1043</v>
      </c>
      <c r="H5114" s="86" t="s">
        <v>118</v>
      </c>
      <c r="I5114" s="86">
        <v>45609</v>
      </c>
      <c r="J5114" s="87">
        <v>15847057.180000003</v>
      </c>
    </row>
    <row r="5115" spans="1:10" ht="48" x14ac:dyDescent="0.3">
      <c r="A5115" s="84" t="s">
        <v>11369</v>
      </c>
      <c r="B5115" s="85" t="s">
        <v>145</v>
      </c>
      <c r="C5115" s="85" t="s">
        <v>145</v>
      </c>
      <c r="D5115" s="85" t="s">
        <v>11370</v>
      </c>
      <c r="E5115" s="85" t="s">
        <v>100</v>
      </c>
      <c r="F5115" s="85" t="s">
        <v>301</v>
      </c>
      <c r="G5115" s="85" t="s">
        <v>3264</v>
      </c>
      <c r="H5115" s="86" t="s">
        <v>118</v>
      </c>
      <c r="I5115" s="86">
        <v>45610</v>
      </c>
      <c r="J5115" s="87">
        <v>2620506.3600000003</v>
      </c>
    </row>
    <row r="5116" spans="1:10" ht="48" x14ac:dyDescent="0.3">
      <c r="A5116" s="84" t="s">
        <v>11371</v>
      </c>
      <c r="B5116" s="85" t="s">
        <v>145</v>
      </c>
      <c r="C5116" s="85" t="s">
        <v>145</v>
      </c>
      <c r="D5116" s="85" t="s">
        <v>11372</v>
      </c>
      <c r="E5116" s="85" t="s">
        <v>100</v>
      </c>
      <c r="F5116" s="85" t="s">
        <v>100</v>
      </c>
      <c r="G5116" s="85" t="s">
        <v>100</v>
      </c>
      <c r="H5116" s="86" t="s">
        <v>118</v>
      </c>
      <c r="I5116" s="86">
        <v>45791</v>
      </c>
      <c r="J5116" s="87">
        <v>1409110</v>
      </c>
    </row>
    <row r="5117" spans="1:10" ht="24" x14ac:dyDescent="0.3">
      <c r="A5117" s="84" t="s">
        <v>11373</v>
      </c>
      <c r="B5117" s="85" t="s">
        <v>145</v>
      </c>
      <c r="C5117" s="85" t="s">
        <v>145</v>
      </c>
      <c r="D5117" s="85" t="s">
        <v>11374</v>
      </c>
      <c r="E5117" s="85" t="s">
        <v>100</v>
      </c>
      <c r="F5117" s="85" t="s">
        <v>130</v>
      </c>
      <c r="G5117" s="85" t="s">
        <v>6418</v>
      </c>
      <c r="H5117" s="86" t="s">
        <v>118</v>
      </c>
      <c r="I5117" s="86">
        <v>45975</v>
      </c>
      <c r="J5117" s="87">
        <v>6592252.8199999994</v>
      </c>
    </row>
    <row r="5118" spans="1:10" ht="24" x14ac:dyDescent="0.3">
      <c r="A5118" s="84" t="s">
        <v>11375</v>
      </c>
      <c r="B5118" s="85" t="s">
        <v>145</v>
      </c>
      <c r="C5118" s="85" t="s">
        <v>145</v>
      </c>
      <c r="D5118" s="85" t="s">
        <v>11376</v>
      </c>
      <c r="E5118" s="85" t="s">
        <v>100</v>
      </c>
      <c r="F5118" s="85" t="s">
        <v>100</v>
      </c>
      <c r="G5118" s="85" t="s">
        <v>100</v>
      </c>
      <c r="H5118" s="86" t="s">
        <v>118</v>
      </c>
      <c r="I5118" s="86">
        <v>45488</v>
      </c>
      <c r="J5118" s="87">
        <v>2672840</v>
      </c>
    </row>
    <row r="5119" spans="1:10" ht="24" x14ac:dyDescent="0.3">
      <c r="A5119" s="84" t="s">
        <v>11377</v>
      </c>
      <c r="B5119" s="85" t="s">
        <v>145</v>
      </c>
      <c r="C5119" s="85" t="s">
        <v>145</v>
      </c>
      <c r="D5119" s="85" t="s">
        <v>11378</v>
      </c>
      <c r="E5119" s="85" t="s">
        <v>100</v>
      </c>
      <c r="F5119" s="85" t="s">
        <v>100</v>
      </c>
      <c r="G5119" s="85" t="s">
        <v>100</v>
      </c>
      <c r="H5119" s="86" t="s">
        <v>118</v>
      </c>
      <c r="I5119" s="86">
        <v>45672</v>
      </c>
      <c r="J5119" s="87">
        <v>1320001</v>
      </c>
    </row>
    <row r="5120" spans="1:10" ht="24" x14ac:dyDescent="0.3">
      <c r="A5120" s="84" t="s">
        <v>11379</v>
      </c>
      <c r="B5120" s="85" t="s">
        <v>145</v>
      </c>
      <c r="C5120" s="85" t="s">
        <v>145</v>
      </c>
      <c r="D5120" s="85" t="s">
        <v>11380</v>
      </c>
      <c r="E5120" s="85" t="s">
        <v>100</v>
      </c>
      <c r="F5120" s="85" t="s">
        <v>100</v>
      </c>
      <c r="G5120" s="85" t="s">
        <v>100</v>
      </c>
      <c r="H5120" s="86" t="s">
        <v>118</v>
      </c>
      <c r="I5120" s="86">
        <v>45246</v>
      </c>
      <c r="J5120" s="87">
        <v>7400950</v>
      </c>
    </row>
    <row r="5121" spans="1:10" x14ac:dyDescent="0.3">
      <c r="A5121" s="84" t="s">
        <v>11381</v>
      </c>
      <c r="B5121" s="85" t="s">
        <v>145</v>
      </c>
      <c r="C5121" s="85" t="s">
        <v>145</v>
      </c>
      <c r="D5121" s="85" t="s">
        <v>11382</v>
      </c>
      <c r="E5121" s="85" t="s">
        <v>100</v>
      </c>
      <c r="F5121" s="85" t="s">
        <v>100</v>
      </c>
      <c r="G5121" s="85" t="s">
        <v>100</v>
      </c>
      <c r="H5121" s="86" t="s">
        <v>118</v>
      </c>
      <c r="I5121" s="86">
        <v>45246</v>
      </c>
      <c r="J5121" s="87">
        <v>89990720</v>
      </c>
    </row>
    <row r="5122" spans="1:10" ht="24" x14ac:dyDescent="0.3">
      <c r="A5122" s="84" t="s">
        <v>11383</v>
      </c>
      <c r="B5122" s="85" t="s">
        <v>145</v>
      </c>
      <c r="C5122" s="85" t="s">
        <v>145</v>
      </c>
      <c r="D5122" s="85" t="s">
        <v>11384</v>
      </c>
      <c r="E5122" s="85" t="s">
        <v>100</v>
      </c>
      <c r="F5122" s="85" t="s">
        <v>100</v>
      </c>
      <c r="G5122" s="85" t="s">
        <v>100</v>
      </c>
      <c r="H5122" s="86" t="s">
        <v>118</v>
      </c>
      <c r="I5122" s="86">
        <v>45551</v>
      </c>
      <c r="J5122" s="87">
        <v>4602000</v>
      </c>
    </row>
    <row r="5123" spans="1:10" ht="36" x14ac:dyDescent="0.3">
      <c r="A5123" s="84" t="s">
        <v>11385</v>
      </c>
      <c r="B5123" s="85" t="s">
        <v>145</v>
      </c>
      <c r="C5123" s="85" t="s">
        <v>145</v>
      </c>
      <c r="D5123" s="85" t="s">
        <v>11386</v>
      </c>
      <c r="E5123" s="85" t="s">
        <v>100</v>
      </c>
      <c r="F5123" s="85" t="s">
        <v>11387</v>
      </c>
      <c r="G5123" s="85" t="s">
        <v>11388</v>
      </c>
      <c r="H5123" s="86" t="s">
        <v>118</v>
      </c>
      <c r="I5123" s="86">
        <v>45978</v>
      </c>
      <c r="J5123" s="87">
        <v>5117722.28</v>
      </c>
    </row>
    <row r="5124" spans="1:10" ht="36" x14ac:dyDescent="0.3">
      <c r="A5124" s="84" t="s">
        <v>11389</v>
      </c>
      <c r="B5124" s="85" t="s">
        <v>145</v>
      </c>
      <c r="C5124" s="85" t="s">
        <v>145</v>
      </c>
      <c r="D5124" s="85" t="s">
        <v>11390</v>
      </c>
      <c r="E5124" s="85" t="s">
        <v>100</v>
      </c>
      <c r="F5124" s="85" t="s">
        <v>158</v>
      </c>
      <c r="G5124" s="85" t="s">
        <v>11391</v>
      </c>
      <c r="H5124" s="86" t="s">
        <v>118</v>
      </c>
      <c r="I5124" s="86">
        <v>45979</v>
      </c>
      <c r="J5124" s="87">
        <v>11324703.439999996</v>
      </c>
    </row>
    <row r="5125" spans="1:10" ht="24" x14ac:dyDescent="0.3">
      <c r="A5125" s="84" t="s">
        <v>11392</v>
      </c>
      <c r="B5125" s="85" t="s">
        <v>145</v>
      </c>
      <c r="C5125" s="85" t="s">
        <v>145</v>
      </c>
      <c r="D5125" s="85" t="s">
        <v>11393</v>
      </c>
      <c r="E5125" s="85" t="s">
        <v>4302</v>
      </c>
      <c r="F5125" s="85" t="s">
        <v>100</v>
      </c>
      <c r="G5125" s="85" t="s">
        <v>100</v>
      </c>
      <c r="H5125" s="86" t="s">
        <v>118</v>
      </c>
      <c r="I5125" s="86">
        <v>45979</v>
      </c>
      <c r="J5125" s="87">
        <v>6423359.04</v>
      </c>
    </row>
    <row r="5126" spans="1:10" ht="24" x14ac:dyDescent="0.3">
      <c r="A5126" s="84" t="s">
        <v>11394</v>
      </c>
      <c r="B5126" s="85" t="s">
        <v>145</v>
      </c>
      <c r="C5126" s="85" t="s">
        <v>145</v>
      </c>
      <c r="D5126" s="85" t="s">
        <v>11319</v>
      </c>
      <c r="E5126" s="85" t="s">
        <v>100</v>
      </c>
      <c r="F5126" s="85" t="s">
        <v>7505</v>
      </c>
      <c r="G5126" s="85" t="s">
        <v>11395</v>
      </c>
      <c r="H5126" s="86" t="s">
        <v>118</v>
      </c>
      <c r="I5126" s="86">
        <v>45980</v>
      </c>
      <c r="J5126" s="87">
        <v>5984241.2599999998</v>
      </c>
    </row>
    <row r="5127" spans="1:10" ht="24" x14ac:dyDescent="0.3">
      <c r="A5127" s="84" t="s">
        <v>11396</v>
      </c>
      <c r="B5127" s="85" t="s">
        <v>145</v>
      </c>
      <c r="C5127" s="85" t="s">
        <v>145</v>
      </c>
      <c r="D5127" s="85" t="s">
        <v>11397</v>
      </c>
      <c r="E5127" s="85" t="s">
        <v>100</v>
      </c>
      <c r="F5127" s="85" t="s">
        <v>577</v>
      </c>
      <c r="G5127" s="85" t="s">
        <v>11398</v>
      </c>
      <c r="H5127" s="86" t="s">
        <v>118</v>
      </c>
      <c r="I5127" s="86">
        <v>45981</v>
      </c>
      <c r="J5127" s="87">
        <v>3541366.98</v>
      </c>
    </row>
    <row r="5128" spans="1:10" ht="24" x14ac:dyDescent="0.3">
      <c r="A5128" s="84" t="s">
        <v>11399</v>
      </c>
      <c r="B5128" s="85" t="s">
        <v>145</v>
      </c>
      <c r="C5128" s="85" t="s">
        <v>145</v>
      </c>
      <c r="D5128" s="85" t="s">
        <v>11400</v>
      </c>
      <c r="E5128" s="85" t="s">
        <v>100</v>
      </c>
      <c r="F5128" s="85" t="s">
        <v>130</v>
      </c>
      <c r="G5128" s="85" t="s">
        <v>2001</v>
      </c>
      <c r="H5128" s="86" t="s">
        <v>118</v>
      </c>
      <c r="I5128" s="86">
        <v>45617</v>
      </c>
      <c r="J5128" s="87">
        <v>6577001.7899999991</v>
      </c>
    </row>
    <row r="5129" spans="1:10" ht="48" x14ac:dyDescent="0.3">
      <c r="A5129" s="84" t="s">
        <v>11401</v>
      </c>
      <c r="B5129" s="85" t="s">
        <v>188</v>
      </c>
      <c r="C5129" s="85" t="s">
        <v>188</v>
      </c>
      <c r="D5129" s="85" t="s">
        <v>11402</v>
      </c>
      <c r="E5129" s="85" t="s">
        <v>100</v>
      </c>
      <c r="F5129" s="85" t="s">
        <v>122</v>
      </c>
      <c r="G5129" s="85" t="s">
        <v>583</v>
      </c>
      <c r="H5129" s="86" t="s">
        <v>118</v>
      </c>
      <c r="I5129" s="86">
        <v>45982</v>
      </c>
      <c r="J5129" s="87">
        <v>16270884.550000001</v>
      </c>
    </row>
    <row r="5130" spans="1:10" ht="36" x14ac:dyDescent="0.3">
      <c r="A5130" s="84" t="s">
        <v>11403</v>
      </c>
      <c r="B5130" s="85" t="s">
        <v>145</v>
      </c>
      <c r="C5130" s="85" t="s">
        <v>145</v>
      </c>
      <c r="D5130" s="85" t="s">
        <v>11404</v>
      </c>
      <c r="E5130" s="85" t="s">
        <v>11405</v>
      </c>
      <c r="F5130" s="85" t="s">
        <v>100</v>
      </c>
      <c r="G5130" s="85" t="s">
        <v>100</v>
      </c>
      <c r="H5130" s="86" t="s">
        <v>118</v>
      </c>
      <c r="I5130" s="86">
        <v>45982</v>
      </c>
      <c r="J5130" s="87">
        <v>4254731.9999999991</v>
      </c>
    </row>
    <row r="5131" spans="1:10" ht="24" x14ac:dyDescent="0.3">
      <c r="A5131" s="84" t="s">
        <v>11406</v>
      </c>
      <c r="B5131" s="85" t="s">
        <v>145</v>
      </c>
      <c r="C5131" s="85" t="s">
        <v>145</v>
      </c>
      <c r="D5131" s="85" t="s">
        <v>11407</v>
      </c>
      <c r="E5131" s="85" t="s">
        <v>100</v>
      </c>
      <c r="F5131" s="85" t="s">
        <v>100</v>
      </c>
      <c r="G5131" s="85" t="s">
        <v>100</v>
      </c>
      <c r="H5131" s="86" t="s">
        <v>118</v>
      </c>
      <c r="I5131" s="86">
        <v>45680</v>
      </c>
      <c r="J5131" s="87">
        <v>1346924</v>
      </c>
    </row>
    <row r="5132" spans="1:10" ht="36" x14ac:dyDescent="0.3">
      <c r="A5132" s="84" t="s">
        <v>11408</v>
      </c>
      <c r="B5132" s="85" t="s">
        <v>145</v>
      </c>
      <c r="C5132" s="85" t="s">
        <v>145</v>
      </c>
      <c r="D5132" s="85" t="s">
        <v>11409</v>
      </c>
      <c r="E5132" s="85" t="s">
        <v>100</v>
      </c>
      <c r="F5132" s="85" t="s">
        <v>100</v>
      </c>
      <c r="G5132" s="85" t="s">
        <v>100</v>
      </c>
      <c r="H5132" s="86" t="s">
        <v>118</v>
      </c>
      <c r="I5132" s="86">
        <v>45467</v>
      </c>
      <c r="J5132" s="87">
        <v>3920750</v>
      </c>
    </row>
    <row r="5133" spans="1:10" ht="36" x14ac:dyDescent="0.3">
      <c r="A5133" s="84" t="s">
        <v>11410</v>
      </c>
      <c r="B5133" s="85" t="s">
        <v>188</v>
      </c>
      <c r="C5133" s="85" t="s">
        <v>188</v>
      </c>
      <c r="D5133" s="85" t="s">
        <v>11411</v>
      </c>
      <c r="E5133" s="85" t="s">
        <v>100</v>
      </c>
      <c r="F5133" s="85" t="s">
        <v>162</v>
      </c>
      <c r="G5133" s="85" t="s">
        <v>4311</v>
      </c>
      <c r="H5133" s="86" t="s">
        <v>118</v>
      </c>
      <c r="I5133" s="86">
        <v>45986</v>
      </c>
      <c r="J5133" s="87">
        <v>5189157.1399999997</v>
      </c>
    </row>
    <row r="5134" spans="1:10" ht="24" x14ac:dyDescent="0.3">
      <c r="A5134" s="84" t="s">
        <v>11412</v>
      </c>
      <c r="B5134" s="85" t="s">
        <v>145</v>
      </c>
      <c r="C5134" s="85" t="s">
        <v>145</v>
      </c>
      <c r="D5134" s="85" t="s">
        <v>11413</v>
      </c>
      <c r="E5134" s="85" t="s">
        <v>100</v>
      </c>
      <c r="F5134" s="85" t="s">
        <v>100</v>
      </c>
      <c r="G5134" s="85" t="s">
        <v>100</v>
      </c>
      <c r="H5134" s="86" t="s">
        <v>118</v>
      </c>
      <c r="I5134" s="86">
        <v>45468</v>
      </c>
      <c r="J5134" s="87">
        <v>4094200</v>
      </c>
    </row>
    <row r="5135" spans="1:10" ht="24" x14ac:dyDescent="0.3">
      <c r="A5135" s="84" t="s">
        <v>11414</v>
      </c>
      <c r="B5135" s="85" t="s">
        <v>145</v>
      </c>
      <c r="C5135" s="85" t="s">
        <v>145</v>
      </c>
      <c r="D5135" s="85" t="s">
        <v>11415</v>
      </c>
      <c r="E5135" s="85" t="s">
        <v>100</v>
      </c>
      <c r="F5135" s="85" t="s">
        <v>100</v>
      </c>
      <c r="G5135" s="85" t="s">
        <v>100</v>
      </c>
      <c r="H5135" s="86" t="s">
        <v>118</v>
      </c>
      <c r="I5135" s="86">
        <v>45590</v>
      </c>
      <c r="J5135" s="87">
        <v>2884700</v>
      </c>
    </row>
    <row r="5136" spans="1:10" ht="36" x14ac:dyDescent="0.3">
      <c r="A5136" s="84" t="s">
        <v>11416</v>
      </c>
      <c r="B5136" s="85" t="s">
        <v>188</v>
      </c>
      <c r="C5136" s="85" t="s">
        <v>188</v>
      </c>
      <c r="D5136" s="85" t="s">
        <v>11417</v>
      </c>
      <c r="E5136" s="85" t="s">
        <v>100</v>
      </c>
      <c r="F5136" s="85" t="s">
        <v>162</v>
      </c>
      <c r="G5136" s="85" t="s">
        <v>4311</v>
      </c>
      <c r="H5136" s="86" t="s">
        <v>118</v>
      </c>
      <c r="I5136" s="86">
        <v>45986</v>
      </c>
      <c r="J5136" s="87">
        <v>13119301.689999999</v>
      </c>
    </row>
    <row r="5137" spans="1:10" x14ac:dyDescent="0.3">
      <c r="A5137" s="84" t="s">
        <v>11418</v>
      </c>
      <c r="B5137" s="85" t="s">
        <v>145</v>
      </c>
      <c r="C5137" s="85" t="s">
        <v>145</v>
      </c>
      <c r="D5137" s="85" t="s">
        <v>11419</v>
      </c>
      <c r="E5137" s="85" t="s">
        <v>100</v>
      </c>
      <c r="F5137" s="85" t="s">
        <v>2006</v>
      </c>
      <c r="G5137" s="85" t="s">
        <v>2007</v>
      </c>
      <c r="H5137" s="86" t="s">
        <v>118</v>
      </c>
      <c r="I5137" s="86">
        <v>45986</v>
      </c>
      <c r="J5137" s="87">
        <v>12841933.450000001</v>
      </c>
    </row>
    <row r="5138" spans="1:10" ht="24" x14ac:dyDescent="0.3">
      <c r="A5138" s="84" t="s">
        <v>11420</v>
      </c>
      <c r="B5138" s="85" t="s">
        <v>145</v>
      </c>
      <c r="C5138" s="85" t="s">
        <v>145</v>
      </c>
      <c r="D5138" s="85" t="s">
        <v>11421</v>
      </c>
      <c r="E5138" s="85" t="s">
        <v>100</v>
      </c>
      <c r="F5138" s="85" t="s">
        <v>151</v>
      </c>
      <c r="G5138" s="85" t="s">
        <v>812</v>
      </c>
      <c r="H5138" s="86" t="s">
        <v>118</v>
      </c>
      <c r="I5138" s="86">
        <v>45986</v>
      </c>
      <c r="J5138" s="87">
        <v>3482171.9899999998</v>
      </c>
    </row>
    <row r="5139" spans="1:10" ht="24" x14ac:dyDescent="0.3">
      <c r="A5139" s="84" t="s">
        <v>11422</v>
      </c>
      <c r="B5139" s="85" t="s">
        <v>145</v>
      </c>
      <c r="C5139" s="85" t="s">
        <v>145</v>
      </c>
      <c r="D5139" s="85" t="s">
        <v>11423</v>
      </c>
      <c r="E5139" s="85" t="s">
        <v>100</v>
      </c>
      <c r="F5139" s="85" t="s">
        <v>577</v>
      </c>
      <c r="G5139" s="85" t="s">
        <v>11398</v>
      </c>
      <c r="H5139" s="86" t="s">
        <v>118</v>
      </c>
      <c r="I5139" s="86">
        <v>45986</v>
      </c>
      <c r="J5139" s="87">
        <v>3820993.0199999996</v>
      </c>
    </row>
    <row r="5140" spans="1:10" ht="24" x14ac:dyDescent="0.3">
      <c r="A5140" s="84" t="s">
        <v>11424</v>
      </c>
      <c r="B5140" s="85" t="s">
        <v>145</v>
      </c>
      <c r="C5140" s="85" t="s">
        <v>145</v>
      </c>
      <c r="D5140" s="85" t="s">
        <v>11425</v>
      </c>
      <c r="E5140" s="85" t="s">
        <v>100</v>
      </c>
      <c r="F5140" s="85" t="s">
        <v>5113</v>
      </c>
      <c r="G5140" s="85" t="s">
        <v>5114</v>
      </c>
      <c r="H5140" s="86" t="s">
        <v>118</v>
      </c>
      <c r="I5140" s="86">
        <v>45986</v>
      </c>
      <c r="J5140" s="87">
        <v>6218882.8099999987</v>
      </c>
    </row>
    <row r="5141" spans="1:10" ht="36" x14ac:dyDescent="0.3">
      <c r="A5141" s="84" t="s">
        <v>11426</v>
      </c>
      <c r="B5141" s="85" t="s">
        <v>145</v>
      </c>
      <c r="C5141" s="85" t="s">
        <v>145</v>
      </c>
      <c r="D5141" s="85" t="s">
        <v>11427</v>
      </c>
      <c r="E5141" s="85" t="s">
        <v>100</v>
      </c>
      <c r="F5141" s="85" t="s">
        <v>853</v>
      </c>
      <c r="G5141" s="85" t="s">
        <v>4265</v>
      </c>
      <c r="H5141" s="86" t="s">
        <v>118</v>
      </c>
      <c r="I5141" s="86">
        <v>45622</v>
      </c>
      <c r="J5141" s="87">
        <v>3835993.94</v>
      </c>
    </row>
    <row r="5142" spans="1:10" ht="24" x14ac:dyDescent="0.3">
      <c r="A5142" s="84" t="s">
        <v>11428</v>
      </c>
      <c r="B5142" s="85" t="s">
        <v>145</v>
      </c>
      <c r="C5142" s="85" t="s">
        <v>145</v>
      </c>
      <c r="D5142" s="85" t="s">
        <v>11429</v>
      </c>
      <c r="E5142" s="85" t="s">
        <v>8287</v>
      </c>
      <c r="F5142" s="85" t="s">
        <v>100</v>
      </c>
      <c r="G5142" s="85" t="s">
        <v>100</v>
      </c>
      <c r="H5142" s="86" t="s">
        <v>118</v>
      </c>
      <c r="I5142" s="86">
        <v>45987</v>
      </c>
      <c r="J5142" s="87">
        <v>29690163.899999995</v>
      </c>
    </row>
    <row r="5143" spans="1:10" ht="36" x14ac:dyDescent="0.3">
      <c r="A5143" s="84" t="s">
        <v>11430</v>
      </c>
      <c r="B5143" s="85" t="s">
        <v>145</v>
      </c>
      <c r="C5143" s="85" t="s">
        <v>145</v>
      </c>
      <c r="D5143" s="85" t="s">
        <v>11431</v>
      </c>
      <c r="E5143" s="85" t="s">
        <v>100</v>
      </c>
      <c r="F5143" s="85" t="s">
        <v>122</v>
      </c>
      <c r="G5143" s="85" t="s">
        <v>11432</v>
      </c>
      <c r="H5143" s="86" t="s">
        <v>118</v>
      </c>
      <c r="I5143" s="86">
        <v>45623</v>
      </c>
      <c r="J5143" s="87">
        <v>10556010.780000001</v>
      </c>
    </row>
    <row r="5144" spans="1:10" ht="24" x14ac:dyDescent="0.3">
      <c r="A5144" s="84" t="s">
        <v>11433</v>
      </c>
      <c r="B5144" s="85" t="s">
        <v>145</v>
      </c>
      <c r="C5144" s="85" t="s">
        <v>145</v>
      </c>
      <c r="D5144" s="85" t="s">
        <v>11434</v>
      </c>
      <c r="E5144" s="85" t="s">
        <v>100</v>
      </c>
      <c r="F5144" s="85" t="s">
        <v>100</v>
      </c>
      <c r="G5144" s="85" t="s">
        <v>100</v>
      </c>
      <c r="H5144" s="86" t="s">
        <v>118</v>
      </c>
      <c r="I5144" s="86">
        <v>45653</v>
      </c>
      <c r="J5144" s="87">
        <v>3985048</v>
      </c>
    </row>
    <row r="5145" spans="1:10" ht="24" x14ac:dyDescent="0.3">
      <c r="A5145" s="84" t="s">
        <v>11435</v>
      </c>
      <c r="B5145" s="85" t="s">
        <v>188</v>
      </c>
      <c r="C5145" s="85" t="s">
        <v>188</v>
      </c>
      <c r="D5145" s="85" t="s">
        <v>11436</v>
      </c>
      <c r="E5145" s="85" t="s">
        <v>100</v>
      </c>
      <c r="F5145" s="85" t="s">
        <v>158</v>
      </c>
      <c r="G5145" s="85" t="s">
        <v>11437</v>
      </c>
      <c r="H5145" s="86" t="s">
        <v>118</v>
      </c>
      <c r="I5145" s="86">
        <v>45988</v>
      </c>
      <c r="J5145" s="87">
        <v>14853223.879999997</v>
      </c>
    </row>
    <row r="5146" spans="1:10" ht="24" x14ac:dyDescent="0.3">
      <c r="A5146" s="84" t="s">
        <v>11438</v>
      </c>
      <c r="B5146" s="85" t="s">
        <v>145</v>
      </c>
      <c r="C5146" s="85" t="s">
        <v>145</v>
      </c>
      <c r="D5146" s="85" t="s">
        <v>11439</v>
      </c>
      <c r="E5146" s="85" t="s">
        <v>100</v>
      </c>
      <c r="F5146" s="85" t="s">
        <v>4151</v>
      </c>
      <c r="G5146" s="85" t="s">
        <v>11440</v>
      </c>
      <c r="H5146" s="86" t="s">
        <v>118</v>
      </c>
      <c r="I5146" s="86">
        <v>45988</v>
      </c>
      <c r="J5146" s="87">
        <v>3891306.7999999989</v>
      </c>
    </row>
    <row r="5147" spans="1:10" ht="48" x14ac:dyDescent="0.3">
      <c r="A5147" s="84" t="s">
        <v>11441</v>
      </c>
      <c r="B5147" s="85" t="s">
        <v>145</v>
      </c>
      <c r="C5147" s="85" t="s">
        <v>145</v>
      </c>
      <c r="D5147" s="85" t="s">
        <v>11442</v>
      </c>
      <c r="E5147" s="85" t="s">
        <v>100</v>
      </c>
      <c r="F5147" s="85" t="s">
        <v>158</v>
      </c>
      <c r="G5147" s="85" t="s">
        <v>1348</v>
      </c>
      <c r="H5147" s="86" t="s">
        <v>118</v>
      </c>
      <c r="I5147" s="86">
        <v>45624</v>
      </c>
      <c r="J5147" s="87">
        <v>9771470.1300000027</v>
      </c>
    </row>
    <row r="5148" spans="1:10" ht="36" x14ac:dyDescent="0.3">
      <c r="A5148" s="84" t="s">
        <v>11443</v>
      </c>
      <c r="B5148" s="85" t="s">
        <v>3937</v>
      </c>
      <c r="C5148" s="85" t="s">
        <v>3654</v>
      </c>
      <c r="D5148" s="85" t="s">
        <v>11444</v>
      </c>
      <c r="E5148" s="85" t="s">
        <v>100</v>
      </c>
      <c r="F5148" s="85" t="s">
        <v>11445</v>
      </c>
      <c r="G5148" s="85" t="s">
        <v>11446</v>
      </c>
      <c r="H5148" s="86" t="s">
        <v>118</v>
      </c>
      <c r="I5148" s="86">
        <v>45989</v>
      </c>
      <c r="J5148" s="87">
        <v>12906918.189999998</v>
      </c>
    </row>
    <row r="5149" spans="1:10" ht="36" x14ac:dyDescent="0.3">
      <c r="A5149" s="84" t="s">
        <v>11447</v>
      </c>
      <c r="B5149" s="85" t="s">
        <v>145</v>
      </c>
      <c r="C5149" s="85" t="s">
        <v>145</v>
      </c>
      <c r="D5149" s="85" t="s">
        <v>11448</v>
      </c>
      <c r="E5149" s="85" t="s">
        <v>100</v>
      </c>
      <c r="F5149" s="85" t="s">
        <v>100</v>
      </c>
      <c r="G5149" s="85" t="s">
        <v>100</v>
      </c>
      <c r="H5149" s="86" t="s">
        <v>118</v>
      </c>
      <c r="I5149" s="86">
        <v>45686</v>
      </c>
      <c r="J5149" s="87">
        <v>6329490</v>
      </c>
    </row>
    <row r="5150" spans="1:10" ht="24" x14ac:dyDescent="0.3">
      <c r="A5150" s="84" t="s">
        <v>11449</v>
      </c>
      <c r="B5150" s="85" t="s">
        <v>145</v>
      </c>
      <c r="C5150" s="85" t="s">
        <v>145</v>
      </c>
      <c r="D5150" s="85" t="s">
        <v>11450</v>
      </c>
      <c r="E5150" s="85" t="s">
        <v>100</v>
      </c>
      <c r="F5150" s="85" t="s">
        <v>100</v>
      </c>
      <c r="G5150" s="85" t="s">
        <v>100</v>
      </c>
      <c r="H5150" s="86" t="s">
        <v>118</v>
      </c>
      <c r="I5150" s="86">
        <v>45807</v>
      </c>
      <c r="J5150" s="87">
        <v>1182130</v>
      </c>
    </row>
    <row r="5151" spans="1:10" ht="24" x14ac:dyDescent="0.3">
      <c r="A5151" s="84" t="s">
        <v>11451</v>
      </c>
      <c r="B5151" s="85" t="s">
        <v>145</v>
      </c>
      <c r="C5151" s="85" t="s">
        <v>145</v>
      </c>
      <c r="D5151" s="85" t="s">
        <v>10184</v>
      </c>
      <c r="E5151" s="85" t="s">
        <v>100</v>
      </c>
      <c r="F5151" s="85" t="s">
        <v>100</v>
      </c>
      <c r="G5151" s="85" t="s">
        <v>100</v>
      </c>
      <c r="H5151" s="86" t="s">
        <v>118</v>
      </c>
      <c r="I5151" s="86">
        <v>45869</v>
      </c>
      <c r="J5151" s="87">
        <v>943710</v>
      </c>
    </row>
    <row r="5152" spans="1:10" ht="24" x14ac:dyDescent="0.3">
      <c r="A5152" s="84" t="s">
        <v>11452</v>
      </c>
      <c r="B5152" s="85" t="s">
        <v>145</v>
      </c>
      <c r="C5152" s="85" t="s">
        <v>145</v>
      </c>
      <c r="D5152" s="85" t="s">
        <v>11453</v>
      </c>
      <c r="E5152" s="85" t="s">
        <v>100</v>
      </c>
      <c r="F5152" s="85" t="s">
        <v>100</v>
      </c>
      <c r="G5152" s="85" t="s">
        <v>100</v>
      </c>
      <c r="H5152" s="86" t="s">
        <v>118</v>
      </c>
      <c r="I5152" s="86">
        <v>45900</v>
      </c>
      <c r="J5152" s="87">
        <v>1281180</v>
      </c>
    </row>
    <row r="5153" spans="1:10" ht="48" x14ac:dyDescent="0.3">
      <c r="A5153" s="84" t="s">
        <v>11454</v>
      </c>
      <c r="B5153" s="85" t="s">
        <v>4453</v>
      </c>
      <c r="C5153" s="85" t="s">
        <v>4453</v>
      </c>
      <c r="D5153" s="85" t="s">
        <v>11455</v>
      </c>
      <c r="E5153" s="85" t="s">
        <v>100</v>
      </c>
      <c r="F5153" s="85" t="s">
        <v>100</v>
      </c>
      <c r="G5153" s="85" t="s">
        <v>100</v>
      </c>
      <c r="H5153" s="86" t="s">
        <v>118</v>
      </c>
      <c r="I5153" s="86">
        <v>45261</v>
      </c>
      <c r="J5153" s="87">
        <v>35996931</v>
      </c>
    </row>
    <row r="5154" spans="1:10" ht="36" x14ac:dyDescent="0.3">
      <c r="A5154" s="84" t="s">
        <v>11456</v>
      </c>
      <c r="B5154" s="85" t="s">
        <v>188</v>
      </c>
      <c r="C5154" s="85" t="s">
        <v>188</v>
      </c>
      <c r="D5154" s="85" t="s">
        <v>11457</v>
      </c>
      <c r="E5154" s="85" t="s">
        <v>5098</v>
      </c>
      <c r="F5154" s="85" t="s">
        <v>100</v>
      </c>
      <c r="G5154" s="85" t="s">
        <v>100</v>
      </c>
      <c r="H5154" s="86" t="s">
        <v>118</v>
      </c>
      <c r="I5154" s="86">
        <v>45717</v>
      </c>
      <c r="J5154" s="87">
        <v>37565324.240000002</v>
      </c>
    </row>
    <row r="5155" spans="1:10" ht="24" x14ac:dyDescent="0.3">
      <c r="A5155" s="84" t="s">
        <v>11458</v>
      </c>
      <c r="B5155" s="85" t="s">
        <v>145</v>
      </c>
      <c r="C5155" s="85" t="s">
        <v>145</v>
      </c>
      <c r="D5155" s="85" t="s">
        <v>11459</v>
      </c>
      <c r="E5155" s="85" t="s">
        <v>100</v>
      </c>
      <c r="F5155" s="85" t="s">
        <v>100</v>
      </c>
      <c r="G5155" s="85" t="s">
        <v>100</v>
      </c>
      <c r="H5155" s="86" t="s">
        <v>118</v>
      </c>
      <c r="I5155" s="86">
        <v>45597</v>
      </c>
      <c r="J5155" s="87">
        <v>1552500</v>
      </c>
    </row>
    <row r="5156" spans="1:10" x14ac:dyDescent="0.3">
      <c r="A5156" s="84" t="s">
        <v>11460</v>
      </c>
      <c r="B5156" s="85" t="s">
        <v>145</v>
      </c>
      <c r="C5156" s="85" t="s">
        <v>145</v>
      </c>
      <c r="D5156" s="85" t="s">
        <v>11461</v>
      </c>
      <c r="E5156" s="85" t="s">
        <v>100</v>
      </c>
      <c r="F5156" s="85" t="s">
        <v>139</v>
      </c>
      <c r="G5156" s="85" t="s">
        <v>1362</v>
      </c>
      <c r="H5156" s="86" t="s">
        <v>118</v>
      </c>
      <c r="I5156" s="86">
        <v>45992</v>
      </c>
      <c r="J5156" s="87">
        <v>9673744.9100000001</v>
      </c>
    </row>
    <row r="5157" spans="1:10" ht="36" x14ac:dyDescent="0.3">
      <c r="A5157" s="84" t="s">
        <v>11462</v>
      </c>
      <c r="B5157" s="85" t="s">
        <v>145</v>
      </c>
      <c r="C5157" s="85" t="s">
        <v>145</v>
      </c>
      <c r="D5157" s="85" t="s">
        <v>11463</v>
      </c>
      <c r="E5157" s="85" t="s">
        <v>100</v>
      </c>
      <c r="F5157" s="85" t="s">
        <v>122</v>
      </c>
      <c r="G5157" s="85" t="s">
        <v>583</v>
      </c>
      <c r="H5157" s="86" t="s">
        <v>118</v>
      </c>
      <c r="I5157" s="86">
        <v>45993</v>
      </c>
      <c r="J5157" s="87">
        <v>7327194.54</v>
      </c>
    </row>
    <row r="5158" spans="1:10" ht="24" x14ac:dyDescent="0.3">
      <c r="A5158" s="84" t="s">
        <v>11464</v>
      </c>
      <c r="B5158" s="85" t="s">
        <v>145</v>
      </c>
      <c r="C5158" s="85" t="s">
        <v>145</v>
      </c>
      <c r="D5158" s="85" t="s">
        <v>11465</v>
      </c>
      <c r="E5158" s="85" t="s">
        <v>100</v>
      </c>
      <c r="F5158" s="85" t="s">
        <v>158</v>
      </c>
      <c r="G5158" s="85" t="s">
        <v>2222</v>
      </c>
      <c r="H5158" s="86" t="s">
        <v>118</v>
      </c>
      <c r="I5158" s="86">
        <v>45993</v>
      </c>
      <c r="J5158" s="87">
        <v>8447263.6100000013</v>
      </c>
    </row>
    <row r="5159" spans="1:10" ht="24" x14ac:dyDescent="0.3">
      <c r="A5159" s="84" t="s">
        <v>11466</v>
      </c>
      <c r="B5159" s="85" t="s">
        <v>145</v>
      </c>
      <c r="C5159" s="85" t="s">
        <v>145</v>
      </c>
      <c r="D5159" s="85" t="s">
        <v>11467</v>
      </c>
      <c r="E5159" s="85" t="s">
        <v>100</v>
      </c>
      <c r="F5159" s="85" t="s">
        <v>122</v>
      </c>
      <c r="G5159" s="85" t="s">
        <v>583</v>
      </c>
      <c r="H5159" s="86" t="s">
        <v>118</v>
      </c>
      <c r="I5159" s="86">
        <v>45993</v>
      </c>
      <c r="J5159" s="87">
        <v>10350801.49</v>
      </c>
    </row>
    <row r="5160" spans="1:10" ht="24" x14ac:dyDescent="0.3">
      <c r="A5160" s="84" t="s">
        <v>11468</v>
      </c>
      <c r="B5160" s="85" t="s">
        <v>145</v>
      </c>
      <c r="C5160" s="85" t="s">
        <v>145</v>
      </c>
      <c r="D5160" s="85" t="s">
        <v>11469</v>
      </c>
      <c r="E5160" s="85" t="s">
        <v>100</v>
      </c>
      <c r="F5160" s="85" t="s">
        <v>100</v>
      </c>
      <c r="G5160" s="85" t="s">
        <v>100</v>
      </c>
      <c r="H5160" s="86" t="s">
        <v>118</v>
      </c>
      <c r="I5160" s="86">
        <v>46114</v>
      </c>
      <c r="J5160" s="87">
        <v>721050</v>
      </c>
    </row>
    <row r="5161" spans="1:10" ht="36" x14ac:dyDescent="0.3">
      <c r="A5161" s="84" t="s">
        <v>11470</v>
      </c>
      <c r="B5161" s="85" t="s">
        <v>145</v>
      </c>
      <c r="C5161" s="85" t="s">
        <v>145</v>
      </c>
      <c r="D5161" s="85" t="s">
        <v>11471</v>
      </c>
      <c r="E5161" s="85" t="s">
        <v>100</v>
      </c>
      <c r="F5161" s="85" t="s">
        <v>151</v>
      </c>
      <c r="G5161" s="85" t="s">
        <v>2054</v>
      </c>
      <c r="H5161" s="86" t="s">
        <v>118</v>
      </c>
      <c r="I5161" s="86">
        <v>45629</v>
      </c>
      <c r="J5161" s="87">
        <v>7155126.6099999994</v>
      </c>
    </row>
    <row r="5162" spans="1:10" ht="24" x14ac:dyDescent="0.3">
      <c r="A5162" s="84" t="s">
        <v>11472</v>
      </c>
      <c r="B5162" s="85" t="s">
        <v>145</v>
      </c>
      <c r="C5162" s="85" t="s">
        <v>145</v>
      </c>
      <c r="D5162" s="85" t="s">
        <v>11473</v>
      </c>
      <c r="E5162" s="85" t="s">
        <v>100</v>
      </c>
      <c r="F5162" s="85" t="s">
        <v>1284</v>
      </c>
      <c r="G5162" s="85" t="s">
        <v>2499</v>
      </c>
      <c r="H5162" s="86" t="s">
        <v>118</v>
      </c>
      <c r="I5162" s="86">
        <v>45629</v>
      </c>
      <c r="J5162" s="87">
        <v>3426947.4999999991</v>
      </c>
    </row>
    <row r="5163" spans="1:10" ht="24" x14ac:dyDescent="0.3">
      <c r="A5163" s="84" t="s">
        <v>11474</v>
      </c>
      <c r="B5163" s="85" t="s">
        <v>145</v>
      </c>
      <c r="C5163" s="85" t="s">
        <v>145</v>
      </c>
      <c r="D5163" s="85" t="s">
        <v>10870</v>
      </c>
      <c r="E5163" s="85" t="s">
        <v>100</v>
      </c>
      <c r="F5163" s="85" t="s">
        <v>100</v>
      </c>
      <c r="G5163" s="85" t="s">
        <v>100</v>
      </c>
      <c r="H5163" s="86" t="s">
        <v>118</v>
      </c>
      <c r="I5163" s="86">
        <v>45994</v>
      </c>
      <c r="J5163" s="87">
        <v>860250</v>
      </c>
    </row>
    <row r="5164" spans="1:10" ht="48" x14ac:dyDescent="0.3">
      <c r="A5164" s="84" t="s">
        <v>11475</v>
      </c>
      <c r="B5164" s="85" t="s">
        <v>145</v>
      </c>
      <c r="C5164" s="85" t="s">
        <v>145</v>
      </c>
      <c r="D5164" s="85" t="s">
        <v>11476</v>
      </c>
      <c r="E5164" s="85" t="s">
        <v>100</v>
      </c>
      <c r="F5164" s="85" t="s">
        <v>492</v>
      </c>
      <c r="G5164" s="85" t="s">
        <v>3870</v>
      </c>
      <c r="H5164" s="86" t="s">
        <v>118</v>
      </c>
      <c r="I5164" s="86">
        <v>45630</v>
      </c>
      <c r="J5164" s="87">
        <v>12393649.330000004</v>
      </c>
    </row>
    <row r="5165" spans="1:10" ht="24" x14ac:dyDescent="0.3">
      <c r="A5165" s="84" t="s">
        <v>11477</v>
      </c>
      <c r="B5165" s="85" t="s">
        <v>145</v>
      </c>
      <c r="C5165" s="85" t="s">
        <v>145</v>
      </c>
      <c r="D5165" s="85" t="s">
        <v>11478</v>
      </c>
      <c r="E5165" s="85" t="s">
        <v>100</v>
      </c>
      <c r="F5165" s="85" t="s">
        <v>100</v>
      </c>
      <c r="G5165" s="85" t="s">
        <v>100</v>
      </c>
      <c r="H5165" s="86" t="s">
        <v>118</v>
      </c>
      <c r="I5165" s="86">
        <v>45630</v>
      </c>
      <c r="J5165" s="87">
        <v>5550500</v>
      </c>
    </row>
    <row r="5166" spans="1:10" ht="36" x14ac:dyDescent="0.3">
      <c r="A5166" s="84" t="s">
        <v>11479</v>
      </c>
      <c r="B5166" s="85" t="s">
        <v>145</v>
      </c>
      <c r="C5166" s="85" t="s">
        <v>145</v>
      </c>
      <c r="D5166" s="85" t="s">
        <v>11480</v>
      </c>
      <c r="E5166" s="85" t="s">
        <v>100</v>
      </c>
      <c r="F5166" s="85" t="s">
        <v>100</v>
      </c>
      <c r="G5166" s="85" t="s">
        <v>100</v>
      </c>
      <c r="H5166" s="86" t="s">
        <v>118</v>
      </c>
      <c r="I5166" s="86">
        <v>45842</v>
      </c>
      <c r="J5166" s="87">
        <v>1324740</v>
      </c>
    </row>
    <row r="5167" spans="1:10" ht="24" x14ac:dyDescent="0.3">
      <c r="A5167" s="84" t="s">
        <v>11481</v>
      </c>
      <c r="B5167" s="85" t="s">
        <v>145</v>
      </c>
      <c r="C5167" s="85" t="s">
        <v>145</v>
      </c>
      <c r="D5167" s="85" t="s">
        <v>11482</v>
      </c>
      <c r="E5167" s="85" t="s">
        <v>100</v>
      </c>
      <c r="F5167" s="85" t="s">
        <v>130</v>
      </c>
      <c r="G5167" s="85" t="s">
        <v>3332</v>
      </c>
      <c r="H5167" s="86" t="s">
        <v>118</v>
      </c>
      <c r="I5167" s="86">
        <v>45995</v>
      </c>
      <c r="J5167" s="87">
        <v>5257601.5199999996</v>
      </c>
    </row>
    <row r="5168" spans="1:10" ht="24" x14ac:dyDescent="0.3">
      <c r="A5168" s="84" t="s">
        <v>11483</v>
      </c>
      <c r="B5168" s="85" t="s">
        <v>145</v>
      </c>
      <c r="C5168" s="85" t="s">
        <v>145</v>
      </c>
      <c r="D5168" s="85" t="s">
        <v>11484</v>
      </c>
      <c r="E5168" s="85" t="s">
        <v>100</v>
      </c>
      <c r="F5168" s="85" t="s">
        <v>853</v>
      </c>
      <c r="G5168" s="85" t="s">
        <v>3579</v>
      </c>
      <c r="H5168" s="86" t="s">
        <v>118</v>
      </c>
      <c r="I5168" s="86">
        <v>45995</v>
      </c>
      <c r="J5168" s="87">
        <v>7491124.8899999987</v>
      </c>
    </row>
    <row r="5169" spans="1:10" x14ac:dyDescent="0.3">
      <c r="A5169" s="84" t="s">
        <v>11485</v>
      </c>
      <c r="B5169" s="85" t="s">
        <v>145</v>
      </c>
      <c r="C5169" s="85" t="s">
        <v>145</v>
      </c>
      <c r="D5169" s="85" t="s">
        <v>11486</v>
      </c>
      <c r="E5169" s="85" t="s">
        <v>100</v>
      </c>
      <c r="F5169" s="85" t="s">
        <v>100</v>
      </c>
      <c r="G5169" s="85" t="s">
        <v>100</v>
      </c>
      <c r="H5169" s="86" t="s">
        <v>118</v>
      </c>
      <c r="I5169" s="86">
        <v>45387</v>
      </c>
      <c r="J5169" s="87">
        <v>1309700</v>
      </c>
    </row>
    <row r="5170" spans="1:10" ht="36" x14ac:dyDescent="0.3">
      <c r="A5170" s="84" t="s">
        <v>11487</v>
      </c>
      <c r="B5170" s="85" t="s">
        <v>145</v>
      </c>
      <c r="C5170" s="85" t="s">
        <v>145</v>
      </c>
      <c r="D5170" s="85" t="s">
        <v>11488</v>
      </c>
      <c r="E5170" s="85" t="s">
        <v>100</v>
      </c>
      <c r="F5170" s="85" t="s">
        <v>10033</v>
      </c>
      <c r="G5170" s="85" t="s">
        <v>10034</v>
      </c>
      <c r="H5170" s="86" t="s">
        <v>118</v>
      </c>
      <c r="I5170" s="86">
        <v>45631</v>
      </c>
      <c r="J5170" s="87">
        <v>3138360.89</v>
      </c>
    </row>
    <row r="5171" spans="1:10" ht="24" x14ac:dyDescent="0.3">
      <c r="A5171" s="84" t="s">
        <v>11489</v>
      </c>
      <c r="B5171" s="85" t="s">
        <v>145</v>
      </c>
      <c r="C5171" s="85" t="s">
        <v>145</v>
      </c>
      <c r="D5171" s="85" t="s">
        <v>11490</v>
      </c>
      <c r="E5171" s="85" t="s">
        <v>100</v>
      </c>
      <c r="F5171" s="85" t="s">
        <v>130</v>
      </c>
      <c r="G5171" s="85" t="s">
        <v>1903</v>
      </c>
      <c r="H5171" s="86" t="s">
        <v>118</v>
      </c>
      <c r="I5171" s="86">
        <v>45996</v>
      </c>
      <c r="J5171" s="87">
        <v>5436500.290000001</v>
      </c>
    </row>
    <row r="5172" spans="1:10" ht="24" x14ac:dyDescent="0.3">
      <c r="A5172" s="84" t="s">
        <v>11491</v>
      </c>
      <c r="B5172" s="85" t="s">
        <v>145</v>
      </c>
      <c r="C5172" s="85" t="s">
        <v>145</v>
      </c>
      <c r="D5172" s="85" t="s">
        <v>11492</v>
      </c>
      <c r="E5172" s="85" t="s">
        <v>100</v>
      </c>
      <c r="F5172" s="85" t="s">
        <v>130</v>
      </c>
      <c r="G5172" s="85" t="s">
        <v>1903</v>
      </c>
      <c r="H5172" s="86" t="s">
        <v>118</v>
      </c>
      <c r="I5172" s="86">
        <v>45996</v>
      </c>
      <c r="J5172" s="87">
        <v>7727681.1000000024</v>
      </c>
    </row>
    <row r="5173" spans="1:10" ht="24" x14ac:dyDescent="0.3">
      <c r="A5173" s="84" t="s">
        <v>11493</v>
      </c>
      <c r="B5173" s="85" t="s">
        <v>145</v>
      </c>
      <c r="C5173" s="85" t="s">
        <v>145</v>
      </c>
      <c r="D5173" s="85" t="s">
        <v>11494</v>
      </c>
      <c r="E5173" s="85" t="s">
        <v>100</v>
      </c>
      <c r="F5173" s="85" t="s">
        <v>100</v>
      </c>
      <c r="G5173" s="85" t="s">
        <v>100</v>
      </c>
      <c r="H5173" s="86" t="s">
        <v>118</v>
      </c>
      <c r="I5173" s="86">
        <v>45603</v>
      </c>
      <c r="J5173" s="87">
        <v>4062590</v>
      </c>
    </row>
    <row r="5174" spans="1:10" x14ac:dyDescent="0.3">
      <c r="A5174" s="84" t="s">
        <v>11495</v>
      </c>
      <c r="B5174" s="85" t="s">
        <v>145</v>
      </c>
      <c r="C5174" s="85" t="s">
        <v>145</v>
      </c>
      <c r="D5174" s="85" t="s">
        <v>11496</v>
      </c>
      <c r="E5174" s="85" t="s">
        <v>100</v>
      </c>
      <c r="F5174" s="85" t="s">
        <v>100</v>
      </c>
      <c r="G5174" s="85" t="s">
        <v>100</v>
      </c>
      <c r="H5174" s="86" t="s">
        <v>118</v>
      </c>
      <c r="I5174" s="86">
        <v>45876</v>
      </c>
      <c r="J5174" s="87">
        <v>4275540</v>
      </c>
    </row>
    <row r="5175" spans="1:10" x14ac:dyDescent="0.3">
      <c r="A5175" s="84" t="s">
        <v>11497</v>
      </c>
      <c r="B5175" s="85" t="s">
        <v>145</v>
      </c>
      <c r="C5175" s="85" t="s">
        <v>145</v>
      </c>
      <c r="D5175" s="85" t="s">
        <v>11498</v>
      </c>
      <c r="E5175" s="85" t="s">
        <v>100</v>
      </c>
      <c r="F5175" s="85" t="s">
        <v>100</v>
      </c>
      <c r="G5175" s="85" t="s">
        <v>100</v>
      </c>
      <c r="H5175" s="86" t="s">
        <v>118</v>
      </c>
      <c r="I5175" s="86">
        <v>45968</v>
      </c>
      <c r="J5175" s="87">
        <v>786380</v>
      </c>
    </row>
    <row r="5176" spans="1:10" ht="36" x14ac:dyDescent="0.3">
      <c r="A5176" s="84" t="s">
        <v>11499</v>
      </c>
      <c r="B5176" s="85" t="s">
        <v>145</v>
      </c>
      <c r="C5176" s="85" t="s">
        <v>145</v>
      </c>
      <c r="D5176" s="85" t="s">
        <v>11500</v>
      </c>
      <c r="E5176" s="85" t="s">
        <v>100</v>
      </c>
      <c r="F5176" s="85" t="s">
        <v>1822</v>
      </c>
      <c r="G5176" s="85" t="s">
        <v>1823</v>
      </c>
      <c r="H5176" s="86" t="s">
        <v>118</v>
      </c>
      <c r="I5176" s="86">
        <v>45999</v>
      </c>
      <c r="J5176" s="87">
        <v>33444656.220000003</v>
      </c>
    </row>
    <row r="5177" spans="1:10" x14ac:dyDescent="0.3">
      <c r="A5177" s="84" t="s">
        <v>11501</v>
      </c>
      <c r="B5177" s="85" t="s">
        <v>145</v>
      </c>
      <c r="C5177" s="85" t="s">
        <v>145</v>
      </c>
      <c r="D5177" s="85" t="s">
        <v>11502</v>
      </c>
      <c r="E5177" s="85" t="s">
        <v>100</v>
      </c>
      <c r="F5177" s="85" t="s">
        <v>100</v>
      </c>
      <c r="G5177" s="85" t="s">
        <v>100</v>
      </c>
      <c r="H5177" s="86" t="s">
        <v>118</v>
      </c>
      <c r="I5177" s="86">
        <v>45330</v>
      </c>
      <c r="J5177" s="87">
        <v>8894750</v>
      </c>
    </row>
    <row r="5178" spans="1:10" ht="36" x14ac:dyDescent="0.3">
      <c r="A5178" s="84" t="s">
        <v>11503</v>
      </c>
      <c r="B5178" s="85" t="s">
        <v>188</v>
      </c>
      <c r="C5178" s="85" t="s">
        <v>188</v>
      </c>
      <c r="D5178" s="85" t="s">
        <v>11504</v>
      </c>
      <c r="E5178" s="85" t="s">
        <v>5098</v>
      </c>
      <c r="F5178" s="85" t="s">
        <v>100</v>
      </c>
      <c r="G5178" s="85" t="s">
        <v>100</v>
      </c>
      <c r="H5178" s="86" t="s">
        <v>118</v>
      </c>
      <c r="I5178" s="86">
        <v>45634</v>
      </c>
      <c r="J5178" s="87">
        <v>27086142.009999998</v>
      </c>
    </row>
    <row r="5179" spans="1:10" x14ac:dyDescent="0.3">
      <c r="A5179" s="84" t="s">
        <v>11505</v>
      </c>
      <c r="B5179" s="85" t="s">
        <v>145</v>
      </c>
      <c r="C5179" s="85" t="s">
        <v>145</v>
      </c>
      <c r="D5179" s="85" t="s">
        <v>11506</v>
      </c>
      <c r="E5179" s="85" t="s">
        <v>100</v>
      </c>
      <c r="F5179" s="85" t="s">
        <v>100</v>
      </c>
      <c r="G5179" s="85" t="s">
        <v>100</v>
      </c>
      <c r="H5179" s="86" t="s">
        <v>118</v>
      </c>
      <c r="I5179" s="86">
        <v>45331</v>
      </c>
      <c r="J5179" s="87">
        <v>116986850</v>
      </c>
    </row>
    <row r="5180" spans="1:10" ht="24" x14ac:dyDescent="0.3">
      <c r="A5180" s="84" t="s">
        <v>11507</v>
      </c>
      <c r="B5180" s="85" t="s">
        <v>145</v>
      </c>
      <c r="C5180" s="85" t="s">
        <v>145</v>
      </c>
      <c r="D5180" s="85" t="s">
        <v>11508</v>
      </c>
      <c r="E5180" s="85" t="s">
        <v>100</v>
      </c>
      <c r="F5180" s="85" t="s">
        <v>100</v>
      </c>
      <c r="G5180" s="85" t="s">
        <v>100</v>
      </c>
      <c r="H5180" s="86" t="s">
        <v>118</v>
      </c>
      <c r="I5180" s="86">
        <v>45421</v>
      </c>
      <c r="J5180" s="87">
        <v>6415900</v>
      </c>
    </row>
    <row r="5181" spans="1:10" ht="24" x14ac:dyDescent="0.3">
      <c r="A5181" s="84" t="s">
        <v>11509</v>
      </c>
      <c r="B5181" s="85" t="s">
        <v>145</v>
      </c>
      <c r="C5181" s="85" t="s">
        <v>145</v>
      </c>
      <c r="D5181" s="85" t="s">
        <v>11510</v>
      </c>
      <c r="E5181" s="85" t="s">
        <v>100</v>
      </c>
      <c r="F5181" s="85" t="s">
        <v>139</v>
      </c>
      <c r="G5181" s="85" t="s">
        <v>1362</v>
      </c>
      <c r="H5181" s="86" t="s">
        <v>118</v>
      </c>
      <c r="I5181" s="86">
        <v>46000</v>
      </c>
      <c r="J5181" s="87">
        <v>6070124.3999999994</v>
      </c>
    </row>
    <row r="5182" spans="1:10" ht="24" x14ac:dyDescent="0.3">
      <c r="A5182" s="84" t="s">
        <v>11511</v>
      </c>
      <c r="B5182" s="85" t="s">
        <v>145</v>
      </c>
      <c r="C5182" s="85" t="s">
        <v>145</v>
      </c>
      <c r="D5182" s="85" t="s">
        <v>11512</v>
      </c>
      <c r="E5182" s="85" t="s">
        <v>100</v>
      </c>
      <c r="F5182" s="85" t="s">
        <v>100</v>
      </c>
      <c r="G5182" s="85" t="s">
        <v>100</v>
      </c>
      <c r="H5182" s="86" t="s">
        <v>118</v>
      </c>
      <c r="I5182" s="86">
        <v>45636</v>
      </c>
      <c r="J5182" s="87">
        <v>980018</v>
      </c>
    </row>
    <row r="5183" spans="1:10" ht="24" x14ac:dyDescent="0.3">
      <c r="A5183" s="84" t="s">
        <v>11513</v>
      </c>
      <c r="B5183" s="85" t="s">
        <v>145</v>
      </c>
      <c r="C5183" s="85" t="s">
        <v>145</v>
      </c>
      <c r="D5183" s="85" t="s">
        <v>11514</v>
      </c>
      <c r="E5183" s="85" t="s">
        <v>100</v>
      </c>
      <c r="F5183" s="85" t="s">
        <v>10917</v>
      </c>
      <c r="G5183" s="85" t="s">
        <v>10918</v>
      </c>
      <c r="H5183" s="86" t="s">
        <v>118</v>
      </c>
      <c r="I5183" s="86">
        <v>46001</v>
      </c>
      <c r="J5183" s="87">
        <v>5938044.96</v>
      </c>
    </row>
    <row r="5184" spans="1:10" ht="24" x14ac:dyDescent="0.3">
      <c r="A5184" s="84" t="s">
        <v>11515</v>
      </c>
      <c r="B5184" s="85" t="s">
        <v>1088</v>
      </c>
      <c r="C5184" s="85" t="s">
        <v>145</v>
      </c>
      <c r="D5184" s="85" t="s">
        <v>11516</v>
      </c>
      <c r="E5184" s="85" t="s">
        <v>100</v>
      </c>
      <c r="F5184" s="85" t="s">
        <v>420</v>
      </c>
      <c r="G5184" s="85" t="s">
        <v>11517</v>
      </c>
      <c r="H5184" s="86" t="s">
        <v>118</v>
      </c>
      <c r="I5184" s="86">
        <v>46001</v>
      </c>
      <c r="J5184" s="87">
        <v>20232856.250000004</v>
      </c>
    </row>
    <row r="5185" spans="1:10" ht="24" x14ac:dyDescent="0.3">
      <c r="A5185" s="84" t="s">
        <v>11518</v>
      </c>
      <c r="B5185" s="85" t="s">
        <v>145</v>
      </c>
      <c r="C5185" s="85" t="s">
        <v>145</v>
      </c>
      <c r="D5185" s="85" t="s">
        <v>11519</v>
      </c>
      <c r="E5185" s="85" t="s">
        <v>100</v>
      </c>
      <c r="F5185" s="85" t="s">
        <v>100</v>
      </c>
      <c r="G5185" s="85" t="s">
        <v>100</v>
      </c>
      <c r="H5185" s="86" t="s">
        <v>118</v>
      </c>
      <c r="I5185" s="86">
        <v>45393</v>
      </c>
      <c r="J5185" s="87">
        <v>107850750</v>
      </c>
    </row>
    <row r="5186" spans="1:10" ht="24" x14ac:dyDescent="0.3">
      <c r="A5186" s="84" t="s">
        <v>11520</v>
      </c>
      <c r="B5186" s="85" t="s">
        <v>4741</v>
      </c>
      <c r="C5186" s="85" t="s">
        <v>4741</v>
      </c>
      <c r="D5186" s="85" t="s">
        <v>11521</v>
      </c>
      <c r="E5186" s="85" t="s">
        <v>100</v>
      </c>
      <c r="F5186" s="85" t="s">
        <v>4196</v>
      </c>
      <c r="G5186" s="85" t="s">
        <v>11291</v>
      </c>
      <c r="H5186" s="86" t="s">
        <v>118</v>
      </c>
      <c r="I5186" s="86">
        <v>45272</v>
      </c>
      <c r="J5186" s="87">
        <v>3789201.76</v>
      </c>
    </row>
    <row r="5187" spans="1:10" x14ac:dyDescent="0.3">
      <c r="A5187" s="84" t="s">
        <v>11522</v>
      </c>
      <c r="B5187" s="85" t="s">
        <v>145</v>
      </c>
      <c r="C5187" s="85" t="s">
        <v>145</v>
      </c>
      <c r="D5187" s="85" t="s">
        <v>11523</v>
      </c>
      <c r="E5187" s="85" t="s">
        <v>100</v>
      </c>
      <c r="F5187" s="85" t="s">
        <v>100</v>
      </c>
      <c r="G5187" s="85" t="s">
        <v>100</v>
      </c>
      <c r="H5187" s="86" t="s">
        <v>118</v>
      </c>
      <c r="I5187" s="86">
        <v>45638</v>
      </c>
      <c r="J5187" s="87">
        <v>1827010</v>
      </c>
    </row>
    <row r="5188" spans="1:10" x14ac:dyDescent="0.3">
      <c r="A5188" s="84" t="s">
        <v>11524</v>
      </c>
      <c r="B5188" s="85" t="s">
        <v>145</v>
      </c>
      <c r="C5188" s="85" t="s">
        <v>145</v>
      </c>
      <c r="D5188" s="85" t="s">
        <v>11525</v>
      </c>
      <c r="E5188" s="85" t="s">
        <v>100</v>
      </c>
      <c r="F5188" s="85" t="s">
        <v>100</v>
      </c>
      <c r="G5188" s="85" t="s">
        <v>100</v>
      </c>
      <c r="H5188" s="86" t="s">
        <v>118</v>
      </c>
      <c r="I5188" s="86">
        <v>45638</v>
      </c>
      <c r="J5188" s="87">
        <v>5291960</v>
      </c>
    </row>
    <row r="5189" spans="1:10" ht="24" x14ac:dyDescent="0.3">
      <c r="A5189" s="84" t="s">
        <v>11526</v>
      </c>
      <c r="B5189" s="85" t="s">
        <v>145</v>
      </c>
      <c r="C5189" s="85" t="s">
        <v>145</v>
      </c>
      <c r="D5189" s="85" t="s">
        <v>11527</v>
      </c>
      <c r="E5189" s="85" t="s">
        <v>100</v>
      </c>
      <c r="F5189" s="85" t="s">
        <v>336</v>
      </c>
      <c r="G5189" s="85" t="s">
        <v>1809</v>
      </c>
      <c r="H5189" s="86" t="s">
        <v>118</v>
      </c>
      <c r="I5189" s="86">
        <v>46003</v>
      </c>
      <c r="J5189" s="87">
        <v>3079398.3600000003</v>
      </c>
    </row>
    <row r="5190" spans="1:10" ht="36" x14ac:dyDescent="0.3">
      <c r="A5190" s="84" t="s">
        <v>11528</v>
      </c>
      <c r="B5190" s="85" t="s">
        <v>145</v>
      </c>
      <c r="C5190" s="85" t="s">
        <v>145</v>
      </c>
      <c r="D5190" s="85" t="s">
        <v>11529</v>
      </c>
      <c r="E5190" s="85" t="s">
        <v>100</v>
      </c>
      <c r="F5190" s="85" t="s">
        <v>11530</v>
      </c>
      <c r="G5190" s="85" t="s">
        <v>11531</v>
      </c>
      <c r="H5190" s="86" t="s">
        <v>118</v>
      </c>
      <c r="I5190" s="86">
        <v>46003</v>
      </c>
      <c r="J5190" s="87">
        <v>10018741.909999998</v>
      </c>
    </row>
    <row r="5191" spans="1:10" ht="24" x14ac:dyDescent="0.3">
      <c r="A5191" s="84" t="s">
        <v>11532</v>
      </c>
      <c r="B5191" s="85" t="s">
        <v>145</v>
      </c>
      <c r="C5191" s="85" t="s">
        <v>145</v>
      </c>
      <c r="D5191" s="85" t="s">
        <v>11533</v>
      </c>
      <c r="E5191" s="85" t="s">
        <v>100</v>
      </c>
      <c r="F5191" s="85" t="s">
        <v>225</v>
      </c>
      <c r="G5191" s="85" t="s">
        <v>226</v>
      </c>
      <c r="H5191" s="86" t="s">
        <v>118</v>
      </c>
      <c r="I5191" s="86">
        <v>45639</v>
      </c>
      <c r="J5191" s="87">
        <v>9308873.9000000004</v>
      </c>
    </row>
    <row r="5192" spans="1:10" x14ac:dyDescent="0.3">
      <c r="A5192" s="84" t="s">
        <v>11534</v>
      </c>
      <c r="B5192" s="85" t="s">
        <v>145</v>
      </c>
      <c r="C5192" s="85" t="s">
        <v>145</v>
      </c>
      <c r="D5192" s="85" t="s">
        <v>11535</v>
      </c>
      <c r="E5192" s="85" t="s">
        <v>100</v>
      </c>
      <c r="F5192" s="85" t="s">
        <v>100</v>
      </c>
      <c r="G5192" s="85" t="s">
        <v>100</v>
      </c>
      <c r="H5192" s="86" t="s">
        <v>118</v>
      </c>
      <c r="I5192" s="86">
        <v>45729</v>
      </c>
      <c r="J5192" s="87">
        <v>1813620</v>
      </c>
    </row>
    <row r="5193" spans="1:10" ht="24" x14ac:dyDescent="0.3">
      <c r="A5193" s="84" t="s">
        <v>11536</v>
      </c>
      <c r="B5193" s="85" t="s">
        <v>145</v>
      </c>
      <c r="C5193" s="85" t="s">
        <v>145</v>
      </c>
      <c r="D5193" s="85" t="s">
        <v>11537</v>
      </c>
      <c r="E5193" s="85" t="s">
        <v>100</v>
      </c>
      <c r="F5193" s="85" t="s">
        <v>100</v>
      </c>
      <c r="G5193" s="85" t="s">
        <v>100</v>
      </c>
      <c r="H5193" s="86" t="s">
        <v>118</v>
      </c>
      <c r="I5193" s="86">
        <v>45275</v>
      </c>
      <c r="J5193" s="87">
        <v>382870</v>
      </c>
    </row>
    <row r="5194" spans="1:10" ht="24" x14ac:dyDescent="0.3">
      <c r="A5194" s="84" t="s">
        <v>11538</v>
      </c>
      <c r="B5194" s="85" t="s">
        <v>145</v>
      </c>
      <c r="C5194" s="85" t="s">
        <v>145</v>
      </c>
      <c r="D5194" s="85" t="s">
        <v>11539</v>
      </c>
      <c r="E5194" s="85" t="s">
        <v>100</v>
      </c>
      <c r="F5194" s="85" t="s">
        <v>100</v>
      </c>
      <c r="G5194" s="85" t="s">
        <v>100</v>
      </c>
      <c r="H5194" s="86" t="s">
        <v>118</v>
      </c>
      <c r="I5194" s="86">
        <v>45275</v>
      </c>
      <c r="J5194" s="87">
        <v>119350</v>
      </c>
    </row>
    <row r="5195" spans="1:10" ht="24" x14ac:dyDescent="0.3">
      <c r="A5195" s="84" t="s">
        <v>11540</v>
      </c>
      <c r="B5195" s="85" t="s">
        <v>145</v>
      </c>
      <c r="C5195" s="85" t="s">
        <v>145</v>
      </c>
      <c r="D5195" s="85" t="s">
        <v>11541</v>
      </c>
      <c r="E5195" s="85" t="s">
        <v>100</v>
      </c>
      <c r="F5195" s="85" t="s">
        <v>100</v>
      </c>
      <c r="G5195" s="85" t="s">
        <v>100</v>
      </c>
      <c r="H5195" s="86" t="s">
        <v>118</v>
      </c>
      <c r="I5195" s="86">
        <v>45366</v>
      </c>
      <c r="J5195" s="87">
        <v>107938340</v>
      </c>
    </row>
    <row r="5196" spans="1:10" ht="24" x14ac:dyDescent="0.3">
      <c r="A5196" s="84" t="s">
        <v>11542</v>
      </c>
      <c r="B5196" s="85" t="s">
        <v>145</v>
      </c>
      <c r="C5196" s="85" t="s">
        <v>145</v>
      </c>
      <c r="D5196" s="85" t="s">
        <v>11543</v>
      </c>
      <c r="E5196" s="85" t="s">
        <v>100</v>
      </c>
      <c r="F5196" s="85" t="s">
        <v>420</v>
      </c>
      <c r="G5196" s="85" t="s">
        <v>7458</v>
      </c>
      <c r="H5196" s="86" t="s">
        <v>118</v>
      </c>
      <c r="I5196" s="86">
        <v>46006</v>
      </c>
      <c r="J5196" s="87">
        <v>2364204.13</v>
      </c>
    </row>
    <row r="5197" spans="1:10" ht="24" x14ac:dyDescent="0.3">
      <c r="A5197" s="84" t="s">
        <v>11544</v>
      </c>
      <c r="B5197" s="85" t="s">
        <v>145</v>
      </c>
      <c r="C5197" s="85" t="s">
        <v>145</v>
      </c>
      <c r="D5197" s="85" t="s">
        <v>11545</v>
      </c>
      <c r="E5197" s="85" t="s">
        <v>100</v>
      </c>
      <c r="F5197" s="85" t="s">
        <v>853</v>
      </c>
      <c r="G5197" s="85" t="s">
        <v>1020</v>
      </c>
      <c r="H5197" s="86" t="s">
        <v>118</v>
      </c>
      <c r="I5197" s="86">
        <v>46007</v>
      </c>
      <c r="J5197" s="87">
        <v>5141286.2699999996</v>
      </c>
    </row>
    <row r="5198" spans="1:10" ht="24" x14ac:dyDescent="0.3">
      <c r="A5198" s="84" t="s">
        <v>11546</v>
      </c>
      <c r="B5198" s="85" t="s">
        <v>145</v>
      </c>
      <c r="C5198" s="85" t="s">
        <v>145</v>
      </c>
      <c r="D5198" s="85" t="s">
        <v>11547</v>
      </c>
      <c r="E5198" s="85" t="s">
        <v>100</v>
      </c>
      <c r="F5198" s="85" t="s">
        <v>100</v>
      </c>
      <c r="G5198" s="85" t="s">
        <v>100</v>
      </c>
      <c r="H5198" s="86" t="s">
        <v>118</v>
      </c>
      <c r="I5198" s="86">
        <v>45582</v>
      </c>
      <c r="J5198" s="87">
        <v>1235610</v>
      </c>
    </row>
    <row r="5199" spans="1:10" ht="24" x14ac:dyDescent="0.3">
      <c r="A5199" s="84" t="s">
        <v>11548</v>
      </c>
      <c r="B5199" s="85" t="s">
        <v>145</v>
      </c>
      <c r="C5199" s="85" t="s">
        <v>145</v>
      </c>
      <c r="D5199" s="85" t="s">
        <v>11549</v>
      </c>
      <c r="E5199" s="85" t="s">
        <v>100</v>
      </c>
      <c r="F5199" s="85" t="s">
        <v>100</v>
      </c>
      <c r="G5199" s="85" t="s">
        <v>100</v>
      </c>
      <c r="H5199" s="86" t="s">
        <v>118</v>
      </c>
      <c r="I5199" s="86">
        <v>45643</v>
      </c>
      <c r="J5199" s="87">
        <v>714860</v>
      </c>
    </row>
    <row r="5200" spans="1:10" ht="36" x14ac:dyDescent="0.3">
      <c r="A5200" s="84" t="s">
        <v>11550</v>
      </c>
      <c r="B5200" s="85" t="s">
        <v>145</v>
      </c>
      <c r="C5200" s="85" t="s">
        <v>145</v>
      </c>
      <c r="D5200" s="85" t="s">
        <v>11551</v>
      </c>
      <c r="E5200" s="85" t="s">
        <v>100</v>
      </c>
      <c r="F5200" s="85" t="s">
        <v>122</v>
      </c>
      <c r="G5200" s="85" t="s">
        <v>583</v>
      </c>
      <c r="H5200" s="86" t="s">
        <v>118</v>
      </c>
      <c r="I5200" s="86">
        <v>46008</v>
      </c>
      <c r="J5200" s="87">
        <v>11006640.649999999</v>
      </c>
    </row>
    <row r="5201" spans="1:10" ht="48" x14ac:dyDescent="0.3">
      <c r="A5201" s="84" t="s">
        <v>11552</v>
      </c>
      <c r="B5201" s="85" t="s">
        <v>145</v>
      </c>
      <c r="C5201" s="85" t="s">
        <v>145</v>
      </c>
      <c r="D5201" s="85" t="s">
        <v>11372</v>
      </c>
      <c r="E5201" s="85" t="s">
        <v>100</v>
      </c>
      <c r="F5201" s="85" t="s">
        <v>225</v>
      </c>
      <c r="G5201" s="85" t="s">
        <v>226</v>
      </c>
      <c r="H5201" s="86" t="s">
        <v>118</v>
      </c>
      <c r="I5201" s="86">
        <v>46008</v>
      </c>
      <c r="J5201" s="87">
        <v>4730291.0000000019</v>
      </c>
    </row>
    <row r="5202" spans="1:10" x14ac:dyDescent="0.3">
      <c r="A5202" s="84" t="s">
        <v>11553</v>
      </c>
      <c r="B5202" s="85" t="s">
        <v>145</v>
      </c>
      <c r="C5202" s="85" t="s">
        <v>145</v>
      </c>
      <c r="D5202" s="85" t="s">
        <v>11554</v>
      </c>
      <c r="E5202" s="85" t="s">
        <v>100</v>
      </c>
      <c r="F5202" s="85" t="s">
        <v>100</v>
      </c>
      <c r="G5202" s="85" t="s">
        <v>100</v>
      </c>
      <c r="H5202" s="86" t="s">
        <v>118</v>
      </c>
      <c r="I5202" s="86">
        <v>46008</v>
      </c>
      <c r="J5202" s="87">
        <v>2181920</v>
      </c>
    </row>
    <row r="5203" spans="1:10" ht="24" x14ac:dyDescent="0.3">
      <c r="A5203" s="84" t="s">
        <v>11555</v>
      </c>
      <c r="B5203" s="85" t="s">
        <v>145</v>
      </c>
      <c r="C5203" s="85" t="s">
        <v>145</v>
      </c>
      <c r="D5203" s="85" t="s">
        <v>11556</v>
      </c>
      <c r="E5203" s="85" t="s">
        <v>100</v>
      </c>
      <c r="F5203" s="85" t="s">
        <v>158</v>
      </c>
      <c r="G5203" s="85" t="s">
        <v>3731</v>
      </c>
      <c r="H5203" s="86" t="s">
        <v>118</v>
      </c>
      <c r="I5203" s="86">
        <v>46009</v>
      </c>
      <c r="J5203" s="87">
        <v>4489996.8999999994</v>
      </c>
    </row>
    <row r="5204" spans="1:10" ht="24" x14ac:dyDescent="0.3">
      <c r="A5204" s="84" t="s">
        <v>11557</v>
      </c>
      <c r="B5204" s="85" t="s">
        <v>145</v>
      </c>
      <c r="C5204" s="85" t="s">
        <v>145</v>
      </c>
      <c r="D5204" s="85" t="s">
        <v>11558</v>
      </c>
      <c r="E5204" s="85" t="s">
        <v>100</v>
      </c>
      <c r="F5204" s="85" t="s">
        <v>2132</v>
      </c>
      <c r="G5204" s="85" t="s">
        <v>2302</v>
      </c>
      <c r="H5204" s="86" t="s">
        <v>118</v>
      </c>
      <c r="I5204" s="86">
        <v>46009</v>
      </c>
      <c r="J5204" s="87">
        <v>4026282.19</v>
      </c>
    </row>
    <row r="5205" spans="1:10" ht="48" x14ac:dyDescent="0.3">
      <c r="A5205" s="84" t="s">
        <v>11559</v>
      </c>
      <c r="B5205" s="85" t="s">
        <v>145</v>
      </c>
      <c r="C5205" s="85" t="s">
        <v>145</v>
      </c>
      <c r="D5205" s="85" t="s">
        <v>11560</v>
      </c>
      <c r="E5205" s="85" t="s">
        <v>11561</v>
      </c>
      <c r="F5205" s="85" t="s">
        <v>100</v>
      </c>
      <c r="G5205" s="85" t="s">
        <v>100</v>
      </c>
      <c r="H5205" s="86" t="s">
        <v>118</v>
      </c>
      <c r="I5205" s="86">
        <v>46009</v>
      </c>
      <c r="J5205" s="87">
        <v>10652975.080000004</v>
      </c>
    </row>
    <row r="5206" spans="1:10" ht="24" x14ac:dyDescent="0.3">
      <c r="A5206" s="84" t="s">
        <v>11562</v>
      </c>
      <c r="B5206" s="85" t="s">
        <v>145</v>
      </c>
      <c r="C5206" s="85" t="s">
        <v>145</v>
      </c>
      <c r="D5206" s="85" t="s">
        <v>11563</v>
      </c>
      <c r="E5206" s="85" t="s">
        <v>9240</v>
      </c>
      <c r="F5206" s="85" t="s">
        <v>2177</v>
      </c>
      <c r="G5206" s="85" t="s">
        <v>2178</v>
      </c>
      <c r="H5206" s="86" t="s">
        <v>118</v>
      </c>
      <c r="I5206" s="86">
        <v>46009</v>
      </c>
      <c r="J5206" s="87">
        <v>65315550.630000018</v>
      </c>
    </row>
    <row r="5207" spans="1:10" ht="24" x14ac:dyDescent="0.3">
      <c r="A5207" s="84" t="s">
        <v>11564</v>
      </c>
      <c r="B5207" s="85" t="s">
        <v>3937</v>
      </c>
      <c r="C5207" s="85" t="s">
        <v>3654</v>
      </c>
      <c r="D5207" s="85" t="s">
        <v>11565</v>
      </c>
      <c r="E5207" s="85" t="s">
        <v>100</v>
      </c>
      <c r="F5207" s="85" t="s">
        <v>162</v>
      </c>
      <c r="G5207" s="85" t="s">
        <v>163</v>
      </c>
      <c r="H5207" s="86" t="s">
        <v>118</v>
      </c>
      <c r="I5207" s="86">
        <v>45279</v>
      </c>
      <c r="J5207" s="87">
        <v>19408707.059999995</v>
      </c>
    </row>
    <row r="5208" spans="1:10" ht="24" x14ac:dyDescent="0.3">
      <c r="A5208" s="84" t="s">
        <v>11566</v>
      </c>
      <c r="B5208" s="85" t="s">
        <v>3937</v>
      </c>
      <c r="C5208" s="85" t="s">
        <v>3654</v>
      </c>
      <c r="D5208" s="85" t="s">
        <v>11567</v>
      </c>
      <c r="E5208" s="85" t="s">
        <v>100</v>
      </c>
      <c r="F5208" s="85" t="s">
        <v>162</v>
      </c>
      <c r="G5208" s="85" t="s">
        <v>163</v>
      </c>
      <c r="H5208" s="86" t="s">
        <v>118</v>
      </c>
      <c r="I5208" s="86">
        <v>45279</v>
      </c>
      <c r="J5208" s="87">
        <v>15505561.559999997</v>
      </c>
    </row>
    <row r="5209" spans="1:10" ht="24" x14ac:dyDescent="0.3">
      <c r="A5209" s="84" t="s">
        <v>11568</v>
      </c>
      <c r="B5209" s="85" t="s">
        <v>3937</v>
      </c>
      <c r="C5209" s="85" t="s">
        <v>3654</v>
      </c>
      <c r="D5209" s="85" t="s">
        <v>11569</v>
      </c>
      <c r="E5209" s="85" t="s">
        <v>100</v>
      </c>
      <c r="F5209" s="85" t="s">
        <v>162</v>
      </c>
      <c r="G5209" s="85" t="s">
        <v>163</v>
      </c>
      <c r="H5209" s="86" t="s">
        <v>118</v>
      </c>
      <c r="I5209" s="86">
        <v>45279</v>
      </c>
      <c r="J5209" s="87">
        <v>15708987.549999999</v>
      </c>
    </row>
    <row r="5210" spans="1:10" ht="24" x14ac:dyDescent="0.3">
      <c r="A5210" s="84" t="s">
        <v>11570</v>
      </c>
      <c r="B5210" s="85" t="s">
        <v>3937</v>
      </c>
      <c r="C5210" s="85" t="s">
        <v>3654</v>
      </c>
      <c r="D5210" s="85" t="s">
        <v>11571</v>
      </c>
      <c r="E5210" s="85" t="s">
        <v>100</v>
      </c>
      <c r="F5210" s="85" t="s">
        <v>162</v>
      </c>
      <c r="G5210" s="85" t="s">
        <v>163</v>
      </c>
      <c r="H5210" s="86" t="s">
        <v>118</v>
      </c>
      <c r="I5210" s="86">
        <v>45279</v>
      </c>
      <c r="J5210" s="87">
        <v>5786216.1199999992</v>
      </c>
    </row>
    <row r="5211" spans="1:10" ht="36" x14ac:dyDescent="0.3">
      <c r="A5211" s="84" t="s">
        <v>11572</v>
      </c>
      <c r="B5211" s="85" t="s">
        <v>145</v>
      </c>
      <c r="C5211" s="85" t="s">
        <v>145</v>
      </c>
      <c r="D5211" s="85" t="s">
        <v>11573</v>
      </c>
      <c r="E5211" s="85" t="s">
        <v>100</v>
      </c>
      <c r="F5211" s="85" t="s">
        <v>100</v>
      </c>
      <c r="G5211" s="85" t="s">
        <v>100</v>
      </c>
      <c r="H5211" s="86" t="s">
        <v>118</v>
      </c>
      <c r="I5211" s="86">
        <v>45492</v>
      </c>
      <c r="J5211" s="87">
        <v>4494070</v>
      </c>
    </row>
    <row r="5212" spans="1:10" x14ac:dyDescent="0.3">
      <c r="A5212" s="84" t="s">
        <v>11574</v>
      </c>
      <c r="B5212" s="85" t="s">
        <v>145</v>
      </c>
      <c r="C5212" s="85" t="s">
        <v>145</v>
      </c>
      <c r="D5212" s="85" t="s">
        <v>11575</v>
      </c>
      <c r="E5212" s="85" t="s">
        <v>100</v>
      </c>
      <c r="F5212" s="85" t="s">
        <v>100</v>
      </c>
      <c r="G5212" s="85" t="s">
        <v>100</v>
      </c>
      <c r="H5212" s="86" t="s">
        <v>118</v>
      </c>
      <c r="I5212" s="86">
        <v>45645</v>
      </c>
      <c r="J5212" s="87">
        <v>4376630</v>
      </c>
    </row>
    <row r="5213" spans="1:10" ht="24" x14ac:dyDescent="0.3">
      <c r="A5213" s="84" t="s">
        <v>11576</v>
      </c>
      <c r="B5213" s="85" t="s">
        <v>145</v>
      </c>
      <c r="C5213" s="85" t="s">
        <v>145</v>
      </c>
      <c r="D5213" s="85" t="s">
        <v>11577</v>
      </c>
      <c r="E5213" s="85" t="s">
        <v>100</v>
      </c>
      <c r="F5213" s="85" t="s">
        <v>100</v>
      </c>
      <c r="G5213" s="85" t="s">
        <v>100</v>
      </c>
      <c r="H5213" s="86" t="s">
        <v>118</v>
      </c>
      <c r="I5213" s="86">
        <v>45888</v>
      </c>
      <c r="J5213" s="87">
        <v>1446720</v>
      </c>
    </row>
    <row r="5214" spans="1:10" ht="24" x14ac:dyDescent="0.3">
      <c r="A5214" s="84" t="s">
        <v>11578</v>
      </c>
      <c r="B5214" s="85" t="s">
        <v>145</v>
      </c>
      <c r="C5214" s="85" t="s">
        <v>145</v>
      </c>
      <c r="D5214" s="85" t="s">
        <v>11579</v>
      </c>
      <c r="E5214" s="85" t="s">
        <v>100</v>
      </c>
      <c r="F5214" s="85" t="s">
        <v>130</v>
      </c>
      <c r="G5214" s="85" t="s">
        <v>537</v>
      </c>
      <c r="H5214" s="86" t="s">
        <v>118</v>
      </c>
      <c r="I5214" s="86">
        <v>46010</v>
      </c>
      <c r="J5214" s="87">
        <v>5027041.2899999982</v>
      </c>
    </row>
    <row r="5215" spans="1:10" ht="24" x14ac:dyDescent="0.3">
      <c r="A5215" s="84" t="s">
        <v>11580</v>
      </c>
      <c r="B5215" s="85" t="s">
        <v>145</v>
      </c>
      <c r="C5215" s="85" t="s">
        <v>145</v>
      </c>
      <c r="D5215" s="85" t="s">
        <v>11581</v>
      </c>
      <c r="E5215" s="85" t="s">
        <v>100</v>
      </c>
      <c r="F5215" s="85" t="s">
        <v>122</v>
      </c>
      <c r="G5215" s="85" t="s">
        <v>1290</v>
      </c>
      <c r="H5215" s="86" t="s">
        <v>118</v>
      </c>
      <c r="I5215" s="86">
        <v>46010</v>
      </c>
      <c r="J5215" s="87">
        <v>14999574.359999999</v>
      </c>
    </row>
    <row r="5216" spans="1:10" ht="48" x14ac:dyDescent="0.3">
      <c r="A5216" s="84" t="s">
        <v>11582</v>
      </c>
      <c r="B5216" s="85" t="s">
        <v>145</v>
      </c>
      <c r="C5216" s="85" t="s">
        <v>145</v>
      </c>
      <c r="D5216" s="85" t="s">
        <v>11583</v>
      </c>
      <c r="E5216" s="85" t="s">
        <v>100</v>
      </c>
      <c r="F5216" s="85" t="s">
        <v>11584</v>
      </c>
      <c r="G5216" s="85" t="s">
        <v>11585</v>
      </c>
      <c r="H5216" s="86" t="s">
        <v>118</v>
      </c>
      <c r="I5216" s="86">
        <v>46010</v>
      </c>
      <c r="J5216" s="87">
        <v>7999999.9799999986</v>
      </c>
    </row>
    <row r="5217" spans="1:10" ht="36" x14ac:dyDescent="0.3">
      <c r="A5217" s="84" t="s">
        <v>11586</v>
      </c>
      <c r="B5217" s="85" t="s">
        <v>145</v>
      </c>
      <c r="C5217" s="85" t="s">
        <v>145</v>
      </c>
      <c r="D5217" s="85" t="s">
        <v>11587</v>
      </c>
      <c r="E5217" s="85" t="s">
        <v>100</v>
      </c>
      <c r="F5217" s="85" t="s">
        <v>151</v>
      </c>
      <c r="G5217" s="85" t="s">
        <v>532</v>
      </c>
      <c r="H5217" s="86" t="s">
        <v>118</v>
      </c>
      <c r="I5217" s="86">
        <v>46010</v>
      </c>
      <c r="J5217" s="87">
        <v>4952916.25</v>
      </c>
    </row>
    <row r="5218" spans="1:10" ht="36" x14ac:dyDescent="0.3">
      <c r="A5218" s="84" t="s">
        <v>11588</v>
      </c>
      <c r="B5218" s="85" t="s">
        <v>145</v>
      </c>
      <c r="C5218" s="85" t="s">
        <v>145</v>
      </c>
      <c r="D5218" s="85" t="s">
        <v>11589</v>
      </c>
      <c r="E5218" s="85" t="s">
        <v>100</v>
      </c>
      <c r="F5218" s="85" t="s">
        <v>162</v>
      </c>
      <c r="G5218" s="85" t="s">
        <v>4311</v>
      </c>
      <c r="H5218" s="86" t="s">
        <v>118</v>
      </c>
      <c r="I5218" s="86">
        <v>46010</v>
      </c>
      <c r="J5218" s="87">
        <v>5136427.9799999995</v>
      </c>
    </row>
    <row r="5219" spans="1:10" ht="36" x14ac:dyDescent="0.3">
      <c r="A5219" s="84" t="s">
        <v>11590</v>
      </c>
      <c r="B5219" s="85" t="s">
        <v>145</v>
      </c>
      <c r="C5219" s="85" t="s">
        <v>145</v>
      </c>
      <c r="D5219" s="85" t="s">
        <v>11591</v>
      </c>
      <c r="E5219" s="85" t="s">
        <v>100</v>
      </c>
      <c r="F5219" s="85" t="s">
        <v>130</v>
      </c>
      <c r="G5219" s="85" t="s">
        <v>11592</v>
      </c>
      <c r="H5219" s="86" t="s">
        <v>118</v>
      </c>
      <c r="I5219" s="86">
        <v>46010</v>
      </c>
      <c r="J5219" s="87">
        <v>6476775.2999999998</v>
      </c>
    </row>
    <row r="5220" spans="1:10" ht="24" x14ac:dyDescent="0.3">
      <c r="A5220" s="84" t="s">
        <v>11593</v>
      </c>
      <c r="B5220" s="85" t="s">
        <v>145</v>
      </c>
      <c r="C5220" s="85" t="s">
        <v>145</v>
      </c>
      <c r="D5220" s="85" t="s">
        <v>11594</v>
      </c>
      <c r="E5220" s="85" t="s">
        <v>100</v>
      </c>
      <c r="F5220" s="85" t="s">
        <v>100</v>
      </c>
      <c r="G5220" s="85" t="s">
        <v>100</v>
      </c>
      <c r="H5220" s="86" t="s">
        <v>118</v>
      </c>
      <c r="I5220" s="86">
        <v>45980</v>
      </c>
      <c r="J5220" s="87">
        <v>4253900</v>
      </c>
    </row>
    <row r="5221" spans="1:10" ht="36" x14ac:dyDescent="0.3">
      <c r="A5221" s="84" t="s">
        <v>11595</v>
      </c>
      <c r="B5221" s="85" t="s">
        <v>1088</v>
      </c>
      <c r="C5221" s="85" t="s">
        <v>145</v>
      </c>
      <c r="D5221" s="85" t="s">
        <v>11596</v>
      </c>
      <c r="E5221" s="85" t="s">
        <v>100</v>
      </c>
      <c r="F5221" s="85" t="s">
        <v>196</v>
      </c>
      <c r="G5221" s="85" t="s">
        <v>3165</v>
      </c>
      <c r="H5221" s="86" t="s">
        <v>118</v>
      </c>
      <c r="I5221" s="86">
        <v>46010</v>
      </c>
      <c r="J5221" s="87">
        <v>5277400.9899999993</v>
      </c>
    </row>
    <row r="5222" spans="1:10" ht="24" x14ac:dyDescent="0.3">
      <c r="A5222" s="84" t="s">
        <v>11597</v>
      </c>
      <c r="B5222" s="85" t="s">
        <v>145</v>
      </c>
      <c r="C5222" s="85" t="s">
        <v>145</v>
      </c>
      <c r="D5222" s="85" t="s">
        <v>11598</v>
      </c>
      <c r="E5222" s="85" t="s">
        <v>100</v>
      </c>
      <c r="F5222" s="85" t="s">
        <v>162</v>
      </c>
      <c r="G5222" s="85" t="s">
        <v>163</v>
      </c>
      <c r="H5222" s="86" t="s">
        <v>118</v>
      </c>
      <c r="I5222" s="86">
        <v>45646</v>
      </c>
      <c r="J5222" s="87">
        <v>5484091.7500000009</v>
      </c>
    </row>
    <row r="5223" spans="1:10" ht="24" x14ac:dyDescent="0.3">
      <c r="A5223" s="84" t="s">
        <v>11599</v>
      </c>
      <c r="B5223" s="85" t="s">
        <v>3937</v>
      </c>
      <c r="C5223" s="85" t="s">
        <v>3654</v>
      </c>
      <c r="D5223" s="85" t="s">
        <v>11600</v>
      </c>
      <c r="E5223" s="85" t="s">
        <v>100</v>
      </c>
      <c r="F5223" s="85" t="s">
        <v>196</v>
      </c>
      <c r="G5223" s="85" t="s">
        <v>1830</v>
      </c>
      <c r="H5223" s="86" t="s">
        <v>118</v>
      </c>
      <c r="I5223" s="86">
        <v>46011</v>
      </c>
      <c r="J5223" s="87">
        <v>4902774.75</v>
      </c>
    </row>
    <row r="5224" spans="1:10" ht="24" x14ac:dyDescent="0.3">
      <c r="A5224" s="84" t="s">
        <v>11601</v>
      </c>
      <c r="B5224" s="85" t="s">
        <v>3382</v>
      </c>
      <c r="C5224" s="85" t="s">
        <v>3382</v>
      </c>
      <c r="D5224" s="85" t="s">
        <v>11602</v>
      </c>
      <c r="E5224" s="85" t="s">
        <v>100</v>
      </c>
      <c r="F5224" s="85" t="s">
        <v>162</v>
      </c>
      <c r="G5224" s="85" t="s">
        <v>163</v>
      </c>
      <c r="H5224" s="86" t="s">
        <v>118</v>
      </c>
      <c r="I5224" s="86">
        <v>45281</v>
      </c>
      <c r="J5224" s="87">
        <v>13432319.85</v>
      </c>
    </row>
    <row r="5225" spans="1:10" ht="24" x14ac:dyDescent="0.3">
      <c r="A5225" s="84" t="s">
        <v>11603</v>
      </c>
      <c r="B5225" s="85" t="s">
        <v>145</v>
      </c>
      <c r="C5225" s="85" t="s">
        <v>145</v>
      </c>
      <c r="D5225" s="85" t="s">
        <v>11604</v>
      </c>
      <c r="E5225" s="85" t="s">
        <v>100</v>
      </c>
      <c r="F5225" s="85" t="s">
        <v>100</v>
      </c>
      <c r="G5225" s="85" t="s">
        <v>100</v>
      </c>
      <c r="H5225" s="86" t="s">
        <v>118</v>
      </c>
      <c r="I5225" s="86">
        <v>45281</v>
      </c>
      <c r="J5225" s="87">
        <v>2190550</v>
      </c>
    </row>
    <row r="5226" spans="1:10" ht="24" x14ac:dyDescent="0.3">
      <c r="A5226" s="84" t="s">
        <v>11605</v>
      </c>
      <c r="B5226" s="85" t="s">
        <v>145</v>
      </c>
      <c r="C5226" s="85" t="s">
        <v>145</v>
      </c>
      <c r="D5226" s="85" t="s">
        <v>11606</v>
      </c>
      <c r="E5226" s="85" t="s">
        <v>100</v>
      </c>
      <c r="F5226" s="85" t="s">
        <v>100</v>
      </c>
      <c r="G5226" s="85" t="s">
        <v>100</v>
      </c>
      <c r="H5226" s="86" t="s">
        <v>118</v>
      </c>
      <c r="I5226" s="86">
        <v>45709</v>
      </c>
      <c r="J5226" s="87">
        <v>1399420</v>
      </c>
    </row>
    <row r="5227" spans="1:10" ht="60" x14ac:dyDescent="0.3">
      <c r="A5227" s="84" t="s">
        <v>11607</v>
      </c>
      <c r="B5227" s="85" t="s">
        <v>145</v>
      </c>
      <c r="C5227" s="85" t="s">
        <v>145</v>
      </c>
      <c r="D5227" s="85" t="s">
        <v>11608</v>
      </c>
      <c r="E5227" s="85" t="s">
        <v>100</v>
      </c>
      <c r="F5227" s="85" t="s">
        <v>878</v>
      </c>
      <c r="G5227" s="85" t="s">
        <v>2203</v>
      </c>
      <c r="H5227" s="86" t="s">
        <v>118</v>
      </c>
      <c r="I5227" s="86">
        <v>45282</v>
      </c>
      <c r="J5227" s="87">
        <v>12277921.660000002</v>
      </c>
    </row>
    <row r="5228" spans="1:10" x14ac:dyDescent="0.3">
      <c r="A5228" s="84" t="s">
        <v>11609</v>
      </c>
      <c r="B5228" s="85" t="s">
        <v>145</v>
      </c>
      <c r="C5228" s="85" t="s">
        <v>145</v>
      </c>
      <c r="D5228" s="85" t="s">
        <v>11610</v>
      </c>
      <c r="E5228" s="85" t="s">
        <v>100</v>
      </c>
      <c r="F5228" s="85" t="s">
        <v>100</v>
      </c>
      <c r="G5228" s="85" t="s">
        <v>100</v>
      </c>
      <c r="H5228" s="86" t="s">
        <v>118</v>
      </c>
      <c r="I5228" s="86">
        <v>45799</v>
      </c>
      <c r="J5228" s="87">
        <v>1896190</v>
      </c>
    </row>
    <row r="5229" spans="1:10" ht="72" x14ac:dyDescent="0.3">
      <c r="A5229" s="84" t="s">
        <v>11611</v>
      </c>
      <c r="B5229" s="85" t="s">
        <v>145</v>
      </c>
      <c r="C5229" s="85" t="s">
        <v>145</v>
      </c>
      <c r="D5229" s="85" t="s">
        <v>10715</v>
      </c>
      <c r="E5229" s="85" t="s">
        <v>100</v>
      </c>
      <c r="F5229" s="85" t="s">
        <v>11612</v>
      </c>
      <c r="G5229" s="85" t="s">
        <v>11613</v>
      </c>
      <c r="H5229" s="86" t="s">
        <v>118</v>
      </c>
      <c r="I5229" s="86">
        <v>46013</v>
      </c>
      <c r="J5229" s="87">
        <v>46923498.670000002</v>
      </c>
    </row>
    <row r="5230" spans="1:10" ht="24" x14ac:dyDescent="0.3">
      <c r="A5230" s="84" t="s">
        <v>11614</v>
      </c>
      <c r="B5230" s="85" t="s">
        <v>145</v>
      </c>
      <c r="C5230" s="85" t="s">
        <v>145</v>
      </c>
      <c r="D5230" s="85" t="s">
        <v>11615</v>
      </c>
      <c r="E5230" s="85" t="s">
        <v>10041</v>
      </c>
      <c r="F5230" s="85" t="s">
        <v>10042</v>
      </c>
      <c r="G5230" s="85" t="s">
        <v>10043</v>
      </c>
      <c r="H5230" s="86" t="s">
        <v>118</v>
      </c>
      <c r="I5230" s="86">
        <v>46013</v>
      </c>
      <c r="J5230" s="87">
        <v>16359656.370000003</v>
      </c>
    </row>
    <row r="5231" spans="1:10" x14ac:dyDescent="0.3">
      <c r="A5231" s="84" t="s">
        <v>11616</v>
      </c>
      <c r="B5231" s="85" t="s">
        <v>145</v>
      </c>
      <c r="C5231" s="85" t="s">
        <v>145</v>
      </c>
      <c r="D5231" s="85" t="s">
        <v>11617</v>
      </c>
      <c r="E5231" s="85" t="s">
        <v>100</v>
      </c>
      <c r="F5231" s="85" t="s">
        <v>130</v>
      </c>
      <c r="G5231" s="85" t="s">
        <v>1334</v>
      </c>
      <c r="H5231" s="86" t="s">
        <v>118</v>
      </c>
      <c r="I5231" s="86">
        <v>46013</v>
      </c>
      <c r="J5231" s="87">
        <v>30435403.520000011</v>
      </c>
    </row>
    <row r="5232" spans="1:10" ht="24" x14ac:dyDescent="0.3">
      <c r="A5232" s="84" t="s">
        <v>11618</v>
      </c>
      <c r="B5232" s="85" t="s">
        <v>145</v>
      </c>
      <c r="C5232" s="85" t="s">
        <v>145</v>
      </c>
      <c r="D5232" s="85" t="s">
        <v>11619</v>
      </c>
      <c r="E5232" s="85" t="s">
        <v>100</v>
      </c>
      <c r="F5232" s="85" t="s">
        <v>1822</v>
      </c>
      <c r="G5232" s="85" t="s">
        <v>1823</v>
      </c>
      <c r="H5232" s="86" t="s">
        <v>118</v>
      </c>
      <c r="I5232" s="86">
        <v>45649</v>
      </c>
      <c r="J5232" s="87">
        <v>45213899.699999996</v>
      </c>
    </row>
    <row r="5233" spans="1:10" ht="24" x14ac:dyDescent="0.3">
      <c r="A5233" s="84" t="s">
        <v>11620</v>
      </c>
      <c r="B5233" s="85" t="s">
        <v>145</v>
      </c>
      <c r="C5233" s="85" t="s">
        <v>145</v>
      </c>
      <c r="D5233" s="85" t="s">
        <v>11621</v>
      </c>
      <c r="E5233" s="85" t="s">
        <v>100</v>
      </c>
      <c r="F5233" s="85" t="s">
        <v>100</v>
      </c>
      <c r="G5233" s="85" t="s">
        <v>100</v>
      </c>
      <c r="H5233" s="86" t="s">
        <v>118</v>
      </c>
      <c r="I5233" s="86">
        <v>45831</v>
      </c>
      <c r="J5233" s="87">
        <v>2986620</v>
      </c>
    </row>
    <row r="5234" spans="1:10" ht="24" x14ac:dyDescent="0.3">
      <c r="A5234" s="84" t="s">
        <v>11622</v>
      </c>
      <c r="B5234" s="85" t="s">
        <v>145</v>
      </c>
      <c r="C5234" s="85" t="s">
        <v>145</v>
      </c>
      <c r="D5234" s="85" t="s">
        <v>11623</v>
      </c>
      <c r="E5234" s="85" t="s">
        <v>100</v>
      </c>
      <c r="F5234" s="85" t="s">
        <v>122</v>
      </c>
      <c r="G5234" s="85" t="s">
        <v>583</v>
      </c>
      <c r="H5234" s="86" t="s">
        <v>118</v>
      </c>
      <c r="I5234" s="86">
        <v>46014</v>
      </c>
      <c r="J5234" s="87">
        <v>11837927.040000001</v>
      </c>
    </row>
    <row r="5235" spans="1:10" ht="48" x14ac:dyDescent="0.3">
      <c r="A5235" s="84" t="s">
        <v>11624</v>
      </c>
      <c r="B5235" s="85" t="s">
        <v>145</v>
      </c>
      <c r="C5235" s="85" t="s">
        <v>145</v>
      </c>
      <c r="D5235" s="85" t="s">
        <v>11625</v>
      </c>
      <c r="E5235" s="85" t="s">
        <v>100</v>
      </c>
      <c r="F5235" s="85" t="s">
        <v>2132</v>
      </c>
      <c r="G5235" s="85" t="s">
        <v>11626</v>
      </c>
      <c r="H5235" s="86" t="s">
        <v>118</v>
      </c>
      <c r="I5235" s="86">
        <v>46014</v>
      </c>
      <c r="J5235" s="87">
        <v>6735856.3600000003</v>
      </c>
    </row>
    <row r="5236" spans="1:10" ht="24" x14ac:dyDescent="0.3">
      <c r="A5236" s="84" t="s">
        <v>11627</v>
      </c>
      <c r="B5236" s="85" t="s">
        <v>145</v>
      </c>
      <c r="C5236" s="85" t="s">
        <v>145</v>
      </c>
      <c r="D5236" s="85" t="s">
        <v>11628</v>
      </c>
      <c r="E5236" s="85" t="s">
        <v>100</v>
      </c>
      <c r="F5236" s="85" t="s">
        <v>416</v>
      </c>
      <c r="G5236" s="85" t="s">
        <v>3210</v>
      </c>
      <c r="H5236" s="86" t="s">
        <v>118</v>
      </c>
      <c r="I5236" s="86">
        <v>46014</v>
      </c>
      <c r="J5236" s="87">
        <v>4448042.03</v>
      </c>
    </row>
    <row r="5237" spans="1:10" x14ac:dyDescent="0.3">
      <c r="A5237" s="84" t="s">
        <v>11629</v>
      </c>
      <c r="B5237" s="85" t="s">
        <v>145</v>
      </c>
      <c r="C5237" s="85" t="s">
        <v>145</v>
      </c>
      <c r="D5237" s="85" t="s">
        <v>11630</v>
      </c>
      <c r="E5237" s="85" t="s">
        <v>100</v>
      </c>
      <c r="F5237" s="85" t="s">
        <v>420</v>
      </c>
      <c r="G5237" s="85" t="s">
        <v>11631</v>
      </c>
      <c r="H5237" s="86" t="s">
        <v>118</v>
      </c>
      <c r="I5237" s="86">
        <v>46014</v>
      </c>
      <c r="J5237" s="87">
        <v>4753901.6500000004</v>
      </c>
    </row>
    <row r="5238" spans="1:10" ht="72" x14ac:dyDescent="0.3">
      <c r="A5238" s="84" t="s">
        <v>11632</v>
      </c>
      <c r="B5238" s="85" t="s">
        <v>145</v>
      </c>
      <c r="C5238" s="85" t="s">
        <v>145</v>
      </c>
      <c r="D5238" s="85" t="s">
        <v>11633</v>
      </c>
      <c r="E5238" s="85" t="s">
        <v>4406</v>
      </c>
      <c r="F5238" s="85" t="s">
        <v>4529</v>
      </c>
      <c r="G5238" s="85" t="s">
        <v>4530</v>
      </c>
      <c r="H5238" s="86" t="s">
        <v>118</v>
      </c>
      <c r="I5238" s="86">
        <v>46014</v>
      </c>
      <c r="J5238" s="87">
        <v>48499676.330000006</v>
      </c>
    </row>
    <row r="5239" spans="1:10" ht="24" x14ac:dyDescent="0.3">
      <c r="A5239" s="84" t="s">
        <v>11634</v>
      </c>
      <c r="B5239" s="85" t="s">
        <v>145</v>
      </c>
      <c r="C5239" s="85" t="s">
        <v>145</v>
      </c>
      <c r="D5239" s="85" t="s">
        <v>11635</v>
      </c>
      <c r="E5239" s="85" t="s">
        <v>100</v>
      </c>
      <c r="F5239" s="85" t="s">
        <v>100</v>
      </c>
      <c r="G5239" s="85" t="s">
        <v>100</v>
      </c>
      <c r="H5239" s="86" t="s">
        <v>118</v>
      </c>
      <c r="I5239" s="86">
        <v>46014</v>
      </c>
      <c r="J5239" s="87">
        <v>1315250</v>
      </c>
    </row>
    <row r="5240" spans="1:10" ht="24" x14ac:dyDescent="0.3">
      <c r="A5240" s="84" t="s">
        <v>11636</v>
      </c>
      <c r="B5240" s="85" t="s">
        <v>145</v>
      </c>
      <c r="C5240" s="85" t="s">
        <v>145</v>
      </c>
      <c r="D5240" s="85" t="s">
        <v>11637</v>
      </c>
      <c r="E5240" s="85" t="s">
        <v>100</v>
      </c>
      <c r="F5240" s="85" t="s">
        <v>100</v>
      </c>
      <c r="G5240" s="85" t="s">
        <v>100</v>
      </c>
      <c r="H5240" s="86" t="s">
        <v>118</v>
      </c>
      <c r="I5240" s="86">
        <v>45436</v>
      </c>
      <c r="J5240" s="87">
        <v>3466620</v>
      </c>
    </row>
    <row r="5241" spans="1:10" ht="24" x14ac:dyDescent="0.3">
      <c r="A5241" s="84" t="s">
        <v>11638</v>
      </c>
      <c r="B5241" s="85" t="s">
        <v>145</v>
      </c>
      <c r="C5241" s="85" t="s">
        <v>145</v>
      </c>
      <c r="D5241" s="85" t="s">
        <v>11639</v>
      </c>
      <c r="E5241" s="85" t="s">
        <v>100</v>
      </c>
      <c r="F5241" s="85" t="s">
        <v>100</v>
      </c>
      <c r="G5241" s="85" t="s">
        <v>100</v>
      </c>
      <c r="H5241" s="86" t="s">
        <v>118</v>
      </c>
      <c r="I5241" s="86">
        <v>45497</v>
      </c>
      <c r="J5241" s="87">
        <v>6156000</v>
      </c>
    </row>
    <row r="5242" spans="1:10" ht="36" x14ac:dyDescent="0.3">
      <c r="A5242" s="84" t="s">
        <v>11640</v>
      </c>
      <c r="B5242" s="85" t="s">
        <v>145</v>
      </c>
      <c r="C5242" s="85" t="s">
        <v>145</v>
      </c>
      <c r="D5242" s="85" t="s">
        <v>11641</v>
      </c>
      <c r="E5242" s="85" t="s">
        <v>100</v>
      </c>
      <c r="F5242" s="85" t="s">
        <v>2132</v>
      </c>
      <c r="G5242" s="85" t="s">
        <v>11626</v>
      </c>
      <c r="H5242" s="86" t="s">
        <v>118</v>
      </c>
      <c r="I5242" s="86">
        <v>46015</v>
      </c>
      <c r="J5242" s="87">
        <v>10444175.23</v>
      </c>
    </row>
    <row r="5243" spans="1:10" ht="36" x14ac:dyDescent="0.3">
      <c r="A5243" s="84" t="s">
        <v>11642</v>
      </c>
      <c r="B5243" s="85" t="s">
        <v>6066</v>
      </c>
      <c r="C5243" s="85" t="s">
        <v>6066</v>
      </c>
      <c r="D5243" s="85" t="s">
        <v>11643</v>
      </c>
      <c r="E5243" s="85" t="s">
        <v>100</v>
      </c>
      <c r="F5243" s="85" t="s">
        <v>11644</v>
      </c>
      <c r="G5243" s="85" t="s">
        <v>11645</v>
      </c>
      <c r="H5243" s="86" t="s">
        <v>118</v>
      </c>
      <c r="I5243" s="86">
        <v>46015</v>
      </c>
      <c r="J5243" s="87">
        <v>24268671.300000004</v>
      </c>
    </row>
    <row r="5244" spans="1:10" ht="24" x14ac:dyDescent="0.3">
      <c r="A5244" s="84" t="s">
        <v>11646</v>
      </c>
      <c r="B5244" s="85" t="s">
        <v>145</v>
      </c>
      <c r="C5244" s="85" t="s">
        <v>145</v>
      </c>
      <c r="D5244" s="85" t="s">
        <v>11647</v>
      </c>
      <c r="E5244" s="85" t="s">
        <v>100</v>
      </c>
      <c r="F5244" s="85" t="s">
        <v>868</v>
      </c>
      <c r="G5244" s="85" t="s">
        <v>11648</v>
      </c>
      <c r="H5244" s="86" t="s">
        <v>118</v>
      </c>
      <c r="I5244" s="86">
        <v>45652</v>
      </c>
      <c r="J5244" s="87">
        <v>4800000</v>
      </c>
    </row>
    <row r="5245" spans="1:10" ht="24" x14ac:dyDescent="0.3">
      <c r="A5245" s="84" t="s">
        <v>11649</v>
      </c>
      <c r="B5245" s="85" t="s">
        <v>145</v>
      </c>
      <c r="C5245" s="85" t="s">
        <v>145</v>
      </c>
      <c r="D5245" s="85" t="s">
        <v>11650</v>
      </c>
      <c r="E5245" s="85" t="s">
        <v>100</v>
      </c>
      <c r="F5245" s="85" t="s">
        <v>100</v>
      </c>
      <c r="G5245" s="85" t="s">
        <v>100</v>
      </c>
      <c r="H5245" s="86" t="s">
        <v>118</v>
      </c>
      <c r="I5245" s="86">
        <v>45652</v>
      </c>
      <c r="J5245" s="87">
        <v>12287082</v>
      </c>
    </row>
    <row r="5246" spans="1:10" ht="60" x14ac:dyDescent="0.3">
      <c r="A5246" s="84" t="s">
        <v>11651</v>
      </c>
      <c r="B5246" s="85" t="s">
        <v>145</v>
      </c>
      <c r="C5246" s="85" t="s">
        <v>145</v>
      </c>
      <c r="D5246" s="85" t="s">
        <v>11652</v>
      </c>
      <c r="E5246" s="85" t="s">
        <v>100</v>
      </c>
      <c r="F5246" s="85" t="s">
        <v>577</v>
      </c>
      <c r="G5246" s="85" t="s">
        <v>578</v>
      </c>
      <c r="H5246" s="86" t="s">
        <v>118</v>
      </c>
      <c r="I5246" s="86">
        <v>46017</v>
      </c>
      <c r="J5246" s="87">
        <v>3721440.76</v>
      </c>
    </row>
    <row r="5247" spans="1:10" ht="24" x14ac:dyDescent="0.3">
      <c r="A5247" s="84" t="s">
        <v>11653</v>
      </c>
      <c r="B5247" s="85" t="s">
        <v>145</v>
      </c>
      <c r="C5247" s="85" t="s">
        <v>145</v>
      </c>
      <c r="D5247" s="85" t="s">
        <v>11654</v>
      </c>
      <c r="E5247" s="85" t="s">
        <v>100</v>
      </c>
      <c r="F5247" s="85" t="s">
        <v>100</v>
      </c>
      <c r="G5247" s="85" t="s">
        <v>100</v>
      </c>
      <c r="H5247" s="86" t="s">
        <v>118</v>
      </c>
      <c r="I5247" s="86">
        <v>46017</v>
      </c>
      <c r="J5247" s="87">
        <v>660960</v>
      </c>
    </row>
    <row r="5248" spans="1:10" ht="24" x14ac:dyDescent="0.3">
      <c r="A5248" s="84" t="s">
        <v>11655</v>
      </c>
      <c r="B5248" s="85" t="s">
        <v>145</v>
      </c>
      <c r="C5248" s="85" t="s">
        <v>145</v>
      </c>
      <c r="D5248" s="85" t="s">
        <v>11656</v>
      </c>
      <c r="E5248" s="85" t="s">
        <v>100</v>
      </c>
      <c r="F5248" s="85" t="s">
        <v>100</v>
      </c>
      <c r="G5248" s="85" t="s">
        <v>100</v>
      </c>
      <c r="H5248" s="86" t="s">
        <v>118</v>
      </c>
      <c r="I5248" s="86">
        <v>46017</v>
      </c>
      <c r="J5248" s="87">
        <v>4698620</v>
      </c>
    </row>
    <row r="5249" spans="1:10" x14ac:dyDescent="0.3">
      <c r="A5249" s="84" t="s">
        <v>11657</v>
      </c>
      <c r="B5249" s="85" t="s">
        <v>145</v>
      </c>
      <c r="C5249" s="85" t="s">
        <v>145</v>
      </c>
      <c r="D5249" s="85" t="s">
        <v>11658</v>
      </c>
      <c r="E5249" s="85" t="s">
        <v>100</v>
      </c>
      <c r="F5249" s="85" t="s">
        <v>100</v>
      </c>
      <c r="G5249" s="85" t="s">
        <v>100</v>
      </c>
      <c r="H5249" s="86" t="s">
        <v>118</v>
      </c>
      <c r="I5249" s="86">
        <v>46017</v>
      </c>
      <c r="J5249" s="87">
        <v>2854022</v>
      </c>
    </row>
    <row r="5250" spans="1:10" x14ac:dyDescent="0.3">
      <c r="A5250" s="84" t="s">
        <v>11659</v>
      </c>
      <c r="B5250" s="85" t="s">
        <v>145</v>
      </c>
      <c r="C5250" s="85" t="s">
        <v>145</v>
      </c>
      <c r="D5250" s="85" t="s">
        <v>11660</v>
      </c>
      <c r="E5250" s="85" t="s">
        <v>100</v>
      </c>
      <c r="F5250" s="85" t="s">
        <v>100</v>
      </c>
      <c r="G5250" s="85" t="s">
        <v>100</v>
      </c>
      <c r="H5250" s="86" t="s">
        <v>118</v>
      </c>
      <c r="I5250" s="86">
        <v>45440</v>
      </c>
      <c r="J5250" s="87">
        <v>1478140</v>
      </c>
    </row>
    <row r="5251" spans="1:10" ht="24" x14ac:dyDescent="0.3">
      <c r="A5251" s="84" t="s">
        <v>11661</v>
      </c>
      <c r="B5251" s="85" t="s">
        <v>145</v>
      </c>
      <c r="C5251" s="85" t="s">
        <v>145</v>
      </c>
      <c r="D5251" s="85" t="s">
        <v>11662</v>
      </c>
      <c r="E5251" s="85" t="s">
        <v>100</v>
      </c>
      <c r="F5251" s="85" t="s">
        <v>147</v>
      </c>
      <c r="G5251" s="85" t="s">
        <v>9448</v>
      </c>
      <c r="H5251" s="86" t="s">
        <v>118</v>
      </c>
      <c r="I5251" s="86">
        <v>46020</v>
      </c>
      <c r="J5251" s="87">
        <v>11413332.459999999</v>
      </c>
    </row>
    <row r="5252" spans="1:10" ht="24" x14ac:dyDescent="0.3">
      <c r="A5252" s="84" t="s">
        <v>11663</v>
      </c>
      <c r="B5252" s="85" t="s">
        <v>145</v>
      </c>
      <c r="C5252" s="85" t="s">
        <v>145</v>
      </c>
      <c r="D5252" s="85" t="s">
        <v>11664</v>
      </c>
      <c r="E5252" s="85" t="s">
        <v>10663</v>
      </c>
      <c r="F5252" s="85" t="s">
        <v>100</v>
      </c>
      <c r="G5252" s="85" t="s">
        <v>100</v>
      </c>
      <c r="H5252" s="86" t="s">
        <v>118</v>
      </c>
      <c r="I5252" s="86">
        <v>46020</v>
      </c>
      <c r="J5252" s="87">
        <v>11267414.660000002</v>
      </c>
    </row>
    <row r="5253" spans="1:10" ht="24" x14ac:dyDescent="0.3">
      <c r="A5253" s="84" t="s">
        <v>11665</v>
      </c>
      <c r="B5253" s="85" t="s">
        <v>145</v>
      </c>
      <c r="C5253" s="85" t="s">
        <v>145</v>
      </c>
      <c r="D5253" s="85" t="s">
        <v>11666</v>
      </c>
      <c r="E5253" s="85" t="s">
        <v>100</v>
      </c>
      <c r="F5253" s="85" t="s">
        <v>100</v>
      </c>
      <c r="G5253" s="85" t="s">
        <v>100</v>
      </c>
      <c r="H5253" s="86" t="s">
        <v>118</v>
      </c>
      <c r="I5253" s="86">
        <v>46020</v>
      </c>
      <c r="J5253" s="87">
        <v>1395200</v>
      </c>
    </row>
    <row r="5254" spans="1:10" ht="24" x14ac:dyDescent="0.3">
      <c r="A5254" s="84" t="s">
        <v>11667</v>
      </c>
      <c r="B5254" s="85" t="s">
        <v>145</v>
      </c>
      <c r="C5254" s="85" t="s">
        <v>145</v>
      </c>
      <c r="D5254" s="85" t="s">
        <v>11668</v>
      </c>
      <c r="E5254" s="85" t="s">
        <v>100</v>
      </c>
      <c r="F5254" s="85" t="s">
        <v>100</v>
      </c>
      <c r="G5254" s="85" t="s">
        <v>100</v>
      </c>
      <c r="H5254" s="86" t="s">
        <v>118</v>
      </c>
      <c r="I5254" s="86">
        <v>45656</v>
      </c>
      <c r="J5254" s="87">
        <v>1767750</v>
      </c>
    </row>
    <row r="5255" spans="1:10" ht="36" x14ac:dyDescent="0.3">
      <c r="A5255" s="84" t="s">
        <v>11669</v>
      </c>
      <c r="B5255" s="85" t="s">
        <v>145</v>
      </c>
      <c r="C5255" s="85" t="s">
        <v>145</v>
      </c>
      <c r="D5255" s="85" t="s">
        <v>11670</v>
      </c>
      <c r="E5255" s="85" t="s">
        <v>100</v>
      </c>
      <c r="F5255" s="85" t="s">
        <v>122</v>
      </c>
      <c r="G5255" s="85" t="s">
        <v>583</v>
      </c>
      <c r="H5255" s="86" t="s">
        <v>118</v>
      </c>
      <c r="I5255" s="86">
        <v>46021</v>
      </c>
      <c r="J5255" s="87">
        <v>11936400.690000001</v>
      </c>
    </row>
    <row r="5256" spans="1:10" ht="36" x14ac:dyDescent="0.3">
      <c r="A5256" s="84" t="s">
        <v>11671</v>
      </c>
      <c r="B5256" s="85" t="s">
        <v>145</v>
      </c>
      <c r="C5256" s="85" t="s">
        <v>145</v>
      </c>
      <c r="D5256" s="85" t="s">
        <v>11672</v>
      </c>
      <c r="E5256" s="85" t="s">
        <v>100</v>
      </c>
      <c r="F5256" s="85" t="s">
        <v>130</v>
      </c>
      <c r="G5256" s="85" t="s">
        <v>8599</v>
      </c>
      <c r="H5256" s="86" t="s">
        <v>118</v>
      </c>
      <c r="I5256" s="86">
        <v>46021</v>
      </c>
      <c r="J5256" s="87">
        <v>5832055.1999999993</v>
      </c>
    </row>
    <row r="5257" spans="1:10" ht="24" x14ac:dyDescent="0.3">
      <c r="A5257" s="84" t="s">
        <v>11673</v>
      </c>
      <c r="B5257" s="85" t="s">
        <v>145</v>
      </c>
      <c r="C5257" s="85" t="s">
        <v>145</v>
      </c>
      <c r="D5257" s="85" t="s">
        <v>11674</v>
      </c>
      <c r="E5257" s="85" t="s">
        <v>11675</v>
      </c>
      <c r="F5257" s="85" t="s">
        <v>1284</v>
      </c>
      <c r="G5257" s="85" t="s">
        <v>1715</v>
      </c>
      <c r="H5257" s="86" t="s">
        <v>118</v>
      </c>
      <c r="I5257" s="86">
        <v>46021</v>
      </c>
      <c r="J5257" s="87">
        <v>8295608.2900000019</v>
      </c>
    </row>
    <row r="5258" spans="1:10" ht="24" x14ac:dyDescent="0.3">
      <c r="A5258" s="84" t="s">
        <v>11676</v>
      </c>
      <c r="B5258" s="85" t="s">
        <v>145</v>
      </c>
      <c r="C5258" s="85" t="s">
        <v>145</v>
      </c>
      <c r="D5258" s="85" t="s">
        <v>11677</v>
      </c>
      <c r="E5258" s="85" t="s">
        <v>100</v>
      </c>
      <c r="F5258" s="85" t="s">
        <v>100</v>
      </c>
      <c r="G5258" s="85" t="s">
        <v>100</v>
      </c>
      <c r="H5258" s="86" t="s">
        <v>118</v>
      </c>
      <c r="I5258" s="86">
        <v>46111</v>
      </c>
      <c r="J5258" s="87">
        <v>1154520</v>
      </c>
    </row>
    <row r="5259" spans="1:10" ht="24" x14ac:dyDescent="0.3">
      <c r="A5259" s="84" t="s">
        <v>11678</v>
      </c>
      <c r="B5259" s="85" t="s">
        <v>145</v>
      </c>
      <c r="C5259" s="85" t="s">
        <v>145</v>
      </c>
      <c r="D5259" s="85" t="s">
        <v>11679</v>
      </c>
      <c r="E5259" s="85" t="s">
        <v>100</v>
      </c>
      <c r="F5259" s="85" t="s">
        <v>130</v>
      </c>
      <c r="G5259" s="85" t="s">
        <v>2574</v>
      </c>
      <c r="H5259" s="86" t="s">
        <v>118</v>
      </c>
      <c r="I5259" s="86">
        <v>46022</v>
      </c>
      <c r="J5259" s="87">
        <v>9567962.8200000022</v>
      </c>
    </row>
    <row r="5260" spans="1:10" ht="24" x14ac:dyDescent="0.3">
      <c r="A5260" s="84" t="s">
        <v>11680</v>
      </c>
      <c r="B5260" s="85" t="s">
        <v>4741</v>
      </c>
      <c r="C5260" s="85" t="s">
        <v>4741</v>
      </c>
      <c r="D5260" s="85" t="s">
        <v>11681</v>
      </c>
      <c r="E5260" s="85" t="s">
        <v>100</v>
      </c>
      <c r="F5260" s="85" t="s">
        <v>130</v>
      </c>
      <c r="G5260" s="85" t="s">
        <v>6152</v>
      </c>
      <c r="H5260" s="86" t="s">
        <v>118</v>
      </c>
      <c r="I5260" s="86">
        <v>45658</v>
      </c>
      <c r="J5260" s="87">
        <v>5291072.0299999993</v>
      </c>
    </row>
    <row r="5261" spans="1:10" ht="24" x14ac:dyDescent="0.3">
      <c r="A5261" s="84" t="s">
        <v>11682</v>
      </c>
      <c r="B5261" s="85" t="s">
        <v>145</v>
      </c>
      <c r="C5261" s="85" t="s">
        <v>145</v>
      </c>
      <c r="D5261" s="85" t="s">
        <v>11683</v>
      </c>
      <c r="E5261" s="85" t="s">
        <v>100</v>
      </c>
      <c r="F5261" s="85" t="s">
        <v>100</v>
      </c>
      <c r="G5261" s="85" t="s">
        <v>100</v>
      </c>
      <c r="H5261" s="86" t="s">
        <v>118</v>
      </c>
      <c r="I5261" s="86">
        <v>45839</v>
      </c>
      <c r="J5261" s="87">
        <v>7874510</v>
      </c>
    </row>
    <row r="5262" spans="1:10" ht="24" x14ac:dyDescent="0.3">
      <c r="A5262" s="84" t="s">
        <v>11684</v>
      </c>
      <c r="B5262" s="85" t="s">
        <v>145</v>
      </c>
      <c r="C5262" s="85" t="s">
        <v>145</v>
      </c>
      <c r="D5262" s="85" t="s">
        <v>11685</v>
      </c>
      <c r="E5262" s="85" t="s">
        <v>100</v>
      </c>
      <c r="F5262" s="85" t="s">
        <v>3401</v>
      </c>
      <c r="G5262" s="85" t="s">
        <v>3402</v>
      </c>
      <c r="H5262" s="86" t="s">
        <v>118</v>
      </c>
      <c r="I5262" s="86">
        <v>45659</v>
      </c>
      <c r="J5262" s="87">
        <v>5598571.46</v>
      </c>
    </row>
    <row r="5263" spans="1:10" ht="36" x14ac:dyDescent="0.3">
      <c r="A5263" s="84" t="s">
        <v>11686</v>
      </c>
      <c r="B5263" s="85" t="s">
        <v>145</v>
      </c>
      <c r="C5263" s="85" t="s">
        <v>145</v>
      </c>
      <c r="D5263" s="85" t="s">
        <v>11687</v>
      </c>
      <c r="E5263" s="85" t="s">
        <v>100</v>
      </c>
      <c r="F5263" s="85" t="s">
        <v>122</v>
      </c>
      <c r="G5263" s="85" t="s">
        <v>11688</v>
      </c>
      <c r="H5263" s="86" t="s">
        <v>118</v>
      </c>
      <c r="I5263" s="86">
        <v>45840</v>
      </c>
      <c r="J5263" s="87">
        <v>5369027.8099999996</v>
      </c>
    </row>
    <row r="5264" spans="1:10" ht="24" x14ac:dyDescent="0.3">
      <c r="A5264" s="84" t="s">
        <v>11689</v>
      </c>
      <c r="B5264" s="85" t="s">
        <v>145</v>
      </c>
      <c r="C5264" s="85" t="s">
        <v>145</v>
      </c>
      <c r="D5264" s="85" t="s">
        <v>11690</v>
      </c>
      <c r="E5264" s="85" t="s">
        <v>100</v>
      </c>
      <c r="F5264" s="85" t="s">
        <v>100</v>
      </c>
      <c r="G5264" s="85" t="s">
        <v>100</v>
      </c>
      <c r="H5264" s="86" t="s">
        <v>118</v>
      </c>
      <c r="I5264" s="86">
        <v>46056</v>
      </c>
      <c r="J5264" s="87">
        <v>266000</v>
      </c>
    </row>
    <row r="5265" spans="1:10" ht="24" x14ac:dyDescent="0.3">
      <c r="A5265" s="84" t="s">
        <v>11691</v>
      </c>
      <c r="B5265" s="85" t="s">
        <v>145</v>
      </c>
      <c r="C5265" s="85" t="s">
        <v>145</v>
      </c>
      <c r="D5265" s="85" t="s">
        <v>11692</v>
      </c>
      <c r="E5265" s="85" t="s">
        <v>100</v>
      </c>
      <c r="F5265" s="85" t="s">
        <v>100</v>
      </c>
      <c r="G5265" s="85" t="s">
        <v>100</v>
      </c>
      <c r="H5265" s="86" t="s">
        <v>118</v>
      </c>
      <c r="I5265" s="86">
        <v>45539</v>
      </c>
      <c r="J5265" s="87">
        <v>1376600</v>
      </c>
    </row>
    <row r="5266" spans="1:10" x14ac:dyDescent="0.3">
      <c r="A5266" s="84" t="s">
        <v>11693</v>
      </c>
      <c r="B5266" s="85" t="s">
        <v>145</v>
      </c>
      <c r="C5266" s="85" t="s">
        <v>145</v>
      </c>
      <c r="D5266" s="85" t="s">
        <v>11694</v>
      </c>
      <c r="E5266" s="85" t="s">
        <v>100</v>
      </c>
      <c r="F5266" s="85" t="s">
        <v>100</v>
      </c>
      <c r="G5266" s="85" t="s">
        <v>100</v>
      </c>
      <c r="H5266" s="86" t="s">
        <v>118</v>
      </c>
      <c r="I5266" s="86">
        <v>45698</v>
      </c>
      <c r="J5266" s="87">
        <v>2753000</v>
      </c>
    </row>
    <row r="5267" spans="1:10" ht="24" x14ac:dyDescent="0.3">
      <c r="A5267" s="84" t="s">
        <v>11695</v>
      </c>
      <c r="B5267" s="85" t="s">
        <v>1088</v>
      </c>
      <c r="C5267" s="85" t="s">
        <v>145</v>
      </c>
      <c r="D5267" s="85" t="s">
        <v>11696</v>
      </c>
      <c r="E5267" s="85" t="s">
        <v>571</v>
      </c>
      <c r="F5267" s="85" t="s">
        <v>100</v>
      </c>
      <c r="G5267" s="85" t="s">
        <v>100</v>
      </c>
      <c r="H5267" s="86" t="s">
        <v>118</v>
      </c>
      <c r="I5267" s="86">
        <v>45302</v>
      </c>
      <c r="J5267" s="87">
        <v>6013402750.1099997</v>
      </c>
    </row>
    <row r="5268" spans="1:10" ht="24" x14ac:dyDescent="0.3">
      <c r="A5268" s="84" t="s">
        <v>11697</v>
      </c>
      <c r="B5268" s="85" t="s">
        <v>145</v>
      </c>
      <c r="C5268" s="85" t="s">
        <v>145</v>
      </c>
      <c r="D5268" s="85" t="s">
        <v>11698</v>
      </c>
      <c r="E5268" s="85" t="s">
        <v>100</v>
      </c>
      <c r="F5268" s="85" t="s">
        <v>100</v>
      </c>
      <c r="G5268" s="85" t="s">
        <v>100</v>
      </c>
      <c r="H5268" s="86" t="s">
        <v>118</v>
      </c>
      <c r="I5268" s="86">
        <v>45849</v>
      </c>
      <c r="J5268" s="87">
        <v>478800</v>
      </c>
    </row>
    <row r="5269" spans="1:10" ht="36" x14ac:dyDescent="0.3">
      <c r="A5269" s="84" t="s">
        <v>11699</v>
      </c>
      <c r="B5269" s="85" t="s">
        <v>3382</v>
      </c>
      <c r="C5269" s="85" t="s">
        <v>3382</v>
      </c>
      <c r="D5269" s="85" t="s">
        <v>11700</v>
      </c>
      <c r="E5269" s="85" t="s">
        <v>100</v>
      </c>
      <c r="F5269" s="85" t="s">
        <v>151</v>
      </c>
      <c r="G5269" s="85" t="s">
        <v>152</v>
      </c>
      <c r="H5269" s="86" t="s">
        <v>118</v>
      </c>
      <c r="I5269" s="86">
        <v>45670</v>
      </c>
      <c r="J5269" s="87">
        <v>5446323.1500000004</v>
      </c>
    </row>
    <row r="5270" spans="1:10" x14ac:dyDescent="0.3">
      <c r="A5270" s="84" t="s">
        <v>11701</v>
      </c>
      <c r="B5270" s="85" t="s">
        <v>145</v>
      </c>
      <c r="C5270" s="85" t="s">
        <v>145</v>
      </c>
      <c r="D5270" s="85" t="s">
        <v>11702</v>
      </c>
      <c r="E5270" s="85" t="s">
        <v>100</v>
      </c>
      <c r="F5270" s="85" t="s">
        <v>11703</v>
      </c>
      <c r="G5270" s="85" t="s">
        <v>11704</v>
      </c>
      <c r="H5270" s="86" t="s">
        <v>118</v>
      </c>
      <c r="I5270" s="86">
        <v>45762</v>
      </c>
      <c r="J5270" s="87">
        <v>8507491.3200000003</v>
      </c>
    </row>
    <row r="5271" spans="1:10" ht="24" x14ac:dyDescent="0.3">
      <c r="A5271" s="84" t="s">
        <v>11705</v>
      </c>
      <c r="B5271" s="85" t="s">
        <v>145</v>
      </c>
      <c r="C5271" s="85" t="s">
        <v>145</v>
      </c>
      <c r="D5271" s="85" t="s">
        <v>11706</v>
      </c>
      <c r="E5271" s="85" t="s">
        <v>100</v>
      </c>
      <c r="F5271" s="85" t="s">
        <v>196</v>
      </c>
      <c r="G5271" s="85" t="s">
        <v>11707</v>
      </c>
      <c r="H5271" s="86" t="s">
        <v>118</v>
      </c>
      <c r="I5271" s="86">
        <v>45679</v>
      </c>
      <c r="J5271" s="87">
        <v>9873119.2900000047</v>
      </c>
    </row>
    <row r="5272" spans="1:10" ht="24" x14ac:dyDescent="0.3">
      <c r="A5272" s="84" t="s">
        <v>11708</v>
      </c>
      <c r="B5272" s="85" t="s">
        <v>4741</v>
      </c>
      <c r="C5272" s="85" t="s">
        <v>4741</v>
      </c>
      <c r="D5272" s="85" t="s">
        <v>11709</v>
      </c>
      <c r="E5272" s="85" t="s">
        <v>100</v>
      </c>
      <c r="F5272" s="85" t="s">
        <v>130</v>
      </c>
      <c r="G5272" s="85" t="s">
        <v>1619</v>
      </c>
      <c r="H5272" s="86" t="s">
        <v>118</v>
      </c>
      <c r="I5272" s="86">
        <v>45680</v>
      </c>
      <c r="J5272" s="87">
        <v>25353307.510000005</v>
      </c>
    </row>
    <row r="5273" spans="1:10" ht="36" x14ac:dyDescent="0.3">
      <c r="A5273" s="84" t="s">
        <v>11710</v>
      </c>
      <c r="B5273" s="85" t="s">
        <v>8652</v>
      </c>
      <c r="C5273" s="85" t="s">
        <v>145</v>
      </c>
      <c r="D5273" s="85" t="s">
        <v>11711</v>
      </c>
      <c r="E5273" s="85" t="s">
        <v>100</v>
      </c>
      <c r="F5273" s="85" t="s">
        <v>336</v>
      </c>
      <c r="G5273" s="85" t="s">
        <v>1532</v>
      </c>
      <c r="H5273" s="86" t="s">
        <v>118</v>
      </c>
      <c r="I5273" s="86">
        <v>46045</v>
      </c>
      <c r="J5273" s="87">
        <v>4990010.6399999997</v>
      </c>
    </row>
    <row r="5274" spans="1:10" ht="24" x14ac:dyDescent="0.3">
      <c r="A5274" s="84" t="s">
        <v>11712</v>
      </c>
      <c r="B5274" s="85" t="s">
        <v>145</v>
      </c>
      <c r="C5274" s="85" t="s">
        <v>145</v>
      </c>
      <c r="D5274" s="85" t="s">
        <v>11713</v>
      </c>
      <c r="E5274" s="85" t="s">
        <v>100</v>
      </c>
      <c r="F5274" s="85" t="s">
        <v>100</v>
      </c>
      <c r="G5274" s="85" t="s">
        <v>100</v>
      </c>
      <c r="H5274" s="86" t="s">
        <v>118</v>
      </c>
      <c r="I5274" s="86">
        <v>46014</v>
      </c>
      <c r="J5274" s="87">
        <v>3877180</v>
      </c>
    </row>
    <row r="5275" spans="1:10" ht="36" x14ac:dyDescent="0.3">
      <c r="A5275" s="84" t="s">
        <v>11714</v>
      </c>
      <c r="B5275" s="85" t="s">
        <v>188</v>
      </c>
      <c r="C5275" s="85" t="s">
        <v>188</v>
      </c>
      <c r="D5275" s="85" t="s">
        <v>11715</v>
      </c>
      <c r="E5275" s="85" t="s">
        <v>100</v>
      </c>
      <c r="F5275" s="85" t="s">
        <v>5797</v>
      </c>
      <c r="G5275" s="85" t="s">
        <v>5798</v>
      </c>
      <c r="H5275" s="86" t="s">
        <v>118</v>
      </c>
      <c r="I5275" s="86">
        <v>45925</v>
      </c>
      <c r="J5275" s="87">
        <v>8485754.6400000006</v>
      </c>
    </row>
    <row r="5276" spans="1:10" ht="24" x14ac:dyDescent="0.3">
      <c r="A5276" s="84" t="s">
        <v>11716</v>
      </c>
      <c r="B5276" s="85" t="s">
        <v>145</v>
      </c>
      <c r="C5276" s="85" t="s">
        <v>145</v>
      </c>
      <c r="D5276" s="85" t="s">
        <v>11717</v>
      </c>
      <c r="E5276" s="85" t="s">
        <v>100</v>
      </c>
      <c r="F5276" s="85" t="s">
        <v>196</v>
      </c>
      <c r="G5276" s="85" t="s">
        <v>11718</v>
      </c>
      <c r="H5276" s="86" t="s">
        <v>118</v>
      </c>
      <c r="I5276" s="86">
        <v>45499</v>
      </c>
      <c r="J5276" s="87">
        <v>9440366.6000000015</v>
      </c>
    </row>
    <row r="5277" spans="1:10" ht="24" x14ac:dyDescent="0.3">
      <c r="A5277" s="84" t="s">
        <v>11719</v>
      </c>
      <c r="B5277" s="85" t="s">
        <v>145</v>
      </c>
      <c r="C5277" s="85" t="s">
        <v>145</v>
      </c>
      <c r="D5277" s="85" t="s">
        <v>11720</v>
      </c>
      <c r="E5277" s="85" t="s">
        <v>100</v>
      </c>
      <c r="F5277" s="85" t="s">
        <v>100</v>
      </c>
      <c r="G5277" s="85" t="s">
        <v>100</v>
      </c>
      <c r="H5277" s="86" t="s">
        <v>118</v>
      </c>
      <c r="I5277" s="86">
        <v>45989</v>
      </c>
      <c r="J5277" s="87">
        <v>754910</v>
      </c>
    </row>
    <row r="5278" spans="1:10" ht="24" x14ac:dyDescent="0.3">
      <c r="A5278" s="84" t="s">
        <v>11721</v>
      </c>
      <c r="B5278" s="85" t="s">
        <v>145</v>
      </c>
      <c r="C5278" s="85" t="s">
        <v>145</v>
      </c>
      <c r="D5278" s="85" t="s">
        <v>11722</v>
      </c>
      <c r="E5278" s="85" t="s">
        <v>100</v>
      </c>
      <c r="F5278" s="85" t="s">
        <v>130</v>
      </c>
      <c r="G5278" s="85" t="s">
        <v>857</v>
      </c>
      <c r="H5278" s="86" t="s">
        <v>118</v>
      </c>
      <c r="I5278" s="86">
        <v>46051</v>
      </c>
      <c r="J5278" s="87">
        <v>7671956.6899999985</v>
      </c>
    </row>
    <row r="5279" spans="1:10" ht="24" x14ac:dyDescent="0.3">
      <c r="A5279" s="84" t="s">
        <v>11723</v>
      </c>
      <c r="B5279" s="85" t="s">
        <v>145</v>
      </c>
      <c r="C5279" s="85" t="s">
        <v>145</v>
      </c>
      <c r="D5279" s="85" t="s">
        <v>11724</v>
      </c>
      <c r="E5279" s="85" t="s">
        <v>100</v>
      </c>
      <c r="F5279" s="85" t="s">
        <v>100</v>
      </c>
      <c r="G5279" s="85" t="s">
        <v>100</v>
      </c>
      <c r="H5279" s="86" t="s">
        <v>118</v>
      </c>
      <c r="I5279" s="86">
        <v>46020</v>
      </c>
      <c r="J5279" s="87">
        <v>3923150</v>
      </c>
    </row>
    <row r="5280" spans="1:10" x14ac:dyDescent="0.3">
      <c r="A5280" s="84" t="s">
        <v>11725</v>
      </c>
      <c r="B5280" s="85" t="s">
        <v>145</v>
      </c>
      <c r="C5280" s="85" t="s">
        <v>145</v>
      </c>
      <c r="D5280" s="85" t="s">
        <v>11726</v>
      </c>
      <c r="E5280" s="85" t="s">
        <v>100</v>
      </c>
      <c r="F5280" s="85" t="s">
        <v>100</v>
      </c>
      <c r="G5280" s="85" t="s">
        <v>100</v>
      </c>
      <c r="H5280" s="86" t="s">
        <v>118</v>
      </c>
      <c r="I5280" s="86">
        <v>45322</v>
      </c>
      <c r="J5280" s="87">
        <v>2436220</v>
      </c>
    </row>
    <row r="5281" spans="1:10" ht="24" x14ac:dyDescent="0.3">
      <c r="A5281" s="84" t="s">
        <v>11727</v>
      </c>
      <c r="B5281" s="85" t="s">
        <v>145</v>
      </c>
      <c r="C5281" s="85" t="s">
        <v>145</v>
      </c>
      <c r="D5281" s="85" t="s">
        <v>11728</v>
      </c>
      <c r="E5281" s="85" t="s">
        <v>100</v>
      </c>
      <c r="F5281" s="85" t="s">
        <v>100</v>
      </c>
      <c r="G5281" s="85" t="s">
        <v>100</v>
      </c>
      <c r="H5281" s="86" t="s">
        <v>118</v>
      </c>
      <c r="I5281" s="86">
        <v>45324</v>
      </c>
      <c r="J5281" s="87">
        <v>52395920</v>
      </c>
    </row>
    <row r="5282" spans="1:10" ht="24" x14ac:dyDescent="0.3">
      <c r="A5282" s="84" t="s">
        <v>11729</v>
      </c>
      <c r="B5282" s="85" t="s">
        <v>145</v>
      </c>
      <c r="C5282" s="85" t="s">
        <v>145</v>
      </c>
      <c r="D5282" s="85" t="s">
        <v>11730</v>
      </c>
      <c r="E5282" s="85" t="s">
        <v>100</v>
      </c>
      <c r="F5282" s="85" t="s">
        <v>853</v>
      </c>
      <c r="G5282" s="85" t="s">
        <v>6776</v>
      </c>
      <c r="H5282" s="86" t="s">
        <v>118</v>
      </c>
      <c r="I5282" s="86">
        <v>46056</v>
      </c>
      <c r="J5282" s="87">
        <v>6990890.4099999992</v>
      </c>
    </row>
    <row r="5283" spans="1:10" x14ac:dyDescent="0.3">
      <c r="A5283" s="84" t="s">
        <v>11731</v>
      </c>
      <c r="B5283" s="85" t="s">
        <v>145</v>
      </c>
      <c r="C5283" s="85" t="s">
        <v>145</v>
      </c>
      <c r="D5283" s="85" t="s">
        <v>11732</v>
      </c>
      <c r="E5283" s="85" t="s">
        <v>100</v>
      </c>
      <c r="F5283" s="85" t="s">
        <v>100</v>
      </c>
      <c r="G5283" s="85" t="s">
        <v>100</v>
      </c>
      <c r="H5283" s="86" t="s">
        <v>118</v>
      </c>
      <c r="I5283" s="86">
        <v>45477</v>
      </c>
      <c r="J5283" s="87">
        <v>2660000</v>
      </c>
    </row>
    <row r="5284" spans="1:10" ht="24" x14ac:dyDescent="0.3">
      <c r="A5284" s="84" t="s">
        <v>11733</v>
      </c>
      <c r="B5284" s="85" t="s">
        <v>145</v>
      </c>
      <c r="C5284" s="85" t="s">
        <v>145</v>
      </c>
      <c r="D5284" s="85" t="s">
        <v>11734</v>
      </c>
      <c r="E5284" s="85" t="s">
        <v>100</v>
      </c>
      <c r="F5284" s="85" t="s">
        <v>100</v>
      </c>
      <c r="G5284" s="85" t="s">
        <v>100</v>
      </c>
      <c r="H5284" s="86" t="s">
        <v>118</v>
      </c>
      <c r="I5284" s="86">
        <v>45968</v>
      </c>
      <c r="J5284" s="87">
        <v>838800</v>
      </c>
    </row>
    <row r="5285" spans="1:10" x14ac:dyDescent="0.3">
      <c r="A5285" s="84" t="s">
        <v>11735</v>
      </c>
      <c r="B5285" s="85" t="s">
        <v>145</v>
      </c>
      <c r="C5285" s="85" t="s">
        <v>145</v>
      </c>
      <c r="D5285" s="85" t="s">
        <v>11736</v>
      </c>
      <c r="E5285" s="85" t="s">
        <v>100</v>
      </c>
      <c r="F5285" s="85" t="s">
        <v>100</v>
      </c>
      <c r="G5285" s="85" t="s">
        <v>100</v>
      </c>
      <c r="H5285" s="86" t="s">
        <v>118</v>
      </c>
      <c r="I5285" s="86">
        <v>45757</v>
      </c>
      <c r="J5285" s="87">
        <v>2162180</v>
      </c>
    </row>
    <row r="5286" spans="1:10" ht="24" x14ac:dyDescent="0.3">
      <c r="A5286" s="84" t="s">
        <v>11737</v>
      </c>
      <c r="B5286" s="85" t="s">
        <v>145</v>
      </c>
      <c r="C5286" s="85" t="s">
        <v>145</v>
      </c>
      <c r="D5286" s="85" t="s">
        <v>11738</v>
      </c>
      <c r="E5286" s="85" t="s">
        <v>100</v>
      </c>
      <c r="F5286" s="85" t="s">
        <v>1577</v>
      </c>
      <c r="G5286" s="85" t="s">
        <v>1578</v>
      </c>
      <c r="H5286" s="86" t="s">
        <v>118</v>
      </c>
      <c r="I5286" s="86">
        <v>45699</v>
      </c>
      <c r="J5286" s="87">
        <v>11494763.849999998</v>
      </c>
    </row>
    <row r="5287" spans="1:10" ht="36" x14ac:dyDescent="0.3">
      <c r="A5287" s="84" t="s">
        <v>11739</v>
      </c>
      <c r="B5287" s="85" t="s">
        <v>145</v>
      </c>
      <c r="C5287" s="85" t="s">
        <v>145</v>
      </c>
      <c r="D5287" s="85" t="s">
        <v>11740</v>
      </c>
      <c r="E5287" s="85" t="s">
        <v>100</v>
      </c>
      <c r="F5287" s="85" t="s">
        <v>11741</v>
      </c>
      <c r="G5287" s="85" t="s">
        <v>11742</v>
      </c>
      <c r="H5287" s="86" t="s">
        <v>118</v>
      </c>
      <c r="I5287" s="86">
        <v>45880</v>
      </c>
      <c r="J5287" s="87">
        <v>2998821.4899999993</v>
      </c>
    </row>
    <row r="5288" spans="1:10" ht="48" x14ac:dyDescent="0.3">
      <c r="A5288" s="84" t="s">
        <v>11743</v>
      </c>
      <c r="B5288" s="85" t="s">
        <v>145</v>
      </c>
      <c r="C5288" s="85" t="s">
        <v>145</v>
      </c>
      <c r="D5288" s="85" t="s">
        <v>9155</v>
      </c>
      <c r="E5288" s="85" t="s">
        <v>100</v>
      </c>
      <c r="F5288" s="85" t="s">
        <v>100</v>
      </c>
      <c r="G5288" s="85" t="s">
        <v>100</v>
      </c>
      <c r="H5288" s="86" t="s">
        <v>118</v>
      </c>
      <c r="I5288" s="86">
        <v>46064</v>
      </c>
      <c r="J5288" s="87">
        <v>44117529.530000001</v>
      </c>
    </row>
    <row r="5289" spans="1:10" ht="24" x14ac:dyDescent="0.3">
      <c r="A5289" s="84" t="s">
        <v>11744</v>
      </c>
      <c r="B5289" s="85" t="s">
        <v>145</v>
      </c>
      <c r="C5289" s="85" t="s">
        <v>145</v>
      </c>
      <c r="D5289" s="85" t="s">
        <v>11745</v>
      </c>
      <c r="E5289" s="85" t="s">
        <v>100</v>
      </c>
      <c r="F5289" s="85" t="s">
        <v>196</v>
      </c>
      <c r="G5289" s="85" t="s">
        <v>11746</v>
      </c>
      <c r="H5289" s="86" t="s">
        <v>118</v>
      </c>
      <c r="I5289" s="86">
        <v>45881</v>
      </c>
      <c r="J5289" s="87">
        <v>1894481.88</v>
      </c>
    </row>
    <row r="5290" spans="1:10" x14ac:dyDescent="0.3">
      <c r="A5290" s="84" t="s">
        <v>11747</v>
      </c>
      <c r="B5290" s="85" t="s">
        <v>145</v>
      </c>
      <c r="C5290" s="85" t="s">
        <v>145</v>
      </c>
      <c r="D5290" s="85" t="s">
        <v>11630</v>
      </c>
      <c r="E5290" s="85" t="s">
        <v>100</v>
      </c>
      <c r="F5290" s="85" t="s">
        <v>100</v>
      </c>
      <c r="G5290" s="85" t="s">
        <v>100</v>
      </c>
      <c r="H5290" s="86" t="s">
        <v>118</v>
      </c>
      <c r="I5290" s="86">
        <v>45884</v>
      </c>
      <c r="J5290" s="87">
        <v>3364100</v>
      </c>
    </row>
    <row r="5291" spans="1:10" ht="24" x14ac:dyDescent="0.3">
      <c r="A5291" s="84" t="s">
        <v>11748</v>
      </c>
      <c r="B5291" s="85" t="s">
        <v>145</v>
      </c>
      <c r="C5291" s="85" t="s">
        <v>145</v>
      </c>
      <c r="D5291" s="85" t="s">
        <v>11749</v>
      </c>
      <c r="E5291" s="85" t="s">
        <v>100</v>
      </c>
      <c r="F5291" s="85" t="s">
        <v>100</v>
      </c>
      <c r="G5291" s="85" t="s">
        <v>100</v>
      </c>
      <c r="H5291" s="86" t="s">
        <v>118</v>
      </c>
      <c r="I5291" s="86">
        <v>46009</v>
      </c>
      <c r="J5291" s="87">
        <v>1226040</v>
      </c>
    </row>
    <row r="5292" spans="1:10" ht="24" x14ac:dyDescent="0.3">
      <c r="A5292" s="84" t="s">
        <v>11750</v>
      </c>
      <c r="B5292" s="85" t="s">
        <v>145</v>
      </c>
      <c r="C5292" s="85" t="s">
        <v>145</v>
      </c>
      <c r="D5292" s="85" t="s">
        <v>11751</v>
      </c>
      <c r="E5292" s="85" t="s">
        <v>100</v>
      </c>
      <c r="F5292" s="85" t="s">
        <v>878</v>
      </c>
      <c r="G5292" s="85" t="s">
        <v>3728</v>
      </c>
      <c r="H5292" s="86" t="s">
        <v>118</v>
      </c>
      <c r="I5292" s="86">
        <v>45707</v>
      </c>
      <c r="J5292" s="87">
        <v>6382690.0199999977</v>
      </c>
    </row>
    <row r="5293" spans="1:10" x14ac:dyDescent="0.3">
      <c r="A5293" s="84" t="s">
        <v>11752</v>
      </c>
      <c r="B5293" s="85" t="s">
        <v>145</v>
      </c>
      <c r="C5293" s="85" t="s">
        <v>145</v>
      </c>
      <c r="D5293" s="85" t="s">
        <v>11753</v>
      </c>
      <c r="E5293" s="85" t="s">
        <v>100</v>
      </c>
      <c r="F5293" s="85" t="s">
        <v>1822</v>
      </c>
      <c r="G5293" s="85" t="s">
        <v>3055</v>
      </c>
      <c r="H5293" s="86" t="s">
        <v>118</v>
      </c>
      <c r="I5293" s="86">
        <v>45888</v>
      </c>
      <c r="J5293" s="87">
        <v>12282939.689999998</v>
      </c>
    </row>
    <row r="5294" spans="1:10" ht="48" x14ac:dyDescent="0.3">
      <c r="A5294" s="84" t="s">
        <v>11754</v>
      </c>
      <c r="B5294" s="85" t="s">
        <v>6066</v>
      </c>
      <c r="C5294" s="85" t="s">
        <v>6066</v>
      </c>
      <c r="D5294" s="85" t="s">
        <v>11755</v>
      </c>
      <c r="E5294" s="85" t="s">
        <v>100</v>
      </c>
      <c r="F5294" s="85" t="s">
        <v>139</v>
      </c>
      <c r="G5294" s="85" t="s">
        <v>1362</v>
      </c>
      <c r="H5294" s="86" t="s">
        <v>118</v>
      </c>
      <c r="I5294" s="86">
        <v>45712</v>
      </c>
      <c r="J5294" s="87">
        <v>15727208.449999999</v>
      </c>
    </row>
    <row r="5295" spans="1:10" ht="36" x14ac:dyDescent="0.3">
      <c r="A5295" s="84" t="s">
        <v>11756</v>
      </c>
      <c r="B5295" s="85" t="s">
        <v>145</v>
      </c>
      <c r="C5295" s="85" t="s">
        <v>145</v>
      </c>
      <c r="D5295" s="85" t="s">
        <v>11757</v>
      </c>
      <c r="E5295" s="85" t="s">
        <v>100</v>
      </c>
      <c r="F5295" s="85" t="s">
        <v>6028</v>
      </c>
      <c r="G5295" s="85" t="s">
        <v>100</v>
      </c>
      <c r="H5295" s="86" t="s">
        <v>118</v>
      </c>
      <c r="I5295" s="86">
        <v>45713</v>
      </c>
      <c r="J5295" s="87">
        <v>28690200</v>
      </c>
    </row>
    <row r="5296" spans="1:10" ht="24" x14ac:dyDescent="0.3">
      <c r="A5296" s="84" t="s">
        <v>11758</v>
      </c>
      <c r="B5296" s="85" t="s">
        <v>145</v>
      </c>
      <c r="C5296" s="85" t="s">
        <v>145</v>
      </c>
      <c r="D5296" s="85" t="s">
        <v>11759</v>
      </c>
      <c r="E5296" s="85" t="s">
        <v>100</v>
      </c>
      <c r="F5296" s="85" t="s">
        <v>158</v>
      </c>
      <c r="G5296" s="85" t="s">
        <v>614</v>
      </c>
      <c r="H5296" s="86" t="s">
        <v>118</v>
      </c>
      <c r="I5296" s="86">
        <v>46079</v>
      </c>
      <c r="J5296" s="87">
        <v>7485182.6400000006</v>
      </c>
    </row>
    <row r="5297" spans="1:10" x14ac:dyDescent="0.3">
      <c r="A5297" s="84" t="s">
        <v>11760</v>
      </c>
      <c r="B5297" s="85" t="s">
        <v>145</v>
      </c>
      <c r="C5297" s="85" t="s">
        <v>145</v>
      </c>
      <c r="D5297" s="85" t="s">
        <v>11761</v>
      </c>
      <c r="E5297" s="85" t="s">
        <v>100</v>
      </c>
      <c r="F5297" s="85" t="s">
        <v>100</v>
      </c>
      <c r="G5297" s="85" t="s">
        <v>100</v>
      </c>
      <c r="H5297" s="86" t="s">
        <v>118</v>
      </c>
      <c r="I5297" s="86">
        <v>45804</v>
      </c>
      <c r="J5297" s="87">
        <v>2216660</v>
      </c>
    </row>
    <row r="5298" spans="1:10" ht="36" x14ac:dyDescent="0.3">
      <c r="A5298" s="84" t="s">
        <v>11762</v>
      </c>
      <c r="B5298" s="85" t="s">
        <v>145</v>
      </c>
      <c r="C5298" s="85" t="s">
        <v>145</v>
      </c>
      <c r="D5298" s="85" t="s">
        <v>11763</v>
      </c>
      <c r="E5298" s="85" t="s">
        <v>100</v>
      </c>
      <c r="F5298" s="85" t="s">
        <v>3859</v>
      </c>
      <c r="G5298" s="85" t="s">
        <v>3860</v>
      </c>
      <c r="H5298" s="86" t="s">
        <v>118</v>
      </c>
      <c r="I5298" s="86">
        <v>45565</v>
      </c>
      <c r="J5298" s="87">
        <v>10980000.000000002</v>
      </c>
    </row>
    <row r="5299" spans="1:10" ht="24" x14ac:dyDescent="0.3">
      <c r="A5299" s="84" t="s">
        <v>11764</v>
      </c>
      <c r="B5299" s="85" t="s">
        <v>145</v>
      </c>
      <c r="C5299" s="85" t="s">
        <v>145</v>
      </c>
      <c r="D5299" s="85" t="s">
        <v>11765</v>
      </c>
      <c r="E5299" s="85" t="s">
        <v>100</v>
      </c>
      <c r="F5299" s="85" t="s">
        <v>130</v>
      </c>
      <c r="G5299" s="85" t="s">
        <v>180</v>
      </c>
      <c r="H5299" s="86" t="s">
        <v>118</v>
      </c>
      <c r="I5299" s="86">
        <v>45901</v>
      </c>
      <c r="J5299" s="87">
        <v>4098660.92</v>
      </c>
    </row>
    <row r="5300" spans="1:10" ht="24" x14ac:dyDescent="0.3">
      <c r="A5300" s="84" t="s">
        <v>11766</v>
      </c>
      <c r="B5300" s="85" t="s">
        <v>145</v>
      </c>
      <c r="C5300" s="85" t="s">
        <v>145</v>
      </c>
      <c r="D5300" s="85" t="s">
        <v>11767</v>
      </c>
      <c r="E5300" s="85" t="s">
        <v>100</v>
      </c>
      <c r="F5300" s="85" t="s">
        <v>100</v>
      </c>
      <c r="G5300" s="85" t="s">
        <v>100</v>
      </c>
      <c r="H5300" s="86" t="s">
        <v>118</v>
      </c>
      <c r="I5300" s="86">
        <v>46084</v>
      </c>
      <c r="J5300" s="87">
        <v>3793260</v>
      </c>
    </row>
    <row r="5301" spans="1:10" ht="36" x14ac:dyDescent="0.3">
      <c r="A5301" s="84" t="s">
        <v>11768</v>
      </c>
      <c r="B5301" s="85" t="s">
        <v>145</v>
      </c>
      <c r="C5301" s="85" t="s">
        <v>145</v>
      </c>
      <c r="D5301" s="85" t="s">
        <v>11769</v>
      </c>
      <c r="E5301" s="85" t="s">
        <v>1372</v>
      </c>
      <c r="F5301" s="85" t="s">
        <v>100</v>
      </c>
      <c r="G5301" s="85" t="s">
        <v>100</v>
      </c>
      <c r="H5301" s="86" t="s">
        <v>118</v>
      </c>
      <c r="I5301" s="86">
        <v>45723</v>
      </c>
      <c r="J5301" s="87">
        <v>23017737.600000001</v>
      </c>
    </row>
    <row r="5302" spans="1:10" ht="24" x14ac:dyDescent="0.3">
      <c r="A5302" s="84" t="s">
        <v>11770</v>
      </c>
      <c r="B5302" s="85" t="s">
        <v>145</v>
      </c>
      <c r="C5302" s="85" t="s">
        <v>145</v>
      </c>
      <c r="D5302" s="85" t="s">
        <v>11771</v>
      </c>
      <c r="E5302" s="85" t="s">
        <v>100</v>
      </c>
      <c r="F5302" s="85" t="s">
        <v>10235</v>
      </c>
      <c r="G5302" s="85" t="s">
        <v>10236</v>
      </c>
      <c r="H5302" s="86" t="s">
        <v>118</v>
      </c>
      <c r="I5302" s="86">
        <v>46090</v>
      </c>
      <c r="J5302" s="87">
        <v>9635299.7400000002</v>
      </c>
    </row>
    <row r="5303" spans="1:10" x14ac:dyDescent="0.3">
      <c r="A5303" s="84" t="s">
        <v>11772</v>
      </c>
      <c r="B5303" s="85" t="s">
        <v>145</v>
      </c>
      <c r="C5303" s="85" t="s">
        <v>145</v>
      </c>
      <c r="D5303" s="85" t="s">
        <v>11773</v>
      </c>
      <c r="E5303" s="85" t="s">
        <v>100</v>
      </c>
      <c r="F5303" s="85" t="s">
        <v>100</v>
      </c>
      <c r="G5303" s="85" t="s">
        <v>100</v>
      </c>
      <c r="H5303" s="86" t="s">
        <v>118</v>
      </c>
      <c r="I5303" s="86">
        <v>45726</v>
      </c>
      <c r="J5303" s="87">
        <v>3012578</v>
      </c>
    </row>
    <row r="5304" spans="1:10" ht="24" x14ac:dyDescent="0.3">
      <c r="A5304" s="84" t="s">
        <v>11774</v>
      </c>
      <c r="B5304" s="85" t="s">
        <v>145</v>
      </c>
      <c r="C5304" s="85" t="s">
        <v>145</v>
      </c>
      <c r="D5304" s="85" t="s">
        <v>11775</v>
      </c>
      <c r="E5304" s="85" t="s">
        <v>100</v>
      </c>
      <c r="F5304" s="85" t="s">
        <v>100</v>
      </c>
      <c r="G5304" s="85" t="s">
        <v>100</v>
      </c>
      <c r="H5304" s="86" t="s">
        <v>118</v>
      </c>
      <c r="I5304" s="86">
        <v>45638</v>
      </c>
      <c r="J5304" s="87">
        <v>2041990</v>
      </c>
    </row>
    <row r="5305" spans="1:10" x14ac:dyDescent="0.3">
      <c r="A5305" s="84" t="s">
        <v>11776</v>
      </c>
      <c r="B5305" s="85" t="s">
        <v>145</v>
      </c>
      <c r="C5305" s="85" t="s">
        <v>145</v>
      </c>
      <c r="D5305" s="85" t="s">
        <v>11777</v>
      </c>
      <c r="E5305" s="85" t="s">
        <v>100</v>
      </c>
      <c r="F5305" s="85" t="s">
        <v>225</v>
      </c>
      <c r="G5305" s="85" t="s">
        <v>226</v>
      </c>
      <c r="H5305" s="86" t="s">
        <v>118</v>
      </c>
      <c r="I5305" s="86">
        <v>46093</v>
      </c>
      <c r="J5305" s="87">
        <v>1549108.5399999998</v>
      </c>
    </row>
    <row r="5306" spans="1:10" ht="48" x14ac:dyDescent="0.3">
      <c r="A5306" s="84" t="s">
        <v>11778</v>
      </c>
      <c r="B5306" s="85" t="s">
        <v>145</v>
      </c>
      <c r="C5306" s="85" t="s">
        <v>145</v>
      </c>
      <c r="D5306" s="85" t="s">
        <v>11779</v>
      </c>
      <c r="E5306" s="85" t="s">
        <v>100</v>
      </c>
      <c r="F5306" s="85" t="s">
        <v>11013</v>
      </c>
      <c r="G5306" s="85" t="s">
        <v>11014</v>
      </c>
      <c r="H5306" s="86" t="s">
        <v>118</v>
      </c>
      <c r="I5306" s="86">
        <v>46093</v>
      </c>
      <c r="J5306" s="87">
        <v>3731862.1800000006</v>
      </c>
    </row>
    <row r="5307" spans="1:10" ht="36" x14ac:dyDescent="0.3">
      <c r="A5307" s="84" t="s">
        <v>11780</v>
      </c>
      <c r="B5307" s="85" t="s">
        <v>11781</v>
      </c>
      <c r="C5307" s="85" t="s">
        <v>3382</v>
      </c>
      <c r="D5307" s="85" t="s">
        <v>11782</v>
      </c>
      <c r="E5307" s="85" t="s">
        <v>100</v>
      </c>
      <c r="F5307" s="85" t="s">
        <v>11783</v>
      </c>
      <c r="G5307" s="85" t="s">
        <v>11784</v>
      </c>
      <c r="H5307" s="86" t="s">
        <v>118</v>
      </c>
      <c r="I5307" s="86">
        <v>45884</v>
      </c>
      <c r="J5307" s="87">
        <v>37741051.510000005</v>
      </c>
    </row>
    <row r="5308" spans="1:10" ht="24" x14ac:dyDescent="0.3">
      <c r="A5308" s="84" t="s">
        <v>11785</v>
      </c>
      <c r="B5308" s="85" t="s">
        <v>145</v>
      </c>
      <c r="C5308" s="85" t="s">
        <v>145</v>
      </c>
      <c r="D5308" s="85" t="s">
        <v>11786</v>
      </c>
      <c r="E5308" s="85" t="s">
        <v>100</v>
      </c>
      <c r="F5308" s="85" t="s">
        <v>158</v>
      </c>
      <c r="G5308" s="85" t="s">
        <v>2467</v>
      </c>
      <c r="H5308" s="86" t="s">
        <v>118</v>
      </c>
      <c r="I5308" s="86">
        <v>45798</v>
      </c>
      <c r="J5308" s="87">
        <v>10584469.029999994</v>
      </c>
    </row>
    <row r="5309" spans="1:10" ht="36" x14ac:dyDescent="0.3">
      <c r="A5309" s="84" t="s">
        <v>11787</v>
      </c>
      <c r="B5309" s="85" t="s">
        <v>4741</v>
      </c>
      <c r="C5309" s="85" t="s">
        <v>4741</v>
      </c>
      <c r="D5309" s="85" t="s">
        <v>11788</v>
      </c>
      <c r="E5309" s="85" t="s">
        <v>100</v>
      </c>
      <c r="F5309" s="85" t="s">
        <v>162</v>
      </c>
      <c r="G5309" s="85" t="s">
        <v>4311</v>
      </c>
      <c r="H5309" s="86" t="s">
        <v>118</v>
      </c>
      <c r="I5309" s="86">
        <v>46104</v>
      </c>
      <c r="J5309" s="87">
        <v>4949544.96</v>
      </c>
    </row>
    <row r="5310" spans="1:10" ht="24" x14ac:dyDescent="0.3">
      <c r="A5310" s="84" t="s">
        <v>11789</v>
      </c>
      <c r="B5310" s="85" t="s">
        <v>1088</v>
      </c>
      <c r="C5310" s="85" t="s">
        <v>145</v>
      </c>
      <c r="D5310" s="85" t="s">
        <v>11790</v>
      </c>
      <c r="E5310" s="85" t="s">
        <v>100</v>
      </c>
      <c r="F5310" s="85" t="s">
        <v>122</v>
      </c>
      <c r="G5310" s="85" t="s">
        <v>583</v>
      </c>
      <c r="H5310" s="86" t="s">
        <v>118</v>
      </c>
      <c r="I5310" s="86">
        <v>46105</v>
      </c>
      <c r="J5310" s="87">
        <v>2570146.15</v>
      </c>
    </row>
    <row r="5311" spans="1:10" x14ac:dyDescent="0.3">
      <c r="A5311" s="84" t="s">
        <v>11791</v>
      </c>
      <c r="B5311" s="85" t="s">
        <v>145</v>
      </c>
      <c r="C5311" s="85" t="s">
        <v>145</v>
      </c>
      <c r="D5311" s="85" t="s">
        <v>11792</v>
      </c>
      <c r="E5311" s="85" t="s">
        <v>100</v>
      </c>
      <c r="F5311" s="85" t="s">
        <v>3905</v>
      </c>
      <c r="G5311" s="85" t="s">
        <v>3906</v>
      </c>
      <c r="H5311" s="86" t="s">
        <v>118</v>
      </c>
      <c r="I5311" s="86">
        <v>45741</v>
      </c>
      <c r="J5311" s="87">
        <v>8833728.9799999986</v>
      </c>
    </row>
    <row r="5312" spans="1:10" ht="24" x14ac:dyDescent="0.3">
      <c r="A5312" s="84" t="s">
        <v>11793</v>
      </c>
      <c r="B5312" s="85" t="s">
        <v>145</v>
      </c>
      <c r="C5312" s="85" t="s">
        <v>145</v>
      </c>
      <c r="D5312" s="85" t="s">
        <v>11794</v>
      </c>
      <c r="E5312" s="85" t="s">
        <v>100</v>
      </c>
      <c r="F5312" s="85" t="s">
        <v>100</v>
      </c>
      <c r="G5312" s="85" t="s">
        <v>100</v>
      </c>
      <c r="H5312" s="86" t="s">
        <v>118</v>
      </c>
      <c r="I5312" s="86">
        <v>46017</v>
      </c>
      <c r="J5312" s="87">
        <v>1497960</v>
      </c>
    </row>
    <row r="5313" spans="1:10" ht="48" x14ac:dyDescent="0.3">
      <c r="A5313" s="84" t="s">
        <v>11795</v>
      </c>
      <c r="B5313" s="85" t="s">
        <v>4453</v>
      </c>
      <c r="C5313" s="85" t="s">
        <v>4453</v>
      </c>
      <c r="D5313" s="85" t="s">
        <v>11796</v>
      </c>
      <c r="E5313" s="85" t="s">
        <v>11797</v>
      </c>
      <c r="F5313" s="85" t="s">
        <v>100</v>
      </c>
      <c r="G5313" s="85" t="s">
        <v>100</v>
      </c>
      <c r="H5313" s="86" t="s">
        <v>118</v>
      </c>
      <c r="I5313" s="86">
        <v>46107</v>
      </c>
      <c r="J5313" s="87">
        <v>3811700.2399999993</v>
      </c>
    </row>
    <row r="5314" spans="1:10" ht="24" x14ac:dyDescent="0.3">
      <c r="A5314" s="84" t="s">
        <v>11798</v>
      </c>
      <c r="B5314" s="85" t="s">
        <v>4741</v>
      </c>
      <c r="C5314" s="85" t="s">
        <v>4741</v>
      </c>
      <c r="D5314" s="85" t="s">
        <v>11799</v>
      </c>
      <c r="E5314" s="85" t="s">
        <v>100</v>
      </c>
      <c r="F5314" s="85" t="s">
        <v>162</v>
      </c>
      <c r="G5314" s="85" t="s">
        <v>4311</v>
      </c>
      <c r="H5314" s="86" t="s">
        <v>118</v>
      </c>
      <c r="I5314" s="86">
        <v>45743</v>
      </c>
      <c r="J5314" s="87">
        <v>8970000</v>
      </c>
    </row>
    <row r="5315" spans="1:10" ht="60" x14ac:dyDescent="0.3">
      <c r="A5315" s="84" t="s">
        <v>11800</v>
      </c>
      <c r="B5315" s="85" t="s">
        <v>145</v>
      </c>
      <c r="C5315" s="85" t="s">
        <v>145</v>
      </c>
      <c r="D5315" s="85" t="s">
        <v>11801</v>
      </c>
      <c r="E5315" s="85" t="s">
        <v>100</v>
      </c>
      <c r="F5315" s="85" t="s">
        <v>890</v>
      </c>
      <c r="G5315" s="85" t="s">
        <v>891</v>
      </c>
      <c r="H5315" s="86" t="s">
        <v>118</v>
      </c>
      <c r="I5315" s="86">
        <v>46111</v>
      </c>
      <c r="J5315" s="87">
        <v>8439445.9299999997</v>
      </c>
    </row>
    <row r="5316" spans="1:10" x14ac:dyDescent="0.3">
      <c r="A5316" s="84" t="s">
        <v>11802</v>
      </c>
      <c r="B5316" s="85" t="s">
        <v>145</v>
      </c>
      <c r="C5316" s="85" t="s">
        <v>145</v>
      </c>
      <c r="D5316" s="85" t="s">
        <v>11803</v>
      </c>
      <c r="E5316" s="85" t="s">
        <v>100</v>
      </c>
      <c r="F5316" s="85" t="s">
        <v>100</v>
      </c>
      <c r="G5316" s="85" t="s">
        <v>100</v>
      </c>
      <c r="H5316" s="86" t="s">
        <v>118</v>
      </c>
      <c r="I5316" s="86">
        <v>46021</v>
      </c>
      <c r="J5316" s="87">
        <v>505920</v>
      </c>
    </row>
    <row r="5317" spans="1:10" x14ac:dyDescent="0.3">
      <c r="A5317" s="84" t="s">
        <v>11804</v>
      </c>
      <c r="B5317" s="85" t="s">
        <v>145</v>
      </c>
      <c r="C5317" s="85" t="s">
        <v>145</v>
      </c>
      <c r="D5317" s="85" t="s">
        <v>11805</v>
      </c>
      <c r="E5317" s="85" t="s">
        <v>100</v>
      </c>
      <c r="F5317" s="85" t="s">
        <v>1194</v>
      </c>
      <c r="G5317" s="85" t="s">
        <v>4184</v>
      </c>
      <c r="H5317" s="86" t="s">
        <v>118</v>
      </c>
      <c r="I5317" s="86">
        <v>46112</v>
      </c>
      <c r="J5317" s="87">
        <v>13148069.15</v>
      </c>
    </row>
    <row r="5318" spans="1:10" ht="36" x14ac:dyDescent="0.3">
      <c r="A5318" s="84" t="s">
        <v>11806</v>
      </c>
      <c r="B5318" s="85" t="s">
        <v>1088</v>
      </c>
      <c r="C5318" s="85" t="s">
        <v>145</v>
      </c>
      <c r="D5318" s="85" t="s">
        <v>11807</v>
      </c>
      <c r="E5318" s="85" t="s">
        <v>100</v>
      </c>
      <c r="F5318" s="85" t="s">
        <v>577</v>
      </c>
      <c r="G5318" s="85" t="s">
        <v>578</v>
      </c>
      <c r="H5318" s="86" t="s">
        <v>118</v>
      </c>
      <c r="I5318" s="86">
        <v>45628</v>
      </c>
      <c r="J5318" s="87">
        <v>10618441.460000001</v>
      </c>
    </row>
    <row r="5319" spans="1:10" ht="48" x14ac:dyDescent="0.3">
      <c r="A5319" s="84" t="s">
        <v>11808</v>
      </c>
      <c r="B5319" s="85" t="s">
        <v>145</v>
      </c>
      <c r="C5319" s="85" t="s">
        <v>145</v>
      </c>
      <c r="D5319" s="85" t="s">
        <v>11809</v>
      </c>
      <c r="E5319" s="85" t="s">
        <v>100</v>
      </c>
      <c r="F5319" s="85" t="s">
        <v>11810</v>
      </c>
      <c r="G5319" s="85" t="s">
        <v>11811</v>
      </c>
      <c r="H5319" s="86" t="s">
        <v>118</v>
      </c>
      <c r="I5319" s="86">
        <v>46114</v>
      </c>
      <c r="J5319" s="87">
        <v>5542024.8799999999</v>
      </c>
    </row>
    <row r="5320" spans="1:10" ht="24" x14ac:dyDescent="0.3">
      <c r="A5320" s="84" t="s">
        <v>11812</v>
      </c>
      <c r="B5320" s="85" t="s">
        <v>145</v>
      </c>
      <c r="C5320" s="85" t="s">
        <v>145</v>
      </c>
      <c r="D5320" s="85" t="s">
        <v>11813</v>
      </c>
      <c r="E5320" s="85" t="s">
        <v>100</v>
      </c>
      <c r="F5320" s="85" t="s">
        <v>218</v>
      </c>
      <c r="G5320" s="85" t="s">
        <v>6500</v>
      </c>
      <c r="H5320" s="86" t="s">
        <v>118</v>
      </c>
      <c r="I5320" s="86">
        <v>45751</v>
      </c>
      <c r="J5320" s="87">
        <v>6254320.209999999</v>
      </c>
    </row>
    <row r="5321" spans="1:10" ht="36" x14ac:dyDescent="0.3">
      <c r="A5321" s="84" t="s">
        <v>11814</v>
      </c>
      <c r="B5321" s="85" t="s">
        <v>145</v>
      </c>
      <c r="C5321" s="85" t="s">
        <v>145</v>
      </c>
      <c r="D5321" s="85" t="s">
        <v>11815</v>
      </c>
      <c r="E5321" s="85" t="s">
        <v>100</v>
      </c>
      <c r="F5321" s="85" t="s">
        <v>130</v>
      </c>
      <c r="G5321" s="85" t="s">
        <v>3337</v>
      </c>
      <c r="H5321" s="86" t="s">
        <v>118</v>
      </c>
      <c r="I5321" s="86">
        <v>46116</v>
      </c>
      <c r="J5321" s="87">
        <v>9536245.2299999986</v>
      </c>
    </row>
    <row r="5322" spans="1:10" ht="36" x14ac:dyDescent="0.3">
      <c r="A5322" s="84" t="s">
        <v>11816</v>
      </c>
      <c r="B5322" s="85" t="s">
        <v>145</v>
      </c>
      <c r="C5322" s="85" t="s">
        <v>145</v>
      </c>
      <c r="D5322" s="85" t="s">
        <v>11817</v>
      </c>
      <c r="E5322" s="85" t="s">
        <v>100</v>
      </c>
      <c r="F5322" s="85" t="s">
        <v>551</v>
      </c>
      <c r="G5322" s="85" t="s">
        <v>1082</v>
      </c>
      <c r="H5322" s="86" t="s">
        <v>118</v>
      </c>
      <c r="I5322" s="86">
        <v>45753</v>
      </c>
      <c r="J5322" s="87">
        <v>8496934.8800000008</v>
      </c>
    </row>
    <row r="5323" spans="1:10" ht="24" x14ac:dyDescent="0.3">
      <c r="A5323" s="84" t="s">
        <v>11818</v>
      </c>
      <c r="B5323" s="85" t="s">
        <v>145</v>
      </c>
      <c r="C5323" s="85" t="s">
        <v>145</v>
      </c>
      <c r="D5323" s="85" t="s">
        <v>11819</v>
      </c>
      <c r="E5323" s="85" t="s">
        <v>100</v>
      </c>
      <c r="F5323" s="85" t="s">
        <v>100</v>
      </c>
      <c r="G5323" s="85" t="s">
        <v>100</v>
      </c>
      <c r="H5323" s="86" t="s">
        <v>118</v>
      </c>
      <c r="I5323" s="86">
        <v>45723</v>
      </c>
      <c r="J5323" s="87">
        <v>3582840</v>
      </c>
    </row>
    <row r="5324" spans="1:10" ht="48" x14ac:dyDescent="0.3">
      <c r="A5324" s="84" t="s">
        <v>11820</v>
      </c>
      <c r="B5324" s="85" t="s">
        <v>6066</v>
      </c>
      <c r="C5324" s="85" t="s">
        <v>6066</v>
      </c>
      <c r="D5324" s="85" t="s">
        <v>11821</v>
      </c>
      <c r="E5324" s="85" t="s">
        <v>100</v>
      </c>
      <c r="F5324" s="85" t="s">
        <v>139</v>
      </c>
      <c r="G5324" s="85" t="s">
        <v>1362</v>
      </c>
      <c r="H5324" s="86" t="s">
        <v>118</v>
      </c>
      <c r="I5324" s="86">
        <v>45937</v>
      </c>
      <c r="J5324" s="87">
        <v>14035700.98</v>
      </c>
    </row>
    <row r="5325" spans="1:10" ht="48" x14ac:dyDescent="0.3">
      <c r="A5325" s="84" t="s">
        <v>11822</v>
      </c>
      <c r="B5325" s="85" t="s">
        <v>145</v>
      </c>
      <c r="C5325" s="85" t="s">
        <v>145</v>
      </c>
      <c r="D5325" s="85" t="s">
        <v>10222</v>
      </c>
      <c r="E5325" s="85" t="s">
        <v>100</v>
      </c>
      <c r="F5325" s="85" t="s">
        <v>100</v>
      </c>
      <c r="G5325" s="85" t="s">
        <v>100</v>
      </c>
      <c r="H5325" s="86" t="s">
        <v>118</v>
      </c>
      <c r="I5325" s="86">
        <v>46119</v>
      </c>
      <c r="J5325" s="87">
        <v>29143515.280000001</v>
      </c>
    </row>
    <row r="5326" spans="1:10" ht="36" x14ac:dyDescent="0.3">
      <c r="A5326" s="84" t="s">
        <v>11823</v>
      </c>
      <c r="B5326" s="85" t="s">
        <v>145</v>
      </c>
      <c r="C5326" s="85" t="s">
        <v>145</v>
      </c>
      <c r="D5326" s="85" t="s">
        <v>11824</v>
      </c>
      <c r="E5326" s="85" t="s">
        <v>100</v>
      </c>
      <c r="F5326" s="85" t="s">
        <v>11825</v>
      </c>
      <c r="G5326" s="85" t="s">
        <v>100</v>
      </c>
      <c r="H5326" s="86" t="s">
        <v>118</v>
      </c>
      <c r="I5326" s="86">
        <v>45755</v>
      </c>
      <c r="J5326" s="87">
        <v>4454930.82</v>
      </c>
    </row>
    <row r="5327" spans="1:10" ht="24" x14ac:dyDescent="0.3">
      <c r="A5327" s="84" t="s">
        <v>11826</v>
      </c>
      <c r="B5327" s="85" t="s">
        <v>145</v>
      </c>
      <c r="C5327" s="85" t="s">
        <v>145</v>
      </c>
      <c r="D5327" s="85" t="s">
        <v>11827</v>
      </c>
      <c r="E5327" s="85" t="s">
        <v>100</v>
      </c>
      <c r="F5327" s="85" t="s">
        <v>100</v>
      </c>
      <c r="G5327" s="85" t="s">
        <v>100</v>
      </c>
      <c r="H5327" s="86" t="s">
        <v>118</v>
      </c>
      <c r="I5327" s="86">
        <v>45817</v>
      </c>
      <c r="J5327" s="87">
        <v>13534660</v>
      </c>
    </row>
    <row r="5328" spans="1:10" x14ac:dyDescent="0.3">
      <c r="A5328" s="84" t="s">
        <v>11828</v>
      </c>
      <c r="B5328" s="85" t="s">
        <v>145</v>
      </c>
      <c r="C5328" s="85" t="s">
        <v>145</v>
      </c>
      <c r="D5328" s="85" t="s">
        <v>11829</v>
      </c>
      <c r="E5328" s="85" t="s">
        <v>100</v>
      </c>
      <c r="F5328" s="85" t="s">
        <v>100</v>
      </c>
      <c r="G5328" s="85" t="s">
        <v>100</v>
      </c>
      <c r="H5328" s="86" t="s">
        <v>118</v>
      </c>
      <c r="I5328" s="86">
        <v>45393</v>
      </c>
      <c r="J5328" s="87">
        <v>12350910</v>
      </c>
    </row>
    <row r="5329" spans="1:10" ht="24" x14ac:dyDescent="0.3">
      <c r="A5329" s="84" t="s">
        <v>11830</v>
      </c>
      <c r="B5329" s="85" t="s">
        <v>145</v>
      </c>
      <c r="C5329" s="85" t="s">
        <v>145</v>
      </c>
      <c r="D5329" s="85" t="s">
        <v>11831</v>
      </c>
      <c r="E5329" s="85" t="s">
        <v>100</v>
      </c>
      <c r="F5329" s="85" t="s">
        <v>158</v>
      </c>
      <c r="G5329" s="85" t="s">
        <v>3731</v>
      </c>
      <c r="H5329" s="86" t="s">
        <v>118</v>
      </c>
      <c r="I5329" s="86">
        <v>45758</v>
      </c>
      <c r="J5329" s="87">
        <v>8294182.0900000008</v>
      </c>
    </row>
    <row r="5330" spans="1:10" ht="36" x14ac:dyDescent="0.3">
      <c r="A5330" s="84" t="s">
        <v>11832</v>
      </c>
      <c r="B5330" s="85" t="s">
        <v>145</v>
      </c>
      <c r="C5330" s="85" t="s">
        <v>145</v>
      </c>
      <c r="D5330" s="85" t="s">
        <v>11833</v>
      </c>
      <c r="E5330" s="85" t="s">
        <v>100</v>
      </c>
      <c r="F5330" s="85" t="s">
        <v>100</v>
      </c>
      <c r="G5330" s="85" t="s">
        <v>100</v>
      </c>
      <c r="H5330" s="86" t="s">
        <v>118</v>
      </c>
      <c r="I5330" s="86">
        <v>45425</v>
      </c>
      <c r="J5330" s="87">
        <v>4620360</v>
      </c>
    </row>
    <row r="5331" spans="1:10" ht="48" x14ac:dyDescent="0.3">
      <c r="A5331" s="84" t="s">
        <v>11834</v>
      </c>
      <c r="B5331" s="85" t="s">
        <v>145</v>
      </c>
      <c r="C5331" s="85" t="s">
        <v>145</v>
      </c>
      <c r="D5331" s="85" t="s">
        <v>11835</v>
      </c>
      <c r="E5331" s="85" t="s">
        <v>4689</v>
      </c>
      <c r="F5331" s="85" t="s">
        <v>100</v>
      </c>
      <c r="G5331" s="85" t="s">
        <v>100</v>
      </c>
      <c r="H5331" s="86" t="s">
        <v>118</v>
      </c>
      <c r="I5331" s="86">
        <v>45762</v>
      </c>
      <c r="J5331" s="87">
        <v>11011983.77</v>
      </c>
    </row>
    <row r="5332" spans="1:10" ht="24" x14ac:dyDescent="0.3">
      <c r="A5332" s="84" t="s">
        <v>11836</v>
      </c>
      <c r="B5332" s="85" t="s">
        <v>145</v>
      </c>
      <c r="C5332" s="85" t="s">
        <v>145</v>
      </c>
      <c r="D5332" s="85" t="s">
        <v>11837</v>
      </c>
      <c r="E5332" s="85" t="s">
        <v>100</v>
      </c>
      <c r="F5332" s="85" t="s">
        <v>100</v>
      </c>
      <c r="G5332" s="85" t="s">
        <v>100</v>
      </c>
      <c r="H5332" s="86" t="s">
        <v>118</v>
      </c>
      <c r="I5332" s="86">
        <v>46038</v>
      </c>
      <c r="J5332" s="87">
        <v>3622000</v>
      </c>
    </row>
    <row r="5333" spans="1:10" ht="48" x14ac:dyDescent="0.3">
      <c r="A5333" s="84" t="s">
        <v>11838</v>
      </c>
      <c r="B5333" s="85" t="s">
        <v>145</v>
      </c>
      <c r="C5333" s="85" t="s">
        <v>145</v>
      </c>
      <c r="D5333" s="85" t="s">
        <v>11839</v>
      </c>
      <c r="E5333" s="85" t="s">
        <v>100</v>
      </c>
      <c r="F5333" s="85" t="s">
        <v>130</v>
      </c>
      <c r="G5333" s="85" t="s">
        <v>3368</v>
      </c>
      <c r="H5333" s="86" t="s">
        <v>118</v>
      </c>
      <c r="I5333" s="86">
        <v>45950</v>
      </c>
      <c r="J5333" s="87">
        <v>4339009.17</v>
      </c>
    </row>
    <row r="5334" spans="1:10" ht="24" x14ac:dyDescent="0.3">
      <c r="A5334" s="84" t="s">
        <v>11840</v>
      </c>
      <c r="B5334" s="85" t="s">
        <v>145</v>
      </c>
      <c r="C5334" s="85" t="s">
        <v>145</v>
      </c>
      <c r="D5334" s="85" t="s">
        <v>11841</v>
      </c>
      <c r="E5334" s="85" t="s">
        <v>100</v>
      </c>
      <c r="F5334" s="85" t="s">
        <v>122</v>
      </c>
      <c r="G5334" s="85" t="s">
        <v>914</v>
      </c>
      <c r="H5334" s="86" t="s">
        <v>118</v>
      </c>
      <c r="I5334" s="86">
        <v>45771</v>
      </c>
      <c r="J5334" s="87">
        <v>13252200.530000005</v>
      </c>
    </row>
    <row r="5335" spans="1:10" ht="24" x14ac:dyDescent="0.3">
      <c r="A5335" s="84" t="s">
        <v>11842</v>
      </c>
      <c r="B5335" s="85" t="s">
        <v>145</v>
      </c>
      <c r="C5335" s="85" t="s">
        <v>145</v>
      </c>
      <c r="D5335" s="85" t="s">
        <v>11843</v>
      </c>
      <c r="E5335" s="85" t="s">
        <v>100</v>
      </c>
      <c r="F5335" s="85" t="s">
        <v>853</v>
      </c>
      <c r="G5335" s="85" t="s">
        <v>2229</v>
      </c>
      <c r="H5335" s="86" t="s">
        <v>118</v>
      </c>
      <c r="I5335" s="86">
        <v>46136</v>
      </c>
      <c r="J5335" s="87">
        <v>4982609.87</v>
      </c>
    </row>
    <row r="5336" spans="1:10" ht="24" x14ac:dyDescent="0.3">
      <c r="A5336" s="84" t="s">
        <v>11844</v>
      </c>
      <c r="B5336" s="85" t="s">
        <v>145</v>
      </c>
      <c r="C5336" s="85" t="s">
        <v>145</v>
      </c>
      <c r="D5336" s="85" t="s">
        <v>11845</v>
      </c>
      <c r="E5336" s="85" t="s">
        <v>100</v>
      </c>
      <c r="F5336" s="85" t="s">
        <v>853</v>
      </c>
      <c r="G5336" s="85" t="s">
        <v>7483</v>
      </c>
      <c r="H5336" s="86" t="s">
        <v>118</v>
      </c>
      <c r="I5336" s="86">
        <v>45772</v>
      </c>
      <c r="J5336" s="87">
        <v>7769257.9800000004</v>
      </c>
    </row>
    <row r="5337" spans="1:10" ht="48" x14ac:dyDescent="0.3">
      <c r="A5337" s="84" t="s">
        <v>11846</v>
      </c>
      <c r="B5337" s="85" t="s">
        <v>4453</v>
      </c>
      <c r="C5337" s="85" t="s">
        <v>4453</v>
      </c>
      <c r="D5337" s="85" t="s">
        <v>11847</v>
      </c>
      <c r="E5337" s="85" t="s">
        <v>1949</v>
      </c>
      <c r="F5337" s="85" t="s">
        <v>100</v>
      </c>
      <c r="G5337" s="85" t="s">
        <v>100</v>
      </c>
      <c r="H5337" s="86" t="s">
        <v>118</v>
      </c>
      <c r="I5337" s="86">
        <v>45775</v>
      </c>
      <c r="J5337" s="87">
        <v>7271160.1000000006</v>
      </c>
    </row>
    <row r="5338" spans="1:10" ht="24" x14ac:dyDescent="0.3">
      <c r="A5338" s="84" t="s">
        <v>11848</v>
      </c>
      <c r="B5338" s="85" t="s">
        <v>188</v>
      </c>
      <c r="C5338" s="85" t="s">
        <v>188</v>
      </c>
      <c r="D5338" s="85" t="s">
        <v>11849</v>
      </c>
      <c r="E5338" s="85" t="s">
        <v>100</v>
      </c>
      <c r="F5338" s="85" t="s">
        <v>4196</v>
      </c>
      <c r="G5338" s="85" t="s">
        <v>9741</v>
      </c>
      <c r="H5338" s="86" t="s">
        <v>118</v>
      </c>
      <c r="I5338" s="86">
        <v>45418</v>
      </c>
      <c r="J5338" s="87">
        <v>41338660.619999975</v>
      </c>
    </row>
    <row r="5339" spans="1:10" x14ac:dyDescent="0.3">
      <c r="A5339" s="84" t="s">
        <v>11850</v>
      </c>
      <c r="B5339" s="85" t="s">
        <v>145</v>
      </c>
      <c r="C5339" s="85" t="s">
        <v>145</v>
      </c>
      <c r="D5339" s="85" t="s">
        <v>11851</v>
      </c>
      <c r="E5339" s="85" t="s">
        <v>100</v>
      </c>
      <c r="F5339" s="85" t="s">
        <v>100</v>
      </c>
      <c r="G5339" s="85" t="s">
        <v>100</v>
      </c>
      <c r="H5339" s="86" t="s">
        <v>118</v>
      </c>
      <c r="I5339" s="86">
        <v>45967</v>
      </c>
      <c r="J5339" s="87">
        <v>1227910</v>
      </c>
    </row>
    <row r="5340" spans="1:10" ht="24" x14ac:dyDescent="0.3">
      <c r="A5340" s="84" t="s">
        <v>11852</v>
      </c>
      <c r="B5340" s="85" t="s">
        <v>145</v>
      </c>
      <c r="C5340" s="85" t="s">
        <v>145</v>
      </c>
      <c r="D5340" s="85" t="s">
        <v>11853</v>
      </c>
      <c r="E5340" s="85" t="s">
        <v>100</v>
      </c>
      <c r="F5340" s="85" t="s">
        <v>122</v>
      </c>
      <c r="G5340" s="85" t="s">
        <v>583</v>
      </c>
      <c r="H5340" s="86" t="s">
        <v>118</v>
      </c>
      <c r="I5340" s="86">
        <v>46148</v>
      </c>
      <c r="J5340" s="87">
        <v>8092601.2999999998</v>
      </c>
    </row>
    <row r="5341" spans="1:10" ht="24" x14ac:dyDescent="0.3">
      <c r="A5341" s="84" t="s">
        <v>11854</v>
      </c>
      <c r="B5341" s="85" t="s">
        <v>145</v>
      </c>
      <c r="C5341" s="85" t="s">
        <v>145</v>
      </c>
      <c r="D5341" s="85" t="s">
        <v>11855</v>
      </c>
      <c r="E5341" s="85" t="s">
        <v>100</v>
      </c>
      <c r="F5341" s="85" t="s">
        <v>853</v>
      </c>
      <c r="G5341" s="85" t="s">
        <v>3142</v>
      </c>
      <c r="H5341" s="86" t="s">
        <v>118</v>
      </c>
      <c r="I5341" s="86">
        <v>46148</v>
      </c>
      <c r="J5341" s="87">
        <v>4919599.9999999991</v>
      </c>
    </row>
    <row r="5342" spans="1:10" ht="24" x14ac:dyDescent="0.3">
      <c r="A5342" s="84" t="s">
        <v>11856</v>
      </c>
      <c r="B5342" s="85" t="s">
        <v>145</v>
      </c>
      <c r="C5342" s="85" t="s">
        <v>145</v>
      </c>
      <c r="D5342" s="85" t="s">
        <v>11857</v>
      </c>
      <c r="E5342" s="85" t="s">
        <v>100</v>
      </c>
      <c r="F5342" s="85" t="s">
        <v>1266</v>
      </c>
      <c r="G5342" s="85" t="s">
        <v>1267</v>
      </c>
      <c r="H5342" s="86" t="s">
        <v>118</v>
      </c>
      <c r="I5342" s="86">
        <v>46150</v>
      </c>
      <c r="J5342" s="87">
        <v>3800882.4700000007</v>
      </c>
    </row>
    <row r="5343" spans="1:10" ht="24" x14ac:dyDescent="0.3">
      <c r="A5343" s="84" t="s">
        <v>11858</v>
      </c>
      <c r="B5343" s="85" t="s">
        <v>145</v>
      </c>
      <c r="C5343" s="85" t="s">
        <v>145</v>
      </c>
      <c r="D5343" s="85" t="s">
        <v>11859</v>
      </c>
      <c r="E5343" s="85" t="s">
        <v>100</v>
      </c>
      <c r="F5343" s="85" t="s">
        <v>100</v>
      </c>
      <c r="G5343" s="85" t="s">
        <v>100</v>
      </c>
      <c r="H5343" s="86" t="s">
        <v>118</v>
      </c>
      <c r="I5343" s="86">
        <v>45425</v>
      </c>
      <c r="J5343" s="87">
        <v>28422600</v>
      </c>
    </row>
    <row r="5344" spans="1:10" ht="24" x14ac:dyDescent="0.3">
      <c r="A5344" s="84" t="s">
        <v>11860</v>
      </c>
      <c r="B5344" s="85" t="s">
        <v>4741</v>
      </c>
      <c r="C5344" s="85" t="s">
        <v>4741</v>
      </c>
      <c r="D5344" s="85" t="s">
        <v>11861</v>
      </c>
      <c r="E5344" s="85" t="s">
        <v>100</v>
      </c>
      <c r="F5344" s="85" t="s">
        <v>130</v>
      </c>
      <c r="G5344" s="85" t="s">
        <v>211</v>
      </c>
      <c r="H5344" s="86" t="s">
        <v>118</v>
      </c>
      <c r="I5344" s="86">
        <v>45790</v>
      </c>
      <c r="J5344" s="87">
        <v>6664489.7999999998</v>
      </c>
    </row>
    <row r="5345" spans="1:10" ht="48" x14ac:dyDescent="0.3">
      <c r="A5345" s="84" t="s">
        <v>11862</v>
      </c>
      <c r="B5345" s="85" t="s">
        <v>145</v>
      </c>
      <c r="C5345" s="85" t="s">
        <v>145</v>
      </c>
      <c r="D5345" s="85" t="s">
        <v>11863</v>
      </c>
      <c r="E5345" s="85" t="s">
        <v>100</v>
      </c>
      <c r="F5345" s="85" t="s">
        <v>301</v>
      </c>
      <c r="G5345" s="85" t="s">
        <v>11864</v>
      </c>
      <c r="H5345" s="86" t="s">
        <v>118</v>
      </c>
      <c r="I5345" s="86">
        <v>45792</v>
      </c>
      <c r="J5345" s="87">
        <v>1883213.9600000002</v>
      </c>
    </row>
    <row r="5346" spans="1:10" ht="24" x14ac:dyDescent="0.3">
      <c r="A5346" s="84" t="s">
        <v>11865</v>
      </c>
      <c r="B5346" s="85" t="s">
        <v>145</v>
      </c>
      <c r="C5346" s="85" t="s">
        <v>145</v>
      </c>
      <c r="D5346" s="85" t="s">
        <v>11866</v>
      </c>
      <c r="E5346" s="85" t="s">
        <v>8128</v>
      </c>
      <c r="F5346" s="85" t="s">
        <v>100</v>
      </c>
      <c r="G5346" s="85" t="s">
        <v>100</v>
      </c>
      <c r="H5346" s="86" t="s">
        <v>118</v>
      </c>
      <c r="I5346" s="86">
        <v>45642</v>
      </c>
      <c r="J5346" s="87">
        <v>41777367.5</v>
      </c>
    </row>
    <row r="5347" spans="1:10" ht="24" x14ac:dyDescent="0.3">
      <c r="A5347" s="84" t="s">
        <v>11867</v>
      </c>
      <c r="B5347" s="85" t="s">
        <v>145</v>
      </c>
      <c r="C5347" s="85" t="s">
        <v>145</v>
      </c>
      <c r="D5347" s="85" t="s">
        <v>11868</v>
      </c>
      <c r="E5347" s="85" t="s">
        <v>100</v>
      </c>
      <c r="F5347" s="85" t="s">
        <v>122</v>
      </c>
      <c r="G5347" s="85" t="s">
        <v>471</v>
      </c>
      <c r="H5347" s="86" t="s">
        <v>118</v>
      </c>
      <c r="I5347" s="86">
        <v>45978</v>
      </c>
      <c r="J5347" s="87">
        <v>11731774.089999998</v>
      </c>
    </row>
    <row r="5348" spans="1:10" ht="24" x14ac:dyDescent="0.3">
      <c r="A5348" s="84" t="s">
        <v>11869</v>
      </c>
      <c r="B5348" s="85" t="s">
        <v>145</v>
      </c>
      <c r="C5348" s="85" t="s">
        <v>145</v>
      </c>
      <c r="D5348" s="85" t="s">
        <v>11870</v>
      </c>
      <c r="E5348" s="85" t="s">
        <v>100</v>
      </c>
      <c r="F5348" s="85" t="s">
        <v>122</v>
      </c>
      <c r="G5348" s="85" t="s">
        <v>583</v>
      </c>
      <c r="H5348" s="86" t="s">
        <v>118</v>
      </c>
      <c r="I5348" s="86">
        <v>45979</v>
      </c>
      <c r="J5348" s="87">
        <v>9325770.6000000015</v>
      </c>
    </row>
    <row r="5349" spans="1:10" ht="24" x14ac:dyDescent="0.3">
      <c r="A5349" s="84" t="s">
        <v>11871</v>
      </c>
      <c r="B5349" s="85" t="s">
        <v>145</v>
      </c>
      <c r="C5349" s="85" t="s">
        <v>145</v>
      </c>
      <c r="D5349" s="85" t="s">
        <v>11872</v>
      </c>
      <c r="E5349" s="85" t="s">
        <v>100</v>
      </c>
      <c r="F5349" s="85" t="s">
        <v>336</v>
      </c>
      <c r="G5349" s="85" t="s">
        <v>8798</v>
      </c>
      <c r="H5349" s="86" t="s">
        <v>118</v>
      </c>
      <c r="I5349" s="86">
        <v>45797</v>
      </c>
      <c r="J5349" s="87">
        <v>26495487.579999998</v>
      </c>
    </row>
    <row r="5350" spans="1:10" ht="24" x14ac:dyDescent="0.3">
      <c r="A5350" s="84" t="s">
        <v>11873</v>
      </c>
      <c r="B5350" s="85" t="s">
        <v>145</v>
      </c>
      <c r="C5350" s="85" t="s">
        <v>145</v>
      </c>
      <c r="D5350" s="85" t="s">
        <v>11874</v>
      </c>
      <c r="E5350" s="85" t="s">
        <v>100</v>
      </c>
      <c r="F5350" s="85" t="s">
        <v>100</v>
      </c>
      <c r="G5350" s="85" t="s">
        <v>100</v>
      </c>
      <c r="H5350" s="86" t="s">
        <v>118</v>
      </c>
      <c r="I5350" s="86">
        <v>45797</v>
      </c>
      <c r="J5350" s="87">
        <v>1420320</v>
      </c>
    </row>
    <row r="5351" spans="1:10" x14ac:dyDescent="0.3">
      <c r="A5351" s="84" t="s">
        <v>11875</v>
      </c>
      <c r="B5351" s="85" t="s">
        <v>145</v>
      </c>
      <c r="C5351" s="85" t="s">
        <v>145</v>
      </c>
      <c r="D5351" s="85" t="s">
        <v>11876</v>
      </c>
      <c r="E5351" s="85" t="s">
        <v>100</v>
      </c>
      <c r="F5351" s="85" t="s">
        <v>100</v>
      </c>
      <c r="G5351" s="85" t="s">
        <v>100</v>
      </c>
      <c r="H5351" s="86" t="s">
        <v>118</v>
      </c>
      <c r="I5351" s="86">
        <v>46011</v>
      </c>
      <c r="J5351" s="87">
        <v>2513600</v>
      </c>
    </row>
    <row r="5352" spans="1:10" ht="36" x14ac:dyDescent="0.3">
      <c r="A5352" s="84" t="s">
        <v>11877</v>
      </c>
      <c r="B5352" s="85" t="s">
        <v>3382</v>
      </c>
      <c r="C5352" s="85" t="s">
        <v>3382</v>
      </c>
      <c r="D5352" s="85" t="s">
        <v>11878</v>
      </c>
      <c r="E5352" s="85" t="s">
        <v>100</v>
      </c>
      <c r="F5352" s="85" t="s">
        <v>139</v>
      </c>
      <c r="G5352" s="85" t="s">
        <v>1362</v>
      </c>
      <c r="H5352" s="86" t="s">
        <v>118</v>
      </c>
      <c r="I5352" s="86">
        <v>45799</v>
      </c>
      <c r="J5352" s="87">
        <v>8061060.5800000001</v>
      </c>
    </row>
    <row r="5353" spans="1:10" ht="36" x14ac:dyDescent="0.3">
      <c r="A5353" s="84" t="s">
        <v>11879</v>
      </c>
      <c r="B5353" s="85" t="s">
        <v>3382</v>
      </c>
      <c r="C5353" s="85" t="s">
        <v>3382</v>
      </c>
      <c r="D5353" s="85" t="s">
        <v>11880</v>
      </c>
      <c r="E5353" s="85" t="s">
        <v>100</v>
      </c>
      <c r="F5353" s="85" t="s">
        <v>139</v>
      </c>
      <c r="G5353" s="85" t="s">
        <v>1362</v>
      </c>
      <c r="H5353" s="86" t="s">
        <v>118</v>
      </c>
      <c r="I5353" s="86">
        <v>45799</v>
      </c>
      <c r="J5353" s="87">
        <v>8189333.3300000001</v>
      </c>
    </row>
    <row r="5354" spans="1:10" ht="60" x14ac:dyDescent="0.3">
      <c r="A5354" s="84" t="s">
        <v>11881</v>
      </c>
      <c r="B5354" s="85" t="s">
        <v>145</v>
      </c>
      <c r="C5354" s="85" t="s">
        <v>145</v>
      </c>
      <c r="D5354" s="85" t="s">
        <v>11882</v>
      </c>
      <c r="E5354" s="85" t="s">
        <v>7253</v>
      </c>
      <c r="F5354" s="85" t="s">
        <v>100</v>
      </c>
      <c r="G5354" s="85" t="s">
        <v>100</v>
      </c>
      <c r="H5354" s="86" t="s">
        <v>118</v>
      </c>
      <c r="I5354" s="86">
        <v>45803</v>
      </c>
      <c r="J5354" s="87">
        <v>12742131.979999997</v>
      </c>
    </row>
    <row r="5355" spans="1:10" x14ac:dyDescent="0.3">
      <c r="A5355" s="84" t="s">
        <v>11883</v>
      </c>
      <c r="B5355" s="85" t="s">
        <v>145</v>
      </c>
      <c r="C5355" s="85" t="s">
        <v>145</v>
      </c>
      <c r="D5355" s="85" t="s">
        <v>11884</v>
      </c>
      <c r="E5355" s="85" t="s">
        <v>100</v>
      </c>
      <c r="F5355" s="85" t="s">
        <v>100</v>
      </c>
      <c r="G5355" s="85" t="s">
        <v>100</v>
      </c>
      <c r="H5355" s="86" t="s">
        <v>118</v>
      </c>
      <c r="I5355" s="86">
        <v>45439</v>
      </c>
      <c r="J5355" s="87">
        <v>1602530</v>
      </c>
    </row>
    <row r="5356" spans="1:10" x14ac:dyDescent="0.3">
      <c r="A5356" s="84" t="s">
        <v>11885</v>
      </c>
      <c r="B5356" s="85" t="s">
        <v>145</v>
      </c>
      <c r="C5356" s="85" t="s">
        <v>145</v>
      </c>
      <c r="D5356" s="85" t="s">
        <v>11886</v>
      </c>
      <c r="E5356" s="85" t="s">
        <v>100</v>
      </c>
      <c r="F5356" s="85" t="s">
        <v>100</v>
      </c>
      <c r="G5356" s="85" t="s">
        <v>100</v>
      </c>
      <c r="H5356" s="86" t="s">
        <v>118</v>
      </c>
      <c r="I5356" s="86">
        <v>45441</v>
      </c>
      <c r="J5356" s="87">
        <v>31845350</v>
      </c>
    </row>
    <row r="5357" spans="1:10" x14ac:dyDescent="0.3">
      <c r="A5357" s="84" t="s">
        <v>11887</v>
      </c>
      <c r="B5357" s="85" t="s">
        <v>145</v>
      </c>
      <c r="C5357" s="85" t="s">
        <v>145</v>
      </c>
      <c r="D5357" s="85" t="s">
        <v>11888</v>
      </c>
      <c r="E5357" s="85" t="s">
        <v>100</v>
      </c>
      <c r="F5357" s="85" t="s">
        <v>100</v>
      </c>
      <c r="G5357" s="85" t="s">
        <v>100</v>
      </c>
      <c r="H5357" s="86" t="s">
        <v>118</v>
      </c>
      <c r="I5357" s="86">
        <v>45441</v>
      </c>
      <c r="J5357" s="87">
        <v>5945750</v>
      </c>
    </row>
    <row r="5358" spans="1:10" ht="24" x14ac:dyDescent="0.3">
      <c r="A5358" s="84" t="s">
        <v>11889</v>
      </c>
      <c r="B5358" s="85" t="s">
        <v>145</v>
      </c>
      <c r="C5358" s="85" t="s">
        <v>145</v>
      </c>
      <c r="D5358" s="85" t="s">
        <v>11890</v>
      </c>
      <c r="E5358" s="85" t="s">
        <v>100</v>
      </c>
      <c r="F5358" s="85" t="s">
        <v>3528</v>
      </c>
      <c r="G5358" s="85" t="s">
        <v>3529</v>
      </c>
      <c r="H5358" s="86" t="s">
        <v>118</v>
      </c>
      <c r="I5358" s="86">
        <v>45807</v>
      </c>
      <c r="J5358" s="87">
        <v>12089007.889999999</v>
      </c>
    </row>
    <row r="5359" spans="1:10" x14ac:dyDescent="0.3">
      <c r="A5359" s="84" t="s">
        <v>11891</v>
      </c>
      <c r="B5359" s="85" t="s">
        <v>145</v>
      </c>
      <c r="C5359" s="85" t="s">
        <v>145</v>
      </c>
      <c r="D5359" s="85" t="s">
        <v>11892</v>
      </c>
      <c r="E5359" s="85" t="s">
        <v>100</v>
      </c>
      <c r="F5359" s="85" t="s">
        <v>100</v>
      </c>
      <c r="G5359" s="85" t="s">
        <v>100</v>
      </c>
      <c r="H5359" s="86" t="s">
        <v>118</v>
      </c>
      <c r="I5359" s="86">
        <v>46052</v>
      </c>
      <c r="J5359" s="87">
        <v>845950</v>
      </c>
    </row>
    <row r="5360" spans="1:10" ht="48" x14ac:dyDescent="0.3">
      <c r="A5360" s="84" t="s">
        <v>11893</v>
      </c>
      <c r="B5360" s="85" t="s">
        <v>145</v>
      </c>
      <c r="C5360" s="85" t="s">
        <v>145</v>
      </c>
      <c r="D5360" s="85" t="s">
        <v>11894</v>
      </c>
      <c r="E5360" s="85" t="s">
        <v>100</v>
      </c>
      <c r="F5360" s="85" t="s">
        <v>577</v>
      </c>
      <c r="G5360" s="85" t="s">
        <v>578</v>
      </c>
      <c r="H5360" s="86" t="s">
        <v>118</v>
      </c>
      <c r="I5360" s="86">
        <v>46173</v>
      </c>
      <c r="J5360" s="87">
        <v>3313775.9899999998</v>
      </c>
    </row>
    <row r="5361" spans="1:10" x14ac:dyDescent="0.3">
      <c r="A5361" s="84" t="s">
        <v>11895</v>
      </c>
      <c r="B5361" s="85" t="s">
        <v>145</v>
      </c>
      <c r="C5361" s="85" t="s">
        <v>145</v>
      </c>
      <c r="D5361" s="85" t="s">
        <v>11896</v>
      </c>
      <c r="E5361" s="85" t="s">
        <v>100</v>
      </c>
      <c r="F5361" s="85" t="s">
        <v>100</v>
      </c>
      <c r="G5361" s="85" t="s">
        <v>100</v>
      </c>
      <c r="H5361" s="86" t="s">
        <v>118</v>
      </c>
      <c r="I5361" s="86">
        <v>45475</v>
      </c>
      <c r="J5361" s="87">
        <v>1719850</v>
      </c>
    </row>
    <row r="5362" spans="1:10" ht="24" x14ac:dyDescent="0.3">
      <c r="A5362" s="84" t="s">
        <v>11897</v>
      </c>
      <c r="B5362" s="85" t="s">
        <v>145</v>
      </c>
      <c r="C5362" s="85" t="s">
        <v>145</v>
      </c>
      <c r="D5362" s="85" t="s">
        <v>11898</v>
      </c>
      <c r="E5362" s="85" t="s">
        <v>100</v>
      </c>
      <c r="F5362" s="85" t="s">
        <v>100</v>
      </c>
      <c r="G5362" s="85" t="s">
        <v>100</v>
      </c>
      <c r="H5362" s="86" t="s">
        <v>118</v>
      </c>
      <c r="I5362" s="86">
        <v>45538</v>
      </c>
      <c r="J5362" s="87">
        <v>3093340</v>
      </c>
    </row>
    <row r="5363" spans="1:10" ht="24" x14ac:dyDescent="0.3">
      <c r="A5363" s="84" t="s">
        <v>11899</v>
      </c>
      <c r="B5363" s="85" t="s">
        <v>145</v>
      </c>
      <c r="C5363" s="85" t="s">
        <v>145</v>
      </c>
      <c r="D5363" s="85" t="s">
        <v>11900</v>
      </c>
      <c r="E5363" s="85" t="s">
        <v>100</v>
      </c>
      <c r="F5363" s="85" t="s">
        <v>868</v>
      </c>
      <c r="G5363" s="85" t="s">
        <v>1505</v>
      </c>
      <c r="H5363" s="86" t="s">
        <v>118</v>
      </c>
      <c r="I5363" s="86">
        <v>45995</v>
      </c>
      <c r="J5363" s="87">
        <v>5281478.6399999997</v>
      </c>
    </row>
    <row r="5364" spans="1:10" ht="24" x14ac:dyDescent="0.3">
      <c r="A5364" s="84" t="s">
        <v>11901</v>
      </c>
      <c r="B5364" s="85" t="s">
        <v>188</v>
      </c>
      <c r="C5364" s="85" t="s">
        <v>188</v>
      </c>
      <c r="D5364" s="85" t="s">
        <v>11902</v>
      </c>
      <c r="E5364" s="85" t="s">
        <v>100</v>
      </c>
      <c r="F5364" s="85" t="s">
        <v>158</v>
      </c>
      <c r="G5364" s="85" t="s">
        <v>6350</v>
      </c>
      <c r="H5364" s="86" t="s">
        <v>118</v>
      </c>
      <c r="I5364" s="86">
        <v>45449</v>
      </c>
      <c r="J5364" s="87">
        <v>4422569.28</v>
      </c>
    </row>
    <row r="5365" spans="1:10" ht="48" x14ac:dyDescent="0.3">
      <c r="A5365" s="84" t="s">
        <v>11903</v>
      </c>
      <c r="B5365" s="85" t="s">
        <v>188</v>
      </c>
      <c r="C5365" s="85" t="s">
        <v>188</v>
      </c>
      <c r="D5365" s="85" t="s">
        <v>11904</v>
      </c>
      <c r="E5365" s="85" t="s">
        <v>100</v>
      </c>
      <c r="F5365" s="85" t="s">
        <v>158</v>
      </c>
      <c r="G5365" s="85" t="s">
        <v>6350</v>
      </c>
      <c r="H5365" s="86" t="s">
        <v>118</v>
      </c>
      <c r="I5365" s="86">
        <v>45449</v>
      </c>
      <c r="J5365" s="87">
        <v>3256749.7199999997</v>
      </c>
    </row>
    <row r="5366" spans="1:10" ht="24" x14ac:dyDescent="0.3">
      <c r="A5366" s="84" t="s">
        <v>11905</v>
      </c>
      <c r="B5366" s="85" t="s">
        <v>188</v>
      </c>
      <c r="C5366" s="85" t="s">
        <v>188</v>
      </c>
      <c r="D5366" s="85" t="s">
        <v>11906</v>
      </c>
      <c r="E5366" s="85" t="s">
        <v>100</v>
      </c>
      <c r="F5366" s="85" t="s">
        <v>158</v>
      </c>
      <c r="G5366" s="85" t="s">
        <v>6350</v>
      </c>
      <c r="H5366" s="86" t="s">
        <v>118</v>
      </c>
      <c r="I5366" s="86">
        <v>45449</v>
      </c>
      <c r="J5366" s="87">
        <v>3327446.5199999996</v>
      </c>
    </row>
    <row r="5367" spans="1:10" ht="36" x14ac:dyDescent="0.3">
      <c r="A5367" s="84" t="s">
        <v>11907</v>
      </c>
      <c r="B5367" s="85" t="s">
        <v>188</v>
      </c>
      <c r="C5367" s="85" t="s">
        <v>188</v>
      </c>
      <c r="D5367" s="85" t="s">
        <v>11908</v>
      </c>
      <c r="E5367" s="85" t="s">
        <v>100</v>
      </c>
      <c r="F5367" s="85" t="s">
        <v>158</v>
      </c>
      <c r="G5367" s="85" t="s">
        <v>6350</v>
      </c>
      <c r="H5367" s="86" t="s">
        <v>118</v>
      </c>
      <c r="I5367" s="86">
        <v>45449</v>
      </c>
      <c r="J5367" s="87">
        <v>2036255.88</v>
      </c>
    </row>
    <row r="5368" spans="1:10" ht="24" x14ac:dyDescent="0.3">
      <c r="A5368" s="84" t="s">
        <v>11909</v>
      </c>
      <c r="B5368" s="85" t="s">
        <v>188</v>
      </c>
      <c r="C5368" s="85" t="s">
        <v>188</v>
      </c>
      <c r="D5368" s="85" t="s">
        <v>11910</v>
      </c>
      <c r="E5368" s="85" t="s">
        <v>100</v>
      </c>
      <c r="F5368" s="85" t="s">
        <v>158</v>
      </c>
      <c r="G5368" s="85" t="s">
        <v>6350</v>
      </c>
      <c r="H5368" s="86" t="s">
        <v>118</v>
      </c>
      <c r="I5368" s="86">
        <v>45449</v>
      </c>
      <c r="J5368" s="87">
        <v>3260856.3699999996</v>
      </c>
    </row>
    <row r="5369" spans="1:10" ht="24" x14ac:dyDescent="0.3">
      <c r="A5369" s="84" t="s">
        <v>11911</v>
      </c>
      <c r="B5369" s="85" t="s">
        <v>188</v>
      </c>
      <c r="C5369" s="85" t="s">
        <v>188</v>
      </c>
      <c r="D5369" s="85" t="s">
        <v>11912</v>
      </c>
      <c r="E5369" s="85" t="s">
        <v>100</v>
      </c>
      <c r="F5369" s="85" t="s">
        <v>158</v>
      </c>
      <c r="G5369" s="85" t="s">
        <v>6350</v>
      </c>
      <c r="H5369" s="86" t="s">
        <v>118</v>
      </c>
      <c r="I5369" s="86">
        <v>45449</v>
      </c>
      <c r="J5369" s="87">
        <v>1743912.1199999999</v>
      </c>
    </row>
    <row r="5370" spans="1:10" x14ac:dyDescent="0.3">
      <c r="A5370" s="84" t="s">
        <v>11913</v>
      </c>
      <c r="B5370" s="85" t="s">
        <v>145</v>
      </c>
      <c r="C5370" s="85" t="s">
        <v>145</v>
      </c>
      <c r="D5370" s="85" t="s">
        <v>11914</v>
      </c>
      <c r="E5370" s="85" t="s">
        <v>100</v>
      </c>
      <c r="F5370" s="85" t="s">
        <v>100</v>
      </c>
      <c r="G5370" s="85" t="s">
        <v>100</v>
      </c>
      <c r="H5370" s="86" t="s">
        <v>118</v>
      </c>
      <c r="I5370" s="86">
        <v>45449</v>
      </c>
      <c r="J5370" s="87">
        <v>2498280</v>
      </c>
    </row>
    <row r="5371" spans="1:10" ht="24" x14ac:dyDescent="0.3">
      <c r="A5371" s="84" t="s">
        <v>11915</v>
      </c>
      <c r="B5371" s="85" t="s">
        <v>145</v>
      </c>
      <c r="C5371" s="85" t="s">
        <v>145</v>
      </c>
      <c r="D5371" s="85" t="s">
        <v>11916</v>
      </c>
      <c r="E5371" s="85" t="s">
        <v>100</v>
      </c>
      <c r="F5371" s="85" t="s">
        <v>100</v>
      </c>
      <c r="G5371" s="85" t="s">
        <v>100</v>
      </c>
      <c r="H5371" s="86" t="s">
        <v>118</v>
      </c>
      <c r="I5371" s="86">
        <v>45876</v>
      </c>
      <c r="J5371" s="87">
        <v>2359560</v>
      </c>
    </row>
    <row r="5372" spans="1:10" ht="24" x14ac:dyDescent="0.3">
      <c r="A5372" s="84" t="s">
        <v>11917</v>
      </c>
      <c r="B5372" s="85" t="s">
        <v>145</v>
      </c>
      <c r="C5372" s="85" t="s">
        <v>145</v>
      </c>
      <c r="D5372" s="85" t="s">
        <v>11916</v>
      </c>
      <c r="E5372" s="85" t="s">
        <v>100</v>
      </c>
      <c r="F5372" s="85" t="s">
        <v>100</v>
      </c>
      <c r="G5372" s="85" t="s">
        <v>100</v>
      </c>
      <c r="H5372" s="86" t="s">
        <v>118</v>
      </c>
      <c r="I5372" s="86">
        <v>45876</v>
      </c>
      <c r="J5372" s="87">
        <v>2359560</v>
      </c>
    </row>
    <row r="5373" spans="1:10" ht="24" x14ac:dyDescent="0.3">
      <c r="A5373" s="84" t="s">
        <v>11918</v>
      </c>
      <c r="B5373" s="85" t="s">
        <v>145</v>
      </c>
      <c r="C5373" s="85" t="s">
        <v>145</v>
      </c>
      <c r="D5373" s="85" t="s">
        <v>11919</v>
      </c>
      <c r="E5373" s="85" t="s">
        <v>100</v>
      </c>
      <c r="F5373" s="85" t="s">
        <v>100</v>
      </c>
      <c r="G5373" s="85" t="s">
        <v>100</v>
      </c>
      <c r="H5373" s="86" t="s">
        <v>118</v>
      </c>
      <c r="I5373" s="86">
        <v>45483</v>
      </c>
      <c r="J5373" s="87">
        <v>623400</v>
      </c>
    </row>
    <row r="5374" spans="1:10" x14ac:dyDescent="0.3">
      <c r="A5374" s="84" t="s">
        <v>11920</v>
      </c>
      <c r="B5374" s="85" t="s">
        <v>145</v>
      </c>
      <c r="C5374" s="85" t="s">
        <v>145</v>
      </c>
      <c r="D5374" s="85" t="s">
        <v>11921</v>
      </c>
      <c r="E5374" s="85" t="s">
        <v>100</v>
      </c>
      <c r="F5374" s="85" t="s">
        <v>100</v>
      </c>
      <c r="G5374" s="85" t="s">
        <v>100</v>
      </c>
      <c r="H5374" s="86" t="s">
        <v>118</v>
      </c>
      <c r="I5374" s="86">
        <v>45455</v>
      </c>
      <c r="J5374" s="87">
        <v>4758900</v>
      </c>
    </row>
    <row r="5375" spans="1:10" ht="48" x14ac:dyDescent="0.3">
      <c r="A5375" s="84" t="s">
        <v>11922</v>
      </c>
      <c r="B5375" s="85" t="s">
        <v>3382</v>
      </c>
      <c r="C5375" s="85" t="s">
        <v>3382</v>
      </c>
      <c r="D5375" s="85" t="s">
        <v>11923</v>
      </c>
      <c r="E5375" s="85" t="s">
        <v>100</v>
      </c>
      <c r="F5375" s="85" t="s">
        <v>100</v>
      </c>
      <c r="G5375" s="85" t="s">
        <v>100</v>
      </c>
      <c r="H5375" s="86" t="s">
        <v>118</v>
      </c>
      <c r="I5375" s="86">
        <v>45455</v>
      </c>
      <c r="J5375" s="87">
        <v>258548930.85000005</v>
      </c>
    </row>
    <row r="5376" spans="1:10" ht="24" x14ac:dyDescent="0.3">
      <c r="A5376" s="84" t="s">
        <v>11924</v>
      </c>
      <c r="B5376" s="85" t="s">
        <v>6066</v>
      </c>
      <c r="C5376" s="85" t="s">
        <v>6066</v>
      </c>
      <c r="D5376" s="85" t="s">
        <v>11925</v>
      </c>
      <c r="E5376" s="85" t="s">
        <v>100</v>
      </c>
      <c r="F5376" s="85" t="s">
        <v>162</v>
      </c>
      <c r="G5376" s="85" t="s">
        <v>4311</v>
      </c>
      <c r="H5376" s="86" t="s">
        <v>118</v>
      </c>
      <c r="I5376" s="86">
        <v>45821</v>
      </c>
      <c r="J5376" s="87">
        <v>5522772</v>
      </c>
    </row>
    <row r="5377" spans="1:10" ht="36" x14ac:dyDescent="0.3">
      <c r="A5377" s="84" t="s">
        <v>11926</v>
      </c>
      <c r="B5377" s="85" t="s">
        <v>6066</v>
      </c>
      <c r="C5377" s="85" t="s">
        <v>6066</v>
      </c>
      <c r="D5377" s="85" t="s">
        <v>11927</v>
      </c>
      <c r="E5377" s="85" t="s">
        <v>100</v>
      </c>
      <c r="F5377" s="85" t="s">
        <v>162</v>
      </c>
      <c r="G5377" s="85" t="s">
        <v>4311</v>
      </c>
      <c r="H5377" s="86" t="s">
        <v>118</v>
      </c>
      <c r="I5377" s="86">
        <v>45821</v>
      </c>
      <c r="J5377" s="87">
        <v>6814578.0899999999</v>
      </c>
    </row>
    <row r="5378" spans="1:10" ht="24" x14ac:dyDescent="0.3">
      <c r="A5378" s="84" t="s">
        <v>11928</v>
      </c>
      <c r="B5378" s="85" t="s">
        <v>145</v>
      </c>
      <c r="C5378" s="85" t="s">
        <v>145</v>
      </c>
      <c r="D5378" s="85" t="s">
        <v>11929</v>
      </c>
      <c r="E5378" s="85" t="s">
        <v>100</v>
      </c>
      <c r="F5378" s="85" t="s">
        <v>100</v>
      </c>
      <c r="G5378" s="85" t="s">
        <v>100</v>
      </c>
      <c r="H5378" s="86" t="s">
        <v>118</v>
      </c>
      <c r="I5378" s="86">
        <v>45518</v>
      </c>
      <c r="J5378" s="87">
        <v>4151920</v>
      </c>
    </row>
    <row r="5379" spans="1:10" ht="36" x14ac:dyDescent="0.3">
      <c r="A5379" s="84" t="s">
        <v>11930</v>
      </c>
      <c r="B5379" s="85" t="s">
        <v>145</v>
      </c>
      <c r="C5379" s="85" t="s">
        <v>145</v>
      </c>
      <c r="D5379" s="85" t="s">
        <v>11931</v>
      </c>
      <c r="E5379" s="85" t="s">
        <v>100</v>
      </c>
      <c r="F5379" s="85" t="s">
        <v>100</v>
      </c>
      <c r="G5379" s="85" t="s">
        <v>100</v>
      </c>
      <c r="H5379" s="86" t="s">
        <v>118</v>
      </c>
      <c r="I5379" s="86">
        <v>45579</v>
      </c>
      <c r="J5379" s="87">
        <v>2715650</v>
      </c>
    </row>
    <row r="5380" spans="1:10" x14ac:dyDescent="0.3">
      <c r="A5380" s="84" t="s">
        <v>11932</v>
      </c>
      <c r="B5380" s="85" t="s">
        <v>145</v>
      </c>
      <c r="C5380" s="85" t="s">
        <v>145</v>
      </c>
      <c r="D5380" s="85" t="s">
        <v>11933</v>
      </c>
      <c r="E5380" s="85" t="s">
        <v>100</v>
      </c>
      <c r="F5380" s="85" t="s">
        <v>10235</v>
      </c>
      <c r="G5380" s="85" t="s">
        <v>10236</v>
      </c>
      <c r="H5380" s="86" t="s">
        <v>118</v>
      </c>
      <c r="I5380" s="86">
        <v>45824</v>
      </c>
      <c r="J5380" s="87">
        <v>9374389.3600000013</v>
      </c>
    </row>
    <row r="5381" spans="1:10" x14ac:dyDescent="0.3">
      <c r="A5381" s="84" t="s">
        <v>11934</v>
      </c>
      <c r="B5381" s="85" t="s">
        <v>145</v>
      </c>
      <c r="C5381" s="85" t="s">
        <v>145</v>
      </c>
      <c r="D5381" s="85" t="s">
        <v>11935</v>
      </c>
      <c r="E5381" s="85" t="s">
        <v>100</v>
      </c>
      <c r="F5381" s="85" t="s">
        <v>662</v>
      </c>
      <c r="G5381" s="85" t="s">
        <v>663</v>
      </c>
      <c r="H5381" s="86" t="s">
        <v>118</v>
      </c>
      <c r="I5381" s="86">
        <v>45824</v>
      </c>
      <c r="J5381" s="87">
        <v>14938023.110000001</v>
      </c>
    </row>
    <row r="5382" spans="1:10" ht="36" x14ac:dyDescent="0.3">
      <c r="A5382" s="84" t="s">
        <v>11936</v>
      </c>
      <c r="B5382" s="85" t="s">
        <v>3382</v>
      </c>
      <c r="C5382" s="85" t="s">
        <v>3382</v>
      </c>
      <c r="D5382" s="85" t="s">
        <v>11937</v>
      </c>
      <c r="E5382" s="85" t="s">
        <v>100</v>
      </c>
      <c r="F5382" s="85" t="s">
        <v>162</v>
      </c>
      <c r="G5382" s="85" t="s">
        <v>4311</v>
      </c>
      <c r="H5382" s="86" t="s">
        <v>118</v>
      </c>
      <c r="I5382" s="86">
        <v>45826</v>
      </c>
      <c r="J5382" s="87">
        <v>6792143.3799999999</v>
      </c>
    </row>
    <row r="5383" spans="1:10" ht="24" x14ac:dyDescent="0.3">
      <c r="A5383" s="84" t="s">
        <v>11938</v>
      </c>
      <c r="B5383" s="85" t="s">
        <v>145</v>
      </c>
      <c r="C5383" s="85" t="s">
        <v>145</v>
      </c>
      <c r="D5383" s="85" t="s">
        <v>11939</v>
      </c>
      <c r="E5383" s="85" t="s">
        <v>100</v>
      </c>
      <c r="F5383" s="85" t="s">
        <v>100</v>
      </c>
      <c r="G5383" s="85" t="s">
        <v>100</v>
      </c>
      <c r="H5383" s="86" t="s">
        <v>118</v>
      </c>
      <c r="I5383" s="86">
        <v>45644</v>
      </c>
      <c r="J5383" s="87">
        <v>4945802</v>
      </c>
    </row>
    <row r="5384" spans="1:10" x14ac:dyDescent="0.3">
      <c r="A5384" s="84" t="s">
        <v>11940</v>
      </c>
      <c r="B5384" s="85" t="s">
        <v>145</v>
      </c>
      <c r="C5384" s="85" t="s">
        <v>145</v>
      </c>
      <c r="D5384" s="85" t="s">
        <v>11941</v>
      </c>
      <c r="E5384" s="85" t="s">
        <v>100</v>
      </c>
      <c r="F5384" s="85" t="s">
        <v>100</v>
      </c>
      <c r="G5384" s="85" t="s">
        <v>100</v>
      </c>
      <c r="H5384" s="86" t="s">
        <v>118</v>
      </c>
      <c r="I5384" s="86">
        <v>45889</v>
      </c>
      <c r="J5384" s="87">
        <v>609653079</v>
      </c>
    </row>
    <row r="5385" spans="1:10" ht="24" x14ac:dyDescent="0.3">
      <c r="A5385" s="84" t="s">
        <v>11942</v>
      </c>
      <c r="B5385" s="85" t="s">
        <v>145</v>
      </c>
      <c r="C5385" s="85" t="s">
        <v>145</v>
      </c>
      <c r="D5385" s="85" t="s">
        <v>11943</v>
      </c>
      <c r="E5385" s="85" t="s">
        <v>100</v>
      </c>
      <c r="F5385" s="85" t="s">
        <v>100</v>
      </c>
      <c r="G5385" s="85" t="s">
        <v>100</v>
      </c>
      <c r="H5385" s="86" t="s">
        <v>118</v>
      </c>
      <c r="I5385" s="86">
        <v>45495</v>
      </c>
      <c r="J5385" s="87">
        <v>3644600</v>
      </c>
    </row>
    <row r="5386" spans="1:10" x14ac:dyDescent="0.3">
      <c r="A5386" s="84" t="s">
        <v>11944</v>
      </c>
      <c r="B5386" s="85" t="s">
        <v>145</v>
      </c>
      <c r="C5386" s="85" t="s">
        <v>145</v>
      </c>
      <c r="D5386" s="85" t="s">
        <v>11945</v>
      </c>
      <c r="E5386" s="85" t="s">
        <v>100</v>
      </c>
      <c r="F5386" s="85" t="s">
        <v>100</v>
      </c>
      <c r="G5386" s="85" t="s">
        <v>100</v>
      </c>
      <c r="H5386" s="86" t="s">
        <v>118</v>
      </c>
      <c r="I5386" s="86">
        <v>45587</v>
      </c>
      <c r="J5386" s="87">
        <v>3252420</v>
      </c>
    </row>
    <row r="5387" spans="1:10" x14ac:dyDescent="0.3">
      <c r="A5387" s="84" t="s">
        <v>11946</v>
      </c>
      <c r="B5387" s="85" t="s">
        <v>145</v>
      </c>
      <c r="C5387" s="85" t="s">
        <v>145</v>
      </c>
      <c r="D5387" s="85" t="s">
        <v>11702</v>
      </c>
      <c r="E5387" s="85" t="s">
        <v>100</v>
      </c>
      <c r="F5387" s="85" t="s">
        <v>100</v>
      </c>
      <c r="G5387" s="85" t="s">
        <v>100</v>
      </c>
      <c r="H5387" s="86" t="s">
        <v>118</v>
      </c>
      <c r="I5387" s="86">
        <v>45589</v>
      </c>
      <c r="J5387" s="87">
        <v>3067720</v>
      </c>
    </row>
    <row r="5388" spans="1:10" ht="24" x14ac:dyDescent="0.3">
      <c r="A5388" s="84" t="s">
        <v>11947</v>
      </c>
      <c r="B5388" s="85" t="s">
        <v>145</v>
      </c>
      <c r="C5388" s="85" t="s">
        <v>145</v>
      </c>
      <c r="D5388" s="85" t="s">
        <v>11948</v>
      </c>
      <c r="E5388" s="85" t="s">
        <v>100</v>
      </c>
      <c r="F5388" s="85" t="s">
        <v>100</v>
      </c>
      <c r="G5388" s="85" t="s">
        <v>100</v>
      </c>
      <c r="H5388" s="86" t="s">
        <v>118</v>
      </c>
      <c r="I5388" s="86">
        <v>45650</v>
      </c>
      <c r="J5388" s="87">
        <v>3080846</v>
      </c>
    </row>
    <row r="5389" spans="1:10" ht="24" x14ac:dyDescent="0.3">
      <c r="A5389" s="84" t="s">
        <v>11949</v>
      </c>
      <c r="B5389" s="85" t="s">
        <v>145</v>
      </c>
      <c r="C5389" s="85" t="s">
        <v>145</v>
      </c>
      <c r="D5389" s="85" t="s">
        <v>11950</v>
      </c>
      <c r="E5389" s="85" t="s">
        <v>100</v>
      </c>
      <c r="F5389" s="85" t="s">
        <v>100</v>
      </c>
      <c r="G5389" s="85" t="s">
        <v>100</v>
      </c>
      <c r="H5389" s="86" t="s">
        <v>118</v>
      </c>
      <c r="I5389" s="86">
        <v>45468</v>
      </c>
      <c r="J5389" s="87">
        <v>5531120</v>
      </c>
    </row>
    <row r="5390" spans="1:10" ht="24" x14ac:dyDescent="0.3">
      <c r="A5390" s="84" t="s">
        <v>11951</v>
      </c>
      <c r="B5390" s="85" t="s">
        <v>145</v>
      </c>
      <c r="C5390" s="85" t="s">
        <v>145</v>
      </c>
      <c r="D5390" s="85" t="s">
        <v>11952</v>
      </c>
      <c r="E5390" s="85" t="s">
        <v>100</v>
      </c>
      <c r="F5390" s="85" t="s">
        <v>100</v>
      </c>
      <c r="G5390" s="85" t="s">
        <v>100</v>
      </c>
      <c r="H5390" s="86" t="s">
        <v>118</v>
      </c>
      <c r="I5390" s="86">
        <v>45468</v>
      </c>
      <c r="J5390" s="87">
        <v>2725690</v>
      </c>
    </row>
    <row r="5391" spans="1:10" x14ac:dyDescent="0.3">
      <c r="A5391" s="84" t="s">
        <v>11953</v>
      </c>
      <c r="B5391" s="85" t="s">
        <v>145</v>
      </c>
      <c r="C5391" s="85" t="s">
        <v>145</v>
      </c>
      <c r="D5391" s="85" t="s">
        <v>11954</v>
      </c>
      <c r="E5391" s="85" t="s">
        <v>100</v>
      </c>
      <c r="F5391" s="85" t="s">
        <v>100</v>
      </c>
      <c r="G5391" s="85" t="s">
        <v>100</v>
      </c>
      <c r="H5391" s="86" t="s">
        <v>118</v>
      </c>
      <c r="I5391" s="86">
        <v>45469</v>
      </c>
      <c r="J5391" s="87">
        <v>263649700</v>
      </c>
    </row>
    <row r="5392" spans="1:10" ht="48" x14ac:dyDescent="0.3">
      <c r="A5392" s="84" t="s">
        <v>11955</v>
      </c>
      <c r="B5392" s="85" t="s">
        <v>145</v>
      </c>
      <c r="C5392" s="85" t="s">
        <v>145</v>
      </c>
      <c r="D5392" s="85" t="s">
        <v>11956</v>
      </c>
      <c r="E5392" s="85" t="s">
        <v>100</v>
      </c>
      <c r="F5392" s="85" t="s">
        <v>11957</v>
      </c>
      <c r="G5392" s="85" t="s">
        <v>11958</v>
      </c>
      <c r="H5392" s="86" t="s">
        <v>118</v>
      </c>
      <c r="I5392" s="86">
        <v>45841</v>
      </c>
      <c r="J5392" s="87">
        <v>7189125.25</v>
      </c>
    </row>
    <row r="5393" spans="1:10" x14ac:dyDescent="0.3">
      <c r="A5393" s="84" t="s">
        <v>11959</v>
      </c>
      <c r="B5393" s="85" t="s">
        <v>145</v>
      </c>
      <c r="C5393" s="85" t="s">
        <v>145</v>
      </c>
      <c r="D5393" s="85" t="s">
        <v>11960</v>
      </c>
      <c r="E5393" s="85" t="s">
        <v>100</v>
      </c>
      <c r="F5393" s="85" t="s">
        <v>100</v>
      </c>
      <c r="G5393" s="85" t="s">
        <v>100</v>
      </c>
      <c r="H5393" s="86" t="s">
        <v>118</v>
      </c>
      <c r="I5393" s="86">
        <v>45814</v>
      </c>
      <c r="J5393" s="87">
        <v>1382000</v>
      </c>
    </row>
    <row r="5394" spans="1:10" x14ac:dyDescent="0.3">
      <c r="A5394" s="84" t="s">
        <v>11961</v>
      </c>
      <c r="B5394" s="85" t="s">
        <v>145</v>
      </c>
      <c r="C5394" s="85" t="s">
        <v>145</v>
      </c>
      <c r="D5394" s="85" t="s">
        <v>11962</v>
      </c>
      <c r="E5394" s="85" t="s">
        <v>100</v>
      </c>
      <c r="F5394" s="85" t="s">
        <v>100</v>
      </c>
      <c r="G5394" s="85" t="s">
        <v>100</v>
      </c>
      <c r="H5394" s="86" t="s">
        <v>118</v>
      </c>
      <c r="I5394" s="86">
        <v>46059</v>
      </c>
      <c r="J5394" s="87">
        <v>1937900</v>
      </c>
    </row>
    <row r="5395" spans="1:10" ht="24" x14ac:dyDescent="0.3">
      <c r="A5395" s="84" t="s">
        <v>11963</v>
      </c>
      <c r="B5395" s="85" t="s">
        <v>145</v>
      </c>
      <c r="C5395" s="85" t="s">
        <v>145</v>
      </c>
      <c r="D5395" s="85" t="s">
        <v>11964</v>
      </c>
      <c r="E5395" s="85" t="s">
        <v>2923</v>
      </c>
      <c r="F5395" s="85" t="s">
        <v>1112</v>
      </c>
      <c r="G5395" s="85" t="s">
        <v>3118</v>
      </c>
      <c r="H5395" s="86" t="s">
        <v>118</v>
      </c>
      <c r="I5395" s="86">
        <v>45847</v>
      </c>
      <c r="J5395" s="87">
        <v>5962609.0199999996</v>
      </c>
    </row>
    <row r="5396" spans="1:10" ht="60" x14ac:dyDescent="0.3">
      <c r="A5396" s="84" t="s">
        <v>11965</v>
      </c>
      <c r="B5396" s="85" t="s">
        <v>188</v>
      </c>
      <c r="C5396" s="85" t="s">
        <v>188</v>
      </c>
      <c r="D5396" s="85" t="s">
        <v>11966</v>
      </c>
      <c r="E5396" s="85" t="s">
        <v>11967</v>
      </c>
      <c r="F5396" s="85" t="s">
        <v>100</v>
      </c>
      <c r="G5396" s="85" t="s">
        <v>100</v>
      </c>
      <c r="H5396" s="86" t="s">
        <v>118</v>
      </c>
      <c r="I5396" s="86">
        <v>45848</v>
      </c>
      <c r="J5396" s="87">
        <v>9570260.7400000039</v>
      </c>
    </row>
    <row r="5397" spans="1:10" ht="36" x14ac:dyDescent="0.3">
      <c r="A5397" s="84" t="s">
        <v>11968</v>
      </c>
      <c r="B5397" s="85" t="s">
        <v>4453</v>
      </c>
      <c r="C5397" s="85" t="s">
        <v>4453</v>
      </c>
      <c r="D5397" s="85" t="s">
        <v>11969</v>
      </c>
      <c r="E5397" s="85" t="s">
        <v>100</v>
      </c>
      <c r="F5397" s="85" t="s">
        <v>416</v>
      </c>
      <c r="G5397" s="85" t="s">
        <v>3210</v>
      </c>
      <c r="H5397" s="86" t="s">
        <v>118</v>
      </c>
      <c r="I5397" s="86">
        <v>45849</v>
      </c>
      <c r="J5397" s="87">
        <v>9440559.3200000003</v>
      </c>
    </row>
    <row r="5398" spans="1:10" ht="24" x14ac:dyDescent="0.3">
      <c r="A5398" s="84" t="s">
        <v>11970</v>
      </c>
      <c r="B5398" s="85" t="s">
        <v>1088</v>
      </c>
      <c r="C5398" s="85" t="s">
        <v>145</v>
      </c>
      <c r="D5398" s="85" t="s">
        <v>11971</v>
      </c>
      <c r="E5398" s="85" t="s">
        <v>100</v>
      </c>
      <c r="F5398" s="85" t="s">
        <v>135</v>
      </c>
      <c r="G5398" s="85" t="s">
        <v>136</v>
      </c>
      <c r="H5398" s="86" t="s">
        <v>118</v>
      </c>
      <c r="I5398" s="86">
        <v>45849</v>
      </c>
      <c r="J5398" s="87">
        <v>14640599.609999998</v>
      </c>
    </row>
    <row r="5399" spans="1:10" ht="24" x14ac:dyDescent="0.3">
      <c r="A5399" s="84" t="s">
        <v>11972</v>
      </c>
      <c r="B5399" s="85" t="s">
        <v>145</v>
      </c>
      <c r="C5399" s="85" t="s">
        <v>145</v>
      </c>
      <c r="D5399" s="85" t="s">
        <v>11973</v>
      </c>
      <c r="E5399" s="85" t="s">
        <v>100</v>
      </c>
      <c r="F5399" s="85" t="s">
        <v>100</v>
      </c>
      <c r="G5399" s="85" t="s">
        <v>100</v>
      </c>
      <c r="H5399" s="86" t="s">
        <v>118</v>
      </c>
      <c r="I5399" s="86">
        <v>46002</v>
      </c>
      <c r="J5399" s="87">
        <v>1411140</v>
      </c>
    </row>
    <row r="5400" spans="1:10" x14ac:dyDescent="0.3">
      <c r="A5400" s="84" t="s">
        <v>11974</v>
      </c>
      <c r="B5400" s="85" t="s">
        <v>145</v>
      </c>
      <c r="C5400" s="85" t="s">
        <v>145</v>
      </c>
      <c r="D5400" s="85" t="s">
        <v>11975</v>
      </c>
      <c r="E5400" s="85" t="s">
        <v>100</v>
      </c>
      <c r="F5400" s="85" t="s">
        <v>100</v>
      </c>
      <c r="G5400" s="85" t="s">
        <v>100</v>
      </c>
      <c r="H5400" s="86" t="s">
        <v>118</v>
      </c>
      <c r="I5400" s="86">
        <v>46003</v>
      </c>
      <c r="J5400" s="87">
        <v>2027820</v>
      </c>
    </row>
    <row r="5401" spans="1:10" x14ac:dyDescent="0.3">
      <c r="A5401" s="84" t="s">
        <v>11976</v>
      </c>
      <c r="B5401" s="85" t="s">
        <v>145</v>
      </c>
      <c r="C5401" s="85" t="s">
        <v>145</v>
      </c>
      <c r="D5401" s="85" t="s">
        <v>11977</v>
      </c>
      <c r="E5401" s="85" t="s">
        <v>100</v>
      </c>
      <c r="F5401" s="85" t="s">
        <v>100</v>
      </c>
      <c r="G5401" s="85" t="s">
        <v>100</v>
      </c>
      <c r="H5401" s="86" t="s">
        <v>118</v>
      </c>
      <c r="I5401" s="86">
        <v>46036</v>
      </c>
      <c r="J5401" s="87">
        <v>2666330</v>
      </c>
    </row>
    <row r="5402" spans="1:10" x14ac:dyDescent="0.3">
      <c r="A5402" s="84" t="s">
        <v>11978</v>
      </c>
      <c r="B5402" s="85" t="s">
        <v>145</v>
      </c>
      <c r="C5402" s="85" t="s">
        <v>145</v>
      </c>
      <c r="D5402" s="85" t="s">
        <v>11979</v>
      </c>
      <c r="E5402" s="85" t="s">
        <v>100</v>
      </c>
      <c r="F5402" s="85" t="s">
        <v>100</v>
      </c>
      <c r="G5402" s="85" t="s">
        <v>100</v>
      </c>
      <c r="H5402" s="86" t="s">
        <v>118</v>
      </c>
      <c r="I5402" s="86">
        <v>46036</v>
      </c>
      <c r="J5402" s="87">
        <v>2267330</v>
      </c>
    </row>
    <row r="5403" spans="1:10" ht="48" x14ac:dyDescent="0.3">
      <c r="A5403" s="84" t="s">
        <v>11980</v>
      </c>
      <c r="B5403" s="85" t="s">
        <v>1088</v>
      </c>
      <c r="C5403" s="85" t="s">
        <v>145</v>
      </c>
      <c r="D5403" s="85" t="s">
        <v>11981</v>
      </c>
      <c r="E5403" s="85" t="s">
        <v>100</v>
      </c>
      <c r="F5403" s="85" t="s">
        <v>122</v>
      </c>
      <c r="G5403" s="85" t="s">
        <v>1290</v>
      </c>
      <c r="H5403" s="86" t="s">
        <v>118</v>
      </c>
      <c r="I5403" s="86">
        <v>46038</v>
      </c>
      <c r="J5403" s="87">
        <v>39449852.109999999</v>
      </c>
    </row>
    <row r="5404" spans="1:10" ht="48" x14ac:dyDescent="0.3">
      <c r="A5404" s="84" t="s">
        <v>11982</v>
      </c>
      <c r="B5404" s="85" t="s">
        <v>188</v>
      </c>
      <c r="C5404" s="85" t="s">
        <v>188</v>
      </c>
      <c r="D5404" s="85" t="s">
        <v>11983</v>
      </c>
      <c r="E5404" s="85" t="s">
        <v>100</v>
      </c>
      <c r="F5404" s="85" t="s">
        <v>162</v>
      </c>
      <c r="G5404" s="85" t="s">
        <v>163</v>
      </c>
      <c r="H5404" s="86" t="s">
        <v>118</v>
      </c>
      <c r="I5404" s="86">
        <v>45490</v>
      </c>
      <c r="J5404" s="87">
        <v>5273682.09</v>
      </c>
    </row>
    <row r="5405" spans="1:10" ht="24" x14ac:dyDescent="0.3">
      <c r="A5405" s="84" t="s">
        <v>11984</v>
      </c>
      <c r="B5405" s="85" t="s">
        <v>188</v>
      </c>
      <c r="C5405" s="85" t="s">
        <v>188</v>
      </c>
      <c r="D5405" s="85" t="s">
        <v>11985</v>
      </c>
      <c r="E5405" s="85" t="s">
        <v>100</v>
      </c>
      <c r="F5405" s="85" t="s">
        <v>162</v>
      </c>
      <c r="G5405" s="85" t="s">
        <v>163</v>
      </c>
      <c r="H5405" s="86" t="s">
        <v>118</v>
      </c>
      <c r="I5405" s="86">
        <v>45490</v>
      </c>
      <c r="J5405" s="87">
        <v>4290917.7300000004</v>
      </c>
    </row>
    <row r="5406" spans="1:10" ht="24" x14ac:dyDescent="0.3">
      <c r="A5406" s="84" t="s">
        <v>11986</v>
      </c>
      <c r="B5406" s="85" t="s">
        <v>188</v>
      </c>
      <c r="C5406" s="85" t="s">
        <v>188</v>
      </c>
      <c r="D5406" s="85" t="s">
        <v>11987</v>
      </c>
      <c r="E5406" s="85" t="s">
        <v>100</v>
      </c>
      <c r="F5406" s="85" t="s">
        <v>709</v>
      </c>
      <c r="G5406" s="85" t="s">
        <v>11004</v>
      </c>
      <c r="H5406" s="86" t="s">
        <v>118</v>
      </c>
      <c r="I5406" s="86">
        <v>45490</v>
      </c>
      <c r="J5406" s="87">
        <v>9306699.290000001</v>
      </c>
    </row>
    <row r="5407" spans="1:10" ht="24" x14ac:dyDescent="0.3">
      <c r="A5407" s="84" t="s">
        <v>11988</v>
      </c>
      <c r="B5407" s="85" t="s">
        <v>188</v>
      </c>
      <c r="C5407" s="85" t="s">
        <v>188</v>
      </c>
      <c r="D5407" s="85" t="s">
        <v>11989</v>
      </c>
      <c r="E5407" s="85" t="s">
        <v>100</v>
      </c>
      <c r="F5407" s="85" t="s">
        <v>158</v>
      </c>
      <c r="G5407" s="85" t="s">
        <v>2110</v>
      </c>
      <c r="H5407" s="86" t="s">
        <v>118</v>
      </c>
      <c r="I5407" s="86">
        <v>45490</v>
      </c>
      <c r="J5407" s="87">
        <v>2994787.32</v>
      </c>
    </row>
    <row r="5408" spans="1:10" ht="24" x14ac:dyDescent="0.3">
      <c r="A5408" s="84" t="s">
        <v>11990</v>
      </c>
      <c r="B5408" s="85" t="s">
        <v>188</v>
      </c>
      <c r="C5408" s="85" t="s">
        <v>188</v>
      </c>
      <c r="D5408" s="85" t="s">
        <v>11991</v>
      </c>
      <c r="E5408" s="85" t="s">
        <v>100</v>
      </c>
      <c r="F5408" s="85" t="s">
        <v>162</v>
      </c>
      <c r="G5408" s="85" t="s">
        <v>163</v>
      </c>
      <c r="H5408" s="86" t="s">
        <v>118</v>
      </c>
      <c r="I5408" s="86">
        <v>45490</v>
      </c>
      <c r="J5408" s="87">
        <v>2142040.3200000003</v>
      </c>
    </row>
    <row r="5409" spans="1:10" ht="36" x14ac:dyDescent="0.3">
      <c r="A5409" s="84" t="s">
        <v>11992</v>
      </c>
      <c r="B5409" s="85" t="s">
        <v>188</v>
      </c>
      <c r="C5409" s="85" t="s">
        <v>188</v>
      </c>
      <c r="D5409" s="85" t="s">
        <v>11993</v>
      </c>
      <c r="E5409" s="85" t="s">
        <v>100</v>
      </c>
      <c r="F5409" s="85" t="s">
        <v>158</v>
      </c>
      <c r="G5409" s="85" t="s">
        <v>2110</v>
      </c>
      <c r="H5409" s="86" t="s">
        <v>118</v>
      </c>
      <c r="I5409" s="86">
        <v>45490</v>
      </c>
      <c r="J5409" s="87">
        <v>2867200.8</v>
      </c>
    </row>
    <row r="5410" spans="1:10" ht="24" x14ac:dyDescent="0.3">
      <c r="A5410" s="84" t="s">
        <v>11994</v>
      </c>
      <c r="B5410" s="85" t="s">
        <v>188</v>
      </c>
      <c r="C5410" s="85" t="s">
        <v>188</v>
      </c>
      <c r="D5410" s="85" t="s">
        <v>11995</v>
      </c>
      <c r="E5410" s="85" t="s">
        <v>100</v>
      </c>
      <c r="F5410" s="85" t="s">
        <v>162</v>
      </c>
      <c r="G5410" s="85" t="s">
        <v>163</v>
      </c>
      <c r="H5410" s="86" t="s">
        <v>118</v>
      </c>
      <c r="I5410" s="86">
        <v>45490</v>
      </c>
      <c r="J5410" s="87">
        <v>3926146.1599999997</v>
      </c>
    </row>
    <row r="5411" spans="1:10" ht="24" x14ac:dyDescent="0.3">
      <c r="A5411" s="84" t="s">
        <v>11996</v>
      </c>
      <c r="B5411" s="85" t="s">
        <v>188</v>
      </c>
      <c r="C5411" s="85" t="s">
        <v>188</v>
      </c>
      <c r="D5411" s="85" t="s">
        <v>11997</v>
      </c>
      <c r="E5411" s="85" t="s">
        <v>100</v>
      </c>
      <c r="F5411" s="85" t="s">
        <v>158</v>
      </c>
      <c r="G5411" s="85" t="s">
        <v>2110</v>
      </c>
      <c r="H5411" s="86" t="s">
        <v>118</v>
      </c>
      <c r="I5411" s="86">
        <v>45490</v>
      </c>
      <c r="J5411" s="87">
        <v>2794433.0399999996</v>
      </c>
    </row>
    <row r="5412" spans="1:10" x14ac:dyDescent="0.3">
      <c r="A5412" s="84" t="s">
        <v>11998</v>
      </c>
      <c r="B5412" s="85" t="s">
        <v>188</v>
      </c>
      <c r="C5412" s="85" t="s">
        <v>188</v>
      </c>
      <c r="D5412" s="85" t="s">
        <v>11999</v>
      </c>
      <c r="E5412" s="85" t="s">
        <v>100</v>
      </c>
      <c r="F5412" s="85" t="s">
        <v>162</v>
      </c>
      <c r="G5412" s="85" t="s">
        <v>163</v>
      </c>
      <c r="H5412" s="86" t="s">
        <v>118</v>
      </c>
      <c r="I5412" s="86">
        <v>45490</v>
      </c>
      <c r="J5412" s="87">
        <v>6206911.4400000004</v>
      </c>
    </row>
    <row r="5413" spans="1:10" ht="48" x14ac:dyDescent="0.3">
      <c r="A5413" s="84" t="s">
        <v>12000</v>
      </c>
      <c r="B5413" s="85" t="s">
        <v>188</v>
      </c>
      <c r="C5413" s="85" t="s">
        <v>188</v>
      </c>
      <c r="D5413" s="85" t="s">
        <v>12001</v>
      </c>
      <c r="E5413" s="85" t="s">
        <v>100</v>
      </c>
      <c r="F5413" s="85" t="s">
        <v>158</v>
      </c>
      <c r="G5413" s="85" t="s">
        <v>2110</v>
      </c>
      <c r="H5413" s="86" t="s">
        <v>118</v>
      </c>
      <c r="I5413" s="86">
        <v>45490</v>
      </c>
      <c r="J5413" s="87">
        <v>1745064.8</v>
      </c>
    </row>
    <row r="5414" spans="1:10" ht="48" x14ac:dyDescent="0.3">
      <c r="A5414" s="84" t="s">
        <v>12002</v>
      </c>
      <c r="B5414" s="85" t="s">
        <v>188</v>
      </c>
      <c r="C5414" s="85" t="s">
        <v>188</v>
      </c>
      <c r="D5414" s="85" t="s">
        <v>12003</v>
      </c>
      <c r="E5414" s="85" t="s">
        <v>100</v>
      </c>
      <c r="F5414" s="85" t="s">
        <v>158</v>
      </c>
      <c r="G5414" s="85" t="s">
        <v>2110</v>
      </c>
      <c r="H5414" s="86" t="s">
        <v>118</v>
      </c>
      <c r="I5414" s="86">
        <v>45490</v>
      </c>
      <c r="J5414" s="87">
        <v>2383432.9299999997</v>
      </c>
    </row>
    <row r="5415" spans="1:10" x14ac:dyDescent="0.3">
      <c r="A5415" s="84" t="s">
        <v>12004</v>
      </c>
      <c r="B5415" s="85" t="s">
        <v>188</v>
      </c>
      <c r="C5415" s="85" t="s">
        <v>188</v>
      </c>
      <c r="D5415" s="85" t="s">
        <v>12005</v>
      </c>
      <c r="E5415" s="85" t="s">
        <v>100</v>
      </c>
      <c r="F5415" s="85" t="s">
        <v>162</v>
      </c>
      <c r="G5415" s="85" t="s">
        <v>163</v>
      </c>
      <c r="H5415" s="86" t="s">
        <v>118</v>
      </c>
      <c r="I5415" s="86">
        <v>45490</v>
      </c>
      <c r="J5415" s="87">
        <v>7341793.6500000004</v>
      </c>
    </row>
    <row r="5416" spans="1:10" ht="60" x14ac:dyDescent="0.3">
      <c r="A5416" s="84" t="s">
        <v>12006</v>
      </c>
      <c r="B5416" s="85" t="s">
        <v>188</v>
      </c>
      <c r="C5416" s="85" t="s">
        <v>188</v>
      </c>
      <c r="D5416" s="85" t="s">
        <v>12007</v>
      </c>
      <c r="E5416" s="85" t="s">
        <v>100</v>
      </c>
      <c r="F5416" s="85" t="s">
        <v>158</v>
      </c>
      <c r="G5416" s="85" t="s">
        <v>2110</v>
      </c>
      <c r="H5416" s="86" t="s">
        <v>118</v>
      </c>
      <c r="I5416" s="86">
        <v>45490</v>
      </c>
      <c r="J5416" s="87">
        <v>1846288.9000000001</v>
      </c>
    </row>
    <row r="5417" spans="1:10" ht="48" x14ac:dyDescent="0.3">
      <c r="A5417" s="84" t="s">
        <v>12008</v>
      </c>
      <c r="B5417" s="85" t="s">
        <v>188</v>
      </c>
      <c r="C5417" s="85" t="s">
        <v>188</v>
      </c>
      <c r="D5417" s="85" t="s">
        <v>12009</v>
      </c>
      <c r="E5417" s="85" t="s">
        <v>100</v>
      </c>
      <c r="F5417" s="85" t="s">
        <v>162</v>
      </c>
      <c r="G5417" s="85" t="s">
        <v>163</v>
      </c>
      <c r="H5417" s="86" t="s">
        <v>118</v>
      </c>
      <c r="I5417" s="86">
        <v>45490</v>
      </c>
      <c r="J5417" s="87">
        <v>3836277.97</v>
      </c>
    </row>
    <row r="5418" spans="1:10" ht="24" x14ac:dyDescent="0.3">
      <c r="A5418" s="84" t="s">
        <v>12010</v>
      </c>
      <c r="B5418" s="85" t="s">
        <v>188</v>
      </c>
      <c r="C5418" s="85" t="s">
        <v>188</v>
      </c>
      <c r="D5418" s="85" t="s">
        <v>12011</v>
      </c>
      <c r="E5418" s="85" t="s">
        <v>100</v>
      </c>
      <c r="F5418" s="85" t="s">
        <v>709</v>
      </c>
      <c r="G5418" s="85" t="s">
        <v>11004</v>
      </c>
      <c r="H5418" s="86" t="s">
        <v>118</v>
      </c>
      <c r="I5418" s="86">
        <v>45490</v>
      </c>
      <c r="J5418" s="87">
        <v>8876919.5</v>
      </c>
    </row>
    <row r="5419" spans="1:10" ht="24" x14ac:dyDescent="0.3">
      <c r="A5419" s="84" t="s">
        <v>12012</v>
      </c>
      <c r="B5419" s="85" t="s">
        <v>145</v>
      </c>
      <c r="C5419" s="85" t="s">
        <v>145</v>
      </c>
      <c r="D5419" s="85" t="s">
        <v>12013</v>
      </c>
      <c r="E5419" s="85" t="s">
        <v>100</v>
      </c>
      <c r="F5419" s="85" t="s">
        <v>100</v>
      </c>
      <c r="G5419" s="85" t="s">
        <v>100</v>
      </c>
      <c r="H5419" s="86" t="s">
        <v>118</v>
      </c>
      <c r="I5419" s="86">
        <v>45896</v>
      </c>
      <c r="J5419" s="87">
        <v>2521190</v>
      </c>
    </row>
    <row r="5420" spans="1:10" ht="24" x14ac:dyDescent="0.3">
      <c r="A5420" s="84" t="s">
        <v>12014</v>
      </c>
      <c r="B5420" s="85" t="s">
        <v>145</v>
      </c>
      <c r="C5420" s="85" t="s">
        <v>145</v>
      </c>
      <c r="D5420" s="85" t="s">
        <v>12015</v>
      </c>
      <c r="E5420" s="85" t="s">
        <v>100</v>
      </c>
      <c r="F5420" s="85" t="s">
        <v>122</v>
      </c>
      <c r="G5420" s="85" t="s">
        <v>12016</v>
      </c>
      <c r="H5420" s="86" t="s">
        <v>118</v>
      </c>
      <c r="I5420" s="86">
        <v>45866</v>
      </c>
      <c r="J5420" s="87">
        <v>7786297.3300000001</v>
      </c>
    </row>
    <row r="5421" spans="1:10" ht="24" x14ac:dyDescent="0.3">
      <c r="A5421" s="84" t="s">
        <v>12017</v>
      </c>
      <c r="B5421" s="85" t="s">
        <v>145</v>
      </c>
      <c r="C5421" s="85" t="s">
        <v>145</v>
      </c>
      <c r="D5421" s="85" t="s">
        <v>12015</v>
      </c>
      <c r="E5421" s="85" t="s">
        <v>100</v>
      </c>
      <c r="F5421" s="85" t="s">
        <v>122</v>
      </c>
      <c r="G5421" s="85" t="s">
        <v>12016</v>
      </c>
      <c r="H5421" s="86" t="s">
        <v>118</v>
      </c>
      <c r="I5421" s="86">
        <v>45866</v>
      </c>
      <c r="J5421" s="87">
        <v>7786297.3300000001</v>
      </c>
    </row>
    <row r="5422" spans="1:10" x14ac:dyDescent="0.3">
      <c r="A5422" s="84" t="s">
        <v>12018</v>
      </c>
      <c r="B5422" s="85" t="s">
        <v>145</v>
      </c>
      <c r="C5422" s="85" t="s">
        <v>145</v>
      </c>
      <c r="D5422" s="85" t="s">
        <v>12019</v>
      </c>
      <c r="E5422" s="85" t="s">
        <v>100</v>
      </c>
      <c r="F5422" s="85" t="s">
        <v>162</v>
      </c>
      <c r="G5422" s="85" t="s">
        <v>4311</v>
      </c>
      <c r="H5422" s="86" t="s">
        <v>118</v>
      </c>
      <c r="I5422" s="86">
        <v>45877</v>
      </c>
      <c r="J5422" s="87">
        <v>12232215.670000002</v>
      </c>
    </row>
    <row r="5423" spans="1:10" ht="48" x14ac:dyDescent="0.3">
      <c r="A5423" s="84" t="s">
        <v>12020</v>
      </c>
      <c r="B5423" s="85" t="s">
        <v>145</v>
      </c>
      <c r="C5423" s="85" t="s">
        <v>145</v>
      </c>
      <c r="D5423" s="85" t="s">
        <v>12021</v>
      </c>
      <c r="E5423" s="85" t="s">
        <v>100</v>
      </c>
      <c r="F5423" s="85" t="s">
        <v>12022</v>
      </c>
      <c r="G5423" s="85" t="s">
        <v>100</v>
      </c>
      <c r="H5423" s="86" t="s">
        <v>118</v>
      </c>
      <c r="I5423" s="86">
        <v>45881</v>
      </c>
      <c r="J5423" s="87">
        <v>8739795</v>
      </c>
    </row>
    <row r="5424" spans="1:10" ht="48" x14ac:dyDescent="0.3">
      <c r="A5424" s="84" t="s">
        <v>12023</v>
      </c>
      <c r="B5424" s="85" t="s">
        <v>145</v>
      </c>
      <c r="C5424" s="85" t="s">
        <v>145</v>
      </c>
      <c r="D5424" s="85" t="s">
        <v>12024</v>
      </c>
      <c r="E5424" s="85" t="s">
        <v>100</v>
      </c>
      <c r="F5424" s="85" t="s">
        <v>12025</v>
      </c>
      <c r="G5424" s="85" t="s">
        <v>100</v>
      </c>
      <c r="H5424" s="86" t="s">
        <v>118</v>
      </c>
      <c r="I5424" s="86">
        <v>45881</v>
      </c>
      <c r="J5424" s="87">
        <v>3276703</v>
      </c>
    </row>
    <row r="5425" spans="1:10" ht="48" x14ac:dyDescent="0.3">
      <c r="A5425" s="84" t="s">
        <v>12026</v>
      </c>
      <c r="B5425" s="85" t="s">
        <v>145</v>
      </c>
      <c r="C5425" s="85" t="s">
        <v>145</v>
      </c>
      <c r="D5425" s="85" t="s">
        <v>12027</v>
      </c>
      <c r="E5425" s="85" t="s">
        <v>100</v>
      </c>
      <c r="F5425" s="85" t="s">
        <v>12028</v>
      </c>
      <c r="G5425" s="85" t="s">
        <v>100</v>
      </c>
      <c r="H5425" s="86" t="s">
        <v>118</v>
      </c>
      <c r="I5425" s="86">
        <v>45881</v>
      </c>
      <c r="J5425" s="87">
        <v>6687573.0899999999</v>
      </c>
    </row>
    <row r="5426" spans="1:10" ht="36" x14ac:dyDescent="0.3">
      <c r="A5426" s="84" t="s">
        <v>12029</v>
      </c>
      <c r="B5426" s="85" t="s">
        <v>145</v>
      </c>
      <c r="C5426" s="85" t="s">
        <v>145</v>
      </c>
      <c r="D5426" s="85" t="s">
        <v>12030</v>
      </c>
      <c r="E5426" s="85" t="s">
        <v>100</v>
      </c>
      <c r="F5426" s="85" t="s">
        <v>12031</v>
      </c>
      <c r="G5426" s="85" t="s">
        <v>100</v>
      </c>
      <c r="H5426" s="86" t="s">
        <v>118</v>
      </c>
      <c r="I5426" s="86">
        <v>45881</v>
      </c>
      <c r="J5426" s="87">
        <v>4329512.5</v>
      </c>
    </row>
    <row r="5427" spans="1:10" ht="36" x14ac:dyDescent="0.3">
      <c r="A5427" s="84" t="s">
        <v>12032</v>
      </c>
      <c r="B5427" s="85" t="s">
        <v>145</v>
      </c>
      <c r="C5427" s="85" t="s">
        <v>145</v>
      </c>
      <c r="D5427" s="85" t="s">
        <v>12033</v>
      </c>
      <c r="E5427" s="85" t="s">
        <v>100</v>
      </c>
      <c r="F5427" s="85" t="s">
        <v>12034</v>
      </c>
      <c r="G5427" s="85" t="s">
        <v>100</v>
      </c>
      <c r="H5427" s="86" t="s">
        <v>118</v>
      </c>
      <c r="I5427" s="86">
        <v>45881</v>
      </c>
      <c r="J5427" s="87">
        <v>786578.82000000007</v>
      </c>
    </row>
    <row r="5428" spans="1:10" ht="24" x14ac:dyDescent="0.3">
      <c r="A5428" s="84" t="s">
        <v>12035</v>
      </c>
      <c r="B5428" s="85" t="s">
        <v>145</v>
      </c>
      <c r="C5428" s="85" t="s">
        <v>145</v>
      </c>
      <c r="D5428" s="85" t="s">
        <v>12036</v>
      </c>
      <c r="E5428" s="85" t="s">
        <v>100</v>
      </c>
      <c r="F5428" s="85" t="s">
        <v>709</v>
      </c>
      <c r="G5428" s="85" t="s">
        <v>12037</v>
      </c>
      <c r="H5428" s="86" t="s">
        <v>118</v>
      </c>
      <c r="I5428" s="86">
        <v>45882</v>
      </c>
      <c r="J5428" s="87">
        <v>7672012.0399999991</v>
      </c>
    </row>
    <row r="5429" spans="1:10" ht="24" x14ac:dyDescent="0.3">
      <c r="A5429" s="84" t="s">
        <v>12038</v>
      </c>
      <c r="B5429" s="85" t="s">
        <v>145</v>
      </c>
      <c r="C5429" s="85" t="s">
        <v>145</v>
      </c>
      <c r="D5429" s="85" t="s">
        <v>12039</v>
      </c>
      <c r="E5429" s="85" t="s">
        <v>100</v>
      </c>
      <c r="F5429" s="85" t="s">
        <v>162</v>
      </c>
      <c r="G5429" s="85" t="s">
        <v>4311</v>
      </c>
      <c r="H5429" s="86" t="s">
        <v>118</v>
      </c>
      <c r="I5429" s="86">
        <v>45884</v>
      </c>
      <c r="J5429" s="87">
        <v>8494057.8599999994</v>
      </c>
    </row>
    <row r="5430" spans="1:10" ht="24" x14ac:dyDescent="0.3">
      <c r="A5430" s="84" t="s">
        <v>12040</v>
      </c>
      <c r="B5430" s="85" t="s">
        <v>145</v>
      </c>
      <c r="C5430" s="85" t="s">
        <v>145</v>
      </c>
      <c r="D5430" s="85" t="s">
        <v>12041</v>
      </c>
      <c r="E5430" s="85" t="s">
        <v>100</v>
      </c>
      <c r="F5430" s="85" t="s">
        <v>100</v>
      </c>
      <c r="G5430" s="85" t="s">
        <v>100</v>
      </c>
      <c r="H5430" s="86" t="s">
        <v>118</v>
      </c>
      <c r="I5430" s="86">
        <v>45825</v>
      </c>
      <c r="J5430" s="87">
        <v>9567540</v>
      </c>
    </row>
    <row r="5431" spans="1:10" ht="24" x14ac:dyDescent="0.3">
      <c r="A5431" s="84" t="s">
        <v>12042</v>
      </c>
      <c r="B5431" s="85" t="s">
        <v>145</v>
      </c>
      <c r="C5431" s="85" t="s">
        <v>145</v>
      </c>
      <c r="D5431" s="85" t="s">
        <v>12043</v>
      </c>
      <c r="E5431" s="85" t="s">
        <v>100</v>
      </c>
      <c r="F5431" s="85" t="s">
        <v>130</v>
      </c>
      <c r="G5431" s="85" t="s">
        <v>1754</v>
      </c>
      <c r="H5431" s="86" t="s">
        <v>118</v>
      </c>
      <c r="I5431" s="86">
        <v>45895</v>
      </c>
      <c r="J5431" s="87">
        <v>14727233.399999999</v>
      </c>
    </row>
    <row r="5432" spans="1:10" x14ac:dyDescent="0.3">
      <c r="A5432" s="84" t="s">
        <v>12044</v>
      </c>
      <c r="B5432" s="85" t="s">
        <v>145</v>
      </c>
      <c r="C5432" s="85" t="s">
        <v>145</v>
      </c>
      <c r="D5432" s="85" t="s">
        <v>12045</v>
      </c>
      <c r="E5432" s="85" t="s">
        <v>100</v>
      </c>
      <c r="F5432" s="85" t="s">
        <v>100</v>
      </c>
      <c r="G5432" s="85" t="s">
        <v>100</v>
      </c>
      <c r="H5432" s="86" t="s">
        <v>118</v>
      </c>
      <c r="I5432" s="86">
        <v>45866</v>
      </c>
      <c r="J5432" s="87">
        <v>6919620</v>
      </c>
    </row>
    <row r="5433" spans="1:10" ht="36" x14ac:dyDescent="0.3">
      <c r="A5433" s="84" t="s">
        <v>12046</v>
      </c>
      <c r="B5433" s="85" t="s">
        <v>145</v>
      </c>
      <c r="C5433" s="85" t="s">
        <v>145</v>
      </c>
      <c r="D5433" s="85" t="s">
        <v>12047</v>
      </c>
      <c r="E5433" s="85" t="s">
        <v>100</v>
      </c>
      <c r="F5433" s="85" t="s">
        <v>135</v>
      </c>
      <c r="G5433" s="85" t="s">
        <v>136</v>
      </c>
      <c r="H5433" s="86" t="s">
        <v>118</v>
      </c>
      <c r="I5433" s="86">
        <v>45901</v>
      </c>
      <c r="J5433" s="87">
        <v>8999650.4900000002</v>
      </c>
    </row>
    <row r="5434" spans="1:10" ht="36" x14ac:dyDescent="0.3">
      <c r="A5434" s="84" t="s">
        <v>12048</v>
      </c>
      <c r="B5434" s="85" t="s">
        <v>145</v>
      </c>
      <c r="C5434" s="85" t="s">
        <v>145</v>
      </c>
      <c r="D5434" s="85" t="s">
        <v>12049</v>
      </c>
      <c r="E5434" s="85" t="s">
        <v>100</v>
      </c>
      <c r="F5434" s="85" t="s">
        <v>853</v>
      </c>
      <c r="G5434" s="85" t="s">
        <v>4867</v>
      </c>
      <c r="H5434" s="86" t="s">
        <v>118</v>
      </c>
      <c r="I5434" s="86">
        <v>45904</v>
      </c>
      <c r="J5434" s="87">
        <v>4659783.4100000011</v>
      </c>
    </row>
    <row r="5435" spans="1:10" ht="24" x14ac:dyDescent="0.3">
      <c r="A5435" s="84" t="s">
        <v>12050</v>
      </c>
      <c r="B5435" s="85" t="s">
        <v>145</v>
      </c>
      <c r="C5435" s="85" t="s">
        <v>145</v>
      </c>
      <c r="D5435" s="85" t="s">
        <v>12051</v>
      </c>
      <c r="E5435" s="85" t="s">
        <v>100</v>
      </c>
      <c r="F5435" s="85" t="s">
        <v>100</v>
      </c>
      <c r="G5435" s="85" t="s">
        <v>100</v>
      </c>
      <c r="H5435" s="86" t="s">
        <v>118</v>
      </c>
      <c r="I5435" s="86">
        <v>45602</v>
      </c>
      <c r="J5435" s="87">
        <v>2259443.25</v>
      </c>
    </row>
    <row r="5436" spans="1:10" ht="24" x14ac:dyDescent="0.3">
      <c r="A5436" s="84" t="s">
        <v>12052</v>
      </c>
      <c r="B5436" s="85" t="s">
        <v>145</v>
      </c>
      <c r="C5436" s="85" t="s">
        <v>145</v>
      </c>
      <c r="D5436" s="85" t="s">
        <v>12053</v>
      </c>
      <c r="E5436" s="85" t="s">
        <v>100</v>
      </c>
      <c r="F5436" s="85" t="s">
        <v>100</v>
      </c>
      <c r="G5436" s="85" t="s">
        <v>100</v>
      </c>
      <c r="H5436" s="86" t="s">
        <v>118</v>
      </c>
      <c r="I5436" s="86">
        <v>45544</v>
      </c>
      <c r="J5436" s="87">
        <v>1129110</v>
      </c>
    </row>
    <row r="5437" spans="1:10" ht="24" x14ac:dyDescent="0.3">
      <c r="A5437" s="84" t="s">
        <v>12054</v>
      </c>
      <c r="B5437" s="85" t="s">
        <v>145</v>
      </c>
      <c r="C5437" s="85" t="s">
        <v>145</v>
      </c>
      <c r="D5437" s="85" t="s">
        <v>12055</v>
      </c>
      <c r="E5437" s="85" t="s">
        <v>100</v>
      </c>
      <c r="F5437" s="85" t="s">
        <v>100</v>
      </c>
      <c r="G5437" s="85" t="s">
        <v>100</v>
      </c>
      <c r="H5437" s="86" t="s">
        <v>118</v>
      </c>
      <c r="I5437" s="86">
        <v>45847</v>
      </c>
      <c r="J5437" s="87">
        <v>1052120</v>
      </c>
    </row>
    <row r="5438" spans="1:10" ht="24" x14ac:dyDescent="0.3">
      <c r="A5438" s="84" t="s">
        <v>12056</v>
      </c>
      <c r="B5438" s="85" t="s">
        <v>145</v>
      </c>
      <c r="C5438" s="85" t="s">
        <v>145</v>
      </c>
      <c r="D5438" s="85" t="s">
        <v>12057</v>
      </c>
      <c r="E5438" s="85" t="s">
        <v>100</v>
      </c>
      <c r="F5438" s="85" t="s">
        <v>130</v>
      </c>
      <c r="G5438" s="85" t="s">
        <v>12058</v>
      </c>
      <c r="H5438" s="86" t="s">
        <v>118</v>
      </c>
      <c r="I5438" s="86">
        <v>45911</v>
      </c>
      <c r="J5438" s="87">
        <v>3841317.5200000005</v>
      </c>
    </row>
    <row r="5439" spans="1:10" ht="36" x14ac:dyDescent="0.3">
      <c r="A5439" s="84" t="s">
        <v>12059</v>
      </c>
      <c r="B5439" s="85" t="s">
        <v>145</v>
      </c>
      <c r="C5439" s="85" t="s">
        <v>145</v>
      </c>
      <c r="D5439" s="85" t="s">
        <v>12060</v>
      </c>
      <c r="E5439" s="85" t="s">
        <v>100</v>
      </c>
      <c r="F5439" s="85" t="s">
        <v>2132</v>
      </c>
      <c r="G5439" s="85" t="s">
        <v>2302</v>
      </c>
      <c r="H5439" s="86" t="s">
        <v>118</v>
      </c>
      <c r="I5439" s="86">
        <v>45924</v>
      </c>
      <c r="J5439" s="87">
        <v>8200666.3199999994</v>
      </c>
    </row>
    <row r="5440" spans="1:10" ht="24" x14ac:dyDescent="0.3">
      <c r="A5440" s="84" t="s">
        <v>12061</v>
      </c>
      <c r="B5440" s="85" t="s">
        <v>188</v>
      </c>
      <c r="C5440" s="85" t="s">
        <v>188</v>
      </c>
      <c r="D5440" s="85" t="s">
        <v>12062</v>
      </c>
      <c r="E5440" s="85" t="s">
        <v>100</v>
      </c>
      <c r="F5440" s="85" t="s">
        <v>5797</v>
      </c>
      <c r="G5440" s="85" t="s">
        <v>5798</v>
      </c>
      <c r="H5440" s="86" t="s">
        <v>118</v>
      </c>
      <c r="I5440" s="86">
        <v>45925</v>
      </c>
      <c r="J5440" s="87">
        <v>6272548.46</v>
      </c>
    </row>
    <row r="5441" spans="1:10" ht="36" x14ac:dyDescent="0.3">
      <c r="A5441" s="84" t="s">
        <v>12063</v>
      </c>
      <c r="B5441" s="85" t="s">
        <v>145</v>
      </c>
      <c r="C5441" s="85" t="s">
        <v>145</v>
      </c>
      <c r="D5441" s="85" t="s">
        <v>12064</v>
      </c>
      <c r="E5441" s="85" t="s">
        <v>100</v>
      </c>
      <c r="F5441" s="85" t="s">
        <v>122</v>
      </c>
      <c r="G5441" s="85" t="s">
        <v>478</v>
      </c>
      <c r="H5441" s="86" t="s">
        <v>118</v>
      </c>
      <c r="I5441" s="86">
        <v>45925</v>
      </c>
      <c r="J5441" s="87">
        <v>4978068.6300000008</v>
      </c>
    </row>
    <row r="5442" spans="1:10" x14ac:dyDescent="0.3">
      <c r="A5442" s="84" t="s">
        <v>12065</v>
      </c>
      <c r="B5442" s="85" t="s">
        <v>145</v>
      </c>
      <c r="C5442" s="85" t="s">
        <v>145</v>
      </c>
      <c r="D5442" s="85" t="s">
        <v>12066</v>
      </c>
      <c r="E5442" s="85" t="s">
        <v>100</v>
      </c>
      <c r="F5442" s="85" t="s">
        <v>162</v>
      </c>
      <c r="G5442" s="85" t="s">
        <v>1906</v>
      </c>
      <c r="H5442" s="86" t="s">
        <v>118</v>
      </c>
      <c r="I5442" s="86">
        <v>45926</v>
      </c>
      <c r="J5442" s="87">
        <v>14583299.379999999</v>
      </c>
    </row>
    <row r="5443" spans="1:10" x14ac:dyDescent="0.3">
      <c r="A5443" s="84" t="s">
        <v>12067</v>
      </c>
      <c r="B5443" s="85" t="s">
        <v>145</v>
      </c>
      <c r="C5443" s="85" t="s">
        <v>145</v>
      </c>
      <c r="D5443" s="85" t="s">
        <v>12068</v>
      </c>
      <c r="E5443" s="85" t="s">
        <v>100</v>
      </c>
      <c r="F5443" s="85" t="s">
        <v>100</v>
      </c>
      <c r="G5443" s="85" t="s">
        <v>100</v>
      </c>
      <c r="H5443" s="86" t="s">
        <v>118</v>
      </c>
      <c r="I5443" s="86">
        <v>45926</v>
      </c>
      <c r="J5443" s="87">
        <v>11106840</v>
      </c>
    </row>
    <row r="5444" spans="1:10" ht="24" x14ac:dyDescent="0.3">
      <c r="A5444" s="84" t="s">
        <v>12069</v>
      </c>
      <c r="B5444" s="85" t="s">
        <v>1088</v>
      </c>
      <c r="C5444" s="85" t="s">
        <v>145</v>
      </c>
      <c r="D5444" s="85" t="s">
        <v>12070</v>
      </c>
      <c r="E5444" s="85" t="s">
        <v>100</v>
      </c>
      <c r="F5444" s="85" t="s">
        <v>135</v>
      </c>
      <c r="G5444" s="85" t="s">
        <v>136</v>
      </c>
      <c r="H5444" s="86" t="s">
        <v>118</v>
      </c>
      <c r="I5444" s="86">
        <v>45937</v>
      </c>
      <c r="J5444" s="87">
        <v>3153575.96</v>
      </c>
    </row>
    <row r="5445" spans="1:10" x14ac:dyDescent="0.3">
      <c r="A5445" s="84" t="s">
        <v>12071</v>
      </c>
      <c r="B5445" s="85" t="s">
        <v>145</v>
      </c>
      <c r="C5445" s="85" t="s">
        <v>145</v>
      </c>
      <c r="D5445" s="85" t="s">
        <v>12072</v>
      </c>
      <c r="E5445" s="85" t="s">
        <v>100</v>
      </c>
      <c r="F5445" s="85" t="s">
        <v>100</v>
      </c>
      <c r="G5445" s="85" t="s">
        <v>100</v>
      </c>
      <c r="H5445" s="86" t="s">
        <v>118</v>
      </c>
      <c r="I5445" s="86">
        <v>45603</v>
      </c>
      <c r="J5445" s="87">
        <v>4121876</v>
      </c>
    </row>
    <row r="5446" spans="1:10" ht="24" x14ac:dyDescent="0.3">
      <c r="A5446" s="84" t="s">
        <v>12073</v>
      </c>
      <c r="B5446" s="85" t="s">
        <v>145</v>
      </c>
      <c r="C5446" s="85" t="s">
        <v>145</v>
      </c>
      <c r="D5446" s="85" t="s">
        <v>12074</v>
      </c>
      <c r="E5446" s="85" t="s">
        <v>100</v>
      </c>
      <c r="F5446" s="85" t="s">
        <v>147</v>
      </c>
      <c r="G5446" s="85" t="s">
        <v>2189</v>
      </c>
      <c r="H5446" s="86" t="s">
        <v>118</v>
      </c>
      <c r="I5446" s="86">
        <v>45940</v>
      </c>
      <c r="J5446" s="87">
        <v>8183503.25</v>
      </c>
    </row>
    <row r="5447" spans="1:10" ht="24" x14ac:dyDescent="0.3">
      <c r="A5447" s="84" t="s">
        <v>12075</v>
      </c>
      <c r="B5447" s="85" t="s">
        <v>145</v>
      </c>
      <c r="C5447" s="85" t="s">
        <v>145</v>
      </c>
      <c r="D5447" s="85" t="s">
        <v>12076</v>
      </c>
      <c r="E5447" s="85" t="s">
        <v>100</v>
      </c>
      <c r="F5447" s="85" t="s">
        <v>100</v>
      </c>
      <c r="G5447" s="85" t="s">
        <v>100</v>
      </c>
      <c r="H5447" s="86" t="s">
        <v>118</v>
      </c>
      <c r="I5447" s="86">
        <v>45609</v>
      </c>
      <c r="J5447" s="87">
        <v>2303865.9</v>
      </c>
    </row>
    <row r="5448" spans="1:10" x14ac:dyDescent="0.3">
      <c r="A5448" s="84" t="s">
        <v>12077</v>
      </c>
      <c r="B5448" s="85" t="s">
        <v>145</v>
      </c>
      <c r="C5448" s="85" t="s">
        <v>145</v>
      </c>
      <c r="D5448" s="85" t="s">
        <v>12078</v>
      </c>
      <c r="E5448" s="85" t="s">
        <v>100</v>
      </c>
      <c r="F5448" s="85" t="s">
        <v>100</v>
      </c>
      <c r="G5448" s="85" t="s">
        <v>100</v>
      </c>
      <c r="H5448" s="86" t="s">
        <v>118</v>
      </c>
      <c r="I5448" s="86">
        <v>46007</v>
      </c>
      <c r="J5448" s="87">
        <v>2801737</v>
      </c>
    </row>
    <row r="5449" spans="1:10" x14ac:dyDescent="0.3">
      <c r="A5449" s="84" t="s">
        <v>12079</v>
      </c>
      <c r="B5449" s="85" t="s">
        <v>145</v>
      </c>
      <c r="C5449" s="85" t="s">
        <v>145</v>
      </c>
      <c r="D5449" s="85" t="s">
        <v>12080</v>
      </c>
      <c r="E5449" s="85" t="s">
        <v>100</v>
      </c>
      <c r="F5449" s="85" t="s">
        <v>100</v>
      </c>
      <c r="G5449" s="85" t="s">
        <v>100</v>
      </c>
      <c r="H5449" s="86" t="s">
        <v>118</v>
      </c>
      <c r="I5449" s="86">
        <v>45825</v>
      </c>
      <c r="J5449" s="87">
        <v>1113000</v>
      </c>
    </row>
    <row r="5450" spans="1:10" x14ac:dyDescent="0.3">
      <c r="A5450" s="84" t="s">
        <v>12081</v>
      </c>
      <c r="B5450" s="85" t="s">
        <v>145</v>
      </c>
      <c r="C5450" s="85" t="s">
        <v>145</v>
      </c>
      <c r="D5450" s="85" t="s">
        <v>12082</v>
      </c>
      <c r="E5450" s="85" t="s">
        <v>100</v>
      </c>
      <c r="F5450" s="85" t="s">
        <v>100</v>
      </c>
      <c r="G5450" s="85" t="s">
        <v>100</v>
      </c>
      <c r="H5450" s="86" t="s">
        <v>118</v>
      </c>
      <c r="I5450" s="86">
        <v>45615</v>
      </c>
      <c r="J5450" s="87">
        <v>3253160</v>
      </c>
    </row>
    <row r="5451" spans="1:10" ht="48" x14ac:dyDescent="0.3">
      <c r="A5451" s="84" t="s">
        <v>12083</v>
      </c>
      <c r="B5451" s="85" t="s">
        <v>1088</v>
      </c>
      <c r="C5451" s="85" t="s">
        <v>145</v>
      </c>
      <c r="D5451" s="85" t="s">
        <v>12084</v>
      </c>
      <c r="E5451" s="85" t="s">
        <v>100</v>
      </c>
      <c r="F5451" s="85" t="s">
        <v>416</v>
      </c>
      <c r="G5451" s="85" t="s">
        <v>417</v>
      </c>
      <c r="H5451" s="86" t="s">
        <v>118</v>
      </c>
      <c r="I5451" s="86">
        <v>45951</v>
      </c>
      <c r="J5451" s="87">
        <v>28479077.139999997</v>
      </c>
    </row>
    <row r="5452" spans="1:10" ht="24" x14ac:dyDescent="0.3">
      <c r="A5452" s="84" t="s">
        <v>12085</v>
      </c>
      <c r="B5452" s="85" t="s">
        <v>145</v>
      </c>
      <c r="C5452" s="85" t="s">
        <v>145</v>
      </c>
      <c r="D5452" s="85" t="s">
        <v>12086</v>
      </c>
      <c r="E5452" s="85" t="s">
        <v>100</v>
      </c>
      <c r="F5452" s="85" t="s">
        <v>12087</v>
      </c>
      <c r="G5452" s="85" t="s">
        <v>12088</v>
      </c>
      <c r="H5452" s="86" t="s">
        <v>118</v>
      </c>
      <c r="I5452" s="86">
        <v>45952</v>
      </c>
      <c r="J5452" s="87">
        <v>9734928.7599999998</v>
      </c>
    </row>
    <row r="5453" spans="1:10" ht="24" x14ac:dyDescent="0.3">
      <c r="A5453" s="84" t="s">
        <v>12089</v>
      </c>
      <c r="B5453" s="85" t="s">
        <v>145</v>
      </c>
      <c r="C5453" s="85" t="s">
        <v>145</v>
      </c>
      <c r="D5453" s="85" t="s">
        <v>12090</v>
      </c>
      <c r="E5453" s="85" t="s">
        <v>100</v>
      </c>
      <c r="F5453" s="85" t="s">
        <v>10235</v>
      </c>
      <c r="G5453" s="85" t="s">
        <v>10236</v>
      </c>
      <c r="H5453" s="86" t="s">
        <v>118</v>
      </c>
      <c r="I5453" s="86">
        <v>45954</v>
      </c>
      <c r="J5453" s="87">
        <v>13557669.16</v>
      </c>
    </row>
    <row r="5454" spans="1:10" ht="24" x14ac:dyDescent="0.3">
      <c r="A5454" s="84" t="s">
        <v>12091</v>
      </c>
      <c r="B5454" s="85" t="s">
        <v>145</v>
      </c>
      <c r="C5454" s="85" t="s">
        <v>145</v>
      </c>
      <c r="D5454" s="85" t="s">
        <v>12092</v>
      </c>
      <c r="E5454" s="85" t="s">
        <v>100</v>
      </c>
      <c r="F5454" s="85" t="s">
        <v>100</v>
      </c>
      <c r="G5454" s="85" t="s">
        <v>100</v>
      </c>
      <c r="H5454" s="86" t="s">
        <v>118</v>
      </c>
      <c r="I5454" s="86">
        <v>45772</v>
      </c>
      <c r="J5454" s="87">
        <v>1362341</v>
      </c>
    </row>
    <row r="5455" spans="1:10" ht="24" x14ac:dyDescent="0.3">
      <c r="A5455" s="84" t="s">
        <v>12093</v>
      </c>
      <c r="B5455" s="85" t="s">
        <v>145</v>
      </c>
      <c r="C5455" s="85" t="s">
        <v>145</v>
      </c>
      <c r="D5455" s="85" t="s">
        <v>12094</v>
      </c>
      <c r="E5455" s="85" t="s">
        <v>100</v>
      </c>
      <c r="F5455" s="85" t="s">
        <v>122</v>
      </c>
      <c r="G5455" s="85" t="s">
        <v>3499</v>
      </c>
      <c r="H5455" s="86" t="s">
        <v>118</v>
      </c>
      <c r="I5455" s="86">
        <v>45957</v>
      </c>
      <c r="J5455" s="87">
        <v>6704802.6100000003</v>
      </c>
    </row>
    <row r="5456" spans="1:10" ht="48" x14ac:dyDescent="0.3">
      <c r="A5456" s="84" t="s">
        <v>12095</v>
      </c>
      <c r="B5456" s="85" t="s">
        <v>1088</v>
      </c>
      <c r="C5456" s="85" t="s">
        <v>145</v>
      </c>
      <c r="D5456" s="85" t="s">
        <v>12096</v>
      </c>
      <c r="E5456" s="85" t="s">
        <v>100</v>
      </c>
      <c r="F5456" s="85" t="s">
        <v>218</v>
      </c>
      <c r="G5456" s="85" t="s">
        <v>1014</v>
      </c>
      <c r="H5456" s="86" t="s">
        <v>118</v>
      </c>
      <c r="I5456" s="86">
        <v>45959</v>
      </c>
      <c r="J5456" s="87">
        <v>32078751.989999998</v>
      </c>
    </row>
    <row r="5457" spans="1:10" ht="24" x14ac:dyDescent="0.3">
      <c r="A5457" s="84" t="s">
        <v>12097</v>
      </c>
      <c r="B5457" s="85" t="s">
        <v>145</v>
      </c>
      <c r="C5457" s="85" t="s">
        <v>145</v>
      </c>
      <c r="D5457" s="85" t="s">
        <v>12098</v>
      </c>
      <c r="E5457" s="85" t="s">
        <v>100</v>
      </c>
      <c r="F5457" s="85" t="s">
        <v>100</v>
      </c>
      <c r="G5457" s="85" t="s">
        <v>100</v>
      </c>
      <c r="H5457" s="86" t="s">
        <v>118</v>
      </c>
      <c r="I5457" s="86">
        <v>45656</v>
      </c>
      <c r="J5457" s="87">
        <v>10697792</v>
      </c>
    </row>
    <row r="5458" spans="1:10" ht="24" x14ac:dyDescent="0.3">
      <c r="A5458" s="84" t="s">
        <v>12099</v>
      </c>
      <c r="B5458" s="85" t="s">
        <v>145</v>
      </c>
      <c r="C5458" s="85" t="s">
        <v>145</v>
      </c>
      <c r="D5458" s="85" t="s">
        <v>12100</v>
      </c>
      <c r="E5458" s="85" t="s">
        <v>100</v>
      </c>
      <c r="F5458" s="85" t="s">
        <v>577</v>
      </c>
      <c r="G5458" s="85" t="s">
        <v>3092</v>
      </c>
      <c r="H5458" s="86" t="s">
        <v>118</v>
      </c>
      <c r="I5458" s="86">
        <v>45960</v>
      </c>
      <c r="J5458" s="87">
        <v>7359646.5099999988</v>
      </c>
    </row>
    <row r="5459" spans="1:10" ht="24" x14ac:dyDescent="0.3">
      <c r="A5459" s="84" t="s">
        <v>12101</v>
      </c>
      <c r="B5459" s="85" t="s">
        <v>145</v>
      </c>
      <c r="C5459" s="85" t="s">
        <v>145</v>
      </c>
      <c r="D5459" s="85" t="s">
        <v>12102</v>
      </c>
      <c r="E5459" s="85" t="s">
        <v>12103</v>
      </c>
      <c r="F5459" s="85" t="s">
        <v>577</v>
      </c>
      <c r="G5459" s="85" t="s">
        <v>12104</v>
      </c>
      <c r="H5459" s="86" t="s">
        <v>118</v>
      </c>
      <c r="I5459" s="86">
        <v>45961</v>
      </c>
      <c r="J5459" s="87">
        <v>5078415.540000001</v>
      </c>
    </row>
    <row r="5460" spans="1:10" ht="24" x14ac:dyDescent="0.3">
      <c r="A5460" s="84" t="s">
        <v>12105</v>
      </c>
      <c r="B5460" s="85" t="s">
        <v>145</v>
      </c>
      <c r="C5460" s="85" t="s">
        <v>145</v>
      </c>
      <c r="D5460" s="85" t="s">
        <v>12106</v>
      </c>
      <c r="E5460" s="85" t="s">
        <v>100</v>
      </c>
      <c r="F5460" s="85" t="s">
        <v>100</v>
      </c>
      <c r="G5460" s="85" t="s">
        <v>100</v>
      </c>
      <c r="H5460" s="86" t="s">
        <v>118</v>
      </c>
      <c r="I5460" s="86">
        <v>45630</v>
      </c>
      <c r="J5460" s="87">
        <v>3102567</v>
      </c>
    </row>
    <row r="5461" spans="1:10" ht="24" x14ac:dyDescent="0.3">
      <c r="A5461" s="84" t="s">
        <v>12107</v>
      </c>
      <c r="B5461" s="85" t="s">
        <v>145</v>
      </c>
      <c r="C5461" s="85" t="s">
        <v>145</v>
      </c>
      <c r="D5461" s="85" t="s">
        <v>12108</v>
      </c>
      <c r="E5461" s="85" t="s">
        <v>100</v>
      </c>
      <c r="F5461" s="85" t="s">
        <v>151</v>
      </c>
      <c r="G5461" s="85" t="s">
        <v>10958</v>
      </c>
      <c r="H5461" s="86" t="s">
        <v>118</v>
      </c>
      <c r="I5461" s="86">
        <v>45965</v>
      </c>
      <c r="J5461" s="87">
        <v>12074813.870000001</v>
      </c>
    </row>
    <row r="5462" spans="1:10" ht="24" x14ac:dyDescent="0.3">
      <c r="A5462" s="84" t="s">
        <v>12109</v>
      </c>
      <c r="B5462" s="85" t="s">
        <v>145</v>
      </c>
      <c r="C5462" s="85" t="s">
        <v>145</v>
      </c>
      <c r="D5462" s="85" t="s">
        <v>12110</v>
      </c>
      <c r="E5462" s="85" t="s">
        <v>100</v>
      </c>
      <c r="F5462" s="85" t="s">
        <v>100</v>
      </c>
      <c r="G5462" s="85" t="s">
        <v>100</v>
      </c>
      <c r="H5462" s="86" t="s">
        <v>118</v>
      </c>
      <c r="I5462" s="86">
        <v>45601</v>
      </c>
      <c r="J5462" s="87">
        <v>15986049.85</v>
      </c>
    </row>
    <row r="5463" spans="1:10" ht="24" x14ac:dyDescent="0.3">
      <c r="A5463" s="84" t="s">
        <v>12111</v>
      </c>
      <c r="B5463" s="85" t="s">
        <v>145</v>
      </c>
      <c r="C5463" s="85" t="s">
        <v>145</v>
      </c>
      <c r="D5463" s="85" t="s">
        <v>12112</v>
      </c>
      <c r="E5463" s="85" t="s">
        <v>100</v>
      </c>
      <c r="F5463" s="85" t="s">
        <v>10235</v>
      </c>
      <c r="G5463" s="85" t="s">
        <v>10236</v>
      </c>
      <c r="H5463" s="86" t="s">
        <v>118</v>
      </c>
      <c r="I5463" s="86">
        <v>45967</v>
      </c>
      <c r="J5463" s="87">
        <v>9720191.3699999973</v>
      </c>
    </row>
    <row r="5464" spans="1:10" ht="24" x14ac:dyDescent="0.3">
      <c r="A5464" s="84" t="s">
        <v>12113</v>
      </c>
      <c r="B5464" s="85" t="s">
        <v>145</v>
      </c>
      <c r="C5464" s="85" t="s">
        <v>145</v>
      </c>
      <c r="D5464" s="85" t="s">
        <v>12114</v>
      </c>
      <c r="E5464" s="85" t="s">
        <v>100</v>
      </c>
      <c r="F5464" s="85" t="s">
        <v>147</v>
      </c>
      <c r="G5464" s="85" t="s">
        <v>2189</v>
      </c>
      <c r="H5464" s="86" t="s">
        <v>118</v>
      </c>
      <c r="I5464" s="86">
        <v>45968</v>
      </c>
      <c r="J5464" s="87">
        <v>7772967.0499999998</v>
      </c>
    </row>
    <row r="5465" spans="1:10" x14ac:dyDescent="0.3">
      <c r="A5465" s="84" t="s">
        <v>12115</v>
      </c>
      <c r="B5465" s="85" t="s">
        <v>145</v>
      </c>
      <c r="C5465" s="85" t="s">
        <v>145</v>
      </c>
      <c r="D5465" s="85" t="s">
        <v>12116</v>
      </c>
      <c r="E5465" s="85" t="s">
        <v>100</v>
      </c>
      <c r="F5465" s="85" t="s">
        <v>122</v>
      </c>
      <c r="G5465" s="85" t="s">
        <v>1740</v>
      </c>
      <c r="H5465" s="86" t="s">
        <v>118</v>
      </c>
      <c r="I5465" s="86">
        <v>45971</v>
      </c>
      <c r="J5465" s="87">
        <v>7629941.3199999994</v>
      </c>
    </row>
    <row r="5466" spans="1:10" ht="24" x14ac:dyDescent="0.3">
      <c r="A5466" s="84" t="s">
        <v>12117</v>
      </c>
      <c r="B5466" s="85" t="s">
        <v>145</v>
      </c>
      <c r="C5466" s="85" t="s">
        <v>145</v>
      </c>
      <c r="D5466" s="85" t="s">
        <v>12118</v>
      </c>
      <c r="E5466" s="85" t="s">
        <v>100</v>
      </c>
      <c r="F5466" s="85" t="s">
        <v>12119</v>
      </c>
      <c r="G5466" s="85" t="s">
        <v>12120</v>
      </c>
      <c r="H5466" s="86" t="s">
        <v>118</v>
      </c>
      <c r="I5466" s="86">
        <v>45974</v>
      </c>
      <c r="J5466" s="87">
        <v>9363044.6499999985</v>
      </c>
    </row>
    <row r="5467" spans="1:10" ht="24" x14ac:dyDescent="0.3">
      <c r="A5467" s="84" t="s">
        <v>12121</v>
      </c>
      <c r="B5467" s="85" t="s">
        <v>145</v>
      </c>
      <c r="C5467" s="85" t="s">
        <v>145</v>
      </c>
      <c r="D5467" s="85" t="s">
        <v>12122</v>
      </c>
      <c r="E5467" s="85" t="s">
        <v>100</v>
      </c>
      <c r="F5467" s="85" t="s">
        <v>709</v>
      </c>
      <c r="G5467" s="85" t="s">
        <v>710</v>
      </c>
      <c r="H5467" s="86" t="s">
        <v>118</v>
      </c>
      <c r="I5467" s="86">
        <v>45975</v>
      </c>
      <c r="J5467" s="87">
        <v>7750906.0399999991</v>
      </c>
    </row>
    <row r="5468" spans="1:10" ht="48" x14ac:dyDescent="0.3">
      <c r="A5468" s="84" t="s">
        <v>12123</v>
      </c>
      <c r="B5468" s="85" t="s">
        <v>1088</v>
      </c>
      <c r="C5468" s="85" t="s">
        <v>145</v>
      </c>
      <c r="D5468" s="85" t="s">
        <v>12124</v>
      </c>
      <c r="E5468" s="85" t="s">
        <v>100</v>
      </c>
      <c r="F5468" s="85" t="s">
        <v>455</v>
      </c>
      <c r="G5468" s="85" t="s">
        <v>456</v>
      </c>
      <c r="H5468" s="86" t="s">
        <v>118</v>
      </c>
      <c r="I5468" s="86">
        <v>45975</v>
      </c>
      <c r="J5468" s="87">
        <v>17335082.489999991</v>
      </c>
    </row>
    <row r="5469" spans="1:10" ht="24" x14ac:dyDescent="0.3">
      <c r="A5469" s="84" t="s">
        <v>12125</v>
      </c>
      <c r="B5469" s="85" t="s">
        <v>145</v>
      </c>
      <c r="C5469" s="85" t="s">
        <v>145</v>
      </c>
      <c r="D5469" s="85" t="s">
        <v>12126</v>
      </c>
      <c r="E5469" s="85" t="s">
        <v>100</v>
      </c>
      <c r="F5469" s="85" t="s">
        <v>100</v>
      </c>
      <c r="G5469" s="85" t="s">
        <v>100</v>
      </c>
      <c r="H5469" s="86" t="s">
        <v>118</v>
      </c>
      <c r="I5469" s="86">
        <v>45642</v>
      </c>
      <c r="J5469" s="87">
        <v>4308950</v>
      </c>
    </row>
    <row r="5470" spans="1:10" x14ac:dyDescent="0.3">
      <c r="A5470" s="84" t="s">
        <v>12127</v>
      </c>
      <c r="B5470" s="85" t="s">
        <v>145</v>
      </c>
      <c r="C5470" s="85" t="s">
        <v>145</v>
      </c>
      <c r="D5470" s="85" t="s">
        <v>12128</v>
      </c>
      <c r="E5470" s="85" t="s">
        <v>100</v>
      </c>
      <c r="F5470" s="85" t="s">
        <v>100</v>
      </c>
      <c r="G5470" s="85" t="s">
        <v>100</v>
      </c>
      <c r="H5470" s="86" t="s">
        <v>118</v>
      </c>
      <c r="I5470" s="86">
        <v>45643</v>
      </c>
      <c r="J5470" s="87">
        <v>5266722</v>
      </c>
    </row>
    <row r="5471" spans="1:10" ht="24" x14ac:dyDescent="0.3">
      <c r="A5471" s="84" t="s">
        <v>12129</v>
      </c>
      <c r="B5471" s="85" t="s">
        <v>145</v>
      </c>
      <c r="C5471" s="85" t="s">
        <v>145</v>
      </c>
      <c r="D5471" s="85" t="s">
        <v>12130</v>
      </c>
      <c r="E5471" s="85" t="s">
        <v>100</v>
      </c>
      <c r="F5471" s="85" t="s">
        <v>130</v>
      </c>
      <c r="G5471" s="85" t="s">
        <v>2971</v>
      </c>
      <c r="H5471" s="86" t="s">
        <v>118</v>
      </c>
      <c r="I5471" s="86">
        <v>45978</v>
      </c>
      <c r="J5471" s="87">
        <v>11990652.719999999</v>
      </c>
    </row>
    <row r="5472" spans="1:10" ht="24" x14ac:dyDescent="0.3">
      <c r="A5472" s="84" t="s">
        <v>12131</v>
      </c>
      <c r="B5472" s="85" t="s">
        <v>145</v>
      </c>
      <c r="C5472" s="85" t="s">
        <v>145</v>
      </c>
      <c r="D5472" s="85" t="s">
        <v>12132</v>
      </c>
      <c r="E5472" s="85" t="s">
        <v>100</v>
      </c>
      <c r="F5472" s="85" t="s">
        <v>147</v>
      </c>
      <c r="G5472" s="85" t="s">
        <v>9612</v>
      </c>
      <c r="H5472" s="86" t="s">
        <v>118</v>
      </c>
      <c r="I5472" s="86">
        <v>46055</v>
      </c>
      <c r="J5472" s="87">
        <v>8073995.0299999984</v>
      </c>
    </row>
    <row r="5473" spans="1:10" ht="24" x14ac:dyDescent="0.3">
      <c r="A5473" s="84" t="s">
        <v>12133</v>
      </c>
      <c r="B5473" s="85" t="s">
        <v>145</v>
      </c>
      <c r="C5473" s="85" t="s">
        <v>145</v>
      </c>
      <c r="D5473" s="85" t="s">
        <v>12134</v>
      </c>
      <c r="E5473" s="85" t="s">
        <v>100</v>
      </c>
      <c r="F5473" s="85" t="s">
        <v>100</v>
      </c>
      <c r="G5473" s="85" t="s">
        <v>100</v>
      </c>
      <c r="H5473" s="86" t="s">
        <v>118</v>
      </c>
      <c r="I5473" s="86">
        <v>45617</v>
      </c>
      <c r="J5473" s="87">
        <v>16045260</v>
      </c>
    </row>
    <row r="5474" spans="1:10" ht="36" x14ac:dyDescent="0.3">
      <c r="A5474" s="84" t="s">
        <v>12135</v>
      </c>
      <c r="B5474" s="85" t="s">
        <v>188</v>
      </c>
      <c r="C5474" s="85" t="s">
        <v>188</v>
      </c>
      <c r="D5474" s="85" t="s">
        <v>12136</v>
      </c>
      <c r="E5474" s="85" t="s">
        <v>100</v>
      </c>
      <c r="F5474" s="85" t="s">
        <v>122</v>
      </c>
      <c r="G5474" s="85" t="s">
        <v>583</v>
      </c>
      <c r="H5474" s="86" t="s">
        <v>118</v>
      </c>
      <c r="I5474" s="86">
        <v>45982</v>
      </c>
      <c r="J5474" s="87">
        <v>11133678.550000003</v>
      </c>
    </row>
    <row r="5475" spans="1:10" x14ac:dyDescent="0.3">
      <c r="A5475" s="84" t="s">
        <v>12137</v>
      </c>
      <c r="B5475" s="85" t="s">
        <v>145</v>
      </c>
      <c r="C5475" s="85" t="s">
        <v>145</v>
      </c>
      <c r="D5475" s="85" t="s">
        <v>12138</v>
      </c>
      <c r="E5475" s="85" t="s">
        <v>100</v>
      </c>
      <c r="F5475" s="85" t="s">
        <v>492</v>
      </c>
      <c r="G5475" s="85" t="s">
        <v>9544</v>
      </c>
      <c r="H5475" s="86" t="s">
        <v>118</v>
      </c>
      <c r="I5475" s="86">
        <v>45982</v>
      </c>
      <c r="J5475" s="87">
        <v>7999999.9999999991</v>
      </c>
    </row>
    <row r="5476" spans="1:10" ht="24" x14ac:dyDescent="0.3">
      <c r="A5476" s="84" t="s">
        <v>12139</v>
      </c>
      <c r="B5476" s="85" t="s">
        <v>145</v>
      </c>
      <c r="C5476" s="85" t="s">
        <v>145</v>
      </c>
      <c r="D5476" s="85" t="s">
        <v>12140</v>
      </c>
      <c r="E5476" s="85" t="s">
        <v>100</v>
      </c>
      <c r="F5476" s="85" t="s">
        <v>100</v>
      </c>
      <c r="G5476" s="85" t="s">
        <v>100</v>
      </c>
      <c r="H5476" s="86" t="s">
        <v>118</v>
      </c>
      <c r="I5476" s="86">
        <v>45922</v>
      </c>
      <c r="J5476" s="87">
        <v>3087363</v>
      </c>
    </row>
    <row r="5477" spans="1:10" ht="24" x14ac:dyDescent="0.3">
      <c r="A5477" s="84" t="s">
        <v>12141</v>
      </c>
      <c r="B5477" s="85" t="s">
        <v>145</v>
      </c>
      <c r="C5477" s="85" t="s">
        <v>145</v>
      </c>
      <c r="D5477" s="85" t="s">
        <v>12142</v>
      </c>
      <c r="E5477" s="85" t="s">
        <v>100</v>
      </c>
      <c r="F5477" s="85" t="s">
        <v>100</v>
      </c>
      <c r="G5477" s="85" t="s">
        <v>100</v>
      </c>
      <c r="H5477" s="86" t="s">
        <v>118</v>
      </c>
      <c r="I5477" s="86">
        <v>45954</v>
      </c>
      <c r="J5477" s="87">
        <v>5955820</v>
      </c>
    </row>
    <row r="5478" spans="1:10" ht="108" x14ac:dyDescent="0.3">
      <c r="A5478" s="84" t="s">
        <v>12143</v>
      </c>
      <c r="B5478" s="85" t="s">
        <v>145</v>
      </c>
      <c r="C5478" s="85" t="s">
        <v>145</v>
      </c>
      <c r="D5478" s="85" t="s">
        <v>12144</v>
      </c>
      <c r="E5478" s="85" t="s">
        <v>12145</v>
      </c>
      <c r="F5478" s="85" t="s">
        <v>130</v>
      </c>
      <c r="G5478" s="85" t="s">
        <v>12146</v>
      </c>
      <c r="H5478" s="86" t="s">
        <v>118</v>
      </c>
      <c r="I5478" s="86">
        <v>45925</v>
      </c>
      <c r="J5478" s="87">
        <v>14417862.219999995</v>
      </c>
    </row>
    <row r="5479" spans="1:10" ht="24" x14ac:dyDescent="0.3">
      <c r="A5479" s="84" t="s">
        <v>12147</v>
      </c>
      <c r="B5479" s="85" t="s">
        <v>145</v>
      </c>
      <c r="C5479" s="85" t="s">
        <v>145</v>
      </c>
      <c r="D5479" s="85" t="s">
        <v>12148</v>
      </c>
      <c r="E5479" s="85" t="s">
        <v>100</v>
      </c>
      <c r="F5479" s="85" t="s">
        <v>100</v>
      </c>
      <c r="G5479" s="85" t="s">
        <v>100</v>
      </c>
      <c r="H5479" s="86" t="s">
        <v>118</v>
      </c>
      <c r="I5479" s="86">
        <v>46017</v>
      </c>
      <c r="J5479" s="87">
        <v>1318080</v>
      </c>
    </row>
    <row r="5480" spans="1:10" x14ac:dyDescent="0.3">
      <c r="A5480" s="84" t="s">
        <v>12149</v>
      </c>
      <c r="B5480" s="85" t="s">
        <v>145</v>
      </c>
      <c r="C5480" s="85" t="s">
        <v>145</v>
      </c>
      <c r="D5480" s="85" t="s">
        <v>12150</v>
      </c>
      <c r="E5480" s="85" t="s">
        <v>100</v>
      </c>
      <c r="F5480" s="85" t="s">
        <v>100</v>
      </c>
      <c r="G5480" s="85" t="s">
        <v>100</v>
      </c>
      <c r="H5480" s="86" t="s">
        <v>118</v>
      </c>
      <c r="I5480" s="86">
        <v>45653</v>
      </c>
      <c r="J5480" s="87">
        <v>2547723</v>
      </c>
    </row>
    <row r="5481" spans="1:10" ht="24" x14ac:dyDescent="0.3">
      <c r="A5481" s="84" t="s">
        <v>12151</v>
      </c>
      <c r="B5481" s="85" t="s">
        <v>145</v>
      </c>
      <c r="C5481" s="85" t="s">
        <v>145</v>
      </c>
      <c r="D5481" s="85" t="s">
        <v>12152</v>
      </c>
      <c r="E5481" s="85" t="s">
        <v>100</v>
      </c>
      <c r="F5481" s="85" t="s">
        <v>336</v>
      </c>
      <c r="G5481" s="85" t="s">
        <v>8798</v>
      </c>
      <c r="H5481" s="86" t="s">
        <v>118</v>
      </c>
      <c r="I5481" s="86">
        <v>45988</v>
      </c>
      <c r="J5481" s="87">
        <v>36563966.790000007</v>
      </c>
    </row>
    <row r="5482" spans="1:10" ht="24" x14ac:dyDescent="0.3">
      <c r="A5482" s="84" t="s">
        <v>12153</v>
      </c>
      <c r="B5482" s="85" t="s">
        <v>145</v>
      </c>
      <c r="C5482" s="85" t="s">
        <v>145</v>
      </c>
      <c r="D5482" s="85" t="s">
        <v>12154</v>
      </c>
      <c r="E5482" s="85" t="s">
        <v>100</v>
      </c>
      <c r="F5482" s="85" t="s">
        <v>130</v>
      </c>
      <c r="G5482" s="85" t="s">
        <v>3921</v>
      </c>
      <c r="H5482" s="86" t="s">
        <v>118</v>
      </c>
      <c r="I5482" s="86">
        <v>45988</v>
      </c>
      <c r="J5482" s="87">
        <v>11623030.740000002</v>
      </c>
    </row>
    <row r="5483" spans="1:10" ht="24" x14ac:dyDescent="0.3">
      <c r="A5483" s="84" t="s">
        <v>12155</v>
      </c>
      <c r="B5483" s="85" t="s">
        <v>1088</v>
      </c>
      <c r="C5483" s="85" t="s">
        <v>145</v>
      </c>
      <c r="D5483" s="85" t="s">
        <v>12156</v>
      </c>
      <c r="E5483" s="85" t="s">
        <v>100</v>
      </c>
      <c r="F5483" s="85" t="s">
        <v>577</v>
      </c>
      <c r="G5483" s="85" t="s">
        <v>578</v>
      </c>
      <c r="H5483" s="86" t="s">
        <v>118</v>
      </c>
      <c r="I5483" s="86">
        <v>45988</v>
      </c>
      <c r="J5483" s="87">
        <v>14517221.249999996</v>
      </c>
    </row>
    <row r="5484" spans="1:10" ht="24" x14ac:dyDescent="0.3">
      <c r="A5484" s="84" t="s">
        <v>12157</v>
      </c>
      <c r="B5484" s="85" t="s">
        <v>145</v>
      </c>
      <c r="C5484" s="85" t="s">
        <v>145</v>
      </c>
      <c r="D5484" s="85" t="s">
        <v>12158</v>
      </c>
      <c r="E5484" s="85" t="s">
        <v>100</v>
      </c>
      <c r="F5484" s="85" t="s">
        <v>122</v>
      </c>
      <c r="G5484" s="85" t="s">
        <v>583</v>
      </c>
      <c r="H5484" s="86" t="s">
        <v>118</v>
      </c>
      <c r="I5484" s="86">
        <v>45989</v>
      </c>
      <c r="J5484" s="87">
        <v>6223470.3300000001</v>
      </c>
    </row>
    <row r="5485" spans="1:10" ht="24" x14ac:dyDescent="0.3">
      <c r="A5485" s="84" t="s">
        <v>12159</v>
      </c>
      <c r="B5485" s="85" t="s">
        <v>145</v>
      </c>
      <c r="C5485" s="85" t="s">
        <v>145</v>
      </c>
      <c r="D5485" s="85" t="s">
        <v>12160</v>
      </c>
      <c r="E5485" s="85" t="s">
        <v>100</v>
      </c>
      <c r="F5485" s="85" t="s">
        <v>336</v>
      </c>
      <c r="G5485" s="85" t="s">
        <v>3521</v>
      </c>
      <c r="H5485" s="86" t="s">
        <v>118</v>
      </c>
      <c r="I5485" s="86">
        <v>45989</v>
      </c>
      <c r="J5485" s="87">
        <v>7972779.54</v>
      </c>
    </row>
    <row r="5486" spans="1:10" x14ac:dyDescent="0.3">
      <c r="A5486" s="84" t="s">
        <v>12161</v>
      </c>
      <c r="B5486" s="85" t="s">
        <v>145</v>
      </c>
      <c r="C5486" s="85" t="s">
        <v>145</v>
      </c>
      <c r="D5486" s="85" t="s">
        <v>12162</v>
      </c>
      <c r="E5486" s="85" t="s">
        <v>100</v>
      </c>
      <c r="F5486" s="85" t="s">
        <v>100</v>
      </c>
      <c r="G5486" s="85" t="s">
        <v>100</v>
      </c>
      <c r="H5486" s="86" t="s">
        <v>118</v>
      </c>
      <c r="I5486" s="86">
        <v>45625</v>
      </c>
      <c r="J5486" s="87">
        <v>420886.80000000005</v>
      </c>
    </row>
    <row r="5487" spans="1:10" ht="36" x14ac:dyDescent="0.3">
      <c r="A5487" s="84" t="s">
        <v>12163</v>
      </c>
      <c r="B5487" s="85" t="s">
        <v>145</v>
      </c>
      <c r="C5487" s="85" t="s">
        <v>145</v>
      </c>
      <c r="D5487" s="85" t="s">
        <v>12164</v>
      </c>
      <c r="E5487" s="85" t="s">
        <v>100</v>
      </c>
      <c r="F5487" s="85" t="s">
        <v>100</v>
      </c>
      <c r="G5487" s="85" t="s">
        <v>100</v>
      </c>
      <c r="H5487" s="86" t="s">
        <v>118</v>
      </c>
      <c r="I5487" s="86">
        <v>46021</v>
      </c>
      <c r="J5487" s="87">
        <v>2110230</v>
      </c>
    </row>
    <row r="5488" spans="1:10" x14ac:dyDescent="0.3">
      <c r="A5488" s="84" t="s">
        <v>12165</v>
      </c>
      <c r="B5488" s="85" t="s">
        <v>145</v>
      </c>
      <c r="C5488" s="85" t="s">
        <v>145</v>
      </c>
      <c r="D5488" s="85" t="s">
        <v>12166</v>
      </c>
      <c r="E5488" s="85" t="s">
        <v>100</v>
      </c>
      <c r="F5488" s="85" t="s">
        <v>100</v>
      </c>
      <c r="G5488" s="85" t="s">
        <v>100</v>
      </c>
      <c r="H5488" s="86" t="s">
        <v>118</v>
      </c>
      <c r="I5488" s="86">
        <v>45992</v>
      </c>
      <c r="J5488" s="87">
        <v>3466020</v>
      </c>
    </row>
    <row r="5489" spans="1:10" x14ac:dyDescent="0.3">
      <c r="A5489" s="84" t="s">
        <v>12167</v>
      </c>
      <c r="B5489" s="85" t="s">
        <v>145</v>
      </c>
      <c r="C5489" s="85" t="s">
        <v>145</v>
      </c>
      <c r="D5489" s="85" t="s">
        <v>12168</v>
      </c>
      <c r="E5489" s="85" t="s">
        <v>100</v>
      </c>
      <c r="F5489" s="85" t="s">
        <v>100</v>
      </c>
      <c r="G5489" s="85" t="s">
        <v>100</v>
      </c>
      <c r="H5489" s="86" t="s">
        <v>118</v>
      </c>
      <c r="I5489" s="86">
        <v>45628</v>
      </c>
      <c r="J5489" s="87">
        <v>34367947.799999997</v>
      </c>
    </row>
    <row r="5490" spans="1:10" ht="36" x14ac:dyDescent="0.3">
      <c r="A5490" s="84" t="s">
        <v>12169</v>
      </c>
      <c r="B5490" s="85" t="s">
        <v>145</v>
      </c>
      <c r="C5490" s="85" t="s">
        <v>145</v>
      </c>
      <c r="D5490" s="85" t="s">
        <v>12170</v>
      </c>
      <c r="E5490" s="85" t="s">
        <v>100</v>
      </c>
      <c r="F5490" s="85" t="s">
        <v>1284</v>
      </c>
      <c r="G5490" s="85" t="s">
        <v>7435</v>
      </c>
      <c r="H5490" s="86" t="s">
        <v>118</v>
      </c>
      <c r="I5490" s="86">
        <v>45993</v>
      </c>
      <c r="J5490" s="87">
        <v>78217453.089999989</v>
      </c>
    </row>
    <row r="5491" spans="1:10" x14ac:dyDescent="0.3">
      <c r="A5491" s="84" t="s">
        <v>12171</v>
      </c>
      <c r="B5491" s="85" t="s">
        <v>145</v>
      </c>
      <c r="C5491" s="85" t="s">
        <v>145</v>
      </c>
      <c r="D5491" s="85" t="s">
        <v>12172</v>
      </c>
      <c r="E5491" s="85" t="s">
        <v>100</v>
      </c>
      <c r="F5491" s="85" t="s">
        <v>455</v>
      </c>
      <c r="G5491" s="85" t="s">
        <v>2252</v>
      </c>
      <c r="H5491" s="86" t="s">
        <v>118</v>
      </c>
      <c r="I5491" s="86">
        <v>45993</v>
      </c>
      <c r="J5491" s="87">
        <v>13896283.489999998</v>
      </c>
    </row>
    <row r="5492" spans="1:10" ht="48" x14ac:dyDescent="0.3">
      <c r="A5492" s="84" t="s">
        <v>12173</v>
      </c>
      <c r="B5492" s="85" t="s">
        <v>145</v>
      </c>
      <c r="C5492" s="85" t="s">
        <v>145</v>
      </c>
      <c r="D5492" s="85" t="s">
        <v>12174</v>
      </c>
      <c r="E5492" s="85" t="s">
        <v>100</v>
      </c>
      <c r="F5492" s="85" t="s">
        <v>162</v>
      </c>
      <c r="G5492" s="85" t="s">
        <v>4311</v>
      </c>
      <c r="H5492" s="86" t="s">
        <v>118</v>
      </c>
      <c r="I5492" s="86">
        <v>45993</v>
      </c>
      <c r="J5492" s="87">
        <v>5880881.2000000002</v>
      </c>
    </row>
    <row r="5493" spans="1:10" ht="24" x14ac:dyDescent="0.3">
      <c r="A5493" s="84" t="s">
        <v>12175</v>
      </c>
      <c r="B5493" s="85" t="s">
        <v>145</v>
      </c>
      <c r="C5493" s="85" t="s">
        <v>145</v>
      </c>
      <c r="D5493" s="85" t="s">
        <v>12176</v>
      </c>
      <c r="E5493" s="85" t="s">
        <v>100</v>
      </c>
      <c r="F5493" s="85" t="s">
        <v>11280</v>
      </c>
      <c r="G5493" s="85" t="s">
        <v>11281</v>
      </c>
      <c r="H5493" s="86" t="s">
        <v>118</v>
      </c>
      <c r="I5493" s="86">
        <v>45629</v>
      </c>
      <c r="J5493" s="87">
        <v>43371549.63000001</v>
      </c>
    </row>
    <row r="5494" spans="1:10" ht="48" x14ac:dyDescent="0.3">
      <c r="A5494" s="84" t="s">
        <v>12177</v>
      </c>
      <c r="B5494" s="85" t="s">
        <v>145</v>
      </c>
      <c r="C5494" s="85" t="s">
        <v>145</v>
      </c>
      <c r="D5494" s="85" t="s">
        <v>12178</v>
      </c>
      <c r="E5494" s="85" t="s">
        <v>100</v>
      </c>
      <c r="F5494" s="85" t="s">
        <v>158</v>
      </c>
      <c r="G5494" s="85" t="s">
        <v>12179</v>
      </c>
      <c r="H5494" s="86" t="s">
        <v>118</v>
      </c>
      <c r="I5494" s="86">
        <v>45994</v>
      </c>
      <c r="J5494" s="87">
        <v>11488197.91</v>
      </c>
    </row>
    <row r="5495" spans="1:10" ht="24" x14ac:dyDescent="0.3">
      <c r="A5495" s="84" t="s">
        <v>12180</v>
      </c>
      <c r="B5495" s="85" t="s">
        <v>145</v>
      </c>
      <c r="C5495" s="85" t="s">
        <v>145</v>
      </c>
      <c r="D5495" s="85" t="s">
        <v>12181</v>
      </c>
      <c r="E5495" s="85" t="s">
        <v>100</v>
      </c>
      <c r="F5495" s="85" t="s">
        <v>1284</v>
      </c>
      <c r="G5495" s="85" t="s">
        <v>2432</v>
      </c>
      <c r="H5495" s="86" t="s">
        <v>118</v>
      </c>
      <c r="I5495" s="86">
        <v>46000</v>
      </c>
      <c r="J5495" s="87">
        <v>4168596.09</v>
      </c>
    </row>
    <row r="5496" spans="1:10" x14ac:dyDescent="0.3">
      <c r="A5496" s="84" t="s">
        <v>12182</v>
      </c>
      <c r="B5496" s="85" t="s">
        <v>145</v>
      </c>
      <c r="C5496" s="85" t="s">
        <v>145</v>
      </c>
      <c r="D5496" s="85" t="s">
        <v>12183</v>
      </c>
      <c r="E5496" s="85" t="s">
        <v>100</v>
      </c>
      <c r="F5496" s="85" t="s">
        <v>100</v>
      </c>
      <c r="G5496" s="85" t="s">
        <v>100</v>
      </c>
      <c r="H5496" s="86" t="s">
        <v>118</v>
      </c>
      <c r="I5496" s="86">
        <v>45910</v>
      </c>
      <c r="J5496" s="87">
        <v>2039400</v>
      </c>
    </row>
    <row r="5497" spans="1:10" ht="24" x14ac:dyDescent="0.3">
      <c r="A5497" s="84" t="s">
        <v>12184</v>
      </c>
      <c r="B5497" s="85" t="s">
        <v>145</v>
      </c>
      <c r="C5497" s="85" t="s">
        <v>145</v>
      </c>
      <c r="D5497" s="85" t="s">
        <v>12185</v>
      </c>
      <c r="E5497" s="85" t="s">
        <v>100</v>
      </c>
      <c r="F5497" s="85" t="s">
        <v>1940</v>
      </c>
      <c r="G5497" s="85" t="s">
        <v>12186</v>
      </c>
      <c r="H5497" s="86" t="s">
        <v>118</v>
      </c>
      <c r="I5497" s="86">
        <v>46001</v>
      </c>
      <c r="J5497" s="87">
        <v>11630667.800000003</v>
      </c>
    </row>
    <row r="5498" spans="1:10" ht="24" x14ac:dyDescent="0.3">
      <c r="A5498" s="84" t="s">
        <v>12187</v>
      </c>
      <c r="B5498" s="85" t="s">
        <v>145</v>
      </c>
      <c r="C5498" s="85" t="s">
        <v>145</v>
      </c>
      <c r="D5498" s="85" t="s">
        <v>12188</v>
      </c>
      <c r="E5498" s="85" t="s">
        <v>100</v>
      </c>
      <c r="F5498" s="85" t="s">
        <v>100</v>
      </c>
      <c r="G5498" s="85" t="s">
        <v>100</v>
      </c>
      <c r="H5498" s="86" t="s">
        <v>118</v>
      </c>
      <c r="I5498" s="86">
        <v>45728</v>
      </c>
      <c r="J5498" s="87">
        <v>2019506</v>
      </c>
    </row>
    <row r="5499" spans="1:10" ht="48" x14ac:dyDescent="0.3">
      <c r="A5499" s="84" t="s">
        <v>12189</v>
      </c>
      <c r="B5499" s="85" t="s">
        <v>145</v>
      </c>
      <c r="C5499" s="85" t="s">
        <v>145</v>
      </c>
      <c r="D5499" s="85" t="s">
        <v>12190</v>
      </c>
      <c r="E5499" s="85" t="s">
        <v>100</v>
      </c>
      <c r="F5499" s="85" t="s">
        <v>203</v>
      </c>
      <c r="G5499" s="85" t="s">
        <v>12191</v>
      </c>
      <c r="H5499" s="86" t="s">
        <v>118</v>
      </c>
      <c r="I5499" s="86">
        <v>46003</v>
      </c>
      <c r="J5499" s="87">
        <v>48560214.49000001</v>
      </c>
    </row>
    <row r="5500" spans="1:10" ht="24" x14ac:dyDescent="0.3">
      <c r="A5500" s="84" t="s">
        <v>12192</v>
      </c>
      <c r="B5500" s="85" t="s">
        <v>145</v>
      </c>
      <c r="C5500" s="85" t="s">
        <v>145</v>
      </c>
      <c r="D5500" s="85" t="s">
        <v>12193</v>
      </c>
      <c r="E5500" s="85" t="s">
        <v>100</v>
      </c>
      <c r="F5500" s="85" t="s">
        <v>100</v>
      </c>
      <c r="G5500" s="85" t="s">
        <v>100</v>
      </c>
      <c r="H5500" s="86" t="s">
        <v>118</v>
      </c>
      <c r="I5500" s="86">
        <v>45821</v>
      </c>
      <c r="J5500" s="87">
        <v>4902350</v>
      </c>
    </row>
    <row r="5501" spans="1:10" ht="24" x14ac:dyDescent="0.3">
      <c r="A5501" s="84" t="s">
        <v>12194</v>
      </c>
      <c r="B5501" s="85" t="s">
        <v>145</v>
      </c>
      <c r="C5501" s="85" t="s">
        <v>145</v>
      </c>
      <c r="D5501" s="85" t="s">
        <v>12193</v>
      </c>
      <c r="E5501" s="85" t="s">
        <v>100</v>
      </c>
      <c r="F5501" s="85" t="s">
        <v>100</v>
      </c>
      <c r="G5501" s="85" t="s">
        <v>100</v>
      </c>
      <c r="H5501" s="86" t="s">
        <v>118</v>
      </c>
      <c r="I5501" s="86">
        <v>45821</v>
      </c>
      <c r="J5501" s="87">
        <v>4902350</v>
      </c>
    </row>
    <row r="5502" spans="1:10" x14ac:dyDescent="0.3">
      <c r="A5502" s="84" t="s">
        <v>12195</v>
      </c>
      <c r="B5502" s="85" t="s">
        <v>145</v>
      </c>
      <c r="C5502" s="85" t="s">
        <v>145</v>
      </c>
      <c r="D5502" s="85" t="s">
        <v>12196</v>
      </c>
      <c r="E5502" s="85" t="s">
        <v>100</v>
      </c>
      <c r="F5502" s="85" t="s">
        <v>100</v>
      </c>
      <c r="G5502" s="85" t="s">
        <v>100</v>
      </c>
      <c r="H5502" s="86" t="s">
        <v>118</v>
      </c>
      <c r="I5502" s="86">
        <v>46035</v>
      </c>
      <c r="J5502" s="87">
        <v>637310</v>
      </c>
    </row>
    <row r="5503" spans="1:10" ht="24" x14ac:dyDescent="0.3">
      <c r="A5503" s="84" t="s">
        <v>12197</v>
      </c>
      <c r="B5503" s="85" t="s">
        <v>145</v>
      </c>
      <c r="C5503" s="85" t="s">
        <v>145</v>
      </c>
      <c r="D5503" s="85" t="s">
        <v>12198</v>
      </c>
      <c r="E5503" s="85" t="s">
        <v>100</v>
      </c>
      <c r="F5503" s="85" t="s">
        <v>100</v>
      </c>
      <c r="G5503" s="85" t="s">
        <v>100</v>
      </c>
      <c r="H5503" s="86" t="s">
        <v>118</v>
      </c>
      <c r="I5503" s="86">
        <v>45640</v>
      </c>
      <c r="J5503" s="87">
        <v>3343630</v>
      </c>
    </row>
    <row r="5504" spans="1:10" x14ac:dyDescent="0.3">
      <c r="A5504" s="84" t="s">
        <v>12199</v>
      </c>
      <c r="B5504" s="85" t="s">
        <v>145</v>
      </c>
      <c r="C5504" s="85" t="s">
        <v>145</v>
      </c>
      <c r="D5504" s="85" t="s">
        <v>12200</v>
      </c>
      <c r="E5504" s="85" t="s">
        <v>100</v>
      </c>
      <c r="F5504" s="85" t="s">
        <v>100</v>
      </c>
      <c r="G5504" s="85" t="s">
        <v>100</v>
      </c>
      <c r="H5504" s="86" t="s">
        <v>118</v>
      </c>
      <c r="I5504" s="86">
        <v>45944</v>
      </c>
      <c r="J5504" s="87">
        <v>1565450</v>
      </c>
    </row>
    <row r="5505" spans="1:10" ht="24" x14ac:dyDescent="0.3">
      <c r="A5505" s="84" t="s">
        <v>12201</v>
      </c>
      <c r="B5505" s="85" t="s">
        <v>145</v>
      </c>
      <c r="C5505" s="85" t="s">
        <v>145</v>
      </c>
      <c r="D5505" s="85" t="s">
        <v>12202</v>
      </c>
      <c r="E5505" s="85" t="s">
        <v>100</v>
      </c>
      <c r="F5505" s="85" t="s">
        <v>12203</v>
      </c>
      <c r="G5505" s="85" t="s">
        <v>12204</v>
      </c>
      <c r="H5505" s="86" t="s">
        <v>118</v>
      </c>
      <c r="I5505" s="86">
        <v>46009</v>
      </c>
      <c r="J5505" s="87">
        <v>7875285.1900000004</v>
      </c>
    </row>
    <row r="5506" spans="1:10" ht="24" x14ac:dyDescent="0.3">
      <c r="A5506" s="84" t="s">
        <v>12205</v>
      </c>
      <c r="B5506" s="85" t="s">
        <v>145</v>
      </c>
      <c r="C5506" s="85" t="s">
        <v>145</v>
      </c>
      <c r="D5506" s="85" t="s">
        <v>12206</v>
      </c>
      <c r="E5506" s="85" t="s">
        <v>100</v>
      </c>
      <c r="F5506" s="85" t="s">
        <v>158</v>
      </c>
      <c r="G5506" s="85" t="s">
        <v>4110</v>
      </c>
      <c r="H5506" s="86" t="s">
        <v>118</v>
      </c>
      <c r="I5506" s="86">
        <v>46009</v>
      </c>
      <c r="J5506" s="87">
        <v>15170810.540000003</v>
      </c>
    </row>
    <row r="5507" spans="1:10" ht="24" x14ac:dyDescent="0.3">
      <c r="A5507" s="84" t="s">
        <v>12207</v>
      </c>
      <c r="B5507" s="85" t="s">
        <v>145</v>
      </c>
      <c r="C5507" s="85" t="s">
        <v>145</v>
      </c>
      <c r="D5507" s="85" t="s">
        <v>12208</v>
      </c>
      <c r="E5507" s="85" t="s">
        <v>100</v>
      </c>
      <c r="F5507" s="85" t="s">
        <v>853</v>
      </c>
      <c r="G5507" s="85" t="s">
        <v>1395</v>
      </c>
      <c r="H5507" s="86" t="s">
        <v>118</v>
      </c>
      <c r="I5507" s="86">
        <v>46009</v>
      </c>
      <c r="J5507" s="87">
        <v>8576322.6300000027</v>
      </c>
    </row>
    <row r="5508" spans="1:10" ht="24" x14ac:dyDescent="0.3">
      <c r="A5508" s="84" t="s">
        <v>12209</v>
      </c>
      <c r="B5508" s="85" t="s">
        <v>145</v>
      </c>
      <c r="C5508" s="85" t="s">
        <v>145</v>
      </c>
      <c r="D5508" s="85" t="s">
        <v>12210</v>
      </c>
      <c r="E5508" s="85" t="s">
        <v>100</v>
      </c>
      <c r="F5508" s="85" t="s">
        <v>455</v>
      </c>
      <c r="G5508" s="85" t="s">
        <v>456</v>
      </c>
      <c r="H5508" s="86" t="s">
        <v>118</v>
      </c>
      <c r="I5508" s="86">
        <v>46009</v>
      </c>
      <c r="J5508" s="87">
        <v>10809004.359999998</v>
      </c>
    </row>
    <row r="5509" spans="1:10" x14ac:dyDescent="0.3">
      <c r="A5509" s="84" t="s">
        <v>12211</v>
      </c>
      <c r="B5509" s="85" t="s">
        <v>145</v>
      </c>
      <c r="C5509" s="85" t="s">
        <v>145</v>
      </c>
      <c r="D5509" s="85" t="s">
        <v>12212</v>
      </c>
      <c r="E5509" s="85" t="s">
        <v>100</v>
      </c>
      <c r="F5509" s="85" t="s">
        <v>100</v>
      </c>
      <c r="G5509" s="85" t="s">
        <v>100</v>
      </c>
      <c r="H5509" s="86" t="s">
        <v>118</v>
      </c>
      <c r="I5509" s="86">
        <v>46041</v>
      </c>
      <c r="J5509" s="87">
        <v>22937200</v>
      </c>
    </row>
    <row r="5510" spans="1:10" ht="24" x14ac:dyDescent="0.3">
      <c r="A5510" s="84" t="s">
        <v>12213</v>
      </c>
      <c r="B5510" s="85" t="s">
        <v>145</v>
      </c>
      <c r="C5510" s="85" t="s">
        <v>145</v>
      </c>
      <c r="D5510" s="85" t="s">
        <v>12214</v>
      </c>
      <c r="E5510" s="85" t="s">
        <v>100</v>
      </c>
      <c r="F5510" s="85" t="s">
        <v>1822</v>
      </c>
      <c r="G5510" s="85" t="s">
        <v>1823</v>
      </c>
      <c r="H5510" s="86" t="s">
        <v>118</v>
      </c>
      <c r="I5510" s="86">
        <v>45646</v>
      </c>
      <c r="J5510" s="87">
        <v>56385396.899999991</v>
      </c>
    </row>
    <row r="5511" spans="1:10" ht="24" x14ac:dyDescent="0.3">
      <c r="A5511" s="84" t="s">
        <v>12215</v>
      </c>
      <c r="B5511" s="85" t="s">
        <v>145</v>
      </c>
      <c r="C5511" s="85" t="s">
        <v>145</v>
      </c>
      <c r="D5511" s="85" t="s">
        <v>12216</v>
      </c>
      <c r="E5511" s="85" t="s">
        <v>100</v>
      </c>
      <c r="F5511" s="85" t="s">
        <v>336</v>
      </c>
      <c r="G5511" s="85" t="s">
        <v>1529</v>
      </c>
      <c r="H5511" s="86" t="s">
        <v>118</v>
      </c>
      <c r="I5511" s="86">
        <v>45646</v>
      </c>
      <c r="J5511" s="87">
        <v>6356578.3399999999</v>
      </c>
    </row>
    <row r="5512" spans="1:10" ht="24" x14ac:dyDescent="0.3">
      <c r="A5512" s="84" t="s">
        <v>12217</v>
      </c>
      <c r="B5512" s="85" t="s">
        <v>145</v>
      </c>
      <c r="C5512" s="85" t="s">
        <v>145</v>
      </c>
      <c r="D5512" s="85" t="s">
        <v>12218</v>
      </c>
      <c r="E5512" s="85" t="s">
        <v>100</v>
      </c>
      <c r="F5512" s="85" t="s">
        <v>336</v>
      </c>
      <c r="G5512" s="85" t="s">
        <v>1809</v>
      </c>
      <c r="H5512" s="86" t="s">
        <v>118</v>
      </c>
      <c r="I5512" s="86">
        <v>45646</v>
      </c>
      <c r="J5512" s="87">
        <v>4995478.17</v>
      </c>
    </row>
    <row r="5513" spans="1:10" ht="24" x14ac:dyDescent="0.3">
      <c r="A5513" s="84" t="s">
        <v>12219</v>
      </c>
      <c r="B5513" s="85" t="s">
        <v>145</v>
      </c>
      <c r="C5513" s="85" t="s">
        <v>145</v>
      </c>
      <c r="D5513" s="85" t="s">
        <v>12220</v>
      </c>
      <c r="E5513" s="85" t="s">
        <v>100</v>
      </c>
      <c r="F5513" s="85" t="s">
        <v>11276</v>
      </c>
      <c r="G5513" s="85" t="s">
        <v>12221</v>
      </c>
      <c r="H5513" s="86" t="s">
        <v>118</v>
      </c>
      <c r="I5513" s="86">
        <v>45646</v>
      </c>
      <c r="J5513" s="87">
        <v>6520938.4000000013</v>
      </c>
    </row>
    <row r="5514" spans="1:10" ht="24" x14ac:dyDescent="0.3">
      <c r="A5514" s="84" t="s">
        <v>12222</v>
      </c>
      <c r="B5514" s="85" t="s">
        <v>145</v>
      </c>
      <c r="C5514" s="85" t="s">
        <v>145</v>
      </c>
      <c r="D5514" s="85" t="s">
        <v>12223</v>
      </c>
      <c r="E5514" s="85" t="s">
        <v>100</v>
      </c>
      <c r="F5514" s="85" t="s">
        <v>158</v>
      </c>
      <c r="G5514" s="85" t="s">
        <v>4294</v>
      </c>
      <c r="H5514" s="86" t="s">
        <v>118</v>
      </c>
      <c r="I5514" s="86">
        <v>46011</v>
      </c>
      <c r="J5514" s="87">
        <v>6442395.1200000001</v>
      </c>
    </row>
    <row r="5515" spans="1:10" ht="36" x14ac:dyDescent="0.3">
      <c r="A5515" s="84" t="s">
        <v>12224</v>
      </c>
      <c r="B5515" s="85" t="s">
        <v>145</v>
      </c>
      <c r="C5515" s="85" t="s">
        <v>145</v>
      </c>
      <c r="D5515" s="85" t="s">
        <v>12225</v>
      </c>
      <c r="E5515" s="85" t="s">
        <v>100</v>
      </c>
      <c r="F5515" s="85" t="s">
        <v>12226</v>
      </c>
      <c r="G5515" s="85" t="s">
        <v>12227</v>
      </c>
      <c r="H5515" s="86" t="s">
        <v>118</v>
      </c>
      <c r="I5515" s="86">
        <v>46013</v>
      </c>
      <c r="J5515" s="87">
        <v>33677252.820000008</v>
      </c>
    </row>
    <row r="5516" spans="1:10" ht="24" x14ac:dyDescent="0.3">
      <c r="A5516" s="84" t="s">
        <v>12228</v>
      </c>
      <c r="B5516" s="85" t="s">
        <v>145</v>
      </c>
      <c r="C5516" s="85" t="s">
        <v>145</v>
      </c>
      <c r="D5516" s="85" t="s">
        <v>12229</v>
      </c>
      <c r="E5516" s="85" t="s">
        <v>100</v>
      </c>
      <c r="F5516" s="85" t="s">
        <v>416</v>
      </c>
      <c r="G5516" s="85" t="s">
        <v>3210</v>
      </c>
      <c r="H5516" s="86" t="s">
        <v>118</v>
      </c>
      <c r="I5516" s="86">
        <v>46013</v>
      </c>
      <c r="J5516" s="87">
        <v>5606720.7199999997</v>
      </c>
    </row>
    <row r="5517" spans="1:10" ht="24" x14ac:dyDescent="0.3">
      <c r="A5517" s="84" t="s">
        <v>12230</v>
      </c>
      <c r="B5517" s="85" t="s">
        <v>145</v>
      </c>
      <c r="C5517" s="85" t="s">
        <v>145</v>
      </c>
      <c r="D5517" s="85" t="s">
        <v>12231</v>
      </c>
      <c r="E5517" s="85" t="s">
        <v>100</v>
      </c>
      <c r="F5517" s="85" t="s">
        <v>4340</v>
      </c>
      <c r="G5517" s="85" t="s">
        <v>12232</v>
      </c>
      <c r="H5517" s="86" t="s">
        <v>118</v>
      </c>
      <c r="I5517" s="86">
        <v>46013</v>
      </c>
      <c r="J5517" s="87">
        <v>16305695.59</v>
      </c>
    </row>
    <row r="5518" spans="1:10" ht="24" x14ac:dyDescent="0.3">
      <c r="A5518" s="84" t="s">
        <v>12233</v>
      </c>
      <c r="B5518" s="85" t="s">
        <v>145</v>
      </c>
      <c r="C5518" s="85" t="s">
        <v>145</v>
      </c>
      <c r="D5518" s="85" t="s">
        <v>12234</v>
      </c>
      <c r="E5518" s="85" t="s">
        <v>100</v>
      </c>
      <c r="F5518" s="85" t="s">
        <v>203</v>
      </c>
      <c r="G5518" s="85" t="s">
        <v>204</v>
      </c>
      <c r="H5518" s="86" t="s">
        <v>118</v>
      </c>
      <c r="I5518" s="86">
        <v>46013</v>
      </c>
      <c r="J5518" s="87">
        <v>8508970.0200000014</v>
      </c>
    </row>
    <row r="5519" spans="1:10" x14ac:dyDescent="0.3">
      <c r="A5519" s="84" t="s">
        <v>12235</v>
      </c>
      <c r="B5519" s="85" t="s">
        <v>145</v>
      </c>
      <c r="C5519" s="85" t="s">
        <v>145</v>
      </c>
      <c r="D5519" s="85" t="s">
        <v>12236</v>
      </c>
      <c r="E5519" s="85" t="s">
        <v>100</v>
      </c>
      <c r="F5519" s="85" t="s">
        <v>100</v>
      </c>
      <c r="G5519" s="85" t="s">
        <v>100</v>
      </c>
      <c r="H5519" s="86" t="s">
        <v>118</v>
      </c>
      <c r="I5519" s="86">
        <v>45923</v>
      </c>
      <c r="J5519" s="87">
        <v>3756210</v>
      </c>
    </row>
    <row r="5520" spans="1:10" ht="24" x14ac:dyDescent="0.3">
      <c r="A5520" s="84" t="s">
        <v>12237</v>
      </c>
      <c r="B5520" s="85" t="s">
        <v>145</v>
      </c>
      <c r="C5520" s="85" t="s">
        <v>145</v>
      </c>
      <c r="D5520" s="85" t="s">
        <v>12238</v>
      </c>
      <c r="E5520" s="85" t="s">
        <v>12239</v>
      </c>
      <c r="F5520" s="85" t="s">
        <v>100</v>
      </c>
      <c r="G5520" s="85" t="s">
        <v>100</v>
      </c>
      <c r="H5520" s="86" t="s">
        <v>118</v>
      </c>
      <c r="I5520" s="86">
        <v>46014</v>
      </c>
      <c r="J5520" s="87">
        <v>9368984.7400000002</v>
      </c>
    </row>
    <row r="5521" spans="1:10" ht="24" x14ac:dyDescent="0.3">
      <c r="A5521" s="84" t="s">
        <v>12240</v>
      </c>
      <c r="B5521" s="85" t="s">
        <v>145</v>
      </c>
      <c r="C5521" s="85" t="s">
        <v>145</v>
      </c>
      <c r="D5521" s="85" t="s">
        <v>12241</v>
      </c>
      <c r="E5521" s="85" t="s">
        <v>100</v>
      </c>
      <c r="F5521" s="85" t="s">
        <v>100</v>
      </c>
      <c r="G5521" s="85" t="s">
        <v>100</v>
      </c>
      <c r="H5521" s="86" t="s">
        <v>118</v>
      </c>
      <c r="I5521" s="86">
        <v>46045</v>
      </c>
      <c r="J5521" s="87">
        <v>15964210</v>
      </c>
    </row>
    <row r="5522" spans="1:10" ht="24" x14ac:dyDescent="0.3">
      <c r="A5522" s="84" t="s">
        <v>12242</v>
      </c>
      <c r="B5522" s="85" t="s">
        <v>145</v>
      </c>
      <c r="C5522" s="85" t="s">
        <v>145</v>
      </c>
      <c r="D5522" s="85" t="s">
        <v>12243</v>
      </c>
      <c r="E5522" s="85" t="s">
        <v>100</v>
      </c>
      <c r="F5522" s="85" t="s">
        <v>100</v>
      </c>
      <c r="G5522" s="85" t="s">
        <v>100</v>
      </c>
      <c r="H5522" s="86" t="s">
        <v>118</v>
      </c>
      <c r="I5522" s="86">
        <v>45924</v>
      </c>
      <c r="J5522" s="87">
        <v>1142428</v>
      </c>
    </row>
    <row r="5523" spans="1:10" ht="24" x14ac:dyDescent="0.3">
      <c r="A5523" s="84" t="s">
        <v>12244</v>
      </c>
      <c r="B5523" s="85" t="s">
        <v>188</v>
      </c>
      <c r="C5523" s="85" t="s">
        <v>188</v>
      </c>
      <c r="D5523" s="85" t="s">
        <v>12245</v>
      </c>
      <c r="E5523" s="85" t="s">
        <v>100</v>
      </c>
      <c r="F5523" s="85" t="s">
        <v>196</v>
      </c>
      <c r="G5523" s="85" t="s">
        <v>1972</v>
      </c>
      <c r="H5523" s="86" t="s">
        <v>118</v>
      </c>
      <c r="I5523" s="86">
        <v>46015</v>
      </c>
      <c r="J5523" s="87">
        <v>11490492.070000002</v>
      </c>
    </row>
    <row r="5524" spans="1:10" ht="24" x14ac:dyDescent="0.3">
      <c r="A5524" s="84" t="s">
        <v>12246</v>
      </c>
      <c r="B5524" s="85" t="s">
        <v>145</v>
      </c>
      <c r="C5524" s="85" t="s">
        <v>145</v>
      </c>
      <c r="D5524" s="85" t="s">
        <v>12247</v>
      </c>
      <c r="E5524" s="85" t="s">
        <v>100</v>
      </c>
      <c r="F5524" s="85" t="s">
        <v>130</v>
      </c>
      <c r="G5524" s="85" t="s">
        <v>8599</v>
      </c>
      <c r="H5524" s="86" t="s">
        <v>118</v>
      </c>
      <c r="I5524" s="86">
        <v>46017</v>
      </c>
      <c r="J5524" s="87">
        <v>14437770.529999997</v>
      </c>
    </row>
    <row r="5525" spans="1:10" x14ac:dyDescent="0.3">
      <c r="A5525" s="84" t="s">
        <v>12248</v>
      </c>
      <c r="B5525" s="85" t="s">
        <v>145</v>
      </c>
      <c r="C5525" s="85" t="s">
        <v>145</v>
      </c>
      <c r="D5525" s="85" t="s">
        <v>12249</v>
      </c>
      <c r="E5525" s="85" t="s">
        <v>100</v>
      </c>
      <c r="F5525" s="85" t="s">
        <v>100</v>
      </c>
      <c r="G5525" s="85" t="s">
        <v>100</v>
      </c>
      <c r="H5525" s="86" t="s">
        <v>118</v>
      </c>
      <c r="I5525" s="86">
        <v>45653</v>
      </c>
      <c r="J5525" s="87">
        <v>3129333</v>
      </c>
    </row>
    <row r="5526" spans="1:10" ht="24" x14ac:dyDescent="0.3">
      <c r="A5526" s="84" t="s">
        <v>12250</v>
      </c>
      <c r="B5526" s="85" t="s">
        <v>145</v>
      </c>
      <c r="C5526" s="85" t="s">
        <v>145</v>
      </c>
      <c r="D5526" s="85" t="s">
        <v>12251</v>
      </c>
      <c r="E5526" s="85" t="s">
        <v>100</v>
      </c>
      <c r="F5526" s="85" t="s">
        <v>100</v>
      </c>
      <c r="G5526" s="85" t="s">
        <v>100</v>
      </c>
      <c r="H5526" s="86" t="s">
        <v>118</v>
      </c>
      <c r="I5526" s="86">
        <v>45715</v>
      </c>
      <c r="J5526" s="87">
        <v>6772880</v>
      </c>
    </row>
    <row r="5527" spans="1:10" ht="24" x14ac:dyDescent="0.3">
      <c r="A5527" s="84" t="s">
        <v>12252</v>
      </c>
      <c r="B5527" s="85" t="s">
        <v>145</v>
      </c>
      <c r="C5527" s="85" t="s">
        <v>145</v>
      </c>
      <c r="D5527" s="85" t="s">
        <v>12253</v>
      </c>
      <c r="E5527" s="85" t="s">
        <v>100</v>
      </c>
      <c r="F5527" s="85" t="s">
        <v>130</v>
      </c>
      <c r="G5527" s="85" t="s">
        <v>12058</v>
      </c>
      <c r="H5527" s="86" t="s">
        <v>118</v>
      </c>
      <c r="I5527" s="86">
        <v>46018</v>
      </c>
      <c r="J5527" s="87">
        <v>16836563.450000003</v>
      </c>
    </row>
    <row r="5528" spans="1:10" ht="24" x14ac:dyDescent="0.3">
      <c r="A5528" s="84" t="s">
        <v>12254</v>
      </c>
      <c r="B5528" s="85" t="s">
        <v>145</v>
      </c>
      <c r="C5528" s="85" t="s">
        <v>145</v>
      </c>
      <c r="D5528" s="85" t="s">
        <v>12255</v>
      </c>
      <c r="E5528" s="85" t="s">
        <v>12256</v>
      </c>
      <c r="F5528" s="85" t="s">
        <v>100</v>
      </c>
      <c r="G5528" s="85" t="s">
        <v>100</v>
      </c>
      <c r="H5528" s="86" t="s">
        <v>118</v>
      </c>
      <c r="I5528" s="86">
        <v>46020</v>
      </c>
      <c r="J5528" s="87">
        <v>33127902.990000002</v>
      </c>
    </row>
    <row r="5529" spans="1:10" ht="24" x14ac:dyDescent="0.3">
      <c r="A5529" s="84" t="s">
        <v>12257</v>
      </c>
      <c r="B5529" s="85" t="s">
        <v>145</v>
      </c>
      <c r="C5529" s="85" t="s">
        <v>145</v>
      </c>
      <c r="D5529" s="85" t="s">
        <v>12258</v>
      </c>
      <c r="E5529" s="85" t="s">
        <v>100</v>
      </c>
      <c r="F5529" s="85" t="s">
        <v>100</v>
      </c>
      <c r="G5529" s="85" t="s">
        <v>100</v>
      </c>
      <c r="H5529" s="86" t="s">
        <v>118</v>
      </c>
      <c r="I5529" s="86">
        <v>46020</v>
      </c>
      <c r="J5529" s="87">
        <v>226380</v>
      </c>
    </row>
    <row r="5530" spans="1:10" ht="24" x14ac:dyDescent="0.3">
      <c r="A5530" s="84" t="s">
        <v>12259</v>
      </c>
      <c r="B5530" s="85" t="s">
        <v>1088</v>
      </c>
      <c r="C5530" s="85" t="s">
        <v>145</v>
      </c>
      <c r="D5530" s="85" t="s">
        <v>12260</v>
      </c>
      <c r="E5530" s="85" t="s">
        <v>100</v>
      </c>
      <c r="F5530" s="85" t="s">
        <v>130</v>
      </c>
      <c r="G5530" s="85" t="s">
        <v>298</v>
      </c>
      <c r="H5530" s="86" t="s">
        <v>118</v>
      </c>
      <c r="I5530" s="86">
        <v>46021</v>
      </c>
      <c r="J5530" s="87">
        <v>2944959.68</v>
      </c>
    </row>
    <row r="5531" spans="1:10" x14ac:dyDescent="0.3">
      <c r="A5531" s="84" t="s">
        <v>12261</v>
      </c>
      <c r="B5531" s="85" t="s">
        <v>145</v>
      </c>
      <c r="C5531" s="85" t="s">
        <v>145</v>
      </c>
      <c r="D5531" s="85" t="s">
        <v>12262</v>
      </c>
      <c r="E5531" s="85" t="s">
        <v>100</v>
      </c>
      <c r="F5531" s="85" t="s">
        <v>100</v>
      </c>
      <c r="G5531" s="85" t="s">
        <v>100</v>
      </c>
      <c r="H5531" s="86" t="s">
        <v>118</v>
      </c>
      <c r="I5531" s="86">
        <v>45960</v>
      </c>
      <c r="J5531" s="87">
        <v>968610</v>
      </c>
    </row>
    <row r="5532" spans="1:10" ht="36" x14ac:dyDescent="0.3">
      <c r="A5532" s="84" t="s">
        <v>12263</v>
      </c>
      <c r="B5532" s="85" t="s">
        <v>145</v>
      </c>
      <c r="C5532" s="85" t="s">
        <v>145</v>
      </c>
      <c r="D5532" s="85" t="s">
        <v>12264</v>
      </c>
      <c r="E5532" s="85" t="s">
        <v>100</v>
      </c>
      <c r="F5532" s="85" t="s">
        <v>130</v>
      </c>
      <c r="G5532" s="85" t="s">
        <v>2971</v>
      </c>
      <c r="H5532" s="86" t="s">
        <v>118</v>
      </c>
      <c r="I5532" s="86">
        <v>46021</v>
      </c>
      <c r="J5532" s="87">
        <v>6321670.4800000004</v>
      </c>
    </row>
    <row r="5533" spans="1:10" ht="24" x14ac:dyDescent="0.3">
      <c r="A5533" s="84" t="s">
        <v>12265</v>
      </c>
      <c r="B5533" s="85" t="s">
        <v>145</v>
      </c>
      <c r="C5533" s="85" t="s">
        <v>145</v>
      </c>
      <c r="D5533" s="85" t="s">
        <v>12266</v>
      </c>
      <c r="E5533" s="85" t="s">
        <v>100</v>
      </c>
      <c r="F5533" s="85" t="s">
        <v>100</v>
      </c>
      <c r="G5533" s="85" t="s">
        <v>100</v>
      </c>
      <c r="H5533" s="86" t="s">
        <v>118</v>
      </c>
      <c r="I5533" s="86">
        <v>45813</v>
      </c>
      <c r="J5533" s="87">
        <v>1301210</v>
      </c>
    </row>
    <row r="5534" spans="1:10" x14ac:dyDescent="0.3">
      <c r="A5534" s="84" t="s">
        <v>12267</v>
      </c>
      <c r="B5534" s="85" t="s">
        <v>145</v>
      </c>
      <c r="C5534" s="85" t="s">
        <v>145</v>
      </c>
      <c r="D5534" s="85" t="s">
        <v>12268</v>
      </c>
      <c r="E5534" s="85" t="s">
        <v>100</v>
      </c>
      <c r="F5534" s="85" t="s">
        <v>100</v>
      </c>
      <c r="G5534" s="85" t="s">
        <v>100</v>
      </c>
      <c r="H5534" s="86" t="s">
        <v>118</v>
      </c>
      <c r="I5534" s="86">
        <v>45785</v>
      </c>
      <c r="J5534" s="87">
        <v>1980810</v>
      </c>
    </row>
    <row r="5535" spans="1:10" ht="24" x14ac:dyDescent="0.3">
      <c r="A5535" s="84" t="s">
        <v>12269</v>
      </c>
      <c r="B5535" s="85" t="s">
        <v>145</v>
      </c>
      <c r="C5535" s="85" t="s">
        <v>145</v>
      </c>
      <c r="D5535" s="85" t="s">
        <v>12270</v>
      </c>
      <c r="E5535" s="85" t="s">
        <v>100</v>
      </c>
      <c r="F5535" s="85" t="s">
        <v>100</v>
      </c>
      <c r="G5535" s="85" t="s">
        <v>100</v>
      </c>
      <c r="H5535" s="86" t="s">
        <v>118</v>
      </c>
      <c r="I5535" s="86">
        <v>45849</v>
      </c>
      <c r="J5535" s="87">
        <v>820800</v>
      </c>
    </row>
    <row r="5536" spans="1:10" x14ac:dyDescent="0.3">
      <c r="A5536" s="84" t="s">
        <v>12271</v>
      </c>
      <c r="B5536" s="85" t="s">
        <v>145</v>
      </c>
      <c r="C5536" s="85" t="s">
        <v>145</v>
      </c>
      <c r="D5536" s="85" t="s">
        <v>10306</v>
      </c>
      <c r="E5536" s="85" t="s">
        <v>100</v>
      </c>
      <c r="F5536" s="85" t="s">
        <v>100</v>
      </c>
      <c r="G5536" s="85" t="s">
        <v>100</v>
      </c>
      <c r="H5536" s="86" t="s">
        <v>118</v>
      </c>
      <c r="I5536" s="86">
        <v>45674</v>
      </c>
      <c r="J5536" s="87">
        <v>2428362.4</v>
      </c>
    </row>
    <row r="5537" spans="1:10" ht="24" x14ac:dyDescent="0.3">
      <c r="A5537" s="84" t="s">
        <v>12272</v>
      </c>
      <c r="B5537" s="85" t="s">
        <v>145</v>
      </c>
      <c r="C5537" s="85" t="s">
        <v>145</v>
      </c>
      <c r="D5537" s="85" t="s">
        <v>12273</v>
      </c>
      <c r="E5537" s="85" t="s">
        <v>100</v>
      </c>
      <c r="F5537" s="85" t="s">
        <v>100</v>
      </c>
      <c r="G5537" s="85" t="s">
        <v>100</v>
      </c>
      <c r="H5537" s="86" t="s">
        <v>118</v>
      </c>
      <c r="I5537" s="86">
        <v>46072</v>
      </c>
      <c r="J5537" s="87">
        <v>11325280</v>
      </c>
    </row>
    <row r="5538" spans="1:10" ht="24" x14ac:dyDescent="0.3">
      <c r="A5538" s="84" t="s">
        <v>12274</v>
      </c>
      <c r="B5538" s="85" t="s">
        <v>145</v>
      </c>
      <c r="C5538" s="85" t="s">
        <v>145</v>
      </c>
      <c r="D5538" s="85" t="s">
        <v>12275</v>
      </c>
      <c r="E5538" s="85" t="s">
        <v>100</v>
      </c>
      <c r="F5538" s="85" t="s">
        <v>100</v>
      </c>
      <c r="G5538" s="85" t="s">
        <v>100</v>
      </c>
      <c r="H5538" s="86" t="s">
        <v>118</v>
      </c>
      <c r="I5538" s="86">
        <v>45680</v>
      </c>
      <c r="J5538" s="87">
        <v>904479739.20000005</v>
      </c>
    </row>
    <row r="5539" spans="1:10" ht="36" x14ac:dyDescent="0.3">
      <c r="A5539" s="84" t="s">
        <v>12276</v>
      </c>
      <c r="B5539" s="85" t="s">
        <v>1088</v>
      </c>
      <c r="C5539" s="85" t="s">
        <v>145</v>
      </c>
      <c r="D5539" s="85" t="s">
        <v>12277</v>
      </c>
      <c r="E5539" s="85" t="s">
        <v>100</v>
      </c>
      <c r="F5539" s="85" t="s">
        <v>139</v>
      </c>
      <c r="G5539" s="85" t="s">
        <v>894</v>
      </c>
      <c r="H5539" s="86" t="s">
        <v>118</v>
      </c>
      <c r="I5539" s="86">
        <v>45862</v>
      </c>
      <c r="J5539" s="87">
        <v>20122596.599999998</v>
      </c>
    </row>
    <row r="5540" spans="1:10" ht="24" x14ac:dyDescent="0.3">
      <c r="A5540" s="84" t="s">
        <v>12278</v>
      </c>
      <c r="B5540" s="85" t="s">
        <v>145</v>
      </c>
      <c r="C5540" s="85" t="s">
        <v>145</v>
      </c>
      <c r="D5540" s="85" t="s">
        <v>12279</v>
      </c>
      <c r="E5540" s="85" t="s">
        <v>100</v>
      </c>
      <c r="F5540" s="85" t="s">
        <v>100</v>
      </c>
      <c r="G5540" s="85" t="s">
        <v>100</v>
      </c>
      <c r="H5540" s="86" t="s">
        <v>118</v>
      </c>
      <c r="I5540" s="86">
        <v>45898</v>
      </c>
      <c r="J5540" s="87">
        <v>6194220</v>
      </c>
    </row>
    <row r="5541" spans="1:10" ht="24" x14ac:dyDescent="0.3">
      <c r="A5541" s="84" t="s">
        <v>12280</v>
      </c>
      <c r="B5541" s="85" t="s">
        <v>4275</v>
      </c>
      <c r="C5541" s="85" t="s">
        <v>3382</v>
      </c>
      <c r="D5541" s="85" t="s">
        <v>12281</v>
      </c>
      <c r="E5541" s="85" t="s">
        <v>100</v>
      </c>
      <c r="F5541" s="85" t="s">
        <v>158</v>
      </c>
      <c r="G5541" s="85" t="s">
        <v>8615</v>
      </c>
      <c r="H5541" s="86" t="s">
        <v>118</v>
      </c>
      <c r="I5541" s="86">
        <v>45687</v>
      </c>
      <c r="J5541" s="87">
        <v>22224079.829999998</v>
      </c>
    </row>
    <row r="5542" spans="1:10" ht="24" x14ac:dyDescent="0.3">
      <c r="A5542" s="84" t="s">
        <v>12282</v>
      </c>
      <c r="B5542" s="85" t="s">
        <v>145</v>
      </c>
      <c r="C5542" s="85" t="s">
        <v>145</v>
      </c>
      <c r="D5542" s="85" t="s">
        <v>12283</v>
      </c>
      <c r="E5542" s="85" t="s">
        <v>100</v>
      </c>
      <c r="F5542" s="85" t="s">
        <v>100</v>
      </c>
      <c r="G5542" s="85" t="s">
        <v>100</v>
      </c>
      <c r="H5542" s="86" t="s">
        <v>118</v>
      </c>
      <c r="I5542" s="86">
        <v>45722</v>
      </c>
      <c r="J5542" s="87">
        <v>7648180</v>
      </c>
    </row>
    <row r="5543" spans="1:10" ht="24" x14ac:dyDescent="0.3">
      <c r="A5543" s="84" t="s">
        <v>12284</v>
      </c>
      <c r="B5543" s="85" t="s">
        <v>145</v>
      </c>
      <c r="C5543" s="85" t="s">
        <v>145</v>
      </c>
      <c r="D5543" s="85" t="s">
        <v>12285</v>
      </c>
      <c r="E5543" s="85" t="s">
        <v>100</v>
      </c>
      <c r="F5543" s="85" t="s">
        <v>196</v>
      </c>
      <c r="G5543" s="85" t="s">
        <v>11746</v>
      </c>
      <c r="H5543" s="86" t="s">
        <v>118</v>
      </c>
      <c r="I5543" s="86">
        <v>46065</v>
      </c>
      <c r="J5543" s="87">
        <v>9797807.1999999974</v>
      </c>
    </row>
    <row r="5544" spans="1:10" ht="24" x14ac:dyDescent="0.3">
      <c r="A5544" s="84" t="s">
        <v>12286</v>
      </c>
      <c r="B5544" s="85" t="s">
        <v>145</v>
      </c>
      <c r="C5544" s="85" t="s">
        <v>145</v>
      </c>
      <c r="D5544" s="85" t="s">
        <v>12287</v>
      </c>
      <c r="E5544" s="85" t="s">
        <v>100</v>
      </c>
      <c r="F5544" s="85" t="s">
        <v>130</v>
      </c>
      <c r="G5544" s="85" t="s">
        <v>593</v>
      </c>
      <c r="H5544" s="86" t="s">
        <v>118</v>
      </c>
      <c r="I5544" s="86">
        <v>46072</v>
      </c>
      <c r="J5544" s="87">
        <v>9313343.4700000007</v>
      </c>
    </row>
    <row r="5545" spans="1:10" x14ac:dyDescent="0.3">
      <c r="A5545" s="84" t="s">
        <v>12288</v>
      </c>
      <c r="B5545" s="85" t="s">
        <v>145</v>
      </c>
      <c r="C5545" s="85" t="s">
        <v>145</v>
      </c>
      <c r="D5545" s="85" t="s">
        <v>12289</v>
      </c>
      <c r="E5545" s="85" t="s">
        <v>100</v>
      </c>
      <c r="F5545" s="85" t="s">
        <v>100</v>
      </c>
      <c r="G5545" s="85" t="s">
        <v>100</v>
      </c>
      <c r="H5545" s="86" t="s">
        <v>118</v>
      </c>
      <c r="I5545" s="86">
        <v>45708</v>
      </c>
      <c r="J5545" s="87">
        <v>6608364</v>
      </c>
    </row>
    <row r="5546" spans="1:10" x14ac:dyDescent="0.3">
      <c r="A5546" s="84" t="s">
        <v>12290</v>
      </c>
      <c r="B5546" s="85" t="s">
        <v>145</v>
      </c>
      <c r="C5546" s="85" t="s">
        <v>145</v>
      </c>
      <c r="D5546" s="85" t="s">
        <v>12291</v>
      </c>
      <c r="E5546" s="85" t="s">
        <v>100</v>
      </c>
      <c r="F5546" s="85" t="s">
        <v>100</v>
      </c>
      <c r="G5546" s="85" t="s">
        <v>100</v>
      </c>
      <c r="H5546" s="86" t="s">
        <v>118</v>
      </c>
      <c r="I5546" s="86">
        <v>45714</v>
      </c>
      <c r="J5546" s="87">
        <v>2350684</v>
      </c>
    </row>
    <row r="5547" spans="1:10" x14ac:dyDescent="0.3">
      <c r="A5547" s="84" t="s">
        <v>12292</v>
      </c>
      <c r="B5547" s="85" t="s">
        <v>145</v>
      </c>
      <c r="C5547" s="85" t="s">
        <v>145</v>
      </c>
      <c r="D5547" s="85" t="s">
        <v>12293</v>
      </c>
      <c r="E5547" s="85" t="s">
        <v>100</v>
      </c>
      <c r="F5547" s="85" t="s">
        <v>100</v>
      </c>
      <c r="G5547" s="85" t="s">
        <v>100</v>
      </c>
      <c r="H5547" s="86" t="s">
        <v>118</v>
      </c>
      <c r="I5547" s="86">
        <v>46021</v>
      </c>
      <c r="J5547" s="87">
        <v>1431400</v>
      </c>
    </row>
    <row r="5548" spans="1:10" x14ac:dyDescent="0.3">
      <c r="A5548" s="84" t="s">
        <v>12294</v>
      </c>
      <c r="B5548" s="85" t="s">
        <v>145</v>
      </c>
      <c r="C5548" s="85" t="s">
        <v>145</v>
      </c>
      <c r="D5548" s="85" t="s">
        <v>12295</v>
      </c>
      <c r="E5548" s="85" t="s">
        <v>100</v>
      </c>
      <c r="F5548" s="85" t="s">
        <v>100</v>
      </c>
      <c r="G5548" s="85" t="s">
        <v>100</v>
      </c>
      <c r="H5548" s="86" t="s">
        <v>118</v>
      </c>
      <c r="I5548" s="86">
        <v>45845</v>
      </c>
      <c r="J5548" s="87">
        <v>846090</v>
      </c>
    </row>
    <row r="5549" spans="1:10" x14ac:dyDescent="0.3">
      <c r="A5549" s="84" t="s">
        <v>12296</v>
      </c>
      <c r="B5549" s="85" t="s">
        <v>145</v>
      </c>
      <c r="C5549" s="85" t="s">
        <v>145</v>
      </c>
      <c r="D5549" s="85" t="s">
        <v>9616</v>
      </c>
      <c r="E5549" s="85" t="s">
        <v>100</v>
      </c>
      <c r="F5549" s="85" t="s">
        <v>100</v>
      </c>
      <c r="G5549" s="85" t="s">
        <v>100</v>
      </c>
      <c r="H5549" s="86" t="s">
        <v>118</v>
      </c>
      <c r="I5549" s="86">
        <v>45973</v>
      </c>
      <c r="J5549" s="87">
        <v>306340</v>
      </c>
    </row>
    <row r="5550" spans="1:10" ht="24" x14ac:dyDescent="0.3">
      <c r="A5550" s="84" t="s">
        <v>12297</v>
      </c>
      <c r="B5550" s="85" t="s">
        <v>145</v>
      </c>
      <c r="C5550" s="85" t="s">
        <v>145</v>
      </c>
      <c r="D5550" s="85" t="s">
        <v>12298</v>
      </c>
      <c r="E5550" s="85" t="s">
        <v>100</v>
      </c>
      <c r="F5550" s="85" t="s">
        <v>100</v>
      </c>
      <c r="G5550" s="85" t="s">
        <v>100</v>
      </c>
      <c r="H5550" s="86" t="s">
        <v>118</v>
      </c>
      <c r="I5550" s="86">
        <v>46003</v>
      </c>
      <c r="J5550" s="87">
        <v>2274530</v>
      </c>
    </row>
    <row r="5551" spans="1:10" ht="24" x14ac:dyDescent="0.3">
      <c r="A5551" s="84" t="s">
        <v>12299</v>
      </c>
      <c r="B5551" s="85" t="s">
        <v>145</v>
      </c>
      <c r="C5551" s="85" t="s">
        <v>145</v>
      </c>
      <c r="D5551" s="85" t="s">
        <v>12300</v>
      </c>
      <c r="E5551" s="85" t="s">
        <v>100</v>
      </c>
      <c r="F5551" s="85" t="s">
        <v>878</v>
      </c>
      <c r="G5551" s="85" t="s">
        <v>12301</v>
      </c>
      <c r="H5551" s="86" t="s">
        <v>118</v>
      </c>
      <c r="I5551" s="86">
        <v>46093</v>
      </c>
      <c r="J5551" s="87">
        <v>5640576.709999999</v>
      </c>
    </row>
    <row r="5552" spans="1:10" ht="24" x14ac:dyDescent="0.3">
      <c r="A5552" s="84" t="s">
        <v>12302</v>
      </c>
      <c r="B5552" s="85" t="s">
        <v>145</v>
      </c>
      <c r="C5552" s="85" t="s">
        <v>145</v>
      </c>
      <c r="D5552" s="85" t="s">
        <v>12303</v>
      </c>
      <c r="E5552" s="85" t="s">
        <v>100</v>
      </c>
      <c r="F5552" s="85" t="s">
        <v>100</v>
      </c>
      <c r="G5552" s="85" t="s">
        <v>100</v>
      </c>
      <c r="H5552" s="86" t="s">
        <v>118</v>
      </c>
      <c r="I5552" s="86">
        <v>45853</v>
      </c>
      <c r="J5552" s="87">
        <v>4911636.46</v>
      </c>
    </row>
    <row r="5553" spans="1:10" ht="36" x14ac:dyDescent="0.3">
      <c r="A5553" s="84" t="s">
        <v>12304</v>
      </c>
      <c r="B5553" s="85" t="s">
        <v>145</v>
      </c>
      <c r="C5553" s="85" t="s">
        <v>145</v>
      </c>
      <c r="D5553" s="85" t="s">
        <v>12305</v>
      </c>
      <c r="E5553" s="85" t="s">
        <v>100</v>
      </c>
      <c r="F5553" s="85" t="s">
        <v>196</v>
      </c>
      <c r="G5553" s="85" t="s">
        <v>11746</v>
      </c>
      <c r="H5553" s="86" t="s">
        <v>118</v>
      </c>
      <c r="I5553" s="86">
        <v>46107</v>
      </c>
      <c r="J5553" s="87">
        <v>3822005.77</v>
      </c>
    </row>
    <row r="5554" spans="1:10" ht="48" x14ac:dyDescent="0.3">
      <c r="A5554" s="84" t="s">
        <v>12306</v>
      </c>
      <c r="B5554" s="85" t="s">
        <v>145</v>
      </c>
      <c r="C5554" s="85" t="s">
        <v>145</v>
      </c>
      <c r="D5554" s="85" t="s">
        <v>12307</v>
      </c>
      <c r="E5554" s="85" t="s">
        <v>100</v>
      </c>
      <c r="F5554" s="85" t="s">
        <v>130</v>
      </c>
      <c r="G5554" s="85" t="s">
        <v>180</v>
      </c>
      <c r="H5554" s="86" t="s">
        <v>118</v>
      </c>
      <c r="I5554" s="86">
        <v>45744</v>
      </c>
      <c r="J5554" s="87">
        <v>598785377.84000003</v>
      </c>
    </row>
    <row r="5555" spans="1:10" ht="24" x14ac:dyDescent="0.3">
      <c r="A5555" s="84" t="s">
        <v>12308</v>
      </c>
      <c r="B5555" s="85" t="s">
        <v>145</v>
      </c>
      <c r="C5555" s="85" t="s">
        <v>145</v>
      </c>
      <c r="D5555" s="85" t="s">
        <v>12309</v>
      </c>
      <c r="E5555" s="85" t="s">
        <v>100</v>
      </c>
      <c r="F5555" s="85" t="s">
        <v>100</v>
      </c>
      <c r="G5555" s="85" t="s">
        <v>100</v>
      </c>
      <c r="H5555" s="86" t="s">
        <v>118</v>
      </c>
      <c r="I5555" s="86">
        <v>46021</v>
      </c>
      <c r="J5555" s="87">
        <v>3105960</v>
      </c>
    </row>
    <row r="5556" spans="1:10" ht="24" x14ac:dyDescent="0.3">
      <c r="A5556" s="84" t="s">
        <v>12310</v>
      </c>
      <c r="B5556" s="85" t="s">
        <v>145</v>
      </c>
      <c r="C5556" s="85" t="s">
        <v>145</v>
      </c>
      <c r="D5556" s="85" t="s">
        <v>12311</v>
      </c>
      <c r="E5556" s="85" t="s">
        <v>100</v>
      </c>
      <c r="F5556" s="85" t="s">
        <v>130</v>
      </c>
      <c r="G5556" s="85" t="s">
        <v>12312</v>
      </c>
      <c r="H5556" s="86" t="s">
        <v>118</v>
      </c>
      <c r="I5556" s="86">
        <v>46113</v>
      </c>
      <c r="J5556" s="87">
        <v>9565487.0099999979</v>
      </c>
    </row>
    <row r="5557" spans="1:10" ht="48" x14ac:dyDescent="0.3">
      <c r="A5557" s="84" t="s">
        <v>12313</v>
      </c>
      <c r="B5557" s="85" t="s">
        <v>145</v>
      </c>
      <c r="C5557" s="85" t="s">
        <v>145</v>
      </c>
      <c r="D5557" s="85" t="s">
        <v>12314</v>
      </c>
      <c r="E5557" s="85" t="s">
        <v>100</v>
      </c>
      <c r="F5557" s="85" t="s">
        <v>12315</v>
      </c>
      <c r="G5557" s="85" t="s">
        <v>12316</v>
      </c>
      <c r="H5557" s="86" t="s">
        <v>118</v>
      </c>
      <c r="I5557" s="86">
        <v>46118</v>
      </c>
      <c r="J5557" s="87">
        <v>20232313.690000005</v>
      </c>
    </row>
    <row r="5558" spans="1:10" ht="48" x14ac:dyDescent="0.3">
      <c r="A5558" s="84" t="s">
        <v>12317</v>
      </c>
      <c r="B5558" s="85" t="s">
        <v>145</v>
      </c>
      <c r="C5558" s="85" t="s">
        <v>145</v>
      </c>
      <c r="D5558" s="85" t="s">
        <v>12318</v>
      </c>
      <c r="E5558" s="85" t="s">
        <v>100</v>
      </c>
      <c r="F5558" s="85" t="s">
        <v>12319</v>
      </c>
      <c r="G5558" s="85" t="s">
        <v>12320</v>
      </c>
      <c r="H5558" s="86" t="s">
        <v>118</v>
      </c>
      <c r="I5558" s="86">
        <v>46120</v>
      </c>
      <c r="J5558" s="87">
        <v>14432741.539999992</v>
      </c>
    </row>
    <row r="5559" spans="1:10" ht="24" x14ac:dyDescent="0.3">
      <c r="A5559" s="84" t="s">
        <v>12321</v>
      </c>
      <c r="B5559" s="85" t="s">
        <v>145</v>
      </c>
      <c r="C5559" s="85" t="s">
        <v>145</v>
      </c>
      <c r="D5559" s="85" t="s">
        <v>12322</v>
      </c>
      <c r="E5559" s="85" t="s">
        <v>100</v>
      </c>
      <c r="F5559" s="85" t="s">
        <v>817</v>
      </c>
      <c r="G5559" s="85" t="s">
        <v>2472</v>
      </c>
      <c r="H5559" s="86" t="s">
        <v>118</v>
      </c>
      <c r="I5559" s="86">
        <v>45757</v>
      </c>
      <c r="J5559" s="87">
        <v>16483717.18</v>
      </c>
    </row>
    <row r="5560" spans="1:10" ht="24" x14ac:dyDescent="0.3">
      <c r="A5560" s="84" t="s">
        <v>12323</v>
      </c>
      <c r="B5560" s="85" t="s">
        <v>145</v>
      </c>
      <c r="C5560" s="85" t="s">
        <v>145</v>
      </c>
      <c r="D5560" s="85" t="s">
        <v>12324</v>
      </c>
      <c r="E5560" s="85" t="s">
        <v>100</v>
      </c>
      <c r="F5560" s="85" t="s">
        <v>100</v>
      </c>
      <c r="G5560" s="85" t="s">
        <v>100</v>
      </c>
      <c r="H5560" s="86" t="s">
        <v>118</v>
      </c>
      <c r="I5560" s="86">
        <v>45940</v>
      </c>
      <c r="J5560" s="87">
        <v>2058850</v>
      </c>
    </row>
    <row r="5561" spans="1:10" ht="24" x14ac:dyDescent="0.3">
      <c r="A5561" s="84" t="s">
        <v>12325</v>
      </c>
      <c r="B5561" s="85" t="s">
        <v>145</v>
      </c>
      <c r="C5561" s="85" t="s">
        <v>145</v>
      </c>
      <c r="D5561" s="85" t="s">
        <v>12326</v>
      </c>
      <c r="E5561" s="85" t="s">
        <v>100</v>
      </c>
      <c r="F5561" s="85" t="s">
        <v>100</v>
      </c>
      <c r="G5561" s="85" t="s">
        <v>100</v>
      </c>
      <c r="H5561" s="86" t="s">
        <v>118</v>
      </c>
      <c r="I5561" s="86">
        <v>45761</v>
      </c>
      <c r="J5561" s="87">
        <v>2677750</v>
      </c>
    </row>
    <row r="5562" spans="1:10" ht="24" x14ac:dyDescent="0.3">
      <c r="A5562" s="84" t="s">
        <v>12327</v>
      </c>
      <c r="B5562" s="85" t="s">
        <v>145</v>
      </c>
      <c r="C5562" s="85" t="s">
        <v>145</v>
      </c>
      <c r="D5562" s="85" t="s">
        <v>12328</v>
      </c>
      <c r="E5562" s="85" t="s">
        <v>100</v>
      </c>
      <c r="F5562" s="85" t="s">
        <v>100</v>
      </c>
      <c r="G5562" s="85" t="s">
        <v>100</v>
      </c>
      <c r="H5562" s="86" t="s">
        <v>118</v>
      </c>
      <c r="I5562" s="86">
        <v>46036</v>
      </c>
      <c r="J5562" s="87">
        <v>10816930</v>
      </c>
    </row>
    <row r="5563" spans="1:10" ht="24" x14ac:dyDescent="0.3">
      <c r="A5563" s="84" t="s">
        <v>12329</v>
      </c>
      <c r="B5563" s="85" t="s">
        <v>145</v>
      </c>
      <c r="C5563" s="85" t="s">
        <v>145</v>
      </c>
      <c r="D5563" s="85" t="s">
        <v>12330</v>
      </c>
      <c r="E5563" s="85" t="s">
        <v>100</v>
      </c>
      <c r="F5563" s="85" t="s">
        <v>817</v>
      </c>
      <c r="G5563" s="85" t="s">
        <v>2472</v>
      </c>
      <c r="H5563" s="86" t="s">
        <v>118</v>
      </c>
      <c r="I5563" s="86">
        <v>46127</v>
      </c>
      <c r="J5563" s="87">
        <v>11433447.110000001</v>
      </c>
    </row>
    <row r="5564" spans="1:10" x14ac:dyDescent="0.3">
      <c r="A5564" s="84" t="s">
        <v>12331</v>
      </c>
      <c r="B5564" s="85" t="s">
        <v>145</v>
      </c>
      <c r="C5564" s="85" t="s">
        <v>145</v>
      </c>
      <c r="D5564" s="85" t="s">
        <v>12332</v>
      </c>
      <c r="E5564" s="85" t="s">
        <v>100</v>
      </c>
      <c r="F5564" s="85" t="s">
        <v>100</v>
      </c>
      <c r="G5564" s="85" t="s">
        <v>100</v>
      </c>
      <c r="H5564" s="86" t="s">
        <v>118</v>
      </c>
      <c r="I5564" s="86">
        <v>45763</v>
      </c>
      <c r="J5564" s="87">
        <v>1401800</v>
      </c>
    </row>
    <row r="5565" spans="1:10" x14ac:dyDescent="0.3">
      <c r="A5565" s="84" t="s">
        <v>12333</v>
      </c>
      <c r="B5565" s="85" t="s">
        <v>145</v>
      </c>
      <c r="C5565" s="85" t="s">
        <v>145</v>
      </c>
      <c r="D5565" s="85" t="s">
        <v>12334</v>
      </c>
      <c r="E5565" s="85" t="s">
        <v>100</v>
      </c>
      <c r="F5565" s="85" t="s">
        <v>100</v>
      </c>
      <c r="G5565" s="85" t="s">
        <v>100</v>
      </c>
      <c r="H5565" s="86" t="s">
        <v>118</v>
      </c>
      <c r="I5565" s="86">
        <v>45763</v>
      </c>
      <c r="J5565" s="87">
        <v>2241130</v>
      </c>
    </row>
    <row r="5566" spans="1:10" ht="24" x14ac:dyDescent="0.3">
      <c r="A5566" s="84" t="s">
        <v>12335</v>
      </c>
      <c r="B5566" s="85" t="s">
        <v>145</v>
      </c>
      <c r="C5566" s="85" t="s">
        <v>145</v>
      </c>
      <c r="D5566" s="85" t="s">
        <v>12336</v>
      </c>
      <c r="E5566" s="85" t="s">
        <v>100</v>
      </c>
      <c r="F5566" s="85" t="s">
        <v>314</v>
      </c>
      <c r="G5566" s="85" t="s">
        <v>12337</v>
      </c>
      <c r="H5566" s="86" t="s">
        <v>118</v>
      </c>
      <c r="I5566" s="86">
        <v>46139</v>
      </c>
      <c r="J5566" s="87">
        <v>5924276.3899999997</v>
      </c>
    </row>
    <row r="5567" spans="1:10" ht="24" x14ac:dyDescent="0.3">
      <c r="A5567" s="84" t="s">
        <v>12338</v>
      </c>
      <c r="B5567" s="85" t="s">
        <v>145</v>
      </c>
      <c r="C5567" s="85" t="s">
        <v>145</v>
      </c>
      <c r="D5567" s="85" t="s">
        <v>12339</v>
      </c>
      <c r="E5567" s="85" t="s">
        <v>100</v>
      </c>
      <c r="F5567" s="85" t="s">
        <v>1194</v>
      </c>
      <c r="G5567" s="85" t="s">
        <v>1195</v>
      </c>
      <c r="H5567" s="86" t="s">
        <v>118</v>
      </c>
      <c r="I5567" s="86">
        <v>46139</v>
      </c>
      <c r="J5567" s="87">
        <v>8925971.9399999995</v>
      </c>
    </row>
    <row r="5568" spans="1:10" ht="36" x14ac:dyDescent="0.3">
      <c r="A5568" s="84" t="s">
        <v>12340</v>
      </c>
      <c r="B5568" s="85" t="s">
        <v>145</v>
      </c>
      <c r="C5568" s="85" t="s">
        <v>145</v>
      </c>
      <c r="D5568" s="85" t="s">
        <v>12341</v>
      </c>
      <c r="E5568" s="85" t="s">
        <v>100</v>
      </c>
      <c r="F5568" s="85" t="s">
        <v>147</v>
      </c>
      <c r="G5568" s="85" t="s">
        <v>12342</v>
      </c>
      <c r="H5568" s="86" t="s">
        <v>118</v>
      </c>
      <c r="I5568" s="86">
        <v>46140</v>
      </c>
      <c r="J5568" s="87">
        <v>5492557.6100000022</v>
      </c>
    </row>
    <row r="5569" spans="1:10" ht="96" x14ac:dyDescent="0.3">
      <c r="A5569" s="84" t="s">
        <v>12343</v>
      </c>
      <c r="B5569" s="85" t="s">
        <v>145</v>
      </c>
      <c r="C5569" s="85" t="s">
        <v>145</v>
      </c>
      <c r="D5569" s="85" t="s">
        <v>12344</v>
      </c>
      <c r="E5569" s="85" t="s">
        <v>100</v>
      </c>
      <c r="F5569" s="85" t="s">
        <v>12345</v>
      </c>
      <c r="G5569" s="85" t="s">
        <v>12346</v>
      </c>
      <c r="H5569" s="86" t="s">
        <v>118</v>
      </c>
      <c r="I5569" s="86">
        <v>45777</v>
      </c>
      <c r="J5569" s="87">
        <v>20365579.860000003</v>
      </c>
    </row>
    <row r="5570" spans="1:10" x14ac:dyDescent="0.3">
      <c r="A5570" s="84" t="s">
        <v>12347</v>
      </c>
      <c r="B5570" s="85" t="s">
        <v>145</v>
      </c>
      <c r="C5570" s="85" t="s">
        <v>145</v>
      </c>
      <c r="D5570" s="85" t="s">
        <v>12348</v>
      </c>
      <c r="E5570" s="85" t="s">
        <v>100</v>
      </c>
      <c r="F5570" s="85" t="s">
        <v>100</v>
      </c>
      <c r="G5570" s="85" t="s">
        <v>100</v>
      </c>
      <c r="H5570" s="86" t="s">
        <v>118</v>
      </c>
      <c r="I5570" s="86">
        <v>45845</v>
      </c>
      <c r="J5570" s="87">
        <v>184633449</v>
      </c>
    </row>
    <row r="5571" spans="1:10" x14ac:dyDescent="0.3">
      <c r="A5571" s="84" t="s">
        <v>12349</v>
      </c>
      <c r="B5571" s="85" t="s">
        <v>145</v>
      </c>
      <c r="C5571" s="85" t="s">
        <v>145</v>
      </c>
      <c r="D5571" s="85" t="s">
        <v>12350</v>
      </c>
      <c r="E5571" s="85" t="s">
        <v>100</v>
      </c>
      <c r="F5571" s="85" t="s">
        <v>100</v>
      </c>
      <c r="G5571" s="85" t="s">
        <v>100</v>
      </c>
      <c r="H5571" s="86" t="s">
        <v>118</v>
      </c>
      <c r="I5571" s="86">
        <v>45789</v>
      </c>
      <c r="J5571" s="87">
        <v>10596280</v>
      </c>
    </row>
    <row r="5572" spans="1:10" ht="24" x14ac:dyDescent="0.3">
      <c r="A5572" s="84" t="s">
        <v>12351</v>
      </c>
      <c r="B5572" s="85" t="s">
        <v>145</v>
      </c>
      <c r="C5572" s="85" t="s">
        <v>145</v>
      </c>
      <c r="D5572" s="85" t="s">
        <v>12352</v>
      </c>
      <c r="E5572" s="85" t="s">
        <v>100</v>
      </c>
      <c r="F5572" s="85" t="s">
        <v>135</v>
      </c>
      <c r="G5572" s="85" t="s">
        <v>136</v>
      </c>
      <c r="H5572" s="86" t="s">
        <v>118</v>
      </c>
      <c r="I5572" s="86">
        <v>46160</v>
      </c>
      <c r="J5572" s="87">
        <v>9984656.0999999996</v>
      </c>
    </row>
    <row r="5573" spans="1:10" x14ac:dyDescent="0.3">
      <c r="A5573" s="84" t="s">
        <v>12353</v>
      </c>
      <c r="B5573" s="85" t="s">
        <v>145</v>
      </c>
      <c r="C5573" s="85" t="s">
        <v>145</v>
      </c>
      <c r="D5573" s="85" t="s">
        <v>12354</v>
      </c>
      <c r="E5573" s="85" t="s">
        <v>100</v>
      </c>
      <c r="F5573" s="85" t="s">
        <v>100</v>
      </c>
      <c r="G5573" s="85" t="s">
        <v>100</v>
      </c>
      <c r="H5573" s="86" t="s">
        <v>118</v>
      </c>
      <c r="I5573" s="86">
        <v>45919</v>
      </c>
      <c r="J5573" s="87">
        <v>1078260</v>
      </c>
    </row>
    <row r="5574" spans="1:10" ht="36" x14ac:dyDescent="0.3">
      <c r="A5574" s="84" t="s">
        <v>12355</v>
      </c>
      <c r="B5574" s="85" t="s">
        <v>145</v>
      </c>
      <c r="C5574" s="85" t="s">
        <v>145</v>
      </c>
      <c r="D5574" s="85" t="s">
        <v>12356</v>
      </c>
      <c r="E5574" s="85" t="s">
        <v>100</v>
      </c>
      <c r="F5574" s="85" t="s">
        <v>130</v>
      </c>
      <c r="G5574" s="85" t="s">
        <v>200</v>
      </c>
      <c r="H5574" s="86" t="s">
        <v>118</v>
      </c>
      <c r="I5574" s="86">
        <v>46163</v>
      </c>
      <c r="J5574" s="87">
        <v>10453253.959999999</v>
      </c>
    </row>
    <row r="5575" spans="1:10" ht="36" x14ac:dyDescent="0.3">
      <c r="A5575" s="84" t="s">
        <v>12357</v>
      </c>
      <c r="B5575" s="85" t="s">
        <v>145</v>
      </c>
      <c r="C5575" s="85" t="s">
        <v>145</v>
      </c>
      <c r="D5575" s="85" t="s">
        <v>12358</v>
      </c>
      <c r="E5575" s="85" t="s">
        <v>100</v>
      </c>
      <c r="F5575" s="85" t="s">
        <v>709</v>
      </c>
      <c r="G5575" s="85" t="s">
        <v>12359</v>
      </c>
      <c r="H5575" s="86" t="s">
        <v>118</v>
      </c>
      <c r="I5575" s="86">
        <v>46165</v>
      </c>
      <c r="J5575" s="87">
        <v>3101946.13</v>
      </c>
    </row>
    <row r="5576" spans="1:10" ht="24" x14ac:dyDescent="0.3">
      <c r="A5576" s="84" t="s">
        <v>12360</v>
      </c>
      <c r="B5576" s="85" t="s">
        <v>145</v>
      </c>
      <c r="C5576" s="85" t="s">
        <v>145</v>
      </c>
      <c r="D5576" s="85" t="s">
        <v>12361</v>
      </c>
      <c r="E5576" s="85" t="s">
        <v>100</v>
      </c>
      <c r="F5576" s="85" t="s">
        <v>709</v>
      </c>
      <c r="G5576" s="85" t="s">
        <v>12359</v>
      </c>
      <c r="H5576" s="86" t="s">
        <v>118</v>
      </c>
      <c r="I5576" s="86">
        <v>46167</v>
      </c>
      <c r="J5576" s="87">
        <v>7086238.459999999</v>
      </c>
    </row>
    <row r="5577" spans="1:10" x14ac:dyDescent="0.3">
      <c r="A5577" s="84" t="s">
        <v>12362</v>
      </c>
      <c r="B5577" s="85" t="s">
        <v>145</v>
      </c>
      <c r="C5577" s="85" t="s">
        <v>145</v>
      </c>
      <c r="D5577" s="85" t="s">
        <v>12363</v>
      </c>
      <c r="E5577" s="85" t="s">
        <v>100</v>
      </c>
      <c r="F5577" s="85" t="s">
        <v>100</v>
      </c>
      <c r="G5577" s="85" t="s">
        <v>100</v>
      </c>
      <c r="H5577" s="86" t="s">
        <v>118</v>
      </c>
      <c r="I5577" s="86">
        <v>45987</v>
      </c>
      <c r="J5577" s="87">
        <v>3307550</v>
      </c>
    </row>
    <row r="5578" spans="1:10" x14ac:dyDescent="0.3">
      <c r="A5578" s="84" t="s">
        <v>12364</v>
      </c>
      <c r="B5578" s="85" t="s">
        <v>145</v>
      </c>
      <c r="C5578" s="85" t="s">
        <v>145</v>
      </c>
      <c r="D5578" s="85" t="s">
        <v>12365</v>
      </c>
      <c r="E5578" s="85" t="s">
        <v>100</v>
      </c>
      <c r="F5578" s="85" t="s">
        <v>100</v>
      </c>
      <c r="G5578" s="85" t="s">
        <v>100</v>
      </c>
      <c r="H5578" s="86" t="s">
        <v>118</v>
      </c>
      <c r="I5578" s="86">
        <v>45809</v>
      </c>
      <c r="J5578" s="87">
        <v>12061990</v>
      </c>
    </row>
    <row r="5579" spans="1:10" ht="24" x14ac:dyDescent="0.3">
      <c r="A5579" s="84" t="s">
        <v>12366</v>
      </c>
      <c r="B5579" s="85" t="s">
        <v>145</v>
      </c>
      <c r="C5579" s="85" t="s">
        <v>145</v>
      </c>
      <c r="D5579" s="85" t="s">
        <v>12367</v>
      </c>
      <c r="E5579" s="85" t="s">
        <v>100</v>
      </c>
      <c r="F5579" s="85" t="s">
        <v>100</v>
      </c>
      <c r="G5579" s="85" t="s">
        <v>100</v>
      </c>
      <c r="H5579" s="86" t="s">
        <v>118</v>
      </c>
      <c r="I5579" s="86">
        <v>45839</v>
      </c>
      <c r="J5579" s="87">
        <v>4559640</v>
      </c>
    </row>
    <row r="5580" spans="1:10" ht="24" x14ac:dyDescent="0.3">
      <c r="A5580" s="84" t="s">
        <v>12368</v>
      </c>
      <c r="B5580" s="85" t="s">
        <v>145</v>
      </c>
      <c r="C5580" s="85" t="s">
        <v>145</v>
      </c>
      <c r="D5580" s="85" t="s">
        <v>12369</v>
      </c>
      <c r="E5580" s="85" t="s">
        <v>100</v>
      </c>
      <c r="F5580" s="85" t="s">
        <v>100</v>
      </c>
      <c r="G5580" s="85" t="s">
        <v>100</v>
      </c>
      <c r="H5580" s="86" t="s">
        <v>118</v>
      </c>
      <c r="I5580" s="86">
        <v>45934</v>
      </c>
      <c r="J5580" s="87">
        <v>2037210</v>
      </c>
    </row>
    <row r="5581" spans="1:10" ht="60" x14ac:dyDescent="0.3">
      <c r="A5581" s="84" t="s">
        <v>12370</v>
      </c>
      <c r="B5581" s="85" t="s">
        <v>1088</v>
      </c>
      <c r="C5581" s="85" t="s">
        <v>145</v>
      </c>
      <c r="D5581" s="85" t="s">
        <v>12371</v>
      </c>
      <c r="E5581" s="85" t="s">
        <v>12372</v>
      </c>
      <c r="F5581" s="85" t="s">
        <v>830</v>
      </c>
      <c r="G5581" s="85" t="s">
        <v>12373</v>
      </c>
      <c r="H5581" s="86" t="s">
        <v>118</v>
      </c>
      <c r="I5581" s="86">
        <v>46058</v>
      </c>
      <c r="J5581" s="87">
        <v>20859930.029999997</v>
      </c>
    </row>
    <row r="5582" spans="1:10" ht="24" x14ac:dyDescent="0.3">
      <c r="A5582" s="84" t="s">
        <v>12374</v>
      </c>
      <c r="B5582" s="85" t="s">
        <v>145</v>
      </c>
      <c r="C5582" s="85" t="s">
        <v>145</v>
      </c>
      <c r="D5582" s="85" t="s">
        <v>12375</v>
      </c>
      <c r="E5582" s="85" t="s">
        <v>100</v>
      </c>
      <c r="F5582" s="85" t="s">
        <v>100</v>
      </c>
      <c r="G5582" s="85" t="s">
        <v>100</v>
      </c>
      <c r="H5582" s="86" t="s">
        <v>118</v>
      </c>
      <c r="I5582" s="86">
        <v>45874</v>
      </c>
      <c r="J5582" s="87">
        <v>1321930</v>
      </c>
    </row>
    <row r="5583" spans="1:10" ht="24" x14ac:dyDescent="0.3">
      <c r="A5583" s="84" t="s">
        <v>12376</v>
      </c>
      <c r="B5583" s="85" t="s">
        <v>145</v>
      </c>
      <c r="C5583" s="85" t="s">
        <v>145</v>
      </c>
      <c r="D5583" s="85" t="s">
        <v>12377</v>
      </c>
      <c r="E5583" s="85" t="s">
        <v>100</v>
      </c>
      <c r="F5583" s="85" t="s">
        <v>100</v>
      </c>
      <c r="G5583" s="85" t="s">
        <v>100</v>
      </c>
      <c r="H5583" s="86" t="s">
        <v>118</v>
      </c>
      <c r="I5583" s="86">
        <v>45845</v>
      </c>
      <c r="J5583" s="87">
        <v>4699130</v>
      </c>
    </row>
    <row r="5584" spans="1:10" x14ac:dyDescent="0.3">
      <c r="A5584" s="84" t="s">
        <v>12378</v>
      </c>
      <c r="B5584" s="85" t="s">
        <v>145</v>
      </c>
      <c r="C5584" s="85" t="s">
        <v>145</v>
      </c>
      <c r="D5584" s="85" t="s">
        <v>12379</v>
      </c>
      <c r="E5584" s="85" t="s">
        <v>100</v>
      </c>
      <c r="F5584" s="85" t="s">
        <v>130</v>
      </c>
      <c r="G5584" s="85" t="s">
        <v>1334</v>
      </c>
      <c r="H5584" s="86" t="s">
        <v>118</v>
      </c>
      <c r="I5584" s="86">
        <v>46006</v>
      </c>
      <c r="J5584" s="87">
        <v>16468391.939999999</v>
      </c>
    </row>
    <row r="5585" spans="1:10" x14ac:dyDescent="0.3">
      <c r="A5585" s="84" t="s">
        <v>12380</v>
      </c>
      <c r="B5585" s="85" t="s">
        <v>145</v>
      </c>
      <c r="C5585" s="85" t="s">
        <v>145</v>
      </c>
      <c r="D5585" s="85" t="s">
        <v>12381</v>
      </c>
      <c r="E5585" s="85" t="s">
        <v>100</v>
      </c>
      <c r="F5585" s="85" t="s">
        <v>100</v>
      </c>
      <c r="G5585" s="85" t="s">
        <v>100</v>
      </c>
      <c r="H5585" s="86" t="s">
        <v>118</v>
      </c>
      <c r="I5585" s="86">
        <v>46008</v>
      </c>
      <c r="J5585" s="87">
        <v>6470200</v>
      </c>
    </row>
    <row r="5586" spans="1:10" ht="24" x14ac:dyDescent="0.3">
      <c r="A5586" s="84" t="s">
        <v>12382</v>
      </c>
      <c r="B5586" s="85" t="s">
        <v>145</v>
      </c>
      <c r="C5586" s="85" t="s">
        <v>145</v>
      </c>
      <c r="D5586" s="85" t="s">
        <v>12383</v>
      </c>
      <c r="E5586" s="85" t="s">
        <v>100</v>
      </c>
      <c r="F5586" s="85" t="s">
        <v>100</v>
      </c>
      <c r="G5586" s="85" t="s">
        <v>100</v>
      </c>
      <c r="H5586" s="86" t="s">
        <v>118</v>
      </c>
      <c r="I5586" s="86">
        <v>45834</v>
      </c>
      <c r="J5586" s="87">
        <v>2540740</v>
      </c>
    </row>
    <row r="5587" spans="1:10" ht="24" x14ac:dyDescent="0.3">
      <c r="A5587" s="84" t="s">
        <v>12384</v>
      </c>
      <c r="B5587" s="85" t="s">
        <v>145</v>
      </c>
      <c r="C5587" s="85" t="s">
        <v>145</v>
      </c>
      <c r="D5587" s="85" t="s">
        <v>12385</v>
      </c>
      <c r="E5587" s="85" t="s">
        <v>100</v>
      </c>
      <c r="F5587" s="85" t="s">
        <v>100</v>
      </c>
      <c r="G5587" s="85" t="s">
        <v>100</v>
      </c>
      <c r="H5587" s="86" t="s">
        <v>118</v>
      </c>
      <c r="I5587" s="86">
        <v>46017</v>
      </c>
      <c r="J5587" s="87">
        <v>124939.79999999999</v>
      </c>
    </row>
    <row r="5588" spans="1:10" ht="24" x14ac:dyDescent="0.3">
      <c r="A5588" s="84" t="s">
        <v>12386</v>
      </c>
      <c r="B5588" s="85" t="s">
        <v>145</v>
      </c>
      <c r="C5588" s="85" t="s">
        <v>145</v>
      </c>
      <c r="D5588" s="85" t="s">
        <v>12387</v>
      </c>
      <c r="E5588" s="85" t="s">
        <v>100</v>
      </c>
      <c r="F5588" s="85" t="s">
        <v>100</v>
      </c>
      <c r="G5588" s="85" t="s">
        <v>100</v>
      </c>
      <c r="H5588" s="86" t="s">
        <v>118</v>
      </c>
      <c r="I5588" s="86">
        <v>46017</v>
      </c>
      <c r="J5588" s="87">
        <v>254100</v>
      </c>
    </row>
    <row r="5589" spans="1:10" x14ac:dyDescent="0.3">
      <c r="A5589" s="84" t="s">
        <v>12388</v>
      </c>
      <c r="B5589" s="85" t="s">
        <v>145</v>
      </c>
      <c r="C5589" s="85" t="s">
        <v>145</v>
      </c>
      <c r="D5589" s="85" t="s">
        <v>12389</v>
      </c>
      <c r="E5589" s="85" t="s">
        <v>100</v>
      </c>
      <c r="F5589" s="85" t="s">
        <v>100</v>
      </c>
      <c r="G5589" s="85" t="s">
        <v>100</v>
      </c>
      <c r="H5589" s="86" t="s">
        <v>118</v>
      </c>
      <c r="I5589" s="86">
        <v>45867</v>
      </c>
      <c r="J5589" s="87">
        <v>9611220</v>
      </c>
    </row>
    <row r="5590" spans="1:10" ht="48" x14ac:dyDescent="0.3">
      <c r="A5590" s="84" t="s">
        <v>12390</v>
      </c>
      <c r="B5590" s="85" t="s">
        <v>145</v>
      </c>
      <c r="C5590" s="85" t="s">
        <v>145</v>
      </c>
      <c r="D5590" s="85" t="s">
        <v>12391</v>
      </c>
      <c r="E5590" s="85" t="s">
        <v>100</v>
      </c>
      <c r="F5590" s="85" t="s">
        <v>853</v>
      </c>
      <c r="G5590" s="85" t="s">
        <v>2168</v>
      </c>
      <c r="H5590" s="86" t="s">
        <v>118</v>
      </c>
      <c r="I5590" s="86">
        <v>45839</v>
      </c>
      <c r="J5590" s="87">
        <v>8406109.8100000005</v>
      </c>
    </row>
    <row r="5591" spans="1:10" ht="24" x14ac:dyDescent="0.3">
      <c r="A5591" s="84" t="s">
        <v>12392</v>
      </c>
      <c r="B5591" s="85" t="s">
        <v>145</v>
      </c>
      <c r="C5591" s="85" t="s">
        <v>145</v>
      </c>
      <c r="D5591" s="85" t="s">
        <v>12393</v>
      </c>
      <c r="E5591" s="85" t="s">
        <v>100</v>
      </c>
      <c r="F5591" s="85" t="s">
        <v>100</v>
      </c>
      <c r="G5591" s="85" t="s">
        <v>100</v>
      </c>
      <c r="H5591" s="86" t="s">
        <v>118</v>
      </c>
      <c r="I5591" s="86">
        <v>45842</v>
      </c>
      <c r="J5591" s="87">
        <v>2187437</v>
      </c>
    </row>
    <row r="5592" spans="1:10" x14ac:dyDescent="0.3">
      <c r="A5592" s="84" t="s">
        <v>12394</v>
      </c>
      <c r="B5592" s="85" t="s">
        <v>145</v>
      </c>
      <c r="C5592" s="85" t="s">
        <v>145</v>
      </c>
      <c r="D5592" s="85" t="s">
        <v>12395</v>
      </c>
      <c r="E5592" s="85" t="s">
        <v>100</v>
      </c>
      <c r="F5592" s="85" t="s">
        <v>100</v>
      </c>
      <c r="G5592" s="85" t="s">
        <v>100</v>
      </c>
      <c r="H5592" s="86" t="s">
        <v>118</v>
      </c>
      <c r="I5592" s="86">
        <v>45849</v>
      </c>
      <c r="J5592" s="87">
        <v>1030156</v>
      </c>
    </row>
    <row r="5593" spans="1:10" ht="24" x14ac:dyDescent="0.3">
      <c r="A5593" s="84" t="s">
        <v>12396</v>
      </c>
      <c r="B5593" s="85" t="s">
        <v>145</v>
      </c>
      <c r="C5593" s="85" t="s">
        <v>145</v>
      </c>
      <c r="D5593" s="85" t="s">
        <v>12397</v>
      </c>
      <c r="E5593" s="85" t="s">
        <v>100</v>
      </c>
      <c r="F5593" s="85" t="s">
        <v>455</v>
      </c>
      <c r="G5593" s="85" t="s">
        <v>12398</v>
      </c>
      <c r="H5593" s="86" t="s">
        <v>118</v>
      </c>
      <c r="I5593" s="86">
        <v>45852</v>
      </c>
      <c r="J5593" s="87">
        <v>10344255.350000001</v>
      </c>
    </row>
    <row r="5594" spans="1:10" ht="24" x14ac:dyDescent="0.3">
      <c r="A5594" s="84" t="s">
        <v>12399</v>
      </c>
      <c r="B5594" s="85" t="s">
        <v>145</v>
      </c>
      <c r="C5594" s="85" t="s">
        <v>145</v>
      </c>
      <c r="D5594" s="85" t="s">
        <v>12400</v>
      </c>
      <c r="E5594" s="85" t="s">
        <v>100</v>
      </c>
      <c r="F5594" s="85" t="s">
        <v>100</v>
      </c>
      <c r="G5594" s="85" t="s">
        <v>100</v>
      </c>
      <c r="H5594" s="86" t="s">
        <v>118</v>
      </c>
      <c r="I5594" s="86">
        <v>45909</v>
      </c>
      <c r="J5594" s="87">
        <v>2059300</v>
      </c>
    </row>
    <row r="5595" spans="1:10" ht="24" x14ac:dyDescent="0.3">
      <c r="A5595" s="84" t="s">
        <v>12401</v>
      </c>
      <c r="B5595" s="85" t="s">
        <v>188</v>
      </c>
      <c r="C5595" s="85" t="s">
        <v>188</v>
      </c>
      <c r="D5595" s="85" t="s">
        <v>12402</v>
      </c>
      <c r="E5595" s="85" t="s">
        <v>100</v>
      </c>
      <c r="F5595" s="85" t="s">
        <v>162</v>
      </c>
      <c r="G5595" s="85" t="s">
        <v>4311</v>
      </c>
      <c r="H5595" s="86" t="s">
        <v>118</v>
      </c>
      <c r="I5595" s="86">
        <v>45881</v>
      </c>
      <c r="J5595" s="87">
        <v>10562198.040000001</v>
      </c>
    </row>
    <row r="5596" spans="1:10" ht="24" x14ac:dyDescent="0.3">
      <c r="A5596" s="84" t="s">
        <v>12403</v>
      </c>
      <c r="B5596" s="85" t="s">
        <v>145</v>
      </c>
      <c r="C5596" s="85" t="s">
        <v>145</v>
      </c>
      <c r="D5596" s="85" t="s">
        <v>12404</v>
      </c>
      <c r="E5596" s="85" t="s">
        <v>100</v>
      </c>
      <c r="F5596" s="85" t="s">
        <v>100</v>
      </c>
      <c r="G5596" s="85" t="s">
        <v>100</v>
      </c>
      <c r="H5596" s="86" t="s">
        <v>118</v>
      </c>
      <c r="I5596" s="86">
        <v>46035</v>
      </c>
      <c r="J5596" s="87">
        <v>1453080</v>
      </c>
    </row>
    <row r="5597" spans="1:10" ht="24" x14ac:dyDescent="0.3">
      <c r="A5597" s="84" t="s">
        <v>12405</v>
      </c>
      <c r="B5597" s="85" t="s">
        <v>145</v>
      </c>
      <c r="C5597" s="85" t="s">
        <v>145</v>
      </c>
      <c r="D5597" s="85" t="s">
        <v>12406</v>
      </c>
      <c r="E5597" s="85" t="s">
        <v>100</v>
      </c>
      <c r="F5597" s="85" t="s">
        <v>100</v>
      </c>
      <c r="G5597" s="85" t="s">
        <v>100</v>
      </c>
      <c r="H5597" s="86" t="s">
        <v>118</v>
      </c>
      <c r="I5597" s="86">
        <v>45922</v>
      </c>
      <c r="J5597" s="87">
        <v>5148490</v>
      </c>
    </row>
    <row r="5598" spans="1:10" ht="24" x14ac:dyDescent="0.3">
      <c r="A5598" s="84" t="s">
        <v>12407</v>
      </c>
      <c r="B5598" s="85" t="s">
        <v>145</v>
      </c>
      <c r="C5598" s="85" t="s">
        <v>145</v>
      </c>
      <c r="D5598" s="85" t="s">
        <v>12408</v>
      </c>
      <c r="E5598" s="85" t="s">
        <v>100</v>
      </c>
      <c r="F5598" s="85" t="s">
        <v>100</v>
      </c>
      <c r="G5598" s="85" t="s">
        <v>100</v>
      </c>
      <c r="H5598" s="86" t="s">
        <v>118</v>
      </c>
      <c r="I5598" s="86">
        <v>45987</v>
      </c>
      <c r="J5598" s="87">
        <v>758700</v>
      </c>
    </row>
    <row r="5599" spans="1:10" ht="48" x14ac:dyDescent="0.3">
      <c r="A5599" s="84" t="s">
        <v>12409</v>
      </c>
      <c r="B5599" s="85" t="s">
        <v>145</v>
      </c>
      <c r="C5599" s="85" t="s">
        <v>145</v>
      </c>
      <c r="D5599" s="85" t="s">
        <v>12410</v>
      </c>
      <c r="E5599" s="85" t="s">
        <v>100</v>
      </c>
      <c r="F5599" s="85" t="s">
        <v>853</v>
      </c>
      <c r="G5599" s="85" t="s">
        <v>2168</v>
      </c>
      <c r="H5599" s="86" t="s">
        <v>118</v>
      </c>
      <c r="I5599" s="86">
        <v>45938</v>
      </c>
      <c r="J5599" s="87">
        <v>14187502.120000003</v>
      </c>
    </row>
    <row r="5600" spans="1:10" ht="24" x14ac:dyDescent="0.3">
      <c r="A5600" s="84" t="s">
        <v>12411</v>
      </c>
      <c r="B5600" s="85" t="s">
        <v>145</v>
      </c>
      <c r="C5600" s="85" t="s">
        <v>145</v>
      </c>
      <c r="D5600" s="85" t="s">
        <v>12412</v>
      </c>
      <c r="E5600" s="85" t="s">
        <v>100</v>
      </c>
      <c r="F5600" s="85" t="s">
        <v>100</v>
      </c>
      <c r="G5600" s="85" t="s">
        <v>100</v>
      </c>
      <c r="H5600" s="86" t="s">
        <v>118</v>
      </c>
      <c r="I5600" s="86">
        <v>46064</v>
      </c>
      <c r="J5600" s="87">
        <v>3008150</v>
      </c>
    </row>
    <row r="5601" spans="1:10" x14ac:dyDescent="0.3">
      <c r="A5601" s="84" t="s">
        <v>12413</v>
      </c>
      <c r="B5601" s="85" t="s">
        <v>145</v>
      </c>
      <c r="C5601" s="85" t="s">
        <v>145</v>
      </c>
      <c r="D5601" s="85" t="s">
        <v>12379</v>
      </c>
      <c r="E5601" s="85" t="s">
        <v>100</v>
      </c>
      <c r="F5601" s="85" t="s">
        <v>100</v>
      </c>
      <c r="G5601" s="85" t="s">
        <v>100</v>
      </c>
      <c r="H5601" s="86" t="s">
        <v>118</v>
      </c>
      <c r="I5601" s="86">
        <v>45940</v>
      </c>
      <c r="J5601" s="87">
        <v>5034816</v>
      </c>
    </row>
    <row r="5602" spans="1:10" ht="24" x14ac:dyDescent="0.3">
      <c r="A5602" s="84" t="s">
        <v>12414</v>
      </c>
      <c r="B5602" s="85" t="s">
        <v>188</v>
      </c>
      <c r="C5602" s="85" t="s">
        <v>188</v>
      </c>
      <c r="D5602" s="85" t="s">
        <v>12415</v>
      </c>
      <c r="E5602" s="85" t="s">
        <v>100</v>
      </c>
      <c r="F5602" s="85" t="s">
        <v>10227</v>
      </c>
      <c r="G5602" s="85" t="s">
        <v>10228</v>
      </c>
      <c r="H5602" s="86" t="s">
        <v>118</v>
      </c>
      <c r="I5602" s="86">
        <v>45952</v>
      </c>
      <c r="J5602" s="87">
        <v>57123739.889999993</v>
      </c>
    </row>
    <row r="5603" spans="1:10" x14ac:dyDescent="0.3">
      <c r="A5603" s="84" t="s">
        <v>12416</v>
      </c>
      <c r="B5603" s="85" t="s">
        <v>145</v>
      </c>
      <c r="C5603" s="85" t="s">
        <v>145</v>
      </c>
      <c r="D5603" s="85" t="s">
        <v>12417</v>
      </c>
      <c r="E5603" s="85" t="s">
        <v>100</v>
      </c>
      <c r="F5603" s="85" t="s">
        <v>100</v>
      </c>
      <c r="G5603" s="85" t="s">
        <v>100</v>
      </c>
      <c r="H5603" s="86" t="s">
        <v>118</v>
      </c>
      <c r="I5603" s="86">
        <v>45952</v>
      </c>
      <c r="J5603" s="87">
        <v>8049390</v>
      </c>
    </row>
    <row r="5604" spans="1:10" ht="24" x14ac:dyDescent="0.3">
      <c r="A5604" s="84" t="s">
        <v>12418</v>
      </c>
      <c r="B5604" s="85" t="s">
        <v>145</v>
      </c>
      <c r="C5604" s="85" t="s">
        <v>145</v>
      </c>
      <c r="D5604" s="85" t="s">
        <v>12419</v>
      </c>
      <c r="E5604" s="85" t="s">
        <v>100</v>
      </c>
      <c r="F5604" s="85" t="s">
        <v>122</v>
      </c>
      <c r="G5604" s="85" t="s">
        <v>583</v>
      </c>
      <c r="H5604" s="86" t="s">
        <v>118</v>
      </c>
      <c r="I5604" s="86">
        <v>45954</v>
      </c>
      <c r="J5604" s="87">
        <v>20696711.459999997</v>
      </c>
    </row>
    <row r="5605" spans="1:10" ht="24" x14ac:dyDescent="0.3">
      <c r="A5605" s="84" t="s">
        <v>12420</v>
      </c>
      <c r="B5605" s="85" t="s">
        <v>145</v>
      </c>
      <c r="C5605" s="85" t="s">
        <v>145</v>
      </c>
      <c r="D5605" s="85" t="s">
        <v>12421</v>
      </c>
      <c r="E5605" s="85" t="s">
        <v>100</v>
      </c>
      <c r="F5605" s="85" t="s">
        <v>100</v>
      </c>
      <c r="G5605" s="85" t="s">
        <v>100</v>
      </c>
      <c r="H5605" s="86" t="s">
        <v>118</v>
      </c>
      <c r="I5605" s="86">
        <v>45964</v>
      </c>
      <c r="J5605" s="87">
        <v>10551320</v>
      </c>
    </row>
    <row r="5606" spans="1:10" ht="36" x14ac:dyDescent="0.3">
      <c r="A5606" s="84" t="s">
        <v>12422</v>
      </c>
      <c r="B5606" s="85" t="s">
        <v>145</v>
      </c>
      <c r="C5606" s="85" t="s">
        <v>145</v>
      </c>
      <c r="D5606" s="85" t="s">
        <v>12423</v>
      </c>
      <c r="E5606" s="85" t="s">
        <v>100</v>
      </c>
      <c r="F5606" s="85" t="s">
        <v>162</v>
      </c>
      <c r="G5606" s="85" t="s">
        <v>4311</v>
      </c>
      <c r="H5606" s="86" t="s">
        <v>118</v>
      </c>
      <c r="I5606" s="86">
        <v>45966</v>
      </c>
      <c r="J5606" s="87">
        <v>12134288.07</v>
      </c>
    </row>
    <row r="5607" spans="1:10" x14ac:dyDescent="0.3">
      <c r="A5607" s="84" t="s">
        <v>12424</v>
      </c>
      <c r="B5607" s="85" t="s">
        <v>145</v>
      </c>
      <c r="C5607" s="85" t="s">
        <v>145</v>
      </c>
      <c r="D5607" s="85" t="s">
        <v>12425</v>
      </c>
      <c r="E5607" s="85" t="s">
        <v>100</v>
      </c>
      <c r="F5607" s="85" t="s">
        <v>100</v>
      </c>
      <c r="G5607" s="85" t="s">
        <v>100</v>
      </c>
      <c r="H5607" s="86" t="s">
        <v>118</v>
      </c>
      <c r="I5607" s="86">
        <v>45967</v>
      </c>
      <c r="J5607" s="87">
        <v>4193590</v>
      </c>
    </row>
    <row r="5608" spans="1:10" ht="24" x14ac:dyDescent="0.3">
      <c r="A5608" s="84" t="s">
        <v>12426</v>
      </c>
      <c r="B5608" s="85" t="s">
        <v>3785</v>
      </c>
      <c r="C5608" s="85" t="s">
        <v>188</v>
      </c>
      <c r="D5608" s="85" t="s">
        <v>12427</v>
      </c>
      <c r="E5608" s="85" t="s">
        <v>100</v>
      </c>
      <c r="F5608" s="85" t="s">
        <v>158</v>
      </c>
      <c r="G5608" s="85" t="s">
        <v>8615</v>
      </c>
      <c r="H5608" s="86" t="s">
        <v>118</v>
      </c>
      <c r="I5608" s="86">
        <v>45971</v>
      </c>
      <c r="J5608" s="87">
        <v>99172156.270000011</v>
      </c>
    </row>
    <row r="5609" spans="1:10" ht="24" x14ac:dyDescent="0.3">
      <c r="A5609" s="84" t="s">
        <v>12428</v>
      </c>
      <c r="B5609" s="85" t="s">
        <v>145</v>
      </c>
      <c r="C5609" s="85" t="s">
        <v>145</v>
      </c>
      <c r="D5609" s="85" t="s">
        <v>12429</v>
      </c>
      <c r="E5609" s="85" t="s">
        <v>100</v>
      </c>
      <c r="F5609" s="85" t="s">
        <v>100</v>
      </c>
      <c r="G5609" s="85" t="s">
        <v>100</v>
      </c>
      <c r="H5609" s="86" t="s">
        <v>118</v>
      </c>
      <c r="I5609" s="86">
        <v>45973</v>
      </c>
      <c r="J5609" s="87">
        <v>8228736</v>
      </c>
    </row>
    <row r="5610" spans="1:10" x14ac:dyDescent="0.3">
      <c r="A5610" s="84" t="s">
        <v>12430</v>
      </c>
      <c r="B5610" s="85" t="s">
        <v>145</v>
      </c>
      <c r="C5610" s="85" t="s">
        <v>145</v>
      </c>
      <c r="D5610" s="85" t="s">
        <v>12431</v>
      </c>
      <c r="E5610" s="85" t="s">
        <v>100</v>
      </c>
      <c r="F5610" s="85" t="s">
        <v>100</v>
      </c>
      <c r="G5610" s="85" t="s">
        <v>100</v>
      </c>
      <c r="H5610" s="86" t="s">
        <v>118</v>
      </c>
      <c r="I5610" s="86">
        <v>45982</v>
      </c>
      <c r="J5610" s="87">
        <v>4806470</v>
      </c>
    </row>
    <row r="5611" spans="1:10" x14ac:dyDescent="0.3">
      <c r="A5611" s="84" t="s">
        <v>12432</v>
      </c>
      <c r="B5611" s="85" t="s">
        <v>145</v>
      </c>
      <c r="C5611" s="85" t="s">
        <v>145</v>
      </c>
      <c r="D5611" s="85" t="s">
        <v>12433</v>
      </c>
      <c r="E5611" s="85" t="s">
        <v>100</v>
      </c>
      <c r="F5611" s="85" t="s">
        <v>100</v>
      </c>
      <c r="G5611" s="85" t="s">
        <v>100</v>
      </c>
      <c r="H5611" s="86" t="s">
        <v>118</v>
      </c>
      <c r="I5611" s="86">
        <v>45986</v>
      </c>
      <c r="J5611" s="87">
        <v>5096920</v>
      </c>
    </row>
    <row r="5612" spans="1:10" ht="24" x14ac:dyDescent="0.3">
      <c r="A5612" s="84" t="s">
        <v>12434</v>
      </c>
      <c r="B5612" s="85" t="s">
        <v>145</v>
      </c>
      <c r="C5612" s="85" t="s">
        <v>145</v>
      </c>
      <c r="D5612" s="85" t="s">
        <v>12435</v>
      </c>
      <c r="E5612" s="85" t="s">
        <v>100</v>
      </c>
      <c r="F5612" s="85" t="s">
        <v>122</v>
      </c>
      <c r="G5612" s="85" t="s">
        <v>583</v>
      </c>
      <c r="H5612" s="86" t="s">
        <v>118</v>
      </c>
      <c r="I5612" s="86">
        <v>45989</v>
      </c>
      <c r="J5612" s="87">
        <v>10968459.120000001</v>
      </c>
    </row>
    <row r="5613" spans="1:10" ht="24" x14ac:dyDescent="0.3">
      <c r="A5613" s="84" t="s">
        <v>12436</v>
      </c>
      <c r="B5613" s="85" t="s">
        <v>145</v>
      </c>
      <c r="C5613" s="85" t="s">
        <v>145</v>
      </c>
      <c r="D5613" s="85" t="s">
        <v>12437</v>
      </c>
      <c r="E5613" s="85" t="s">
        <v>100</v>
      </c>
      <c r="F5613" s="85" t="s">
        <v>122</v>
      </c>
      <c r="G5613" s="85" t="s">
        <v>583</v>
      </c>
      <c r="H5613" s="86" t="s">
        <v>118</v>
      </c>
      <c r="I5613" s="86">
        <v>45989</v>
      </c>
      <c r="J5613" s="87">
        <v>9871125.3600000013</v>
      </c>
    </row>
    <row r="5614" spans="1:10" ht="24" x14ac:dyDescent="0.3">
      <c r="A5614" s="84" t="s">
        <v>12438</v>
      </c>
      <c r="B5614" s="85" t="s">
        <v>145</v>
      </c>
      <c r="C5614" s="85" t="s">
        <v>145</v>
      </c>
      <c r="D5614" s="85" t="s">
        <v>12439</v>
      </c>
      <c r="E5614" s="85" t="s">
        <v>100</v>
      </c>
      <c r="F5614" s="85" t="s">
        <v>100</v>
      </c>
      <c r="G5614" s="85" t="s">
        <v>100</v>
      </c>
      <c r="H5614" s="86" t="s">
        <v>118</v>
      </c>
      <c r="I5614" s="86">
        <v>46020</v>
      </c>
      <c r="J5614" s="87">
        <v>3292920</v>
      </c>
    </row>
    <row r="5615" spans="1:10" ht="24" x14ac:dyDescent="0.3">
      <c r="A5615" s="84" t="s">
        <v>12440</v>
      </c>
      <c r="B5615" s="85" t="s">
        <v>145</v>
      </c>
      <c r="C5615" s="85" t="s">
        <v>145</v>
      </c>
      <c r="D5615" s="85" t="s">
        <v>12441</v>
      </c>
      <c r="E5615" s="85" t="s">
        <v>100</v>
      </c>
      <c r="F5615" s="85" t="s">
        <v>100</v>
      </c>
      <c r="G5615" s="85" t="s">
        <v>100</v>
      </c>
      <c r="H5615" s="86" t="s">
        <v>118</v>
      </c>
      <c r="I5615" s="86">
        <v>46020</v>
      </c>
      <c r="J5615" s="87">
        <v>277200</v>
      </c>
    </row>
    <row r="5616" spans="1:10" ht="24" x14ac:dyDescent="0.3">
      <c r="A5616" s="84" t="s">
        <v>12442</v>
      </c>
      <c r="B5616" s="85" t="s">
        <v>145</v>
      </c>
      <c r="C5616" s="85" t="s">
        <v>145</v>
      </c>
      <c r="D5616" s="85" t="s">
        <v>12443</v>
      </c>
      <c r="E5616" s="85" t="s">
        <v>100</v>
      </c>
      <c r="F5616" s="85" t="s">
        <v>100</v>
      </c>
      <c r="G5616" s="85" t="s">
        <v>100</v>
      </c>
      <c r="H5616" s="86" t="s">
        <v>118</v>
      </c>
      <c r="I5616" s="86">
        <v>46020</v>
      </c>
      <c r="J5616" s="87">
        <v>277200</v>
      </c>
    </row>
    <row r="5617" spans="1:10" ht="24" x14ac:dyDescent="0.3">
      <c r="A5617" s="84" t="s">
        <v>12444</v>
      </c>
      <c r="B5617" s="85" t="s">
        <v>145</v>
      </c>
      <c r="C5617" s="85" t="s">
        <v>145</v>
      </c>
      <c r="D5617" s="85" t="s">
        <v>12445</v>
      </c>
      <c r="E5617" s="85" t="s">
        <v>100</v>
      </c>
      <c r="F5617" s="85" t="s">
        <v>100</v>
      </c>
      <c r="G5617" s="85" t="s">
        <v>100</v>
      </c>
      <c r="H5617" s="86" t="s">
        <v>118</v>
      </c>
      <c r="I5617" s="86">
        <v>46020</v>
      </c>
      <c r="J5617" s="87">
        <v>277200</v>
      </c>
    </row>
    <row r="5618" spans="1:10" ht="36" x14ac:dyDescent="0.3">
      <c r="A5618" s="84" t="s">
        <v>12446</v>
      </c>
      <c r="B5618" s="85" t="s">
        <v>145</v>
      </c>
      <c r="C5618" s="85" t="s">
        <v>145</v>
      </c>
      <c r="D5618" s="85" t="s">
        <v>12447</v>
      </c>
      <c r="E5618" s="85" t="s">
        <v>100</v>
      </c>
      <c r="F5618" s="85" t="s">
        <v>122</v>
      </c>
      <c r="G5618" s="85" t="s">
        <v>12448</v>
      </c>
      <c r="H5618" s="86" t="s">
        <v>118</v>
      </c>
      <c r="I5618" s="86">
        <v>45992</v>
      </c>
      <c r="J5618" s="87">
        <v>8365571.290000001</v>
      </c>
    </row>
    <row r="5619" spans="1:10" ht="36" x14ac:dyDescent="0.3">
      <c r="A5619" s="84" t="s">
        <v>12449</v>
      </c>
      <c r="B5619" s="85" t="s">
        <v>9063</v>
      </c>
      <c r="C5619" s="85" t="s">
        <v>9063</v>
      </c>
      <c r="D5619" s="85" t="s">
        <v>12450</v>
      </c>
      <c r="E5619" s="85" t="s">
        <v>100</v>
      </c>
      <c r="F5619" s="85" t="s">
        <v>6028</v>
      </c>
      <c r="G5619" s="85" t="s">
        <v>100</v>
      </c>
      <c r="H5619" s="86" t="s">
        <v>118</v>
      </c>
      <c r="I5619" s="86">
        <v>45996</v>
      </c>
      <c r="J5619" s="87">
        <v>2284193.62</v>
      </c>
    </row>
    <row r="5620" spans="1:10" ht="36" x14ac:dyDescent="0.3">
      <c r="A5620" s="84" t="s">
        <v>12451</v>
      </c>
      <c r="B5620" s="85" t="s">
        <v>145</v>
      </c>
      <c r="C5620" s="85" t="s">
        <v>145</v>
      </c>
      <c r="D5620" s="85" t="s">
        <v>12452</v>
      </c>
      <c r="E5620" s="85" t="s">
        <v>100</v>
      </c>
      <c r="F5620" s="85" t="s">
        <v>130</v>
      </c>
      <c r="G5620" s="85" t="s">
        <v>911</v>
      </c>
      <c r="H5620" s="86" t="s">
        <v>118</v>
      </c>
      <c r="I5620" s="86">
        <v>45996</v>
      </c>
      <c r="J5620" s="87">
        <v>25178221.239999998</v>
      </c>
    </row>
    <row r="5621" spans="1:10" ht="24" x14ac:dyDescent="0.3">
      <c r="A5621" s="84" t="s">
        <v>12453</v>
      </c>
      <c r="B5621" s="85" t="s">
        <v>145</v>
      </c>
      <c r="C5621" s="85" t="s">
        <v>145</v>
      </c>
      <c r="D5621" s="85" t="s">
        <v>12454</v>
      </c>
      <c r="E5621" s="85" t="s">
        <v>100</v>
      </c>
      <c r="F5621" s="85" t="s">
        <v>100</v>
      </c>
      <c r="G5621" s="85" t="s">
        <v>100</v>
      </c>
      <c r="H5621" s="86" t="s">
        <v>118</v>
      </c>
      <c r="I5621" s="86">
        <v>46093</v>
      </c>
      <c r="J5621" s="87">
        <v>3734690</v>
      </c>
    </row>
    <row r="5622" spans="1:10" ht="36" x14ac:dyDescent="0.3">
      <c r="A5622" s="84" t="s">
        <v>12455</v>
      </c>
      <c r="B5622" s="85" t="s">
        <v>145</v>
      </c>
      <c r="C5622" s="85" t="s">
        <v>145</v>
      </c>
      <c r="D5622" s="85" t="s">
        <v>12456</v>
      </c>
      <c r="E5622" s="85" t="s">
        <v>100</v>
      </c>
      <c r="F5622" s="85" t="s">
        <v>162</v>
      </c>
      <c r="G5622" s="85" t="s">
        <v>12457</v>
      </c>
      <c r="H5622" s="86" t="s">
        <v>118</v>
      </c>
      <c r="I5622" s="86">
        <v>46008</v>
      </c>
      <c r="J5622" s="87">
        <v>113910911.70999998</v>
      </c>
    </row>
    <row r="5623" spans="1:10" x14ac:dyDescent="0.3">
      <c r="A5623" s="84" t="s">
        <v>12458</v>
      </c>
      <c r="B5623" s="85" t="s">
        <v>145</v>
      </c>
      <c r="C5623" s="85" t="s">
        <v>145</v>
      </c>
      <c r="D5623" s="85" t="s">
        <v>12459</v>
      </c>
      <c r="E5623" s="85" t="s">
        <v>100</v>
      </c>
      <c r="F5623" s="85" t="s">
        <v>162</v>
      </c>
      <c r="G5623" s="85" t="s">
        <v>4311</v>
      </c>
      <c r="H5623" s="86" t="s">
        <v>118</v>
      </c>
      <c r="I5623" s="86">
        <v>46009</v>
      </c>
      <c r="J5623" s="87">
        <v>8997105.1599999983</v>
      </c>
    </row>
    <row r="5624" spans="1:10" ht="24" x14ac:dyDescent="0.3">
      <c r="A5624" s="84" t="s">
        <v>12460</v>
      </c>
      <c r="B5624" s="85" t="s">
        <v>145</v>
      </c>
      <c r="C5624" s="85" t="s">
        <v>145</v>
      </c>
      <c r="D5624" s="85" t="s">
        <v>12461</v>
      </c>
      <c r="E5624" s="85" t="s">
        <v>100</v>
      </c>
      <c r="F5624" s="85" t="s">
        <v>100</v>
      </c>
      <c r="G5624" s="85" t="s">
        <v>100</v>
      </c>
      <c r="H5624" s="86" t="s">
        <v>118</v>
      </c>
      <c r="I5624" s="86">
        <v>46009</v>
      </c>
      <c r="J5624" s="87">
        <v>10501987</v>
      </c>
    </row>
    <row r="5625" spans="1:10" ht="24" x14ac:dyDescent="0.3">
      <c r="A5625" s="84" t="s">
        <v>12462</v>
      </c>
      <c r="B5625" s="85" t="s">
        <v>145</v>
      </c>
      <c r="C5625" s="85" t="s">
        <v>145</v>
      </c>
      <c r="D5625" s="85" t="s">
        <v>12463</v>
      </c>
      <c r="E5625" s="85" t="s">
        <v>100</v>
      </c>
      <c r="F5625" s="85" t="s">
        <v>6693</v>
      </c>
      <c r="G5625" s="85" t="s">
        <v>12464</v>
      </c>
      <c r="H5625" s="86" t="s">
        <v>118</v>
      </c>
      <c r="I5625" s="86">
        <v>46013</v>
      </c>
      <c r="J5625" s="87">
        <v>7082048.7200000007</v>
      </c>
    </row>
    <row r="5626" spans="1:10" ht="24" x14ac:dyDescent="0.3">
      <c r="A5626" s="84" t="s">
        <v>12465</v>
      </c>
      <c r="B5626" s="85" t="s">
        <v>145</v>
      </c>
      <c r="C5626" s="85" t="s">
        <v>145</v>
      </c>
      <c r="D5626" s="85" t="s">
        <v>12466</v>
      </c>
      <c r="E5626" s="85" t="s">
        <v>100</v>
      </c>
      <c r="F5626" s="85" t="s">
        <v>100</v>
      </c>
      <c r="G5626" s="85" t="s">
        <v>100</v>
      </c>
      <c r="H5626" s="86" t="s">
        <v>118</v>
      </c>
      <c r="I5626" s="86">
        <v>46013</v>
      </c>
      <c r="J5626" s="87">
        <v>5224880</v>
      </c>
    </row>
    <row r="5627" spans="1:10" ht="36" x14ac:dyDescent="0.3">
      <c r="A5627" s="84" t="s">
        <v>12467</v>
      </c>
      <c r="B5627" s="85" t="s">
        <v>145</v>
      </c>
      <c r="C5627" s="85" t="s">
        <v>145</v>
      </c>
      <c r="D5627" s="85" t="s">
        <v>12468</v>
      </c>
      <c r="E5627" s="85" t="s">
        <v>100</v>
      </c>
      <c r="F5627" s="85" t="s">
        <v>2132</v>
      </c>
      <c r="G5627" s="85" t="s">
        <v>10785</v>
      </c>
      <c r="H5627" s="86" t="s">
        <v>118</v>
      </c>
      <c r="I5627" s="86">
        <v>46015</v>
      </c>
      <c r="J5627" s="87">
        <v>18890745.779999997</v>
      </c>
    </row>
    <row r="5628" spans="1:10" ht="24" x14ac:dyDescent="0.3">
      <c r="A5628" s="84" t="s">
        <v>12469</v>
      </c>
      <c r="B5628" s="85" t="s">
        <v>145</v>
      </c>
      <c r="C5628" s="85" t="s">
        <v>145</v>
      </c>
      <c r="D5628" s="85" t="s">
        <v>12470</v>
      </c>
      <c r="E5628" s="85" t="s">
        <v>100</v>
      </c>
      <c r="F5628" s="85" t="s">
        <v>100</v>
      </c>
      <c r="G5628" s="85" t="s">
        <v>100</v>
      </c>
      <c r="H5628" s="86" t="s">
        <v>118</v>
      </c>
      <c r="I5628" s="86">
        <v>46017</v>
      </c>
      <c r="J5628" s="87">
        <v>5273220</v>
      </c>
    </row>
    <row r="5629" spans="1:10" x14ac:dyDescent="0.3">
      <c r="A5629" s="84" t="s">
        <v>12471</v>
      </c>
      <c r="B5629" s="85" t="s">
        <v>145</v>
      </c>
      <c r="C5629" s="85" t="s">
        <v>145</v>
      </c>
      <c r="D5629" s="85" t="s">
        <v>12472</v>
      </c>
      <c r="E5629" s="85" t="s">
        <v>100</v>
      </c>
      <c r="F5629" s="85" t="s">
        <v>100</v>
      </c>
      <c r="G5629" s="85" t="s">
        <v>100</v>
      </c>
      <c r="H5629" s="86" t="s">
        <v>118</v>
      </c>
      <c r="I5629" s="86">
        <v>46017</v>
      </c>
      <c r="J5629" s="87">
        <v>908070</v>
      </c>
    </row>
  </sheetData>
  <autoFilter ref="A1:J5629" xr:uid="{482929FC-A12F-493C-9687-5BF20F2A1AB8}"/>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4116-D234-4528-A6B5-DD2481462A8C}">
  <dimension ref="A1:C17"/>
  <sheetViews>
    <sheetView workbookViewId="0">
      <selection activeCell="C21" sqref="C21"/>
    </sheetView>
  </sheetViews>
  <sheetFormatPr defaultRowHeight="14.4" x14ac:dyDescent="0.3"/>
  <cols>
    <col min="1" max="1" width="57.88671875" customWidth="1"/>
    <col min="2" max="2" width="38.44140625" customWidth="1"/>
    <col min="3" max="3" width="30.5546875" customWidth="1"/>
  </cols>
  <sheetData>
    <row r="1" spans="1:3" x14ac:dyDescent="0.3">
      <c r="A1" s="104" t="s">
        <v>12473</v>
      </c>
      <c r="B1" s="104" t="s">
        <v>12474</v>
      </c>
      <c r="C1" s="104" t="s">
        <v>27</v>
      </c>
    </row>
    <row r="2" spans="1:3" x14ac:dyDescent="0.3">
      <c r="A2" s="103" t="s">
        <v>12475</v>
      </c>
      <c r="B2" s="103" t="s">
        <v>12476</v>
      </c>
      <c r="C2" s="103" t="s">
        <v>12477</v>
      </c>
    </row>
    <row r="3" spans="1:3" x14ac:dyDescent="0.3">
      <c r="A3" s="103" t="s">
        <v>12478</v>
      </c>
      <c r="B3" s="103" t="s">
        <v>12479</v>
      </c>
      <c r="C3" s="103" t="s">
        <v>12480</v>
      </c>
    </row>
    <row r="4" spans="1:3" x14ac:dyDescent="0.3">
      <c r="A4" s="103" t="s">
        <v>165</v>
      </c>
      <c r="B4" s="103" t="s">
        <v>12481</v>
      </c>
      <c r="C4" s="103" t="s">
        <v>12482</v>
      </c>
    </row>
    <row r="5" spans="1:3" x14ac:dyDescent="0.3">
      <c r="A5" s="103" t="s">
        <v>423</v>
      </c>
      <c r="B5" s="103" t="s">
        <v>12483</v>
      </c>
      <c r="C5" s="103" t="s">
        <v>12484</v>
      </c>
    </row>
    <row r="6" spans="1:3" x14ac:dyDescent="0.3">
      <c r="A6" s="103" t="s">
        <v>12485</v>
      </c>
      <c r="B6" s="103" t="s">
        <v>12486</v>
      </c>
      <c r="C6" s="103" t="s">
        <v>12487</v>
      </c>
    </row>
    <row r="7" spans="1:3" x14ac:dyDescent="0.3">
      <c r="A7" s="103" t="s">
        <v>3355</v>
      </c>
      <c r="B7" s="103" t="s">
        <v>12488</v>
      </c>
      <c r="C7" s="103" t="s">
        <v>12489</v>
      </c>
    </row>
    <row r="8" spans="1:3" x14ac:dyDescent="0.3">
      <c r="A8" s="103" t="s">
        <v>12490</v>
      </c>
      <c r="B8" s="103" t="s">
        <v>12491</v>
      </c>
      <c r="C8" s="103" t="s">
        <v>12492</v>
      </c>
    </row>
    <row r="9" spans="1:3" x14ac:dyDescent="0.3">
      <c r="A9" s="103" t="s">
        <v>145</v>
      </c>
      <c r="B9" s="103" t="s">
        <v>12493</v>
      </c>
      <c r="C9" s="103" t="s">
        <v>12494</v>
      </c>
    </row>
    <row r="10" spans="1:3" x14ac:dyDescent="0.3">
      <c r="A10" s="103" t="s">
        <v>115</v>
      </c>
      <c r="B10" s="103" t="s">
        <v>12495</v>
      </c>
      <c r="C10" s="103" t="s">
        <v>12496</v>
      </c>
    </row>
    <row r="11" spans="1:3" x14ac:dyDescent="0.3">
      <c r="A11" s="103" t="s">
        <v>4453</v>
      </c>
      <c r="B11" s="103" t="s">
        <v>12497</v>
      </c>
      <c r="C11" s="103" t="s">
        <v>12498</v>
      </c>
    </row>
    <row r="12" spans="1:3" x14ac:dyDescent="0.3">
      <c r="A12" s="103" t="s">
        <v>12499</v>
      </c>
      <c r="B12" s="103" t="s">
        <v>12500</v>
      </c>
      <c r="C12" s="103" t="s">
        <v>12501</v>
      </c>
    </row>
    <row r="13" spans="1:3" x14ac:dyDescent="0.3">
      <c r="A13" s="103" t="s">
        <v>8742</v>
      </c>
      <c r="B13" s="103" t="s">
        <v>12502</v>
      </c>
      <c r="C13" s="103" t="s">
        <v>12501</v>
      </c>
    </row>
    <row r="14" spans="1:3" x14ac:dyDescent="0.3">
      <c r="A14" s="103" t="s">
        <v>12503</v>
      </c>
      <c r="B14" s="103" t="s">
        <v>12504</v>
      </c>
      <c r="C14" s="103" t="s">
        <v>12501</v>
      </c>
    </row>
    <row r="15" spans="1:3" x14ac:dyDescent="0.3">
      <c r="A15" s="103" t="s">
        <v>188</v>
      </c>
      <c r="B15" s="103" t="s">
        <v>12505</v>
      </c>
      <c r="C15" s="103" t="s">
        <v>12501</v>
      </c>
    </row>
    <row r="16" spans="1:3" x14ac:dyDescent="0.3">
      <c r="A16" s="103" t="s">
        <v>12506</v>
      </c>
      <c r="B16" s="103" t="s">
        <v>12507</v>
      </c>
      <c r="C16" s="103" t="s">
        <v>12501</v>
      </c>
    </row>
    <row r="17" spans="1:3" x14ac:dyDescent="0.3">
      <c r="A17" s="103" t="s">
        <v>12508</v>
      </c>
      <c r="B17" s="103" t="s">
        <v>12509</v>
      </c>
      <c r="C17" s="103" t="s">
        <v>12501</v>
      </c>
    </row>
  </sheetData>
  <sortState xmlns:xlrd2="http://schemas.microsoft.com/office/spreadsheetml/2017/richdata2" ref="A2:A17">
    <sortCondition ref="A2:A17"/>
  </sortState>
  <phoneticPr fontId="18" type="noConversion"/>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7A7F927CA84C448920AF4FC50E206A7" ma:contentTypeVersion="19" ma:contentTypeDescription="Crie um novo documento." ma:contentTypeScope="" ma:versionID="bb7adc697b5068d5cdd6316556dacdf7">
  <xsd:schema xmlns:xsd="http://www.w3.org/2001/XMLSchema" xmlns:xs="http://www.w3.org/2001/XMLSchema" xmlns:p="http://schemas.microsoft.com/office/2006/metadata/properties" xmlns:ns1="http://schemas.microsoft.com/sharepoint/v3" xmlns:ns2="335420cc-bf8a-40d3-9a2b-1b9cb7cfedcb" xmlns:ns3="2cf2cf1a-f0ec-4b26-a5ea-cea8dbc0b759" targetNamespace="http://schemas.microsoft.com/office/2006/metadata/properties" ma:root="true" ma:fieldsID="33a2a7fb4b70e343f6a7edb0b2daa5ac" ns1:_="" ns2:_="" ns3:_="">
    <xsd:import namespace="http://schemas.microsoft.com/sharepoint/v3"/>
    <xsd:import namespace="335420cc-bf8a-40d3-9a2b-1b9cb7cfedcb"/>
    <xsd:import namespace="2cf2cf1a-f0ec-4b26-a5ea-cea8dbc0b7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_Flow_SignoffStatu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edades da Política de Conformidade Unificada" ma:hidden="true" ma:internalName="_ip_UnifiedCompliancePolicyProperties">
      <xsd:simpleType>
        <xsd:restriction base="dms:Note"/>
      </xsd:simpleType>
    </xsd:element>
    <xsd:element name="_ip_UnifiedCompliancePolicyUIAction" ma:index="25"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5420cc-bf8a-40d3-9a2b-1b9cb7cfed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f2cf1a-f0ec-4b26-a5ea-cea8dbc0b75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2b35b9-b3f6-46a8-9d64-6cdbad19d97c}" ma:internalName="TaxCatchAll" ma:showField="CatchAllData" ma:web="2cf2cf1a-f0ec-4b26-a5ea-cea8dbc0b75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335420cc-bf8a-40d3-9a2b-1b9cb7cfedcb" xsi:nil="true"/>
    <TaxCatchAll xmlns="2cf2cf1a-f0ec-4b26-a5ea-cea8dbc0b759" xsi:nil="true"/>
    <_ip_UnifiedCompliancePolicyProperties xmlns="http://schemas.microsoft.com/sharepoint/v3" xsi:nil="true"/>
    <lcf76f155ced4ddcb4097134ff3c332f xmlns="335420cc-bf8a-40d3-9a2b-1b9cb7cfedc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204FE9-D519-4B6C-A354-1476B5C00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5420cc-bf8a-40d3-9a2b-1b9cb7cfedcb"/>
    <ds:schemaRef ds:uri="2cf2cf1a-f0ec-4b26-a5ea-cea8dbc0b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803672-A3BB-44B9-8C59-01977557A682}">
  <ds:schemaRefs>
    <ds:schemaRef ds:uri="http://schemas.microsoft.com/office/2006/metadata/properties"/>
    <ds:schemaRef ds:uri="http://schemas.microsoft.com/office/infopath/2007/PartnerControls"/>
    <ds:schemaRef ds:uri="http://schemas.microsoft.com/sharepoint/v3"/>
    <ds:schemaRef ds:uri="335420cc-bf8a-40d3-9a2b-1b9cb7cfedcb"/>
    <ds:schemaRef ds:uri="2cf2cf1a-f0ec-4b26-a5ea-cea8dbc0b759"/>
  </ds:schemaRefs>
</ds:datastoreItem>
</file>

<file path=customXml/itemProps3.xml><?xml version="1.0" encoding="utf-8"?>
<ds:datastoreItem xmlns:ds="http://schemas.openxmlformats.org/officeDocument/2006/customXml" ds:itemID="{29578D90-3B32-49D3-B053-2E973003B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8</vt:i4>
      </vt:variant>
    </vt:vector>
  </HeadingPairs>
  <TitlesOfParts>
    <vt:vector size="16" baseType="lpstr">
      <vt:lpstr>ORIENTAÇÕES GERAIS</vt:lpstr>
      <vt:lpstr>AVISO DE PRIVACIDADE</vt:lpstr>
      <vt:lpstr>IDENTIFICAÇÃO</vt:lpstr>
      <vt:lpstr>DESCRIÇÃO</vt:lpstr>
      <vt:lpstr>PARTICIPANTES</vt:lpstr>
      <vt:lpstr>PROJETO(S) ASSOCIADO(S)</vt:lpstr>
      <vt:lpstr>Apoio</vt:lpstr>
      <vt:lpstr>Empresas</vt:lpstr>
      <vt:lpstr>DESCRIÇÃO!Area_de_impressao</vt:lpstr>
      <vt:lpstr>IDENTIFICAÇÃO!Area_de_impressao</vt:lpstr>
      <vt:lpstr>'ORIENTAÇÕES GERAIS'!Area_de_impressao</vt:lpstr>
      <vt:lpstr>PARTICIPANTES!Area_de_impressao</vt:lpstr>
      <vt:lpstr>'PROJETO(S) ASSOCIADO(S)'!Area_de_impressao</vt:lpstr>
      <vt:lpstr>TIPO</vt:lpstr>
      <vt:lpstr>Tipo_de_Resultado</vt:lpstr>
      <vt:lpstr>TipoParticipação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dc:creator>
  <cp:keywords/>
  <dc:description/>
  <cp:lastModifiedBy>Dermeval Jr</cp:lastModifiedBy>
  <cp:revision/>
  <dcterms:created xsi:type="dcterms:W3CDTF">2013-12-08T13:01:23Z</dcterms:created>
  <dcterms:modified xsi:type="dcterms:W3CDTF">2026-08-21T21:38:54Z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0x010100F7A7F927CA84C448920AF4FC50E206A7</vt:lpwstr>
  </property>
  <property fmtid="{D5CDD505-2E9C-101B-9397-08002B2CF9AE}" pid="3" name="MediaServiceImageTags">
    <vt:lpwstr/>
  </property>
</Properties>
</file>