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3\22_PE 2T-2023\"/>
    </mc:Choice>
  </mc:AlternateContent>
  <xr:revisionPtr revIDLastSave="0" documentId="13_ncr:1_{27771148-C753-4BD7-8B38-625B5D7A7973}" xr6:coauthVersionLast="47" xr6:coauthVersionMax="47" xr10:uidLastSave="{00000000-0000-0000-0000-000000000000}"/>
  <bookViews>
    <workbookView xWindow="-120" yWindow="-120" windowWidth="20730" windowHeight="11160" tabRatio="892" firstSheet="8" activeTab="13" xr2:uid="{00000000-000D-0000-FFFF-FFFF00000000}"/>
  </bookViews>
  <sheets>
    <sheet name="Gráf1" sheetId="33" r:id="rId1"/>
    <sheet name="Tab1_Produção" sheetId="17" r:id="rId2"/>
    <sheet name="Tab2 e 3_Preço óleo" sheetId="18" r:id="rId3"/>
    <sheet name="Tab4 e 5_Preço gás" sheetId="19" r:id="rId4"/>
    <sheet name="Tab6_aliq efetiva" sheetId="20" r:id="rId5"/>
    <sheet name="Tab7_PE Arecadada" sheetId="21" r:id="rId6"/>
    <sheet name="Tab8_PE Arrecadada" sheetId="22" r:id="rId7"/>
    <sheet name="Tab9_Depósito Judicial" sheetId="36" r:id="rId8"/>
    <sheet name="Tab10_confrontação" sheetId="24" r:id="rId9"/>
    <sheet name="Tab11_rateio" sheetId="31" r:id="rId10"/>
    <sheet name="Tab12_PE Distribuida" sheetId="25" r:id="rId11"/>
    <sheet name="Tab13_PE Auditoria" sheetId="27" r:id="rId12"/>
    <sheet name="Tab14_Valores de P&amp;D" sheetId="32" r:id="rId13"/>
    <sheet name="PE por campo" sheetId="73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" hidden="1">Tab1_Produção!$A$3:$G$23</definedName>
    <definedName name="_xlnm._FilterDatabase" localSheetId="8" hidden="1">Tab10_confrontação!$A$2:$F$61</definedName>
    <definedName name="_xlnm._FilterDatabase" localSheetId="10" hidden="1">'Tab12_PE Distribuida'!$A$2:$E$65</definedName>
    <definedName name="_xlnm._FilterDatabase" localSheetId="11" hidden="1">'Tab13_PE Auditoria'!#REF!</definedName>
    <definedName name="_xlnm._FilterDatabase" localSheetId="4" hidden="1">'Tab6_aliq efetiva'!$A$3:$Q$22</definedName>
    <definedName name="_xlnm._FilterDatabase" localSheetId="6" hidden="1">'Tab8_PE Arrecadada'!$A$2:$D$2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3">'PE por campo'!$B$162:$F$174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9" l="1"/>
  <c r="D1" i="19"/>
  <c r="B1" i="19"/>
  <c r="I3" i="18"/>
  <c r="H3" i="18"/>
  <c r="M3" i="18"/>
  <c r="L3" i="18"/>
  <c r="M67" i="32" l="1"/>
  <c r="B2" i="32" l="1"/>
  <c r="B2" i="36" l="1"/>
  <c r="K53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tc={574BB6DF-33B8-4A76-A3BF-CB4C468E5A60}</author>
  </authors>
  <commentList>
    <comment ref="J1" authorId="0" shapeId="0" xr:uid="{574BB6DF-33B8-4A76-A3BF-CB4C468E5A6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Bruta petróleo/Produção fiscalizada Petroleo = Preço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<sst xmlns="http://schemas.openxmlformats.org/spreadsheetml/2006/main" count="1017" uniqueCount="228">
  <si>
    <t>Roncador</t>
  </si>
  <si>
    <t>Rio Urucu</t>
  </si>
  <si>
    <t>Peregrino</t>
  </si>
  <si>
    <t>Marlim Sul</t>
  </si>
  <si>
    <t>Marlim Leste</t>
  </si>
  <si>
    <t>Marlim</t>
  </si>
  <si>
    <t>Manati</t>
  </si>
  <si>
    <t>Leste do Urucu</t>
  </si>
  <si>
    <t>Jubarte</t>
  </si>
  <si>
    <t>Caratinga</t>
  </si>
  <si>
    <t>Canto do Amaro</t>
  </si>
  <si>
    <t>Barracuda</t>
  </si>
  <si>
    <t>Bauna</t>
  </si>
  <si>
    <t>Albacora Leste</t>
  </si>
  <si>
    <t>Albacora</t>
  </si>
  <si>
    <t>-</t>
  </si>
  <si>
    <t>Campos</t>
  </si>
  <si>
    <t>Bahia</t>
  </si>
  <si>
    <t>% Total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</si>
  <si>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</si>
  <si>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</si>
  <si>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</si>
  <si>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</si>
  <si>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</si>
  <si>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</si>
  <si>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</si>
  <si>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</si>
  <si>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</si>
  <si>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</si>
  <si>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</si>
  <si>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</si>
  <si>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</si>
  <si>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</si>
  <si>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</si>
  <si>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</si>
  <si>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</si>
  <si>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</si>
  <si>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</si>
  <si>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</si>
  <si>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</si>
  <si>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</si>
  <si>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</si>
  <si>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</si>
  <si>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</si>
  <si>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</si>
  <si>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</si>
  <si>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</si>
  <si>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</si>
  <si>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</si>
  <si>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</si>
  <si>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</si>
  <si>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</si>
  <si>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</si>
  <si>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</si>
  <si>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</si>
  <si>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</si>
  <si>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</si>
  <si>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</si>
  <si>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</si>
  <si>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</si>
  <si>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</si>
  <si>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</si>
  <si>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</si>
  <si>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Grande do Norte</t>
  </si>
  <si>
    <t>Rio de Janeiro</t>
  </si>
  <si>
    <t>Espirito Santo</t>
  </si>
  <si>
    <t>Amazonas</t>
  </si>
  <si>
    <t>TOTAL</t>
  </si>
  <si>
    <t>MÉDIA</t>
  </si>
  <si>
    <t>E - Variação  Absoluta = C - A</t>
  </si>
  <si>
    <t>A</t>
  </si>
  <si>
    <t>B</t>
  </si>
  <si>
    <t>E - Variação  Absoluta = B - A</t>
  </si>
  <si>
    <t>% Acumulado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</si>
  <si>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</si>
  <si>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</si>
  <si>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</si>
  <si>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</si>
  <si>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</si>
  <si>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</si>
  <si>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</si>
  <si>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Cabo Frio – RJ</t>
  </si>
  <si>
    <t>Rio de Janeiro - RJ</t>
  </si>
  <si>
    <t>Niterói – RJ</t>
  </si>
  <si>
    <t>Maricá - RJ</t>
  </si>
  <si>
    <t>Cairu - BA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</si>
  <si>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</si>
  <si>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</si>
  <si>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</si>
  <si>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</si>
  <si>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</si>
  <si>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</si>
  <si>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</si>
  <si>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</si>
  <si>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</si>
  <si>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</si>
  <si>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</si>
  <si>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</si>
  <si>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</si>
  <si>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</si>
  <si>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</si>
  <si>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</si>
  <si>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</si>
  <si>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</si>
  <si>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</si>
  <si>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</si>
  <si>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</si>
  <si>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</si>
  <si>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</si>
  <si>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</si>
  <si>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</si>
  <si>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</si>
  <si>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</si>
  <si>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</si>
  <si>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</si>
  <si>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</si>
  <si>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Mossoró-RN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</si>
  <si>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</si>
  <si>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</si>
  <si>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</si>
  <si>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</si>
  <si>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</si>
  <si>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</si>
  <si>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</si>
  <si>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</si>
  <si>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</si>
  <si>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</si>
  <si>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Gavião Real</t>
  </si>
  <si>
    <t>Total Acumulado</t>
  </si>
  <si>
    <t>Maranhão</t>
  </si>
  <si>
    <t>Santo Antônio dos Lopes-MA</t>
  </si>
  <si>
    <t>MA</t>
  </si>
  <si>
    <t>Santo Antonio dos Lopes-MA</t>
  </si>
  <si>
    <t>Ubatuba - SP</t>
  </si>
  <si>
    <t>Caraguatatuba - SP</t>
  </si>
  <si>
    <t>Peruibe - SP</t>
  </si>
  <si>
    <t>Receita Bruta</t>
  </si>
  <si>
    <t>ITAPEMIRIM-ES</t>
  </si>
  <si>
    <t>MARATAIZES-ES</t>
  </si>
  <si>
    <t>PIUMA-ES</t>
  </si>
  <si>
    <t>PRESIDENTE KENNEDY-ES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</si>
  <si>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</si>
  <si>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</si>
  <si>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</si>
  <si>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</si>
  <si>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</si>
  <si>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</si>
  <si>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</si>
  <si>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</si>
  <si>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</si>
  <si>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</si>
  <si>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</si>
  <si>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</si>
  <si>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</si>
  <si>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</si>
  <si>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</si>
  <si>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</si>
  <si>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Auxílio pra média ponderada - Produção</t>
  </si>
  <si>
    <t>Piúma-ES</t>
  </si>
  <si>
    <t>Saquarema - RJ</t>
  </si>
  <si>
    <t>Educação</t>
  </si>
  <si>
    <t>Saúde</t>
  </si>
  <si>
    <t>Saquarema-RJ</t>
  </si>
  <si>
    <t>Niterói - RJ</t>
  </si>
  <si>
    <t>Porcentagem (item/total)</t>
  </si>
  <si>
    <t>ARMACAO DOS BUZIOS-RJ</t>
  </si>
  <si>
    <t>CABO FRIO-RJ</t>
  </si>
  <si>
    <t>CASIMIRO DE ABREU-RJ</t>
  </si>
  <si>
    <t>MACAE-RJ</t>
  </si>
  <si>
    <t>RIO DAS OSTRAS-RJ</t>
  </si>
  <si>
    <t>Tupi</t>
  </si>
  <si>
    <t>Prova Real da Média Ponderada (check da fórmula somarproduto)</t>
  </si>
  <si>
    <t>FUNDO SOCIAL</t>
  </si>
  <si>
    <t>ESPIRITO SANTO</t>
  </si>
  <si>
    <t>Mexilhão*</t>
  </si>
  <si>
    <t>Ilhabela - SP*</t>
  </si>
  <si>
    <t>Sapinhoá**</t>
  </si>
  <si>
    <t>Ilhabela - SP**</t>
  </si>
  <si>
    <t>Nova Confrontação devido ao processo judicial de Ilha Bela</t>
  </si>
  <si>
    <t>Sapinhoá/ Ilhabela-São Sebastião</t>
  </si>
  <si>
    <t>Mexilhão/Ilhabela-São Sebastião</t>
  </si>
  <si>
    <t>Mexilhão/Ilhabela-Caraguatatuba</t>
  </si>
  <si>
    <t>Acumulado Trimestre Anterior</t>
  </si>
  <si>
    <t>RIO DE JANEIRO</t>
  </si>
  <si>
    <t>Lapa</t>
  </si>
  <si>
    <t>Lapa/ Ilhabela-São Sebastião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</si>
  <si>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</si>
  <si>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</si>
  <si>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</si>
  <si>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Lapa*</t>
  </si>
  <si>
    <t>CAMPOS DOS GOYTACAZES-RJ</t>
  </si>
  <si>
    <t>CARAPEBUS-RJ</t>
  </si>
  <si>
    <t>Gavião Caboclo</t>
  </si>
  <si>
    <t>MARICA-RJ</t>
  </si>
  <si>
    <t>NITEROI-RJ</t>
  </si>
  <si>
    <t>RIO DE JANEIRO-RJ</t>
  </si>
  <si>
    <t>Trizidela do Vale-MA</t>
  </si>
  <si>
    <t>Valores corretos para a tabela (Preço)</t>
  </si>
  <si>
    <t>Depósito Judicial da ANP no processo de IlhaBela*</t>
  </si>
  <si>
    <t>Sururu</t>
  </si>
  <si>
    <t>MUNICÍPIOS</t>
  </si>
  <si>
    <t>Campos (14)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</si>
  <si>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</si>
  <si>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</si>
  <si>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</si>
  <si>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</si>
  <si>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</si>
  <si>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</si>
  <si>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Confrontação sem processo judicial Ilha Bela - Não usar atualmente</t>
  </si>
  <si>
    <t>Frade</t>
  </si>
  <si>
    <t>EDUCAÇÃO</t>
  </si>
  <si>
    <t>SAÚDE</t>
  </si>
  <si>
    <t>ARRAIAL DO CABO-RJ</t>
  </si>
  <si>
    <t>1º trim./23</t>
  </si>
  <si>
    <t>1T/23</t>
  </si>
  <si>
    <t>TEFE-AM</t>
  </si>
  <si>
    <t>COARI-AM</t>
  </si>
  <si>
    <t>PARATI-RJ</t>
  </si>
  <si>
    <t>TRIZIDELA DO VALE-MA</t>
  </si>
  <si>
    <t>MARANHÃO</t>
  </si>
  <si>
    <t>AMAZONIA</t>
  </si>
  <si>
    <t>1T/2023</t>
  </si>
  <si>
    <t>(em Reais por m³)</t>
  </si>
  <si>
    <t>2º trim./23</t>
  </si>
  <si>
    <t>Variações: 2T2023 - 1T2023</t>
  </si>
  <si>
    <t>2T/23</t>
  </si>
  <si>
    <t>Total 2T/2023</t>
  </si>
  <si>
    <t>2T/2023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</si>
</sst>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0.0000"/>
    <numFmt numFmtId="168" formatCode="#,##0.00_ ;\-#,##0.00\ "/>
    <numFmt numFmtId="175" formatCode="_-* #,##0.00000_-;\-* #,##0.00000_-;_-* &quot;-&quot;??_-;_-@_-"/>
    <numFmt numFmtId="177" formatCode="_-* #,##0.0000_-;\-* #,##0.0000_-;_-* &quot;-&quot;??_-;_-@_-"/>
    <numFmt numFmtId="178" formatCode="_-* #,##0.00000_-;\-* #,##0.00000_-;_-* &quot;-&quot;???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4" applyFont="1" applyFill="1"/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left" vertical="center"/>
    </xf>
    <xf numFmtId="4" fontId="12" fillId="2" borderId="21" xfId="0" applyNumberFormat="1" applyFont="1" applyFill="1" applyBorder="1" applyAlignment="1">
      <alignment horizontal="center" vertical="center"/>
    </xf>
    <xf numFmtId="10" fontId="11" fillId="2" borderId="22" xfId="1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horizontal="left" vertical="center"/>
    </xf>
    <xf numFmtId="4" fontId="12" fillId="2" borderId="24" xfId="0" applyNumberFormat="1" applyFont="1" applyFill="1" applyBorder="1" applyAlignment="1">
      <alignment horizontal="center" vertical="center"/>
    </xf>
    <xf numFmtId="10" fontId="11" fillId="2" borderId="31" xfId="1" applyNumberFormat="1" applyFont="1" applyFill="1" applyBorder="1" applyAlignment="1">
      <alignment horizontal="center" vertical="center"/>
    </xf>
    <xf numFmtId="4" fontId="12" fillId="2" borderId="24" xfId="2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4" fontId="12" fillId="2" borderId="21" xfId="2" applyNumberFormat="1" applyFont="1" applyFill="1" applyBorder="1" applyAlignment="1">
      <alignment horizontal="center" vertical="center"/>
    </xf>
    <xf numFmtId="0" fontId="12" fillId="2" borderId="23" xfId="0" quotePrefix="1" applyFont="1" applyFill="1" applyBorder="1" applyAlignment="1">
      <alignment horizontal="left" vertical="center"/>
    </xf>
    <xf numFmtId="49" fontId="12" fillId="2" borderId="23" xfId="0" quotePrefix="1" applyNumberFormat="1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10" fontId="12" fillId="2" borderId="28" xfId="1" applyNumberFormat="1" applyFont="1" applyFill="1" applyBorder="1" applyAlignment="1">
      <alignment horizontal="center" vertical="center"/>
    </xf>
    <xf numFmtId="10" fontId="11" fillId="2" borderId="33" xfId="1" applyNumberFormat="1" applyFont="1" applyFill="1" applyBorder="1" applyAlignment="1">
      <alignment horizontal="center" vertical="center"/>
    </xf>
    <xf numFmtId="0" fontId="11" fillId="2" borderId="11" xfId="0" quotePrefix="1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39" fontId="11" fillId="2" borderId="12" xfId="0" applyNumberFormat="1" applyFont="1" applyFill="1" applyBorder="1" applyAlignment="1">
      <alignment horizontal="center" vertical="center"/>
    </xf>
    <xf numFmtId="10" fontId="11" fillId="2" borderId="13" xfId="1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10" fontId="11" fillId="0" borderId="13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/>
    </xf>
    <xf numFmtId="10" fontId="5" fillId="0" borderId="3" xfId="1" applyNumberFormat="1" applyFont="1" applyFill="1" applyBorder="1" applyAlignment="1">
      <alignment horizontal="center"/>
    </xf>
    <xf numFmtId="10" fontId="5" fillId="0" borderId="9" xfId="1" applyNumberFormat="1" applyFont="1" applyFill="1" applyBorder="1" applyAlignment="1">
      <alignment horizontal="center"/>
    </xf>
    <xf numFmtId="4" fontId="12" fillId="2" borderId="41" xfId="0" applyNumberFormat="1" applyFont="1" applyFill="1" applyBorder="1" applyAlignment="1">
      <alignment horizontal="center" vertical="center"/>
    </xf>
    <xf numFmtId="10" fontId="11" fillId="2" borderId="42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top" wrapText="1"/>
    </xf>
    <xf numFmtId="0" fontId="12" fillId="2" borderId="37" xfId="0" applyFont="1" applyFill="1" applyBorder="1" applyAlignment="1">
      <alignment vertical="top" wrapText="1"/>
    </xf>
    <xf numFmtId="10" fontId="5" fillId="0" borderId="36" xfId="1" applyNumberFormat="1" applyFont="1" applyFill="1" applyBorder="1" applyAlignment="1">
      <alignment horizontal="center"/>
    </xf>
    <xf numFmtId="164" fontId="12" fillId="2" borderId="0" xfId="4" applyFont="1" applyFill="1" applyBorder="1" applyAlignment="1">
      <alignment vertical="top" wrapText="1"/>
    </xf>
    <xf numFmtId="4" fontId="5" fillId="0" borderId="4" xfId="1" applyNumberFormat="1" applyFont="1" applyFill="1" applyBorder="1" applyAlignment="1">
      <alignment horizontal="center"/>
    </xf>
    <xf numFmtId="10" fontId="5" fillId="0" borderId="7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10" fontId="5" fillId="0" borderId="18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10" fontId="5" fillId="0" borderId="10" xfId="1" applyNumberFormat="1" applyFont="1" applyFill="1" applyBorder="1" applyAlignment="1">
      <alignment horizontal="center"/>
    </xf>
    <xf numFmtId="10" fontId="5" fillId="0" borderId="4" xfId="1" applyNumberFormat="1" applyFont="1" applyFill="1" applyBorder="1" applyAlignment="1">
      <alignment horizontal="center"/>
    </xf>
    <xf numFmtId="4" fontId="5" fillId="0" borderId="24" xfId="1" applyNumberFormat="1" applyFont="1" applyFill="1" applyBorder="1" applyAlignment="1">
      <alignment horizontal="center"/>
    </xf>
    <xf numFmtId="10" fontId="5" fillId="0" borderId="31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horizontal="left" vertical="center"/>
    </xf>
    <xf numFmtId="4" fontId="12" fillId="0" borderId="21" xfId="0" applyNumberFormat="1" applyFont="1" applyBorder="1" applyAlignment="1">
      <alignment horizontal="center" vertical="center"/>
    </xf>
    <xf numFmtId="10" fontId="11" fillId="0" borderId="22" xfId="1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/>
    </xf>
    <xf numFmtId="4" fontId="12" fillId="0" borderId="24" xfId="0" applyNumberFormat="1" applyFont="1" applyBorder="1" applyAlignment="1">
      <alignment horizontal="center" vertical="center"/>
    </xf>
    <xf numFmtId="10" fontId="11" fillId="0" borderId="31" xfId="1" applyNumberFormat="1" applyFont="1" applyFill="1" applyBorder="1" applyAlignment="1">
      <alignment horizontal="center" vertical="center"/>
    </xf>
    <xf numFmtId="4" fontId="12" fillId="0" borderId="24" xfId="2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19" xfId="0" applyFont="1" applyBorder="1" applyAlignment="1">
      <alignment horizontal="left" vertical="center"/>
    </xf>
    <xf numFmtId="4" fontId="12" fillId="0" borderId="21" xfId="2" applyNumberFormat="1" applyFont="1" applyFill="1" applyBorder="1" applyAlignment="1">
      <alignment horizontal="center" vertical="center"/>
    </xf>
    <xf numFmtId="0" fontId="12" fillId="0" borderId="23" xfId="0" quotePrefix="1" applyFont="1" applyBorder="1" applyAlignment="1">
      <alignment horizontal="left" vertical="center"/>
    </xf>
    <xf numFmtId="49" fontId="12" fillId="0" borderId="23" xfId="0" quotePrefix="1" applyNumberFormat="1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10" fontId="12" fillId="0" borderId="28" xfId="1" applyNumberFormat="1" applyFont="1" applyFill="1" applyBorder="1" applyAlignment="1">
      <alignment horizontal="center" vertical="center"/>
    </xf>
    <xf numFmtId="10" fontId="11" fillId="0" borderId="33" xfId="1" applyNumberFormat="1" applyFont="1" applyFill="1" applyBorder="1" applyAlignment="1">
      <alignment horizontal="center" vertical="center"/>
    </xf>
    <xf numFmtId="0" fontId="11" fillId="0" borderId="11" xfId="0" quotePrefix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39" fontId="11" fillId="0" borderId="12" xfId="0" applyNumberFormat="1" applyFont="1" applyBorder="1" applyAlignment="1">
      <alignment horizontal="center" vertical="center"/>
    </xf>
    <xf numFmtId="2" fontId="12" fillId="2" borderId="0" xfId="0" applyNumberFormat="1" applyFont="1" applyFill="1" applyAlignment="1">
      <alignment vertical="top" wrapText="1"/>
    </xf>
    <xf numFmtId="4" fontId="6" fillId="0" borderId="3" xfId="1" applyNumberFormat="1" applyFont="1" applyFill="1" applyBorder="1" applyAlignment="1">
      <alignment horizontal="center"/>
    </xf>
    <xf numFmtId="10" fontId="5" fillId="0" borderId="21" xfId="1" applyNumberFormat="1" applyFont="1" applyFill="1" applyBorder="1" applyAlignment="1">
      <alignment horizontal="center" vertical="center"/>
    </xf>
    <xf numFmtId="10" fontId="5" fillId="0" borderId="24" xfId="1" applyNumberFormat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10" fontId="5" fillId="0" borderId="21" xfId="1" applyNumberFormat="1" applyFont="1" applyFill="1" applyBorder="1" applyAlignment="1">
      <alignment horizontal="center" vertical="center"/>
    </xf>
    <xf numFmtId="10" fontId="5" fillId="0" borderId="24" xfId="1" applyNumberFormat="1" applyFont="1" applyFill="1" applyBorder="1" applyAlignment="1">
      <alignment horizontal="center" vertical="center"/>
    </xf>
    <xf numFmtId="10" fontId="5" fillId="0" borderId="28" xfId="1" applyNumberFormat="1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4" fontId="5" fillId="0" borderId="28" xfId="1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/>
    </xf>
    <xf numFmtId="4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24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/>
    </xf>
    <xf numFmtId="10" fontId="6" fillId="0" borderId="13" xfId="0" applyNumberFormat="1" applyFont="1" applyFill="1" applyBorder="1" applyAlignment="1">
      <alignment horizontal="center"/>
    </xf>
    <xf numFmtId="9" fontId="3" fillId="0" borderId="0" xfId="1" applyFont="1" applyFill="1"/>
    <xf numFmtId="0" fontId="6" fillId="0" borderId="2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/>
    </xf>
    <xf numFmtId="166" fontId="5" fillId="0" borderId="3" xfId="0" applyNumberFormat="1" applyFont="1" applyFill="1" applyBorder="1" applyAlignment="1">
      <alignment horizontal="center"/>
    </xf>
    <xf numFmtId="164" fontId="5" fillId="0" borderId="41" xfId="4" applyFont="1" applyFill="1" applyBorder="1" applyAlignment="1">
      <alignment horizontal="center"/>
    </xf>
    <xf numFmtId="164" fontId="5" fillId="0" borderId="25" xfId="4" applyFont="1" applyFill="1" applyBorder="1" applyAlignment="1">
      <alignment horizontal="center"/>
    </xf>
    <xf numFmtId="177" fontId="6" fillId="0" borderId="35" xfId="0" applyNumberFormat="1" applyFont="1" applyFill="1" applyBorder="1" applyAlignment="1">
      <alignment horizontal="center"/>
    </xf>
    <xf numFmtId="165" fontId="6" fillId="0" borderId="35" xfId="0" applyNumberFormat="1" applyFont="1" applyFill="1" applyBorder="1" applyAlignment="1">
      <alignment horizontal="center"/>
    </xf>
    <xf numFmtId="166" fontId="6" fillId="0" borderId="14" xfId="0" applyNumberFormat="1" applyFont="1" applyFill="1" applyBorder="1" applyAlignment="1">
      <alignment horizontal="center"/>
    </xf>
    <xf numFmtId="10" fontId="6" fillId="0" borderId="35" xfId="0" applyNumberFormat="1" applyFont="1" applyFill="1" applyBorder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0" fontId="20" fillId="0" borderId="0" xfId="0" applyFont="1" applyFill="1"/>
    <xf numFmtId="2" fontId="3" fillId="0" borderId="0" xfId="0" applyNumberFormat="1" applyFont="1" applyFill="1"/>
    <xf numFmtId="165" fontId="3" fillId="0" borderId="0" xfId="0" applyNumberFormat="1" applyFont="1" applyFill="1"/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0" fontId="6" fillId="0" borderId="39" xfId="0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/>
    </xf>
    <xf numFmtId="10" fontId="5" fillId="0" borderId="39" xfId="1" applyNumberFormat="1" applyFont="1" applyFill="1" applyBorder="1" applyAlignment="1">
      <alignment horizontal="center"/>
    </xf>
    <xf numFmtId="164" fontId="3" fillId="0" borderId="0" xfId="4" applyFont="1" applyFill="1" applyBorder="1"/>
    <xf numFmtId="175" fontId="6" fillId="0" borderId="12" xfId="0" applyNumberFormat="1" applyFont="1" applyFill="1" applyBorder="1" applyAlignment="1">
      <alignment horizontal="center"/>
    </xf>
    <xf numFmtId="165" fontId="6" fillId="0" borderId="12" xfId="0" applyNumberFormat="1" applyFont="1" applyFill="1" applyBorder="1" applyAlignment="1">
      <alignment horizontal="center"/>
    </xf>
    <xf numFmtId="177" fontId="6" fillId="0" borderId="12" xfId="0" applyNumberFormat="1" applyFont="1" applyFill="1" applyBorder="1" applyAlignment="1">
      <alignment horizontal="center"/>
    </xf>
    <xf numFmtId="178" fontId="6" fillId="0" borderId="12" xfId="0" applyNumberFormat="1" applyFont="1" applyFill="1" applyBorder="1" applyAlignment="1">
      <alignment horizontal="center"/>
    </xf>
    <xf numFmtId="166" fontId="6" fillId="0" borderId="12" xfId="0" applyNumberFormat="1" applyFont="1" applyFill="1" applyBorder="1" applyAlignment="1">
      <alignment horizontal="center"/>
    </xf>
    <xf numFmtId="10" fontId="6" fillId="0" borderId="39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10" fontId="10" fillId="0" borderId="3" xfId="1" applyNumberFormat="1" applyFont="1" applyFill="1" applyBorder="1" applyAlignment="1">
      <alignment horizontal="center"/>
    </xf>
    <xf numFmtId="10" fontId="3" fillId="0" borderId="0" xfId="1" applyNumberFormat="1" applyFont="1" applyFill="1"/>
    <xf numFmtId="0" fontId="6" fillId="0" borderId="12" xfId="0" applyFont="1" applyFill="1" applyBorder="1" applyAlignment="1">
      <alignment vertical="center" wrapText="1"/>
    </xf>
    <xf numFmtId="43" fontId="3" fillId="0" borderId="0" xfId="0" applyNumberFormat="1" applyFont="1" applyFill="1"/>
    <xf numFmtId="164" fontId="3" fillId="0" borderId="0" xfId="4" applyFont="1" applyFill="1"/>
    <xf numFmtId="10" fontId="3" fillId="0" borderId="0" xfId="0" applyNumberFormat="1" applyFont="1" applyFill="1"/>
    <xf numFmtId="4" fontId="6" fillId="0" borderId="12" xfId="1" applyNumberFormat="1" applyFont="1" applyFill="1" applyBorder="1" applyAlignment="1">
      <alignment horizontal="center"/>
    </xf>
    <xf numFmtId="10" fontId="6" fillId="0" borderId="13" xfId="1" applyNumberFormat="1" applyFont="1" applyFill="1" applyBorder="1" applyAlignment="1">
      <alignment horizontal="center"/>
    </xf>
    <xf numFmtId="4" fontId="3" fillId="0" borderId="0" xfId="0" applyNumberFormat="1" applyFont="1" applyFill="1"/>
    <xf numFmtId="0" fontId="0" fillId="0" borderId="0" xfId="0" applyFill="1"/>
    <xf numFmtId="4" fontId="10" fillId="0" borderId="3" xfId="1" applyNumberFormat="1" applyFont="1" applyFill="1" applyBorder="1" applyAlignment="1">
      <alignment horizontal="right"/>
    </xf>
    <xf numFmtId="164" fontId="0" fillId="0" borderId="0" xfId="4" applyFont="1" applyFill="1"/>
    <xf numFmtId="10" fontId="0" fillId="0" borderId="0" xfId="0" applyNumberFormat="1" applyFill="1"/>
    <xf numFmtId="4" fontId="6" fillId="0" borderId="11" xfId="0" applyNumberFormat="1" applyFont="1" applyFill="1" applyBorder="1" applyAlignment="1">
      <alignment horizontal="center" vertical="center" wrapText="1"/>
    </xf>
    <xf numFmtId="10" fontId="6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" fontId="5" fillId="0" borderId="0" xfId="1" applyNumberFormat="1" applyFont="1" applyFill="1" applyBorder="1" applyAlignment="1">
      <alignment horizontal="center"/>
    </xf>
    <xf numFmtId="0" fontId="4" fillId="0" borderId="0" xfId="0" applyFont="1" applyFill="1"/>
    <xf numFmtId="0" fontId="6" fillId="0" borderId="2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8" xfId="0" applyFont="1" applyFill="1" applyBorder="1"/>
    <xf numFmtId="4" fontId="3" fillId="0" borderId="3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164" fontId="4" fillId="0" borderId="0" xfId="4" applyFont="1" applyFill="1"/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4" fontId="5" fillId="0" borderId="28" xfId="1" applyNumberFormat="1" applyFont="1" applyFill="1" applyBorder="1" applyAlignment="1">
      <alignment horizontal="center"/>
    </xf>
    <xf numFmtId="10" fontId="5" fillId="0" borderId="33" xfId="1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4" fontId="10" fillId="0" borderId="21" xfId="1" applyNumberFormat="1" applyFont="1" applyFill="1" applyBorder="1" applyAlignment="1">
      <alignment horizontal="center" vertical="center"/>
    </xf>
    <xf numFmtId="10" fontId="10" fillId="0" borderId="21" xfId="1" applyNumberFormat="1" applyFont="1" applyFill="1" applyBorder="1" applyAlignment="1">
      <alignment horizontal="center" vertical="center"/>
    </xf>
    <xf numFmtId="4" fontId="10" fillId="0" borderId="4" xfId="1" applyNumberFormat="1" applyFont="1" applyFill="1" applyBorder="1" applyAlignment="1">
      <alignment horizontal="center"/>
    </xf>
    <xf numFmtId="10" fontId="10" fillId="0" borderId="7" xfId="1" applyNumberFormat="1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 vertical="center"/>
    </xf>
    <xf numFmtId="4" fontId="10" fillId="0" borderId="24" xfId="1" applyNumberFormat="1" applyFont="1" applyFill="1" applyBorder="1" applyAlignment="1">
      <alignment horizontal="center" vertical="center"/>
    </xf>
    <xf numFmtId="10" fontId="10" fillId="0" borderId="24" xfId="1" applyNumberFormat="1" applyFont="1" applyFill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center"/>
    </xf>
    <xf numFmtId="10" fontId="10" fillId="0" borderId="9" xfId="1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4" fontId="10" fillId="0" borderId="28" xfId="1" applyNumberFormat="1" applyFont="1" applyFill="1" applyBorder="1" applyAlignment="1">
      <alignment horizontal="center" vertical="center"/>
    </xf>
    <xf numFmtId="10" fontId="10" fillId="0" borderId="28" xfId="1" applyNumberFormat="1" applyFont="1" applyFill="1" applyBorder="1" applyAlignment="1">
      <alignment horizontal="center" vertical="center"/>
    </xf>
    <xf numFmtId="4" fontId="10" fillId="0" borderId="5" xfId="1" applyNumberFormat="1" applyFont="1" applyFill="1" applyBorder="1" applyAlignment="1">
      <alignment horizontal="center"/>
    </xf>
    <xf numFmtId="10" fontId="10" fillId="0" borderId="10" xfId="1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" fontId="5" fillId="0" borderId="12" xfId="1" applyNumberFormat="1" applyFont="1" applyFill="1" applyBorder="1" applyAlignment="1">
      <alignment horizontal="center"/>
    </xf>
    <xf numFmtId="10" fontId="5" fillId="0" borderId="12" xfId="1" applyNumberFormat="1" applyFont="1" applyFill="1" applyBorder="1" applyAlignment="1">
      <alignment horizontal="center"/>
    </xf>
    <xf numFmtId="10" fontId="5" fillId="0" borderId="13" xfId="1" applyNumberFormat="1" applyFont="1" applyFill="1" applyBorder="1" applyAlignment="1">
      <alignment horizontal="center"/>
    </xf>
    <xf numFmtId="4" fontId="5" fillId="0" borderId="3" xfId="1" quotePrefix="1" applyNumberFormat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0" fontId="4" fillId="0" borderId="34" xfId="1" applyNumberFormat="1" applyFont="1" applyFill="1" applyBorder="1" applyAlignment="1">
      <alignment horizontal="center" vertical="center" wrapText="1"/>
    </xf>
    <xf numFmtId="10" fontId="3" fillId="0" borderId="44" xfId="1" applyNumberFormat="1" applyFont="1" applyFill="1" applyBorder="1" applyAlignment="1">
      <alignment horizontal="center"/>
    </xf>
    <xf numFmtId="10" fontId="3" fillId="0" borderId="45" xfId="1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left" vertical="center"/>
    </xf>
    <xf numFmtId="4" fontId="5" fillId="0" borderId="2" xfId="1" applyNumberFormat="1" applyFont="1" applyFill="1" applyBorder="1" applyAlignment="1">
      <alignment horizontal="center"/>
    </xf>
    <xf numFmtId="10" fontId="5" fillId="0" borderId="17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left" vertical="center"/>
    </xf>
    <xf numFmtId="10" fontId="4" fillId="0" borderId="34" xfId="1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18" fillId="0" borderId="0" xfId="8" applyFont="1" applyFill="1" applyAlignment="1">
      <alignment horizontal="left" indent="1"/>
    </xf>
    <xf numFmtId="0" fontId="6" fillId="0" borderId="11" xfId="0" applyFont="1" applyFill="1" applyBorder="1"/>
    <xf numFmtId="4" fontId="15" fillId="0" borderId="0" xfId="0" applyNumberFormat="1" applyFont="1" applyFill="1"/>
    <xf numFmtId="0" fontId="17" fillId="0" borderId="0" xfId="0" applyFont="1" applyFill="1"/>
    <xf numFmtId="0" fontId="6" fillId="0" borderId="19" xfId="0" applyFont="1" applyFill="1" applyBorder="1" applyAlignment="1">
      <alignment horizontal="center" vertical="center" wrapText="1"/>
    </xf>
    <xf numFmtId="164" fontId="5" fillId="0" borderId="9" xfId="4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164" fontId="6" fillId="0" borderId="9" xfId="4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164" fontId="6" fillId="0" borderId="31" xfId="4" applyFont="1" applyFill="1" applyBorder="1" applyAlignment="1">
      <alignment horizontal="center"/>
    </xf>
    <xf numFmtId="0" fontId="6" fillId="0" borderId="26" xfId="0" applyFont="1" applyFill="1" applyBorder="1"/>
    <xf numFmtId="164" fontId="6" fillId="0" borderId="33" xfId="4" applyFont="1" applyFill="1" applyBorder="1" applyAlignment="1">
      <alignment horizontal="center"/>
    </xf>
    <xf numFmtId="164" fontId="6" fillId="0" borderId="13" xfId="4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 vertical="center" wrapText="1"/>
    </xf>
    <xf numFmtId="164" fontId="5" fillId="0" borderId="3" xfId="4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/>
    </xf>
    <xf numFmtId="164" fontId="6" fillId="0" borderId="12" xfId="4" applyFont="1" applyFill="1" applyBorder="1" applyAlignment="1">
      <alignment horizontal="right"/>
    </xf>
    <xf numFmtId="164" fontId="6" fillId="0" borderId="12" xfId="4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vertical="center" wrapText="1"/>
    </xf>
  </cellXfs>
  <cellStyles count="21">
    <cellStyle name="Moeda 2" xfId="14" xr:uid="{00000000-0005-0000-0000-00003B000000}"/>
    <cellStyle name="Normal" xfId="0" builtinId="0"/>
    <cellStyle name="Normal 2" xfId="5" xr:uid="{00000000-0005-0000-0000-000002000000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Separador de milhares 2" xfId="2" xr:uid="{00000000-0005-0000-0000-000007000000}"/>
    <cellStyle name="Separador de milhares 2 2" xfId="6" xr:uid="{00000000-0005-0000-0000-000008000000}"/>
    <cellStyle name="Separador de milhares 3" xfId="3" xr:uid="{00000000-0005-0000-0000-000009000000}"/>
    <cellStyle name="Vírgula" xfId="4" builtinId="3"/>
    <cellStyle name="Vírgula 2" xfId="9" xr:uid="{132905E3-E581-4285-B124-119763973925}"/>
    <cellStyle name="Vírgula 2 2" xfId="19" xr:uid="{00000000-0005-0000-0000-000041000000}"/>
    <cellStyle name="Vírgula 3" xfId="10" xr:uid="{00000000-0005-0000-0000-000036000000}"/>
    <cellStyle name="Vírgula 3 2" xfId="20" xr:uid="{00000000-0005-0000-0000-000042000000}"/>
    <cellStyle name="Vírgula 4" xfId="12" xr:uid="{00000000-0005-0000-0000-000038000000}"/>
    <cellStyle name="Vírgula 5" xfId="18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2.xml"/><Relationship Id="rId21" Type="http://schemas.openxmlformats.org/officeDocument/2006/relationships/styles" Target="style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.xml"/><Relationship Id="rId23" Type="http://schemas.microsoft.com/office/2017/10/relationships/person" Target="persons/person.xml"/><Relationship Id="rId10" Type="http://schemas.openxmlformats.org/officeDocument/2006/relationships/worksheet" Target="worksheets/sheet9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Tab1_Produção!$B$2</c:f>
              <c:strCache>
                <c:ptCount val="1"/>
                <c:pt idx="0">
                  <c:v>1º trim./23</c:v>
                </c:pt>
              </c:strCache>
            </c:strRef>
          </c:tx>
          <c:invertIfNegative val="0"/>
          <c:cat>
            <c:strRef>
              <c:f>Tab1_Produção!$A$3:$A$23</c:f>
              <c:strCache>
                <c:ptCount val="21"/>
                <c:pt idx="0">
                  <c:v>Campos</c:v>
                </c:pt>
                <c:pt idx="1">
                  <c:v>Albacora Leste</c:v>
                </c:pt>
                <c:pt idx="2">
                  <c:v>Barracuda</c:v>
                </c:pt>
                <c:pt idx="3">
                  <c:v>Baúna</c:v>
                </c:pt>
                <c:pt idx="4">
                  <c:v>Berbigão</c:v>
                </c:pt>
                <c:pt idx="5">
                  <c:v>Frade</c:v>
                </c:pt>
                <c:pt idx="6">
                  <c:v>Jubarte</c:v>
                </c:pt>
                <c:pt idx="7">
                  <c:v>Lapa</c:v>
                </c:pt>
                <c:pt idx="8">
                  <c:v>Leste do Urucu</c:v>
                </c:pt>
                <c:pt idx="9">
                  <c:v>Marlim</c:v>
                </c:pt>
                <c:pt idx="10">
                  <c:v>Marlim Leste</c:v>
                </c:pt>
                <c:pt idx="11">
                  <c:v>Marlim Sul</c:v>
                </c:pt>
                <c:pt idx="12">
                  <c:v>Mexilhão</c:v>
                </c:pt>
                <c:pt idx="13">
                  <c:v>Peregrino</c:v>
                </c:pt>
                <c:pt idx="14">
                  <c:v>Rio Urucu</c:v>
                </c:pt>
                <c:pt idx="15">
                  <c:v>Roncador</c:v>
                </c:pt>
                <c:pt idx="16">
                  <c:v>Sapinhoá</c:v>
                </c:pt>
                <c:pt idx="17">
                  <c:v>Sururu</c:v>
                </c:pt>
                <c:pt idx="18">
                  <c:v>Tartaruga Verde</c:v>
                </c:pt>
                <c:pt idx="19">
                  <c:v>Tupi</c:v>
                </c:pt>
                <c:pt idx="20">
                  <c:v>TOTAL</c:v>
                </c:pt>
              </c:strCache>
            </c:strRef>
          </c:cat>
          <c:val>
            <c:numRef>
              <c:f>Tab1_Produção!$B$3:$B$23</c:f>
              <c:numCache>
                <c:formatCode>#,##0.00</c:formatCode>
                <c:ptCount val="21"/>
                <c:pt idx="0" formatCode="General">
                  <c:v>0</c:v>
                </c:pt>
                <c:pt idx="1">
                  <c:v>394.65593110000003</c:v>
                </c:pt>
                <c:pt idx="2">
                  <c:v>643.00886233999995</c:v>
                </c:pt>
                <c:pt idx="3">
                  <c:v>327.34261736999997</c:v>
                </c:pt>
                <c:pt idx="4">
                  <c:v>835.39145236000002</c:v>
                </c:pt>
                <c:pt idx="5">
                  <c:v>502.26448813999997</c:v>
                </c:pt>
                <c:pt idx="6">
                  <c:v>2010.0351143999999</c:v>
                </c:pt>
                <c:pt idx="7">
                  <c:v>592.3160417900001</c:v>
                </c:pt>
                <c:pt idx="8">
                  <c:v>286.38780073999999</c:v>
                </c:pt>
                <c:pt idx="9">
                  <c:v>14.94925731</c:v>
                </c:pt>
                <c:pt idx="10">
                  <c:v>878.86618035999993</c:v>
                </c:pt>
                <c:pt idx="11">
                  <c:v>1450.65037426</c:v>
                </c:pt>
                <c:pt idx="12">
                  <c:v>401.74165045000001</c:v>
                </c:pt>
                <c:pt idx="13">
                  <c:v>1007.5041368752909</c:v>
                </c:pt>
                <c:pt idx="14">
                  <c:v>306.51250994999998</c:v>
                </c:pt>
                <c:pt idx="15">
                  <c:v>2066.7710639299999</c:v>
                </c:pt>
                <c:pt idx="16">
                  <c:v>2902.3786982699999</c:v>
                </c:pt>
                <c:pt idx="17">
                  <c:v>1274.1846051699999</c:v>
                </c:pt>
                <c:pt idx="18">
                  <c:v>900.49591782999994</c:v>
                </c:pt>
                <c:pt idx="19">
                  <c:v>14132.858139040001</c:v>
                </c:pt>
                <c:pt idx="20">
                  <c:v>30928.314841685293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0-4AD8-B1B1-6F5AEBA8DADB}"/>
            </c:ext>
          </c:extLst>
        </c:ser>
        <c:ser>
          <c:idx val="1"/>
          <c:order val="1"/>
          <c:tx>
            <c:strRef>
              <c:f>Tab1_Produção!$B$2</c:f>
              <c:strCache>
                <c:ptCount val="1"/>
                <c:pt idx="0">
                  <c:v>1º trim./23</c:v>
                </c:pt>
              </c:strCache>
            </c:strRef>
          </c:tx>
          <c:invertIfNegative val="0"/>
          <c:cat>
            <c:strRef>
              <c:f>Tab1_Produção!$A$3:$A$23</c:f>
              <c:strCache>
                <c:ptCount val="21"/>
                <c:pt idx="0">
                  <c:v>Campos</c:v>
                </c:pt>
                <c:pt idx="1">
                  <c:v>Albacora Leste</c:v>
                </c:pt>
                <c:pt idx="2">
                  <c:v>Barracuda</c:v>
                </c:pt>
                <c:pt idx="3">
                  <c:v>Baúna</c:v>
                </c:pt>
                <c:pt idx="4">
                  <c:v>Berbigão</c:v>
                </c:pt>
                <c:pt idx="5">
                  <c:v>Frade</c:v>
                </c:pt>
                <c:pt idx="6">
                  <c:v>Jubarte</c:v>
                </c:pt>
                <c:pt idx="7">
                  <c:v>Lapa</c:v>
                </c:pt>
                <c:pt idx="8">
                  <c:v>Leste do Urucu</c:v>
                </c:pt>
                <c:pt idx="9">
                  <c:v>Marlim</c:v>
                </c:pt>
                <c:pt idx="10">
                  <c:v>Marlim Leste</c:v>
                </c:pt>
                <c:pt idx="11">
                  <c:v>Marlim Sul</c:v>
                </c:pt>
                <c:pt idx="12">
                  <c:v>Mexilhão</c:v>
                </c:pt>
                <c:pt idx="13">
                  <c:v>Peregrino</c:v>
                </c:pt>
                <c:pt idx="14">
                  <c:v>Rio Urucu</c:v>
                </c:pt>
                <c:pt idx="15">
                  <c:v>Roncador</c:v>
                </c:pt>
                <c:pt idx="16">
                  <c:v>Sapinhoá</c:v>
                </c:pt>
                <c:pt idx="17">
                  <c:v>Sururu</c:v>
                </c:pt>
                <c:pt idx="18">
                  <c:v>Tartaruga Verde</c:v>
                </c:pt>
                <c:pt idx="19">
                  <c:v>Tupi</c:v>
                </c:pt>
                <c:pt idx="20">
                  <c:v>TOTAL</c:v>
                </c:pt>
              </c:strCache>
            </c:strRef>
          </c:cat>
          <c:val>
            <c:numRef>
              <c:f>Tab1_Produção!$C$3:$C$23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27.581187504808668</c:v>
                </c:pt>
                <c:pt idx="2">
                  <c:v>44.937746026068126</c:v>
                </c:pt>
                <c:pt idx="3">
                  <c:v>22.876884385931398</c:v>
                </c:pt>
                <c:pt idx="4">
                  <c:v>58.382723967265861</c:v>
                </c:pt>
                <c:pt idx="5">
                  <c:v>35.101590861144125</c:v>
                </c:pt>
                <c:pt idx="6">
                  <c:v>140.47465402836798</c:v>
                </c:pt>
                <c:pt idx="7">
                  <c:v>41.394993773897141</c:v>
                </c:pt>
                <c:pt idx="8">
                  <c:v>20.01468876771613</c:v>
                </c:pt>
                <c:pt idx="9">
                  <c:v>1.0447537625382</c:v>
                </c:pt>
                <c:pt idx="10">
                  <c:v>61.421027791425857</c:v>
                </c:pt>
                <c:pt idx="11">
                  <c:v>101.38111915578386</c:v>
                </c:pt>
                <c:pt idx="12">
                  <c:v>28.076384811115666</c:v>
                </c:pt>
                <c:pt idx="13">
                  <c:v>70.411105779091159</c:v>
                </c:pt>
                <c:pt idx="14">
                  <c:v>21.421137612038997</c:v>
                </c:pt>
                <c:pt idx="15">
                  <c:v>144.43974042118791</c:v>
                </c:pt>
                <c:pt idx="16">
                  <c:v>202.83757262642939</c:v>
                </c:pt>
                <c:pt idx="17">
                  <c:v>89.048514773314054</c:v>
                </c:pt>
                <c:pt idx="18">
                  <c:v>62.932658044079261</c:v>
                </c:pt>
                <c:pt idx="19">
                  <c:v>987.69834581037549</c:v>
                </c:pt>
                <c:pt idx="20" formatCode="#,##0.00">
                  <c:v>2161.4768299025791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0-4AD8-B1B1-6F5AEBA8DADB}"/>
            </c:ext>
          </c:extLst>
        </c:ser>
        <c:ser>
          <c:idx val="2"/>
          <c:order val="2"/>
          <c:tx>
            <c:strRef>
              <c:f>Tab1_Produção!$D$2</c:f>
              <c:strCache>
                <c:ptCount val="1"/>
                <c:pt idx="0">
                  <c:v>2º trim./23</c:v>
                </c:pt>
              </c:strCache>
            </c:strRef>
          </c:tx>
          <c:invertIfNegative val="0"/>
          <c:cat>
            <c:strRef>
              <c:f>Tab1_Produção!$A$3:$A$23</c:f>
              <c:strCache>
                <c:ptCount val="21"/>
                <c:pt idx="0">
                  <c:v>Campos</c:v>
                </c:pt>
                <c:pt idx="1">
                  <c:v>Albacora Leste</c:v>
                </c:pt>
                <c:pt idx="2">
                  <c:v>Barracuda</c:v>
                </c:pt>
                <c:pt idx="3">
                  <c:v>Baúna</c:v>
                </c:pt>
                <c:pt idx="4">
                  <c:v>Berbigão</c:v>
                </c:pt>
                <c:pt idx="5">
                  <c:v>Frade</c:v>
                </c:pt>
                <c:pt idx="6">
                  <c:v>Jubarte</c:v>
                </c:pt>
                <c:pt idx="7">
                  <c:v>Lapa</c:v>
                </c:pt>
                <c:pt idx="8">
                  <c:v>Leste do Urucu</c:v>
                </c:pt>
                <c:pt idx="9">
                  <c:v>Marlim</c:v>
                </c:pt>
                <c:pt idx="10">
                  <c:v>Marlim Leste</c:v>
                </c:pt>
                <c:pt idx="11">
                  <c:v>Marlim Sul</c:v>
                </c:pt>
                <c:pt idx="12">
                  <c:v>Mexilhão</c:v>
                </c:pt>
                <c:pt idx="13">
                  <c:v>Peregrino</c:v>
                </c:pt>
                <c:pt idx="14">
                  <c:v>Rio Urucu</c:v>
                </c:pt>
                <c:pt idx="15">
                  <c:v>Roncador</c:v>
                </c:pt>
                <c:pt idx="16">
                  <c:v>Sapinhoá</c:v>
                </c:pt>
                <c:pt idx="17">
                  <c:v>Sururu</c:v>
                </c:pt>
                <c:pt idx="18">
                  <c:v>Tartaruga Verde</c:v>
                </c:pt>
                <c:pt idx="19">
                  <c:v>Tupi</c:v>
                </c:pt>
                <c:pt idx="20">
                  <c:v>TOTAL</c:v>
                </c:pt>
              </c:strCache>
            </c:strRef>
          </c:cat>
          <c:val>
            <c:numRef>
              <c:f>Tab1_Produção!$D$3:$D$23</c:f>
              <c:numCache>
                <c:formatCode>#,##0.00</c:formatCode>
                <c:ptCount val="21"/>
                <c:pt idx="0" formatCode="General">
                  <c:v>0</c:v>
                </c:pt>
                <c:pt idx="1">
                  <c:v>393.62428191000004</c:v>
                </c:pt>
                <c:pt idx="2">
                  <c:v>595.11438199999998</c:v>
                </c:pt>
                <c:pt idx="3">
                  <c:v>274.93492907000001</c:v>
                </c:pt>
                <c:pt idx="4">
                  <c:v>752.53112600000009</c:v>
                </c:pt>
                <c:pt idx="5">
                  <c:v>754.76348504999999</c:v>
                </c:pt>
                <c:pt idx="6">
                  <c:v>2098.743254</c:v>
                </c:pt>
                <c:pt idx="7">
                  <c:v>671.04748733999998</c:v>
                </c:pt>
                <c:pt idx="8">
                  <c:v>314.84833000000003</c:v>
                </c:pt>
                <c:pt idx="9">
                  <c:v>144.300668</c:v>
                </c:pt>
                <c:pt idx="10">
                  <c:v>943.48305499999992</c:v>
                </c:pt>
                <c:pt idx="11">
                  <c:v>1011.6979259999999</c:v>
                </c:pt>
                <c:pt idx="12">
                  <c:v>389.41478799999999</c:v>
                </c:pt>
                <c:pt idx="13">
                  <c:v>1289.2336977851044</c:v>
                </c:pt>
                <c:pt idx="14">
                  <c:v>320.86074799999994</c:v>
                </c:pt>
                <c:pt idx="15">
                  <c:v>1828.9876259999999</c:v>
                </c:pt>
                <c:pt idx="16">
                  <c:v>3064.6768220000004</c:v>
                </c:pt>
                <c:pt idx="17">
                  <c:v>1065.514473</c:v>
                </c:pt>
                <c:pt idx="18">
                  <c:v>853.07101</c:v>
                </c:pt>
                <c:pt idx="19">
                  <c:v>14047.399890000001</c:v>
                </c:pt>
                <c:pt idx="20">
                  <c:v>30814.247979155101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0-4AD8-B1B1-6F5AEBA8DADB}"/>
            </c:ext>
          </c:extLst>
        </c:ser>
        <c:ser>
          <c:idx val="3"/>
          <c:order val="3"/>
          <c:tx>
            <c:strRef>
              <c:f>Tab1_Produção!$D$2</c:f>
              <c:strCache>
                <c:ptCount val="1"/>
                <c:pt idx="0">
                  <c:v>2º trim./23</c:v>
                </c:pt>
              </c:strCache>
            </c:strRef>
          </c:tx>
          <c:invertIfNegative val="0"/>
          <c:cat>
            <c:strRef>
              <c:f>Tab1_Produção!$A$3:$A$23</c:f>
              <c:strCache>
                <c:ptCount val="21"/>
                <c:pt idx="0">
                  <c:v>Campos</c:v>
                </c:pt>
                <c:pt idx="1">
                  <c:v>Albacora Leste</c:v>
                </c:pt>
                <c:pt idx="2">
                  <c:v>Barracuda</c:v>
                </c:pt>
                <c:pt idx="3">
                  <c:v>Baúna</c:v>
                </c:pt>
                <c:pt idx="4">
                  <c:v>Berbigão</c:v>
                </c:pt>
                <c:pt idx="5">
                  <c:v>Frade</c:v>
                </c:pt>
                <c:pt idx="6">
                  <c:v>Jubarte</c:v>
                </c:pt>
                <c:pt idx="7">
                  <c:v>Lapa</c:v>
                </c:pt>
                <c:pt idx="8">
                  <c:v>Leste do Urucu</c:v>
                </c:pt>
                <c:pt idx="9">
                  <c:v>Marlim</c:v>
                </c:pt>
                <c:pt idx="10">
                  <c:v>Marlim Leste</c:v>
                </c:pt>
                <c:pt idx="11">
                  <c:v>Marlim Sul</c:v>
                </c:pt>
                <c:pt idx="12">
                  <c:v>Mexilhão</c:v>
                </c:pt>
                <c:pt idx="13">
                  <c:v>Peregrino</c:v>
                </c:pt>
                <c:pt idx="14">
                  <c:v>Rio Urucu</c:v>
                </c:pt>
                <c:pt idx="15">
                  <c:v>Roncador</c:v>
                </c:pt>
                <c:pt idx="16">
                  <c:v>Sapinhoá</c:v>
                </c:pt>
                <c:pt idx="17">
                  <c:v>Sururu</c:v>
                </c:pt>
                <c:pt idx="18">
                  <c:v>Tartaruga Verde</c:v>
                </c:pt>
                <c:pt idx="19">
                  <c:v>Tupi</c:v>
                </c:pt>
                <c:pt idx="20">
                  <c:v>TOTAL</c:v>
                </c:pt>
              </c:strCache>
            </c:strRef>
          </c:cat>
          <c:val>
            <c:numRef>
              <c:f>Tab1_Produção!$E$3:$E$23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27.5090889817502</c:v>
                </c:pt>
                <c:pt idx="2">
                  <c:v>41.590560443373334</c:v>
                </c:pt>
                <c:pt idx="3">
                  <c:v>19.214285742938731</c:v>
                </c:pt>
                <c:pt idx="4">
                  <c:v>52.591891959053335</c:v>
                </c:pt>
                <c:pt idx="5">
                  <c:v>52.747904091860995</c:v>
                </c:pt>
                <c:pt idx="6">
                  <c:v>146.67417021121332</c:v>
                </c:pt>
                <c:pt idx="7">
                  <c:v>46.897272065234795</c:v>
                </c:pt>
                <c:pt idx="8">
                  <c:v>22.003700289266668</c:v>
                </c:pt>
                <c:pt idx="9">
                  <c:v>10.084692684293334</c:v>
                </c:pt>
                <c:pt idx="10">
                  <c:v>65.936885770433321</c:v>
                </c:pt>
                <c:pt idx="11">
                  <c:v>70.704195721719998</c:v>
                </c:pt>
                <c:pt idx="12">
                  <c:v>27.214901484026662</c:v>
                </c:pt>
                <c:pt idx="13">
                  <c:v>90.100245692541662</c:v>
                </c:pt>
                <c:pt idx="14">
                  <c:v>22.423888141893329</c:v>
                </c:pt>
                <c:pt idx="15">
                  <c:v>127.82184855571997</c:v>
                </c:pt>
                <c:pt idx="16">
                  <c:v>214.18004750017332</c:v>
                </c:pt>
                <c:pt idx="17">
                  <c:v>74.465254803059992</c:v>
                </c:pt>
                <c:pt idx="18">
                  <c:v>59.618289318866665</c:v>
                </c:pt>
                <c:pt idx="19" formatCode="#,##0.00">
                  <c:v>981.72595364580002</c:v>
                </c:pt>
                <c:pt idx="20" formatCode="#,##0.00">
                  <c:v>2153.5050771032193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0-4AD8-B1B1-6F5AEBA8DADB}"/>
            </c:ext>
          </c:extLst>
        </c:ser>
        <c:ser>
          <c:idx val="4"/>
          <c:order val="4"/>
          <c:tx>
            <c:strRef>
              <c:f>Tab1_Produção!$F$2</c:f>
              <c:strCache>
                <c:ptCount val="1"/>
                <c:pt idx="0">
                  <c:v>Variações: 2T2023 - 1T2023</c:v>
                </c:pt>
              </c:strCache>
            </c:strRef>
          </c:tx>
          <c:invertIfNegative val="0"/>
          <c:cat>
            <c:strRef>
              <c:f>Tab1_Produção!$A$3:$A$23</c:f>
              <c:strCache>
                <c:ptCount val="21"/>
                <c:pt idx="0">
                  <c:v>Campos</c:v>
                </c:pt>
                <c:pt idx="1">
                  <c:v>Albacora Leste</c:v>
                </c:pt>
                <c:pt idx="2">
                  <c:v>Barracuda</c:v>
                </c:pt>
                <c:pt idx="3">
                  <c:v>Baúna</c:v>
                </c:pt>
                <c:pt idx="4">
                  <c:v>Berbigão</c:v>
                </c:pt>
                <c:pt idx="5">
                  <c:v>Frade</c:v>
                </c:pt>
                <c:pt idx="6">
                  <c:v>Jubarte</c:v>
                </c:pt>
                <c:pt idx="7">
                  <c:v>Lapa</c:v>
                </c:pt>
                <c:pt idx="8">
                  <c:v>Leste do Urucu</c:v>
                </c:pt>
                <c:pt idx="9">
                  <c:v>Marlim</c:v>
                </c:pt>
                <c:pt idx="10">
                  <c:v>Marlim Leste</c:v>
                </c:pt>
                <c:pt idx="11">
                  <c:v>Marlim Sul</c:v>
                </c:pt>
                <c:pt idx="12">
                  <c:v>Mexilhão</c:v>
                </c:pt>
                <c:pt idx="13">
                  <c:v>Peregrino</c:v>
                </c:pt>
                <c:pt idx="14">
                  <c:v>Rio Urucu</c:v>
                </c:pt>
                <c:pt idx="15">
                  <c:v>Roncador</c:v>
                </c:pt>
                <c:pt idx="16">
                  <c:v>Sapinhoá</c:v>
                </c:pt>
                <c:pt idx="17">
                  <c:v>Sururu</c:v>
                </c:pt>
                <c:pt idx="18">
                  <c:v>Tartaruga Verde</c:v>
                </c:pt>
                <c:pt idx="19">
                  <c:v>Tupi</c:v>
                </c:pt>
                <c:pt idx="20">
                  <c:v>TOTAL</c:v>
                </c:pt>
              </c:strCache>
            </c:strRef>
          </c:cat>
          <c:val>
            <c:numRef>
              <c:f>Tab1_Produção!$F$3:$F$23</c:f>
              <c:numCache>
                <c:formatCode>0.00</c:formatCode>
                <c:ptCount val="21"/>
                <c:pt idx="0" formatCode="General">
                  <c:v>0</c:v>
                </c:pt>
                <c:pt idx="2">
                  <c:v>-47.894480339999973</c:v>
                </c:pt>
                <c:pt idx="3">
                  <c:v>-52.407688299999961</c:v>
                </c:pt>
                <c:pt idx="6">
                  <c:v>88.708139600000095</c:v>
                </c:pt>
                <c:pt idx="7">
                  <c:v>78.731445549999876</c:v>
                </c:pt>
                <c:pt idx="8">
                  <c:v>28.460529260000044</c:v>
                </c:pt>
                <c:pt idx="9">
                  <c:v>129.35141068999999</c:v>
                </c:pt>
                <c:pt idx="10">
                  <c:v>64.616874639999992</c:v>
                </c:pt>
                <c:pt idx="11">
                  <c:v>-438.9524482600001</c:v>
                </c:pt>
                <c:pt idx="12">
                  <c:v>-12.326862450000021</c:v>
                </c:pt>
                <c:pt idx="13">
                  <c:v>281.72956090981347</c:v>
                </c:pt>
                <c:pt idx="14">
                  <c:v>14.348238049999964</c:v>
                </c:pt>
                <c:pt idx="15">
                  <c:v>-237.78343792999999</c:v>
                </c:pt>
                <c:pt idx="16">
                  <c:v>162.2981237300005</c:v>
                </c:pt>
                <c:pt idx="17">
                  <c:v>-208.67013216999999</c:v>
                </c:pt>
                <c:pt idx="18">
                  <c:v>-47.424907829999938</c:v>
                </c:pt>
                <c:pt idx="19">
                  <c:v>-85.458249040000737</c:v>
                </c:pt>
                <c:pt idx="20" formatCode="#,##0.00">
                  <c:v>-282.67388389018674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A0-4AD8-B1B1-6F5AEBA8DADB}"/>
            </c:ext>
          </c:extLst>
        </c:ser>
        <c:ser>
          <c:idx val="5"/>
          <c:order val="5"/>
          <c:tx>
            <c:strRef>
              <c:f>Tab1_Produção!$F$2</c:f>
              <c:strCache>
                <c:ptCount val="1"/>
                <c:pt idx="0">
                  <c:v>Variações: 2T2023 - 1T2023</c:v>
                </c:pt>
              </c:strCache>
            </c:strRef>
          </c:tx>
          <c:invertIfNegative val="0"/>
          <c:cat>
            <c:strRef>
              <c:f>Tab1_Produção!$A$3:$A$23</c:f>
              <c:strCache>
                <c:ptCount val="21"/>
                <c:pt idx="0">
                  <c:v>Campos</c:v>
                </c:pt>
                <c:pt idx="1">
                  <c:v>Albacora Leste</c:v>
                </c:pt>
                <c:pt idx="2">
                  <c:v>Barracuda</c:v>
                </c:pt>
                <c:pt idx="3">
                  <c:v>Baúna</c:v>
                </c:pt>
                <c:pt idx="4">
                  <c:v>Berbigão</c:v>
                </c:pt>
                <c:pt idx="5">
                  <c:v>Frade</c:v>
                </c:pt>
                <c:pt idx="6">
                  <c:v>Jubarte</c:v>
                </c:pt>
                <c:pt idx="7">
                  <c:v>Lapa</c:v>
                </c:pt>
                <c:pt idx="8">
                  <c:v>Leste do Urucu</c:v>
                </c:pt>
                <c:pt idx="9">
                  <c:v>Marlim</c:v>
                </c:pt>
                <c:pt idx="10">
                  <c:v>Marlim Leste</c:v>
                </c:pt>
                <c:pt idx="11">
                  <c:v>Marlim Sul</c:v>
                </c:pt>
                <c:pt idx="12">
                  <c:v>Mexilhão</c:v>
                </c:pt>
                <c:pt idx="13">
                  <c:v>Peregrino</c:v>
                </c:pt>
                <c:pt idx="14">
                  <c:v>Rio Urucu</c:v>
                </c:pt>
                <c:pt idx="15">
                  <c:v>Roncador</c:v>
                </c:pt>
                <c:pt idx="16">
                  <c:v>Sapinhoá</c:v>
                </c:pt>
                <c:pt idx="17">
                  <c:v>Sururu</c:v>
                </c:pt>
                <c:pt idx="18">
                  <c:v>Tartaruga Verde</c:v>
                </c:pt>
                <c:pt idx="19">
                  <c:v>Tupi</c:v>
                </c:pt>
                <c:pt idx="20">
                  <c:v>TOTAL</c:v>
                </c:pt>
              </c:strCache>
            </c:strRef>
          </c:cat>
          <c:val>
            <c:numRef>
              <c:f>Tab1_Produção!$G$3:$G$23</c:f>
              <c:numCache>
                <c:formatCode>0.00%</c:formatCode>
                <c:ptCount val="21"/>
                <c:pt idx="0" formatCode="General">
                  <c:v>0</c:v>
                </c:pt>
                <c:pt idx="1">
                  <c:v>-2.6140470944514549E-3</c:v>
                </c:pt>
                <c:pt idx="2">
                  <c:v>-7.4484945923925849E-2</c:v>
                </c:pt>
                <c:pt idx="3">
                  <c:v>-0.16010041320334045</c:v>
                </c:pt>
                <c:pt idx="4">
                  <c:v>-9.9187424202052399E-2</c:v>
                </c:pt>
                <c:pt idx="5">
                  <c:v>0.502721181513472</c:v>
                </c:pt>
                <c:pt idx="6">
                  <c:v>4.4132631795579247E-2</c:v>
                </c:pt>
                <c:pt idx="7">
                  <c:v>0.1329213460301879</c:v>
                </c:pt>
                <c:pt idx="8">
                  <c:v>9.9377589361210994E-2</c:v>
                </c:pt>
                <c:pt idx="9">
                  <c:v>8.6526981245732539</c:v>
                </c:pt>
                <c:pt idx="10">
                  <c:v>7.3522995973666516E-2</c:v>
                </c:pt>
                <c:pt idx="11">
                  <c:v>-0.30259010444464729</c:v>
                </c:pt>
                <c:pt idx="12">
                  <c:v>-3.0683556051986249E-2</c:v>
                </c:pt>
                <c:pt idx="13">
                  <c:v>0.27963117033303653</c:v>
                </c:pt>
                <c:pt idx="14">
                  <c:v>4.6811264089483773E-2</c:v>
                </c:pt>
                <c:pt idx="15">
                  <c:v>-0.11505069046101835</c:v>
                </c:pt>
                <c:pt idx="16">
                  <c:v>5.5919003204764506E-2</c:v>
                </c:pt>
                <c:pt idx="17">
                  <c:v>-0.16376758228228594</c:v>
                </c:pt>
                <c:pt idx="18">
                  <c:v>-5.2665322397333791E-2</c:v>
                </c:pt>
                <c:pt idx="19">
                  <c:v>-6.0467775307200267E-3</c:v>
                </c:pt>
                <c:pt idx="20">
                  <c:v>-3.6881046741172874E-3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A0-4AD8-B1B1-6F5AEBA8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68160"/>
        <c:axId val="82690432"/>
      </c:barChart>
      <c:catAx>
        <c:axId val="8266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2690432"/>
        <c:crosses val="autoZero"/>
        <c:auto val="1"/>
        <c:lblAlgn val="ctr"/>
        <c:lblOffset val="100"/>
        <c:noMultiLvlLbl val="0"/>
      </c:catAx>
      <c:valAx>
        <c:axId val="8269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6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948" cy="602776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rolina Mattoso de Almeida" id="{CCB691F8-1FFD-4180-8743-6E76D2FD6492}" userId="S::cmattoso@anp.gov.br::041ca4a1-e68c-49ea-b914-12ad3898b8da" providerId="AD"/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22-02-23T18:38:02.91" personId="{CCB691F8-1FFD-4180-8743-6E76D2FD6492}" id="{574BB6DF-33B8-4A76-A3BF-CB4C468E5A60}">
    <text>Receita Bruta petróleo/Produção fiscalizada Petroleo = Preço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7" zoomScale="110" zoomScaleNormal="110" workbookViewId="0">
      <pane xSplit="1" topLeftCell="B1" activePane="topRight" state="frozen"/>
      <selection pane="topRight" activeCell="B4" sqref="B4:G23"/>
    </sheetView>
  </sheetViews>
  <sheetFormatPr defaultColWidth="9.140625" defaultRowHeight="15" x14ac:dyDescent="0.25"/>
  <cols>
    <col min="1" max="1" width="20.85546875" style="88" customWidth="1"/>
    <col min="2" max="5" width="15.7109375" style="88" customWidth="1"/>
    <col min="6" max="6" width="16.7109375" style="88" customWidth="1"/>
    <col min="7" max="7" width="18" style="88" customWidth="1"/>
    <col min="8" max="16384" width="9.140625" style="88"/>
  </cols>
  <sheetData>
    <row r="1" spans="1:7" ht="15" customHeight="1" thickBot="1" x14ac:dyDescent="0.3"/>
    <row r="2" spans="1:7" ht="32.450000000000003" customHeight="1" thickTop="1" thickBot="1" x14ac:dyDescent="0.3">
      <c r="A2" s="89"/>
      <c r="B2" s="90" t="s">
        <v>213</v>
      </c>
      <c r="C2" s="91"/>
      <c r="D2" s="90" t="s">
        <v>223</v>
      </c>
      <c r="E2" s="91"/>
      <c r="F2" s="91" t="s">
        <v>224</v>
      </c>
      <c r="G2" s="92"/>
    </row>
    <row r="3" spans="1:7" ht="27" thickTop="1" thickBot="1" x14ac:dyDescent="0.3">
      <c r="A3" s="93" t="s">
        <v>16</v>
      </c>
      <c r="B3" s="94" t="s">
        <v>143</v>
      </c>
      <c r="C3" s="94" t="s">
        <v>126</v>
      </c>
      <c r="D3" s="94" t="s">
        <v>144</v>
      </c>
      <c r="E3" s="94" t="s">
        <v>145</v>
      </c>
      <c r="F3" s="94" t="s">
        <v>69</v>
      </c>
      <c r="G3" s="95" t="s">
        <v>146</v>
      </c>
    </row>
    <row r="4" spans="1:7" ht="15.75" thickTop="1" x14ac:dyDescent="0.25">
      <c r="A4" s="96" t="s">
        <v>13</v>
      </c>
      <c r="B4" s="97">
        <v>394.65593110000003</v>
      </c>
      <c r="C4" s="98">
        <v>27.581187504808668</v>
      </c>
      <c r="D4" s="97">
        <v>393.62428191000004</v>
      </c>
      <c r="E4" s="98">
        <v>27.5090889817502</v>
      </c>
      <c r="F4" s="99"/>
      <c r="G4" s="33">
        <v>-2.6140470944514549E-3</v>
      </c>
    </row>
    <row r="5" spans="1:7" x14ac:dyDescent="0.25">
      <c r="A5" s="100" t="s">
        <v>11</v>
      </c>
      <c r="B5" s="97">
        <v>643.00886233999995</v>
      </c>
      <c r="C5" s="98">
        <v>44.937746026068126</v>
      </c>
      <c r="D5" s="97">
        <v>595.11438199999998</v>
      </c>
      <c r="E5" s="98">
        <v>41.590560443373334</v>
      </c>
      <c r="F5" s="98">
        <v>-47.894480339999973</v>
      </c>
      <c r="G5" s="33">
        <v>-7.4484945923925849E-2</v>
      </c>
    </row>
    <row r="6" spans="1:7" x14ac:dyDescent="0.25">
      <c r="A6" s="100" t="s">
        <v>93</v>
      </c>
      <c r="B6" s="97">
        <v>327.34261736999997</v>
      </c>
      <c r="C6" s="98">
        <v>22.876884385931398</v>
      </c>
      <c r="D6" s="97">
        <v>274.93492907000001</v>
      </c>
      <c r="E6" s="98">
        <v>19.214285742938731</v>
      </c>
      <c r="F6" s="98">
        <v>-52.407688299999961</v>
      </c>
      <c r="G6" s="33">
        <v>-0.16010041320334045</v>
      </c>
    </row>
    <row r="7" spans="1:7" x14ac:dyDescent="0.25">
      <c r="A7" s="100" t="s">
        <v>207</v>
      </c>
      <c r="B7" s="97">
        <v>835.39145236000002</v>
      </c>
      <c r="C7" s="98">
        <v>58.382723967265861</v>
      </c>
      <c r="D7" s="97">
        <v>752.53112600000009</v>
      </c>
      <c r="E7" s="98">
        <v>52.591891959053335</v>
      </c>
      <c r="F7" s="98"/>
      <c r="G7" s="33">
        <v>-9.9187424202052399E-2</v>
      </c>
    </row>
    <row r="8" spans="1:7" x14ac:dyDescent="0.25">
      <c r="A8" s="100" t="s">
        <v>209</v>
      </c>
      <c r="B8" s="97">
        <v>502.26448813999997</v>
      </c>
      <c r="C8" s="98">
        <v>35.101590861144125</v>
      </c>
      <c r="D8" s="97">
        <v>754.76348504999999</v>
      </c>
      <c r="E8" s="98">
        <v>52.747904091860995</v>
      </c>
      <c r="F8" s="98"/>
      <c r="G8" s="33">
        <v>0.502721181513472</v>
      </c>
    </row>
    <row r="9" spans="1:7" x14ac:dyDescent="0.25">
      <c r="A9" s="100" t="s">
        <v>8</v>
      </c>
      <c r="B9" s="97">
        <v>2010.0351143999999</v>
      </c>
      <c r="C9" s="98">
        <v>140.47465402836798</v>
      </c>
      <c r="D9" s="97">
        <v>2098.743254</v>
      </c>
      <c r="E9" s="98">
        <v>146.67417021121332</v>
      </c>
      <c r="F9" s="98">
        <v>88.708139600000095</v>
      </c>
      <c r="G9" s="33">
        <v>4.4132631795579247E-2</v>
      </c>
    </row>
    <row r="10" spans="1:7" x14ac:dyDescent="0.25">
      <c r="A10" s="100" t="s">
        <v>184</v>
      </c>
      <c r="B10" s="97">
        <v>592.3160417900001</v>
      </c>
      <c r="C10" s="98">
        <v>41.394993773897141</v>
      </c>
      <c r="D10" s="97">
        <v>671.04748733999998</v>
      </c>
      <c r="E10" s="98">
        <v>46.897272065234795</v>
      </c>
      <c r="F10" s="98">
        <v>78.731445549999876</v>
      </c>
      <c r="G10" s="33">
        <v>0.1329213460301879</v>
      </c>
    </row>
    <row r="11" spans="1:7" x14ac:dyDescent="0.25">
      <c r="A11" s="100" t="s">
        <v>7</v>
      </c>
      <c r="B11" s="97">
        <v>286.38780073999999</v>
      </c>
      <c r="C11" s="98">
        <v>20.01468876771613</v>
      </c>
      <c r="D11" s="97">
        <v>314.84833000000003</v>
      </c>
      <c r="E11" s="98">
        <v>22.003700289266668</v>
      </c>
      <c r="F11" s="98">
        <v>28.460529260000044</v>
      </c>
      <c r="G11" s="33">
        <v>9.9377589361210994E-2</v>
      </c>
    </row>
    <row r="12" spans="1:7" x14ac:dyDescent="0.25">
      <c r="A12" s="100" t="s">
        <v>5</v>
      </c>
      <c r="B12" s="97">
        <v>14.94925731</v>
      </c>
      <c r="C12" s="98">
        <v>1.0447537625382</v>
      </c>
      <c r="D12" s="97">
        <v>144.300668</v>
      </c>
      <c r="E12" s="98">
        <v>10.084692684293334</v>
      </c>
      <c r="F12" s="98">
        <v>129.35141068999999</v>
      </c>
      <c r="G12" s="33">
        <v>8.6526981245732539</v>
      </c>
    </row>
    <row r="13" spans="1:7" x14ac:dyDescent="0.25">
      <c r="A13" s="100" t="s">
        <v>4</v>
      </c>
      <c r="B13" s="97">
        <v>878.86618035999993</v>
      </c>
      <c r="C13" s="98">
        <v>61.421027791425857</v>
      </c>
      <c r="D13" s="97">
        <v>943.48305499999992</v>
      </c>
      <c r="E13" s="98">
        <v>65.936885770433321</v>
      </c>
      <c r="F13" s="98">
        <v>64.616874639999992</v>
      </c>
      <c r="G13" s="33">
        <v>7.3522995973666516E-2</v>
      </c>
    </row>
    <row r="14" spans="1:7" x14ac:dyDescent="0.25">
      <c r="A14" s="100" t="s">
        <v>3</v>
      </c>
      <c r="B14" s="97">
        <v>1450.65037426</v>
      </c>
      <c r="C14" s="98">
        <v>101.38111915578386</v>
      </c>
      <c r="D14" s="97">
        <v>1011.6979259999999</v>
      </c>
      <c r="E14" s="98">
        <v>70.704195721719998</v>
      </c>
      <c r="F14" s="98">
        <v>-438.9524482600001</v>
      </c>
      <c r="G14" s="33">
        <v>-0.30259010444464729</v>
      </c>
    </row>
    <row r="15" spans="1:7" x14ac:dyDescent="0.25">
      <c r="A15" s="100" t="s">
        <v>120</v>
      </c>
      <c r="B15" s="97">
        <v>401.74165045000001</v>
      </c>
      <c r="C15" s="98">
        <v>28.076384811115666</v>
      </c>
      <c r="D15" s="97">
        <v>389.41478799999999</v>
      </c>
      <c r="E15" s="98">
        <v>27.214901484026662</v>
      </c>
      <c r="F15" s="98">
        <v>-12.326862450000021</v>
      </c>
      <c r="G15" s="33">
        <v>-3.0683556051986249E-2</v>
      </c>
    </row>
    <row r="16" spans="1:7" x14ac:dyDescent="0.25">
      <c r="A16" s="100" t="s">
        <v>2</v>
      </c>
      <c r="B16" s="97">
        <v>1007.5041368752909</v>
      </c>
      <c r="C16" s="98">
        <v>70.411105779091159</v>
      </c>
      <c r="D16" s="97">
        <v>1289.2336977851044</v>
      </c>
      <c r="E16" s="98">
        <v>90.100245692541662</v>
      </c>
      <c r="F16" s="98">
        <v>281.72956090981347</v>
      </c>
      <c r="G16" s="33">
        <v>0.27963117033303653</v>
      </c>
    </row>
    <row r="17" spans="1:7" ht="15" customHeight="1" x14ac:dyDescent="0.25">
      <c r="A17" s="100" t="s">
        <v>1</v>
      </c>
      <c r="B17" s="97">
        <v>306.51250994999998</v>
      </c>
      <c r="C17" s="98">
        <v>21.421137612038997</v>
      </c>
      <c r="D17" s="97">
        <v>320.86074799999994</v>
      </c>
      <c r="E17" s="98">
        <v>22.423888141893329</v>
      </c>
      <c r="F17" s="98">
        <v>14.348238049999964</v>
      </c>
      <c r="G17" s="33">
        <v>4.6811264089483773E-2</v>
      </c>
    </row>
    <row r="18" spans="1:7" x14ac:dyDescent="0.25">
      <c r="A18" s="100" t="s">
        <v>0</v>
      </c>
      <c r="B18" s="97">
        <v>2066.7710639299999</v>
      </c>
      <c r="C18" s="98">
        <v>144.43974042118791</v>
      </c>
      <c r="D18" s="97">
        <v>1828.9876259999999</v>
      </c>
      <c r="E18" s="98">
        <v>127.82184855571997</v>
      </c>
      <c r="F18" s="98">
        <v>-237.78343792999999</v>
      </c>
      <c r="G18" s="33">
        <v>-0.11505069046101835</v>
      </c>
    </row>
    <row r="19" spans="1:7" x14ac:dyDescent="0.25">
      <c r="A19" s="100" t="s">
        <v>121</v>
      </c>
      <c r="B19" s="97">
        <v>2902.3786982699999</v>
      </c>
      <c r="C19" s="98">
        <v>202.83757262642939</v>
      </c>
      <c r="D19" s="97">
        <v>3064.6768220000004</v>
      </c>
      <c r="E19" s="98">
        <v>214.18004750017332</v>
      </c>
      <c r="F19" s="98">
        <v>162.2981237300005</v>
      </c>
      <c r="G19" s="33">
        <v>5.5919003204764506E-2</v>
      </c>
    </row>
    <row r="20" spans="1:7" x14ac:dyDescent="0.25">
      <c r="A20" s="100" t="s">
        <v>199</v>
      </c>
      <c r="B20" s="97">
        <v>1274.1846051699999</v>
      </c>
      <c r="C20" s="98">
        <v>89.048514773314054</v>
      </c>
      <c r="D20" s="97">
        <v>1065.514473</v>
      </c>
      <c r="E20" s="98">
        <v>74.465254803059992</v>
      </c>
      <c r="F20" s="98">
        <v>-208.67013216999999</v>
      </c>
      <c r="G20" s="33">
        <v>-0.16376758228228594</v>
      </c>
    </row>
    <row r="21" spans="1:7" x14ac:dyDescent="0.25">
      <c r="A21" s="100" t="s">
        <v>153</v>
      </c>
      <c r="B21" s="97">
        <v>900.49591782999994</v>
      </c>
      <c r="C21" s="98">
        <v>62.932658044079261</v>
      </c>
      <c r="D21" s="97">
        <v>853.07101</v>
      </c>
      <c r="E21" s="98">
        <v>59.618289318866665</v>
      </c>
      <c r="F21" s="98">
        <v>-47.424907829999938</v>
      </c>
      <c r="G21" s="33">
        <v>-5.2665322397333791E-2</v>
      </c>
    </row>
    <row r="22" spans="1:7" ht="15.75" thickBot="1" x14ac:dyDescent="0.3">
      <c r="A22" s="100" t="s">
        <v>170</v>
      </c>
      <c r="B22" s="97">
        <v>14132.858139040001</v>
      </c>
      <c r="C22" s="98">
        <v>987.69834581037549</v>
      </c>
      <c r="D22" s="97">
        <v>14047.399890000001</v>
      </c>
      <c r="E22" s="97">
        <v>981.72595364580002</v>
      </c>
      <c r="F22" s="98">
        <v>-85.458249040000737</v>
      </c>
      <c r="G22" s="33">
        <v>-6.0467775307200267E-3</v>
      </c>
    </row>
    <row r="23" spans="1:7" ht="16.5" thickTop="1" thickBot="1" x14ac:dyDescent="0.3">
      <c r="A23" s="101" t="s">
        <v>67</v>
      </c>
      <c r="B23" s="102">
        <v>30928.314841685293</v>
      </c>
      <c r="C23" s="102">
        <v>2161.4768299025791</v>
      </c>
      <c r="D23" s="102">
        <v>30814.247979155101</v>
      </c>
      <c r="E23" s="102">
        <v>2153.5050771032193</v>
      </c>
      <c r="F23" s="102">
        <v>-282.67388389018674</v>
      </c>
      <c r="G23" s="103">
        <v>-3.6881046741172874E-3</v>
      </c>
    </row>
    <row r="24" spans="1:7" ht="15.75" thickTop="1" x14ac:dyDescent="0.25">
      <c r="G24" s="104"/>
    </row>
    <row r="25" spans="1:7" x14ac:dyDescent="0.25">
      <c r="G25" s="104"/>
    </row>
    <row r="26" spans="1:7" x14ac:dyDescent="0.25">
      <c r="G26" s="104"/>
    </row>
    <row r="27" spans="1:7" x14ac:dyDescent="0.25">
      <c r="G27" s="104"/>
    </row>
    <row r="28" spans="1:7" x14ac:dyDescent="0.25">
      <c r="G28" s="104"/>
    </row>
    <row r="29" spans="1:7" x14ac:dyDescent="0.25">
      <c r="G29" s="104"/>
    </row>
    <row r="30" spans="1:7" x14ac:dyDescent="0.25">
      <c r="G30" s="104"/>
    </row>
  </sheetData>
  <sortState xmlns:xlrd2="http://schemas.microsoft.com/office/spreadsheetml/2017/richdata2" ref="A5:G22">
    <sortCondition ref="A5:A22"/>
  </sortState>
  <mergeCells count="3">
    <mergeCell ref="B2:C2"/>
    <mergeCell ref="F2:G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70"/>
  <sheetViews>
    <sheetView zoomScale="90" zoomScaleNormal="90" workbookViewId="0">
      <selection activeCell="G6" sqref="G6"/>
    </sheetView>
  </sheetViews>
  <sheetFormatPr defaultColWidth="9.140625" defaultRowHeight="15" x14ac:dyDescent="0.25"/>
  <cols>
    <col min="1" max="1" width="26.7109375" style="88" bestFit="1" customWidth="1"/>
    <col min="2" max="2" width="22.42578125" style="88" customWidth="1"/>
    <col min="3" max="3" width="23.42578125" style="88" customWidth="1"/>
    <col min="4" max="4" width="19.5703125" style="88" hidden="1" customWidth="1"/>
    <col min="5" max="5" width="18.5703125" style="88" bestFit="1" customWidth="1"/>
    <col min="6" max="6" width="18.7109375" style="88" bestFit="1" customWidth="1"/>
    <col min="7" max="7" width="25.7109375" style="142" customWidth="1"/>
    <col min="8" max="8" width="14.7109375" style="88" bestFit="1" customWidth="1"/>
    <col min="9" max="9" width="27.5703125" style="88" bestFit="1" customWidth="1"/>
    <col min="10" max="10" width="9.140625" style="88"/>
    <col min="11" max="11" width="35.140625" style="88" bestFit="1" customWidth="1"/>
    <col min="12" max="12" width="12.85546875" style="88" bestFit="1" customWidth="1"/>
    <col min="13" max="16384" width="9.140625" style="88"/>
  </cols>
  <sheetData>
    <row r="1" spans="1:9" ht="14.45" thickBot="1" x14ac:dyDescent="0.3"/>
    <row r="2" spans="1:9" ht="24.75" customHeight="1" thickTop="1" thickBot="1" x14ac:dyDescent="0.3">
      <c r="A2" s="89"/>
      <c r="B2" s="140" t="s">
        <v>213</v>
      </c>
      <c r="C2" s="140" t="s">
        <v>223</v>
      </c>
      <c r="D2" s="91" t="s">
        <v>224</v>
      </c>
      <c r="E2" s="92"/>
    </row>
    <row r="3" spans="1:9" ht="27" thickTop="1" thickBot="1" x14ac:dyDescent="0.3">
      <c r="A3" s="93" t="s">
        <v>61</v>
      </c>
      <c r="B3" s="94" t="s">
        <v>70</v>
      </c>
      <c r="C3" s="94" t="s">
        <v>71</v>
      </c>
      <c r="D3" s="94" t="s">
        <v>72</v>
      </c>
      <c r="E3" s="95" t="s">
        <v>149</v>
      </c>
      <c r="G3" s="210" t="s">
        <v>164</v>
      </c>
    </row>
    <row r="4" spans="1:9" ht="15.75" thickTop="1" x14ac:dyDescent="0.25">
      <c r="A4" s="100" t="s">
        <v>58</v>
      </c>
      <c r="B4" s="31">
        <v>62227848.850000001</v>
      </c>
      <c r="C4" s="31">
        <v>44713950.239999995</v>
      </c>
      <c r="D4" s="31">
        <v>-17513898.610000007</v>
      </c>
      <c r="E4" s="33">
        <v>-0.2814479197604467</v>
      </c>
      <c r="G4" s="211">
        <v>5.3059958596356942E-3</v>
      </c>
    </row>
    <row r="5" spans="1:9" x14ac:dyDescent="0.25">
      <c r="A5" s="100" t="s">
        <v>59</v>
      </c>
      <c r="B5" s="31">
        <v>248911395.36000001</v>
      </c>
      <c r="C5" s="31">
        <v>178855800.93000001</v>
      </c>
      <c r="D5" s="31">
        <v>-70055594.430000007</v>
      </c>
      <c r="E5" s="33">
        <v>-0.28144791976550032</v>
      </c>
      <c r="G5" s="212">
        <v>2.1223983434982822E-2</v>
      </c>
    </row>
    <row r="6" spans="1:9" x14ac:dyDescent="0.25">
      <c r="A6" s="213" t="s">
        <v>60</v>
      </c>
      <c r="B6" s="31">
        <v>4123493021.9299998</v>
      </c>
      <c r="C6" s="31">
        <v>3917010047.4899998</v>
      </c>
      <c r="D6" s="214">
        <v>-206482974.44000006</v>
      </c>
      <c r="E6" s="215">
        <v>-5.0074772369411158E-2</v>
      </c>
      <c r="G6" s="212">
        <v>0.46481330731411924</v>
      </c>
    </row>
    <row r="7" spans="1:9" x14ac:dyDescent="0.25">
      <c r="A7" s="213" t="s">
        <v>160</v>
      </c>
      <c r="B7" s="31">
        <v>114463788.38000001</v>
      </c>
      <c r="C7" s="31">
        <v>73101467.620000005</v>
      </c>
      <c r="D7" s="214">
        <v>-41362320.760000005</v>
      </c>
      <c r="E7" s="215">
        <v>-0.36135725844303046</v>
      </c>
      <c r="G7" s="212">
        <v>8.6746101036277584E-3</v>
      </c>
      <c r="I7" s="142"/>
    </row>
    <row r="8" spans="1:9" ht="15.75" thickBot="1" x14ac:dyDescent="0.3">
      <c r="A8" s="213" t="s">
        <v>161</v>
      </c>
      <c r="B8" s="31">
        <v>38154596.119999997</v>
      </c>
      <c r="C8" s="31">
        <v>24367155.870000001</v>
      </c>
      <c r="D8" s="214">
        <v>-13787440.249999996</v>
      </c>
      <c r="E8" s="215">
        <v>-0.36135725841880562</v>
      </c>
      <c r="G8" s="212">
        <v>2.8915367008137019E-3</v>
      </c>
    </row>
    <row r="9" spans="1:9" ht="16.5" thickTop="1" thickBot="1" x14ac:dyDescent="0.3">
      <c r="A9" s="216" t="s">
        <v>98</v>
      </c>
      <c r="B9" s="147">
        <v>4587250650.6399994</v>
      </c>
      <c r="C9" s="147">
        <v>4238048422.1499996</v>
      </c>
      <c r="D9" s="147">
        <v>-349202228.48999977</v>
      </c>
      <c r="E9" s="148">
        <v>-7.6124514460808923E-2</v>
      </c>
      <c r="G9" s="217">
        <v>0.50290943341317917</v>
      </c>
    </row>
    <row r="10" spans="1:9" ht="15.75" thickTop="1" x14ac:dyDescent="0.25">
      <c r="A10" s="218" t="s">
        <v>51</v>
      </c>
      <c r="B10" s="31">
        <v>12666213.539999999</v>
      </c>
      <c r="C10" s="31">
        <v>10626374.029999999</v>
      </c>
      <c r="D10" s="40">
        <v>-2039839.5099999998</v>
      </c>
      <c r="E10" s="41">
        <v>-0.16104572242984627</v>
      </c>
      <c r="G10" s="212">
        <v>1.2609822282192589E-3</v>
      </c>
    </row>
    <row r="11" spans="1:9" x14ac:dyDescent="0.25">
      <c r="A11" s="100" t="s">
        <v>52</v>
      </c>
      <c r="B11" s="31">
        <v>0</v>
      </c>
      <c r="C11" s="31">
        <v>0</v>
      </c>
      <c r="D11" s="31">
        <v>0</v>
      </c>
      <c r="E11" s="33">
        <v>0</v>
      </c>
      <c r="G11" s="212">
        <v>0</v>
      </c>
    </row>
    <row r="12" spans="1:9" x14ac:dyDescent="0.25">
      <c r="A12" s="100" t="s">
        <v>53</v>
      </c>
      <c r="B12" s="31">
        <v>110738396.5</v>
      </c>
      <c r="C12" s="31">
        <v>164189395.52000001</v>
      </c>
      <c r="D12" s="31">
        <v>53450999.020000011</v>
      </c>
      <c r="E12" s="33">
        <v>0.48267810180906867</v>
      </c>
      <c r="G12" s="212">
        <v>1.9483589531883141E-2</v>
      </c>
    </row>
    <row r="13" spans="1:9" x14ac:dyDescent="0.25">
      <c r="A13" s="100" t="s">
        <v>131</v>
      </c>
      <c r="B13" s="31">
        <v>0</v>
      </c>
      <c r="C13" s="31">
        <v>0</v>
      </c>
      <c r="D13" s="31">
        <v>0</v>
      </c>
      <c r="E13" s="33">
        <v>0</v>
      </c>
      <c r="G13" s="212">
        <v>0</v>
      </c>
    </row>
    <row r="14" spans="1:9" x14ac:dyDescent="0.25">
      <c r="A14" s="100" t="s">
        <v>54</v>
      </c>
      <c r="B14" s="31">
        <v>3179984787.8299999</v>
      </c>
      <c r="C14" s="31">
        <v>2823335407.1800003</v>
      </c>
      <c r="D14" s="31">
        <v>-356649380.64999962</v>
      </c>
      <c r="E14" s="33">
        <v>-0.11215442979945034</v>
      </c>
      <c r="G14" s="212">
        <v>0.3350320403465194</v>
      </c>
      <c r="I14" s="142"/>
    </row>
    <row r="15" spans="1:9" ht="26.45" hidden="1" customHeight="1" x14ac:dyDescent="0.25">
      <c r="A15" s="100" t="s">
        <v>55</v>
      </c>
      <c r="B15" s="31">
        <v>0</v>
      </c>
      <c r="C15" s="31">
        <v>0</v>
      </c>
      <c r="D15" s="31">
        <v>0</v>
      </c>
      <c r="E15" s="33" t="s">
        <v>15</v>
      </c>
      <c r="G15" s="212">
        <v>0</v>
      </c>
    </row>
    <row r="16" spans="1:9" ht="34.5" hidden="1" customHeight="1" x14ac:dyDescent="0.25">
      <c r="A16" s="100" t="s">
        <v>56</v>
      </c>
      <c r="B16" s="31">
        <v>0</v>
      </c>
      <c r="C16" s="31">
        <v>0</v>
      </c>
      <c r="D16" s="31">
        <v>0</v>
      </c>
      <c r="E16" s="33" t="s">
        <v>15</v>
      </c>
      <c r="G16" s="212">
        <v>0</v>
      </c>
    </row>
    <row r="17" spans="1:12" ht="15.75" thickBot="1" x14ac:dyDescent="0.3">
      <c r="A17" s="213" t="s">
        <v>57</v>
      </c>
      <c r="B17" s="31">
        <v>366411122.63999999</v>
      </c>
      <c r="C17" s="31">
        <v>392287560.99999994</v>
      </c>
      <c r="D17" s="214">
        <v>25876438.359999955</v>
      </c>
      <c r="E17" s="215">
        <v>7.0621323319989937E-2</v>
      </c>
      <c r="G17" s="212">
        <v>4.6550934625108287E-2</v>
      </c>
    </row>
    <row r="18" spans="1:12" ht="16.5" thickTop="1" thickBot="1" x14ac:dyDescent="0.3">
      <c r="A18" s="216" t="s">
        <v>99</v>
      </c>
      <c r="B18" s="147">
        <v>3669800520.5099998</v>
      </c>
      <c r="C18" s="147">
        <v>3390438737.7300005</v>
      </c>
      <c r="D18" s="147">
        <v>-279361782.77999926</v>
      </c>
      <c r="E18" s="148">
        <v>-7.6124514457580283E-2</v>
      </c>
      <c r="G18" s="217">
        <v>0.4023275467317301</v>
      </c>
    </row>
    <row r="19" spans="1:12" ht="15.75" thickTop="1" x14ac:dyDescent="0.25">
      <c r="A19" s="100" t="s">
        <v>19</v>
      </c>
      <c r="B19" s="31">
        <v>3100402.82</v>
      </c>
      <c r="C19" s="31">
        <v>2606638.89</v>
      </c>
      <c r="D19" s="31">
        <v>-493763.9299999997</v>
      </c>
      <c r="E19" s="33">
        <v>-0.15925799280494779</v>
      </c>
      <c r="G19" s="212">
        <v>3.0931767566205049E-4</v>
      </c>
      <c r="I19" s="219"/>
    </row>
    <row r="20" spans="1:12" x14ac:dyDescent="0.25">
      <c r="A20" s="100" t="s">
        <v>151</v>
      </c>
      <c r="B20" s="31">
        <v>66150.569999999992</v>
      </c>
      <c r="C20" s="31">
        <v>49954.61</v>
      </c>
      <c r="D20" s="31">
        <v>-16195.959999999992</v>
      </c>
      <c r="E20" s="33">
        <v>-0.24483477617804339</v>
      </c>
      <c r="G20" s="212">
        <v>5.9278805027742925E-6</v>
      </c>
      <c r="I20" s="219"/>
    </row>
    <row r="21" spans="1:12" hidden="1" x14ac:dyDescent="0.25">
      <c r="A21" s="100" t="s">
        <v>20</v>
      </c>
      <c r="B21" s="31">
        <v>0</v>
      </c>
      <c r="C21" s="31">
        <v>0</v>
      </c>
      <c r="D21" s="31">
        <v>0</v>
      </c>
      <c r="E21" s="33">
        <v>0</v>
      </c>
      <c r="G21" s="212">
        <v>0</v>
      </c>
      <c r="I21" s="219"/>
    </row>
    <row r="22" spans="1:12" hidden="1" x14ac:dyDescent="0.25">
      <c r="A22" s="100" t="s">
        <v>122</v>
      </c>
      <c r="B22" s="31">
        <v>0</v>
      </c>
      <c r="C22" s="31">
        <v>0</v>
      </c>
      <c r="D22" s="31">
        <v>0</v>
      </c>
      <c r="E22" s="33">
        <v>0</v>
      </c>
      <c r="G22" s="212">
        <v>0</v>
      </c>
      <c r="I22" s="219"/>
      <c r="L22" s="88">
        <v>0</v>
      </c>
    </row>
    <row r="23" spans="1:12" x14ac:dyDescent="0.25">
      <c r="A23" s="100" t="s">
        <v>21</v>
      </c>
      <c r="B23" s="31">
        <v>7640102.6099999994</v>
      </c>
      <c r="C23" s="31">
        <v>12563652.460000001</v>
      </c>
      <c r="D23" s="31">
        <v>4923549.8500000015</v>
      </c>
      <c r="E23" s="33">
        <v>0.6444350424764782</v>
      </c>
      <c r="G23" s="212">
        <v>1.490870021030417E-3</v>
      </c>
      <c r="I23" s="219"/>
    </row>
    <row r="24" spans="1:12" x14ac:dyDescent="0.25">
      <c r="A24" s="100" t="s">
        <v>22</v>
      </c>
      <c r="B24" s="31">
        <v>8932755.5899999999</v>
      </c>
      <c r="C24" s="31">
        <v>14689336.34</v>
      </c>
      <c r="D24" s="31">
        <v>5756580.75</v>
      </c>
      <c r="E24" s="33">
        <v>0.64443504493107939</v>
      </c>
      <c r="G24" s="212">
        <v>1.7431150095772918E-3</v>
      </c>
      <c r="I24" s="219"/>
    </row>
    <row r="25" spans="1:12" x14ac:dyDescent="0.25">
      <c r="A25" s="100" t="s">
        <v>23</v>
      </c>
      <c r="B25" s="31">
        <v>76390.390000000014</v>
      </c>
      <c r="C25" s="31">
        <v>125619.04000000001</v>
      </c>
      <c r="D25" s="31">
        <v>49228.649999999994</v>
      </c>
      <c r="E25" s="33">
        <v>0.64443511808226117</v>
      </c>
      <c r="G25" s="212">
        <v>1.4906625394397514E-5</v>
      </c>
      <c r="I25" s="219"/>
    </row>
    <row r="26" spans="1:12" x14ac:dyDescent="0.25">
      <c r="A26" s="100" t="s">
        <v>24</v>
      </c>
      <c r="B26" s="31">
        <v>11035350.52</v>
      </c>
      <c r="C26" s="31">
        <v>13668741.030000001</v>
      </c>
      <c r="D26" s="31">
        <v>2633390.5100000016</v>
      </c>
      <c r="E26" s="33">
        <v>0.23863224871990751</v>
      </c>
      <c r="G26" s="212">
        <v>1.6220057257820251E-3</v>
      </c>
      <c r="I26" s="219"/>
    </row>
    <row r="27" spans="1:12" hidden="1" x14ac:dyDescent="0.25">
      <c r="A27" s="100" t="s">
        <v>132</v>
      </c>
      <c r="B27" s="31">
        <v>0</v>
      </c>
      <c r="C27" s="31">
        <v>0</v>
      </c>
      <c r="D27" s="31">
        <v>0</v>
      </c>
      <c r="E27" s="33">
        <v>0</v>
      </c>
      <c r="G27" s="212">
        <v>0</v>
      </c>
      <c r="I27" s="219"/>
    </row>
    <row r="28" spans="1:12" hidden="1" x14ac:dyDescent="0.25">
      <c r="A28" s="100" t="s">
        <v>196</v>
      </c>
      <c r="B28" s="31">
        <v>0</v>
      </c>
      <c r="C28" s="31">
        <v>0</v>
      </c>
      <c r="D28" s="31">
        <v>0</v>
      </c>
      <c r="E28" s="33">
        <v>0</v>
      </c>
      <c r="G28" s="212">
        <v>0</v>
      </c>
      <c r="I28" s="219"/>
    </row>
    <row r="29" spans="1:12" x14ac:dyDescent="0.25">
      <c r="A29" s="100" t="s">
        <v>154</v>
      </c>
      <c r="B29" s="31">
        <v>43173.590000000004</v>
      </c>
      <c r="C29" s="31">
        <v>27312.53</v>
      </c>
      <c r="D29" s="31">
        <v>-15861.060000000005</v>
      </c>
      <c r="E29" s="33">
        <v>-0.36737876095084987</v>
      </c>
      <c r="G29" s="212">
        <v>3.2410505070190306E-6</v>
      </c>
      <c r="I29" s="219"/>
    </row>
    <row r="30" spans="1:12" x14ac:dyDescent="0.25">
      <c r="A30" s="100" t="s">
        <v>25</v>
      </c>
      <c r="B30" s="31">
        <v>522228.85000000003</v>
      </c>
      <c r="C30" s="31">
        <v>166457.82999999999</v>
      </c>
      <c r="D30" s="31">
        <v>-355771.02</v>
      </c>
      <c r="E30" s="33">
        <v>-0.68125500917844739</v>
      </c>
      <c r="G30" s="212">
        <v>1.9752774068121392E-5</v>
      </c>
      <c r="I30" s="219"/>
    </row>
    <row r="31" spans="1:12" x14ac:dyDescent="0.25">
      <c r="A31" s="100" t="s">
        <v>26</v>
      </c>
      <c r="B31" s="31">
        <v>66457.01999999999</v>
      </c>
      <c r="C31" s="31">
        <v>42042.11</v>
      </c>
      <c r="D31" s="31">
        <v>-24414.909999999989</v>
      </c>
      <c r="E31" s="33">
        <v>-0.36737894657328896</v>
      </c>
      <c r="G31" s="212">
        <v>4.9889410439695577E-6</v>
      </c>
      <c r="I31" s="219"/>
    </row>
    <row r="32" spans="1:12" x14ac:dyDescent="0.25">
      <c r="A32" s="100" t="s">
        <v>27</v>
      </c>
      <c r="B32" s="31">
        <v>3587538.09</v>
      </c>
      <c r="C32" s="31">
        <v>1222541.22</v>
      </c>
      <c r="D32" s="31">
        <v>-2364996.87</v>
      </c>
      <c r="E32" s="33">
        <v>-0.65922557772759416</v>
      </c>
      <c r="G32" s="212">
        <v>1.4507326274543824E-4</v>
      </c>
      <c r="I32" s="219"/>
    </row>
    <row r="33" spans="1:9" x14ac:dyDescent="0.25">
      <c r="A33" s="100" t="s">
        <v>28</v>
      </c>
      <c r="B33" s="31">
        <v>26296798.34</v>
      </c>
      <c r="C33" s="31">
        <v>14189121.220000001</v>
      </c>
      <c r="D33" s="31">
        <v>-12107677.119999999</v>
      </c>
      <c r="E33" s="33">
        <v>-0.46042400156307395</v>
      </c>
      <c r="G33" s="212">
        <v>1.6837568150674979E-3</v>
      </c>
      <c r="I33" s="219"/>
    </row>
    <row r="34" spans="1:9" x14ac:dyDescent="0.25">
      <c r="A34" s="100" t="s">
        <v>29</v>
      </c>
      <c r="B34" s="31">
        <v>65248.1</v>
      </c>
      <c r="C34" s="31">
        <v>79841.59</v>
      </c>
      <c r="D34" s="31">
        <v>14593.489999999998</v>
      </c>
      <c r="E34" s="33">
        <v>0.22366153190667615</v>
      </c>
      <c r="G34" s="212">
        <v>9.4744289800580742E-6</v>
      </c>
      <c r="I34" s="219"/>
    </row>
    <row r="35" spans="1:9" x14ac:dyDescent="0.25">
      <c r="A35" s="100" t="s">
        <v>30</v>
      </c>
      <c r="B35" s="31">
        <v>1001721.1</v>
      </c>
      <c r="C35" s="31">
        <v>421314.76</v>
      </c>
      <c r="D35" s="31">
        <v>-580406.34</v>
      </c>
      <c r="E35" s="33">
        <v>-0.57940911896534875</v>
      </c>
      <c r="G35" s="212">
        <v>4.9995456902476674E-5</v>
      </c>
      <c r="I35" s="219"/>
    </row>
    <row r="36" spans="1:9" x14ac:dyDescent="0.25">
      <c r="A36" s="100" t="s">
        <v>202</v>
      </c>
      <c r="B36" s="31">
        <v>0</v>
      </c>
      <c r="C36" s="31">
        <v>0</v>
      </c>
      <c r="D36" s="31">
        <v>0</v>
      </c>
      <c r="E36" s="33">
        <v>0</v>
      </c>
      <c r="G36" s="212">
        <v>0</v>
      </c>
      <c r="I36" s="219"/>
    </row>
    <row r="37" spans="1:9" x14ac:dyDescent="0.25">
      <c r="A37" s="100" t="s">
        <v>31</v>
      </c>
      <c r="B37" s="31">
        <v>825365.5</v>
      </c>
      <c r="C37" s="31">
        <v>1009968.2</v>
      </c>
      <c r="D37" s="31">
        <v>184602.69999999995</v>
      </c>
      <c r="E37" s="33">
        <v>0.2236617595477397</v>
      </c>
      <c r="G37" s="212">
        <v>1.1984821423292159E-4</v>
      </c>
      <c r="I37" s="219"/>
    </row>
    <row r="38" spans="1:9" x14ac:dyDescent="0.25">
      <c r="A38" s="100" t="s">
        <v>203</v>
      </c>
      <c r="B38" s="31">
        <v>0</v>
      </c>
      <c r="C38" s="31">
        <v>0</v>
      </c>
      <c r="D38" s="31">
        <v>0</v>
      </c>
      <c r="E38" s="33">
        <v>0</v>
      </c>
      <c r="G38" s="212">
        <v>0</v>
      </c>
      <c r="I38" s="219"/>
    </row>
    <row r="39" spans="1:9" x14ac:dyDescent="0.25">
      <c r="A39" s="100" t="s">
        <v>32</v>
      </c>
      <c r="B39" s="31">
        <v>380524957.5</v>
      </c>
      <c r="C39" s="31">
        <v>341282263.67000002</v>
      </c>
      <c r="D39" s="31">
        <v>-39242693.829999983</v>
      </c>
      <c r="E39" s="33">
        <v>-0.10312777928632966</v>
      </c>
      <c r="G39" s="212">
        <v>4.0498373958921273E-2</v>
      </c>
      <c r="I39" s="219"/>
    </row>
    <row r="40" spans="1:9" x14ac:dyDescent="0.25">
      <c r="A40" s="100" t="s">
        <v>33</v>
      </c>
      <c r="B40" s="31">
        <v>311538446.76999998</v>
      </c>
      <c r="C40" s="31">
        <v>286709907.90999997</v>
      </c>
      <c r="D40" s="31">
        <v>-24828538.860000014</v>
      </c>
      <c r="E40" s="33">
        <v>-7.969654826689887E-2</v>
      </c>
      <c r="G40" s="212">
        <v>3.4022527111149538E-2</v>
      </c>
      <c r="I40" s="219"/>
    </row>
    <row r="41" spans="1:9" hidden="1" x14ac:dyDescent="0.25">
      <c r="A41" s="100" t="s">
        <v>34</v>
      </c>
      <c r="B41" s="31">
        <v>0</v>
      </c>
      <c r="C41" s="31">
        <v>0</v>
      </c>
      <c r="D41" s="31">
        <v>0</v>
      </c>
      <c r="E41" s="33">
        <v>0</v>
      </c>
      <c r="G41" s="212">
        <v>0</v>
      </c>
      <c r="I41" s="219"/>
    </row>
    <row r="42" spans="1:9" x14ac:dyDescent="0.25">
      <c r="A42" s="100" t="s">
        <v>35</v>
      </c>
      <c r="B42" s="31">
        <v>1100368.78</v>
      </c>
      <c r="C42" s="31">
        <v>696116.53</v>
      </c>
      <c r="D42" s="31">
        <v>-404252.25</v>
      </c>
      <c r="E42" s="33">
        <v>-0.36737888001511643</v>
      </c>
      <c r="G42" s="212">
        <v>8.260490084590583E-5</v>
      </c>
      <c r="I42" s="219"/>
    </row>
    <row r="43" spans="1:9" ht="15" customHeight="1" x14ac:dyDescent="0.25">
      <c r="A43" s="100" t="s">
        <v>36</v>
      </c>
      <c r="B43" s="31">
        <v>2633308.2000000002</v>
      </c>
      <c r="C43" s="31">
        <v>1866805.9700000002</v>
      </c>
      <c r="D43" s="31">
        <v>-766502.23</v>
      </c>
      <c r="E43" s="33">
        <v>-0.29107957435441845</v>
      </c>
      <c r="G43" s="212">
        <v>2.2152515477601869E-4</v>
      </c>
      <c r="I43" s="219"/>
    </row>
    <row r="44" spans="1:9" ht="15" customHeight="1" x14ac:dyDescent="0.25">
      <c r="A44" s="100" t="s">
        <v>37</v>
      </c>
      <c r="B44" s="31">
        <v>58466167.030000001</v>
      </c>
      <c r="C44" s="31">
        <v>53669684.969999999</v>
      </c>
      <c r="D44" s="31">
        <v>-4796482.0600000024</v>
      </c>
      <c r="E44" s="33">
        <v>-8.2038592636641372E-2</v>
      </c>
      <c r="G44" s="212">
        <v>6.3687311165816626E-3</v>
      </c>
      <c r="I44" s="219"/>
    </row>
    <row r="45" spans="1:9" ht="15" customHeight="1" x14ac:dyDescent="0.25">
      <c r="A45" s="100" t="s">
        <v>204</v>
      </c>
      <c r="B45" s="31">
        <v>0</v>
      </c>
      <c r="C45" s="31">
        <v>0</v>
      </c>
      <c r="D45" s="31">
        <v>0</v>
      </c>
      <c r="E45" s="33">
        <v>0</v>
      </c>
      <c r="G45" s="212">
        <v>0</v>
      </c>
      <c r="I45" s="219"/>
    </row>
    <row r="46" spans="1:9" ht="15" customHeight="1" x14ac:dyDescent="0.25">
      <c r="A46" s="100" t="s">
        <v>38</v>
      </c>
      <c r="B46" s="31">
        <v>8306428.9800000004</v>
      </c>
      <c r="C46" s="31">
        <v>4439093.01</v>
      </c>
      <c r="D46" s="31">
        <v>-3867335.9700000007</v>
      </c>
      <c r="E46" s="33">
        <v>-0.46558346303949261</v>
      </c>
      <c r="G46" s="212">
        <v>5.2676645666897696E-4</v>
      </c>
      <c r="I46" s="219"/>
    </row>
    <row r="47" spans="1:9" ht="15" customHeight="1" x14ac:dyDescent="0.25">
      <c r="A47" s="100" t="s">
        <v>162</v>
      </c>
      <c r="B47" s="31">
        <v>17989.12</v>
      </c>
      <c r="C47" s="31">
        <v>11380.300000000001</v>
      </c>
      <c r="D47" s="31">
        <v>-6608.8199999999979</v>
      </c>
      <c r="E47" s="33">
        <v>-0.36737872669702565</v>
      </c>
      <c r="G47" s="212">
        <v>1.3504471055969066E-6</v>
      </c>
      <c r="I47" s="219"/>
    </row>
    <row r="48" spans="1:9" ht="15" hidden="1" customHeight="1" x14ac:dyDescent="0.25">
      <c r="A48" s="100" t="s">
        <v>39</v>
      </c>
      <c r="B48" s="31">
        <v>0</v>
      </c>
      <c r="C48" s="31">
        <v>0</v>
      </c>
      <c r="D48" s="31">
        <v>0</v>
      </c>
      <c r="E48" s="33">
        <v>0</v>
      </c>
      <c r="G48" s="212">
        <v>0</v>
      </c>
      <c r="I48" s="219"/>
    </row>
    <row r="49" spans="1:9" ht="15" hidden="1" customHeight="1" x14ac:dyDescent="0.25">
      <c r="A49" s="100" t="s">
        <v>42</v>
      </c>
      <c r="B49" s="31">
        <v>0</v>
      </c>
      <c r="C49" s="31">
        <v>0</v>
      </c>
      <c r="D49" s="31">
        <v>0</v>
      </c>
      <c r="E49" s="33">
        <v>0</v>
      </c>
      <c r="G49" s="212">
        <v>0</v>
      </c>
      <c r="I49" s="219"/>
    </row>
    <row r="50" spans="1:9" ht="15" hidden="1" customHeight="1" x14ac:dyDescent="0.25">
      <c r="A50" s="100" t="s">
        <v>40</v>
      </c>
      <c r="B50" s="31">
        <v>0</v>
      </c>
      <c r="C50" s="31">
        <v>0</v>
      </c>
      <c r="D50" s="31">
        <v>0</v>
      </c>
      <c r="E50" s="33">
        <v>0</v>
      </c>
      <c r="G50" s="212">
        <v>0</v>
      </c>
      <c r="I50" s="219"/>
    </row>
    <row r="51" spans="1:9" ht="15" hidden="1" customHeight="1" x14ac:dyDescent="0.25">
      <c r="A51" s="100" t="s">
        <v>41</v>
      </c>
      <c r="B51" s="31">
        <v>0</v>
      </c>
      <c r="C51" s="31">
        <v>0</v>
      </c>
      <c r="D51" s="31">
        <v>0</v>
      </c>
      <c r="E51" s="33">
        <v>0</v>
      </c>
      <c r="G51" s="212">
        <v>0</v>
      </c>
      <c r="I51" s="219"/>
    </row>
    <row r="52" spans="1:9" ht="15" hidden="1" customHeight="1" x14ac:dyDescent="0.25">
      <c r="A52" s="100" t="s">
        <v>43</v>
      </c>
      <c r="B52" s="31">
        <v>0</v>
      </c>
      <c r="C52" s="31">
        <v>0</v>
      </c>
      <c r="D52" s="31">
        <v>0</v>
      </c>
      <c r="E52" s="33">
        <v>0</v>
      </c>
      <c r="G52" s="212">
        <v>0</v>
      </c>
      <c r="I52" s="219"/>
    </row>
    <row r="53" spans="1:9" ht="15" hidden="1" customHeight="1" x14ac:dyDescent="0.25">
      <c r="A53" s="100" t="s">
        <v>44</v>
      </c>
      <c r="B53" s="31">
        <v>0</v>
      </c>
      <c r="C53" s="31">
        <v>0</v>
      </c>
      <c r="D53" s="31"/>
      <c r="E53" s="33">
        <v>0</v>
      </c>
      <c r="G53" s="212">
        <v>0</v>
      </c>
      <c r="I53" s="219"/>
    </row>
    <row r="54" spans="1:9" ht="15" hidden="1" customHeight="1" x14ac:dyDescent="0.25">
      <c r="A54" s="100" t="s">
        <v>45</v>
      </c>
      <c r="B54" s="31">
        <v>0</v>
      </c>
      <c r="C54" s="31">
        <v>0</v>
      </c>
      <c r="D54" s="31">
        <v>0</v>
      </c>
      <c r="E54" s="33">
        <v>0</v>
      </c>
      <c r="G54" s="212">
        <v>0</v>
      </c>
      <c r="I54" s="219"/>
    </row>
    <row r="55" spans="1:9" hidden="1" x14ac:dyDescent="0.25">
      <c r="A55" s="100" t="s">
        <v>46</v>
      </c>
      <c r="B55" s="31">
        <v>0</v>
      </c>
      <c r="C55" s="31">
        <v>0</v>
      </c>
      <c r="D55" s="31">
        <v>0</v>
      </c>
      <c r="E55" s="33">
        <v>0</v>
      </c>
      <c r="G55" s="212">
        <v>0</v>
      </c>
      <c r="I55" s="219"/>
    </row>
    <row r="56" spans="1:9" hidden="1" x14ac:dyDescent="0.25">
      <c r="A56" s="100" t="s">
        <v>47</v>
      </c>
      <c r="B56" s="31">
        <v>0</v>
      </c>
      <c r="C56" s="31">
        <v>0</v>
      </c>
      <c r="D56" s="31">
        <v>0</v>
      </c>
      <c r="E56" s="33">
        <v>0</v>
      </c>
      <c r="G56" s="212">
        <v>0</v>
      </c>
      <c r="I56" s="219"/>
    </row>
    <row r="57" spans="1:9" hidden="1" x14ac:dyDescent="0.25">
      <c r="A57" s="100" t="s">
        <v>48</v>
      </c>
      <c r="B57" s="31">
        <v>0</v>
      </c>
      <c r="C57" s="31">
        <v>0</v>
      </c>
      <c r="D57" s="31">
        <v>0</v>
      </c>
      <c r="E57" s="33">
        <v>0</v>
      </c>
      <c r="G57" s="212">
        <v>0</v>
      </c>
      <c r="I57" s="219"/>
    </row>
    <row r="58" spans="1:9" x14ac:dyDescent="0.25">
      <c r="A58" s="100" t="s">
        <v>123</v>
      </c>
      <c r="B58" s="31">
        <v>0</v>
      </c>
      <c r="C58" s="31">
        <v>0</v>
      </c>
      <c r="D58" s="31">
        <v>0</v>
      </c>
      <c r="E58" s="33">
        <v>0</v>
      </c>
      <c r="G58" s="212">
        <v>0</v>
      </c>
      <c r="I58" s="219"/>
    </row>
    <row r="59" spans="1:9" x14ac:dyDescent="0.25">
      <c r="A59" s="100" t="s">
        <v>49</v>
      </c>
      <c r="B59" s="31">
        <v>0</v>
      </c>
      <c r="C59" s="31">
        <v>0</v>
      </c>
      <c r="D59" s="31">
        <v>0</v>
      </c>
      <c r="E59" s="33">
        <v>0</v>
      </c>
      <c r="G59" s="212">
        <v>0</v>
      </c>
      <c r="I59" s="219"/>
    </row>
    <row r="60" spans="1:9" hidden="1" x14ac:dyDescent="0.25">
      <c r="A60" s="100" t="s">
        <v>50</v>
      </c>
      <c r="B60" s="31">
        <v>0</v>
      </c>
      <c r="C60" s="31">
        <v>0</v>
      </c>
      <c r="D60" s="31">
        <v>0</v>
      </c>
      <c r="E60" s="33">
        <v>0</v>
      </c>
      <c r="G60" s="212">
        <v>0</v>
      </c>
      <c r="I60" s="219"/>
    </row>
    <row r="61" spans="1:9" x14ac:dyDescent="0.25">
      <c r="A61" s="100" t="s">
        <v>124</v>
      </c>
      <c r="B61" s="31">
        <v>45801390.330000006</v>
      </c>
      <c r="C61" s="31">
        <v>49035945.119999997</v>
      </c>
      <c r="D61" s="31"/>
      <c r="E61" s="33">
        <v>7.0621323210823039E-2</v>
      </c>
      <c r="G61" s="212">
        <v>5.8188668275452092E-3</v>
      </c>
      <c r="I61" s="219"/>
    </row>
    <row r="62" spans="1:9" x14ac:dyDescent="0.25">
      <c r="A62" s="100" t="s">
        <v>155</v>
      </c>
      <c r="B62" s="31">
        <v>0</v>
      </c>
      <c r="C62" s="31">
        <v>0</v>
      </c>
      <c r="D62" s="31"/>
      <c r="E62" s="33">
        <v>0</v>
      </c>
      <c r="G62" s="212">
        <v>0</v>
      </c>
      <c r="I62" s="219"/>
    </row>
    <row r="63" spans="1:9" ht="15.75" thickBot="1" x14ac:dyDescent="0.3">
      <c r="A63" s="100" t="s">
        <v>156</v>
      </c>
      <c r="B63" s="31">
        <v>0</v>
      </c>
      <c r="C63" s="31">
        <v>0</v>
      </c>
      <c r="D63" s="31"/>
      <c r="E63" s="33">
        <v>0</v>
      </c>
      <c r="G63" s="212">
        <v>0</v>
      </c>
      <c r="I63" s="219"/>
    </row>
    <row r="64" spans="1:9" ht="16.5" thickTop="1" thickBot="1" x14ac:dyDescent="0.3">
      <c r="A64" s="220" t="s">
        <v>100</v>
      </c>
      <c r="B64" s="102">
        <v>871648739.80000007</v>
      </c>
      <c r="C64" s="102">
        <v>798573739.30999994</v>
      </c>
      <c r="D64" s="102">
        <v>-73075000.490000129</v>
      </c>
      <c r="E64" s="148">
        <v>-8.3835376744498258E-2</v>
      </c>
      <c r="G64" s="217">
        <v>9.4763019855090627E-2</v>
      </c>
    </row>
    <row r="65" spans="1:5" ht="16.5" thickTop="1" thickBot="1" x14ac:dyDescent="0.3">
      <c r="A65" s="220" t="s">
        <v>101</v>
      </c>
      <c r="B65" s="102">
        <v>9128699910.9499989</v>
      </c>
      <c r="C65" s="102">
        <v>8427060899.1900005</v>
      </c>
      <c r="D65" s="102">
        <v>-701639011.75999832</v>
      </c>
      <c r="E65" s="148">
        <v>-7.6860781776644127E-2</v>
      </c>
    </row>
    <row r="66" spans="1:5" ht="15.75" thickTop="1" x14ac:dyDescent="0.25">
      <c r="C66" s="149"/>
    </row>
    <row r="67" spans="1:5" x14ac:dyDescent="0.25">
      <c r="C67" s="149"/>
      <c r="E67" s="221"/>
    </row>
    <row r="70" spans="1:5" x14ac:dyDescent="0.25">
      <c r="C70" s="145"/>
    </row>
  </sheetData>
  <sortState xmlns:xlrd2="http://schemas.microsoft.com/office/spreadsheetml/2017/richdata2" ref="I73:J117">
    <sortCondition ref="J73:J117"/>
    <sortCondition ref="I73:I117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6"/>
  <sheetViews>
    <sheetView topLeftCell="A27" zoomScale="91" zoomScaleNormal="91" workbookViewId="0">
      <pane xSplit="1" topLeftCell="B1" activePane="topRight" state="frozen"/>
      <selection activeCell="A40" sqref="A40"/>
      <selection pane="topRight" activeCell="E25" sqref="E25"/>
    </sheetView>
  </sheetViews>
  <sheetFormatPr defaultColWidth="9.140625" defaultRowHeight="15" x14ac:dyDescent="0.25"/>
  <cols>
    <col min="1" max="1" width="30.7109375" style="88" bestFit="1" customWidth="1"/>
    <col min="2" max="2" width="29.42578125" style="88" bestFit="1" customWidth="1"/>
    <col min="3" max="3" width="33.28515625" style="88" bestFit="1" customWidth="1"/>
    <col min="4" max="4" width="42.5703125" style="88" bestFit="1" customWidth="1"/>
    <col min="5" max="5" width="18.140625" style="88" bestFit="1" customWidth="1"/>
    <col min="6" max="6" width="18" style="88" customWidth="1"/>
    <col min="7" max="7" width="19.7109375" style="88" customWidth="1"/>
    <col min="8" max="8" width="15" style="88" customWidth="1"/>
    <col min="9" max="9" width="15.7109375" style="88" customWidth="1"/>
    <col min="10" max="10" width="9.140625" style="88"/>
    <col min="11" max="11" width="13.28515625" style="88" bestFit="1" customWidth="1"/>
    <col min="12" max="16384" width="9.140625" style="88"/>
  </cols>
  <sheetData>
    <row r="1" spans="1:11" ht="15.75" thickBot="1" x14ac:dyDescent="0.3">
      <c r="A1" s="222"/>
      <c r="B1" s="222"/>
      <c r="C1" s="222"/>
      <c r="D1" s="222"/>
      <c r="E1" s="222"/>
      <c r="F1" s="222"/>
      <c r="G1" s="222"/>
      <c r="K1" s="88">
        <v>15</v>
      </c>
    </row>
    <row r="2" spans="1:11" ht="15.75" thickTop="1" x14ac:dyDescent="0.25">
      <c r="A2" s="223" t="s">
        <v>61</v>
      </c>
      <c r="B2" s="161" t="s">
        <v>226</v>
      </c>
    </row>
    <row r="3" spans="1:11" ht="13.9" x14ac:dyDescent="0.25">
      <c r="A3" s="100" t="s">
        <v>58</v>
      </c>
      <c r="B3" s="224">
        <v>969826.37</v>
      </c>
    </row>
    <row r="4" spans="1:11" ht="13.9" x14ac:dyDescent="0.25">
      <c r="A4" s="100" t="s">
        <v>59</v>
      </c>
      <c r="B4" s="224">
        <v>3879305.4699999997</v>
      </c>
    </row>
    <row r="5" spans="1:11" ht="13.9" x14ac:dyDescent="0.25">
      <c r="A5" s="100" t="s">
        <v>172</v>
      </c>
      <c r="B5" s="224">
        <v>5624742.5199999996</v>
      </c>
    </row>
    <row r="6" spans="1:11" x14ac:dyDescent="0.25">
      <c r="A6" s="100" t="s">
        <v>210</v>
      </c>
      <c r="B6" s="224">
        <v>0</v>
      </c>
    </row>
    <row r="7" spans="1:11" x14ac:dyDescent="0.25">
      <c r="A7" s="100" t="s">
        <v>211</v>
      </c>
      <c r="B7" s="224">
        <v>0</v>
      </c>
    </row>
    <row r="8" spans="1:11" x14ac:dyDescent="0.25">
      <c r="A8" s="225" t="s">
        <v>98</v>
      </c>
      <c r="B8" s="226">
        <v>10473874.359999999</v>
      </c>
    </row>
    <row r="9" spans="1:11" ht="13.9" x14ac:dyDescent="0.25">
      <c r="A9" s="100" t="s">
        <v>220</v>
      </c>
      <c r="B9" s="224">
        <v>0</v>
      </c>
    </row>
    <row r="10" spans="1:11" x14ac:dyDescent="0.25">
      <c r="A10" s="100" t="s">
        <v>219</v>
      </c>
      <c r="B10" s="224">
        <v>0</v>
      </c>
    </row>
    <row r="11" spans="1:11" ht="13.9" x14ac:dyDescent="0.25">
      <c r="A11" s="100" t="s">
        <v>173</v>
      </c>
      <c r="B11" s="224">
        <v>77865.320000000007</v>
      </c>
    </row>
    <row r="12" spans="1:11" ht="13.9" x14ac:dyDescent="0.25">
      <c r="A12" s="100" t="s">
        <v>183</v>
      </c>
      <c r="B12" s="224">
        <v>8301234.1399999997</v>
      </c>
    </row>
    <row r="13" spans="1:11" ht="13.9" x14ac:dyDescent="0.25">
      <c r="A13" s="227" t="s">
        <v>99</v>
      </c>
      <c r="B13" s="228">
        <v>8379099.46</v>
      </c>
    </row>
    <row r="14" spans="1:11" ht="13.9" x14ac:dyDescent="0.25">
      <c r="A14" s="100" t="s">
        <v>215</v>
      </c>
      <c r="B14" s="224">
        <v>0</v>
      </c>
    </row>
    <row r="15" spans="1:11" ht="13.9" x14ac:dyDescent="0.25">
      <c r="A15" s="100" t="s">
        <v>216</v>
      </c>
      <c r="B15" s="224">
        <v>0</v>
      </c>
    </row>
    <row r="16" spans="1:11" ht="13.9" x14ac:dyDescent="0.25">
      <c r="A16" s="100" t="s">
        <v>137</v>
      </c>
      <c r="B16" s="224">
        <v>6288.49</v>
      </c>
    </row>
    <row r="17" spans="1:2" ht="13.9" x14ac:dyDescent="0.25">
      <c r="A17" s="100" t="s">
        <v>138</v>
      </c>
      <c r="B17" s="224">
        <v>7352.46</v>
      </c>
    </row>
    <row r="18" spans="1:2" ht="13.9" x14ac:dyDescent="0.25">
      <c r="A18" s="100" t="s">
        <v>139</v>
      </c>
      <c r="B18" s="224">
        <v>62.879999999999995</v>
      </c>
    </row>
    <row r="19" spans="1:2" ht="13.9" x14ac:dyDescent="0.25">
      <c r="A19" s="100" t="s">
        <v>140</v>
      </c>
      <c r="B19" s="224">
        <v>5762.5</v>
      </c>
    </row>
    <row r="20" spans="1:2" ht="13.9" x14ac:dyDescent="0.25">
      <c r="A20" s="100" t="s">
        <v>165</v>
      </c>
      <c r="B20" s="224">
        <v>0</v>
      </c>
    </row>
    <row r="21" spans="1:2" ht="13.9" x14ac:dyDescent="0.25">
      <c r="A21" s="100" t="s">
        <v>212</v>
      </c>
      <c r="B21" s="224">
        <v>0</v>
      </c>
    </row>
    <row r="22" spans="1:2" ht="13.9" x14ac:dyDescent="0.25">
      <c r="A22" s="100" t="s">
        <v>166</v>
      </c>
      <c r="B22" s="224">
        <v>273.70999999999998</v>
      </c>
    </row>
    <row r="23" spans="1:2" ht="13.9" x14ac:dyDescent="0.25">
      <c r="A23" s="100" t="s">
        <v>190</v>
      </c>
      <c r="B23" s="224">
        <v>574790.14</v>
      </c>
    </row>
    <row r="24" spans="1:2" ht="13.9" x14ac:dyDescent="0.25">
      <c r="A24" s="100" t="s">
        <v>191</v>
      </c>
      <c r="B24" s="224">
        <v>13623.57</v>
      </c>
    </row>
    <row r="25" spans="1:2" ht="13.9" x14ac:dyDescent="0.25">
      <c r="A25" s="100" t="s">
        <v>167</v>
      </c>
      <c r="B25" s="224">
        <v>11149.76</v>
      </c>
    </row>
    <row r="26" spans="1:2" ht="13.9" x14ac:dyDescent="0.25">
      <c r="A26" s="100" t="s">
        <v>168</v>
      </c>
      <c r="B26" s="224">
        <v>236054.31</v>
      </c>
    </row>
    <row r="27" spans="1:2" ht="13.9" x14ac:dyDescent="0.25">
      <c r="A27" s="100" t="s">
        <v>193</v>
      </c>
      <c r="B27" s="224">
        <v>453008.12999999995</v>
      </c>
    </row>
    <row r="28" spans="1:2" ht="13.9" x14ac:dyDescent="0.25">
      <c r="A28" s="100" t="s">
        <v>194</v>
      </c>
      <c r="B28" s="224">
        <v>398794.85</v>
      </c>
    </row>
    <row r="29" spans="1:2" x14ac:dyDescent="0.25">
      <c r="A29" s="100" t="s">
        <v>217</v>
      </c>
      <c r="B29" s="224">
        <v>0</v>
      </c>
    </row>
    <row r="30" spans="1:2" x14ac:dyDescent="0.25">
      <c r="A30" s="100" t="s">
        <v>169</v>
      </c>
      <c r="B30" s="224">
        <v>313688.78000000003</v>
      </c>
    </row>
    <row r="31" spans="1:2" x14ac:dyDescent="0.25">
      <c r="A31" s="100" t="s">
        <v>195</v>
      </c>
      <c r="B31" s="224">
        <v>73925.279999999999</v>
      </c>
    </row>
    <row r="32" spans="1:2" x14ac:dyDescent="0.25">
      <c r="A32" s="100" t="s">
        <v>218</v>
      </c>
      <c r="B32" s="224">
        <v>0</v>
      </c>
    </row>
    <row r="33" spans="1:2" ht="15.75" thickBot="1" x14ac:dyDescent="0.3">
      <c r="A33" s="229" t="s">
        <v>200</v>
      </c>
      <c r="B33" s="230">
        <v>2094774.8599999999</v>
      </c>
    </row>
    <row r="34" spans="1:2" ht="16.5" thickTop="1" thickBot="1" x14ac:dyDescent="0.3">
      <c r="A34" s="220" t="s">
        <v>101</v>
      </c>
      <c r="B34" s="231">
        <v>20947748.68</v>
      </c>
    </row>
    <row r="35" spans="1:2" ht="15.75" thickTop="1" x14ac:dyDescent="0.25">
      <c r="B35" s="145"/>
    </row>
    <row r="36" spans="1:2" x14ac:dyDescent="0.25">
      <c r="B36" s="145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68"/>
  <sheetViews>
    <sheetView showGridLines="0" topLeftCell="A22" zoomScale="118" zoomScaleNormal="118" workbookViewId="0">
      <selection activeCell="B3" sqref="B3:C20"/>
    </sheetView>
  </sheetViews>
  <sheetFormatPr defaultColWidth="9.140625" defaultRowHeight="15" x14ac:dyDescent="0.25"/>
  <cols>
    <col min="1" max="1" width="20.85546875" style="88" customWidth="1"/>
    <col min="2" max="2" width="20.7109375" style="88" customWidth="1"/>
    <col min="3" max="3" width="27.5703125" style="88" customWidth="1"/>
    <col min="4" max="4" width="17.28515625" style="88" bestFit="1" customWidth="1"/>
    <col min="5" max="5" width="17.7109375" style="88" bestFit="1" customWidth="1"/>
    <col min="6" max="6" width="10" style="88" customWidth="1"/>
    <col min="7" max="11" width="9.140625" style="88"/>
    <col min="12" max="12" width="41.7109375" style="88" customWidth="1"/>
    <col min="13" max="13" width="33" style="88" customWidth="1"/>
    <col min="14" max="16384" width="9.140625" style="88"/>
  </cols>
  <sheetData>
    <row r="1" spans="1:6" ht="14.45" thickBot="1" x14ac:dyDescent="0.3"/>
    <row r="2" spans="1:6" ht="16.5" customHeight="1" thickTop="1" thickBot="1" x14ac:dyDescent="0.3">
      <c r="A2" s="89"/>
      <c r="B2" s="126" t="str">
        <f>Tab1_Produção!D2</f>
        <v>2º trim./23</v>
      </c>
      <c r="C2" s="232"/>
    </row>
    <row r="3" spans="1:6" ht="27" thickTop="1" thickBot="1" x14ac:dyDescent="0.3">
      <c r="A3" s="93" t="s">
        <v>201</v>
      </c>
      <c r="B3" s="94" t="s">
        <v>136</v>
      </c>
      <c r="C3" s="95" t="s">
        <v>117</v>
      </c>
    </row>
    <row r="4" spans="1:6" ht="15.75" thickTop="1" x14ac:dyDescent="0.25">
      <c r="A4" s="100" t="s">
        <v>13</v>
      </c>
      <c r="B4" s="233">
        <v>0</v>
      </c>
      <c r="C4" s="224">
        <v>0</v>
      </c>
      <c r="E4" s="150"/>
      <c r="F4" s="152"/>
    </row>
    <row r="5" spans="1:6" x14ac:dyDescent="0.25">
      <c r="A5" s="100" t="s">
        <v>11</v>
      </c>
      <c r="B5" s="233">
        <v>1186975911.9100001</v>
      </c>
      <c r="C5" s="224">
        <v>11869759.119100001</v>
      </c>
      <c r="D5" s="149"/>
      <c r="E5" s="150"/>
      <c r="F5" s="152"/>
    </row>
    <row r="6" spans="1:6" x14ac:dyDescent="0.25">
      <c r="A6" s="100" t="s">
        <v>93</v>
      </c>
      <c r="B6" s="233">
        <v>0</v>
      </c>
      <c r="C6" s="224">
        <v>0</v>
      </c>
      <c r="E6" s="150"/>
      <c r="F6" s="152"/>
    </row>
    <row r="7" spans="1:6" x14ac:dyDescent="0.25">
      <c r="A7" s="100" t="s">
        <v>207</v>
      </c>
      <c r="B7" s="233">
        <v>1537443148.0100002</v>
      </c>
      <c r="C7" s="224">
        <v>15374431.480100002</v>
      </c>
      <c r="D7" s="149"/>
      <c r="E7" s="150"/>
      <c r="F7" s="152"/>
    </row>
    <row r="8" spans="1:6" ht="14.45" x14ac:dyDescent="0.3">
      <c r="A8" s="100" t="s">
        <v>8</v>
      </c>
      <c r="B8" s="233">
        <v>3950685071.2399998</v>
      </c>
      <c r="C8" s="224">
        <v>39506850.712399997</v>
      </c>
      <c r="D8" s="149"/>
      <c r="E8" s="150"/>
      <c r="F8" s="152"/>
    </row>
    <row r="9" spans="1:6" ht="14.45" x14ac:dyDescent="0.3">
      <c r="A9" s="100" t="s">
        <v>184</v>
      </c>
      <c r="B9" s="233">
        <v>1407214727.73</v>
      </c>
      <c r="C9" s="224">
        <v>14072147.2773</v>
      </c>
      <c r="D9" s="149"/>
      <c r="E9" s="150"/>
      <c r="F9" s="152"/>
    </row>
    <row r="10" spans="1:6" ht="14.45" x14ac:dyDescent="0.3">
      <c r="A10" s="100" t="s">
        <v>7</v>
      </c>
      <c r="B10" s="233">
        <v>422402949.37</v>
      </c>
      <c r="C10" s="224">
        <v>4224029.4937000005</v>
      </c>
      <c r="D10" s="149"/>
      <c r="E10" s="150"/>
      <c r="F10" s="152"/>
    </row>
    <row r="11" spans="1:6" ht="14.45" x14ac:dyDescent="0.3">
      <c r="A11" s="100" t="s">
        <v>4</v>
      </c>
      <c r="B11" s="233">
        <v>1919513731.3499999</v>
      </c>
      <c r="C11" s="224">
        <v>19195137.313499998</v>
      </c>
      <c r="D11" s="149"/>
      <c r="E11" s="150"/>
      <c r="F11" s="152"/>
    </row>
    <row r="12" spans="1:6" x14ac:dyDescent="0.25">
      <c r="A12" s="100" t="s">
        <v>3</v>
      </c>
      <c r="B12" s="233">
        <v>2024465938.52</v>
      </c>
      <c r="C12" s="224">
        <v>20244659.385200001</v>
      </c>
      <c r="D12" s="149"/>
      <c r="E12" s="150"/>
      <c r="F12" s="152"/>
    </row>
    <row r="13" spans="1:6" ht="14.45" hidden="1" customHeight="1" x14ac:dyDescent="0.3">
      <c r="A13" s="100" t="s">
        <v>120</v>
      </c>
      <c r="B13" s="233">
        <v>0</v>
      </c>
      <c r="C13" s="224">
        <v>0</v>
      </c>
      <c r="D13" s="149"/>
      <c r="E13" s="150"/>
      <c r="F13" s="152"/>
    </row>
    <row r="14" spans="1:6" x14ac:dyDescent="0.25">
      <c r="A14" s="100" t="s">
        <v>1</v>
      </c>
      <c r="B14" s="233">
        <v>351524296.27999997</v>
      </c>
      <c r="C14" s="224">
        <v>3515242.9627999999</v>
      </c>
      <c r="D14" s="149"/>
      <c r="E14" s="150"/>
      <c r="F14" s="152"/>
    </row>
    <row r="15" spans="1:6" x14ac:dyDescent="0.25">
      <c r="A15" s="100" t="s">
        <v>0</v>
      </c>
      <c r="B15" s="233">
        <v>3499554679.4000006</v>
      </c>
      <c r="C15" s="224">
        <v>34995546.794000007</v>
      </c>
      <c r="D15" s="149"/>
      <c r="E15" s="150"/>
      <c r="F15" s="152"/>
    </row>
    <row r="16" spans="1:6" x14ac:dyDescent="0.25">
      <c r="A16" s="100" t="s">
        <v>121</v>
      </c>
      <c r="B16" s="233">
        <v>6050174217.46</v>
      </c>
      <c r="C16" s="224">
        <v>60501742.174600005</v>
      </c>
      <c r="D16" s="149"/>
      <c r="E16" s="150"/>
      <c r="F16" s="152"/>
    </row>
    <row r="17" spans="1:6" x14ac:dyDescent="0.25">
      <c r="A17" s="100" t="s">
        <v>199</v>
      </c>
      <c r="B17" s="233">
        <v>1994015806.28</v>
      </c>
      <c r="C17" s="224">
        <v>19940158.062800001</v>
      </c>
      <c r="D17" s="149"/>
      <c r="E17" s="150"/>
      <c r="F17" s="152"/>
    </row>
    <row r="18" spans="1:6" x14ac:dyDescent="0.25">
      <c r="A18" s="100" t="s">
        <v>153</v>
      </c>
      <c r="B18" s="233">
        <v>1756450391.1700001</v>
      </c>
      <c r="C18" s="224">
        <v>17564503.911700003</v>
      </c>
      <c r="D18" s="149"/>
      <c r="E18" s="150"/>
      <c r="F18" s="152"/>
    </row>
    <row r="19" spans="1:6" ht="15.75" thickBot="1" x14ac:dyDescent="0.3">
      <c r="A19" s="234" t="s">
        <v>170</v>
      </c>
      <c r="B19" s="233">
        <v>28339298435.510002</v>
      </c>
      <c r="C19" s="224">
        <v>283392984.35510004</v>
      </c>
      <c r="D19" s="149"/>
      <c r="F19" s="145"/>
    </row>
    <row r="20" spans="1:6" ht="16.5" thickTop="1" thickBot="1" x14ac:dyDescent="0.3">
      <c r="A20" s="235" t="s">
        <v>67</v>
      </c>
      <c r="B20" s="236">
        <v>54439719304.230003</v>
      </c>
      <c r="C20" s="237">
        <v>544397193.04229999</v>
      </c>
      <c r="D20" s="149"/>
    </row>
    <row r="21" spans="1:6" ht="15.75" thickTop="1" x14ac:dyDescent="0.25"/>
    <row r="22" spans="1:6" x14ac:dyDescent="0.25">
      <c r="B22" s="149"/>
    </row>
    <row r="24" spans="1:6" x14ac:dyDescent="0.25">
      <c r="C24" s="238"/>
      <c r="D24" s="239"/>
      <c r="E24" s="133"/>
    </row>
    <row r="25" spans="1:6" x14ac:dyDescent="0.25">
      <c r="C25" s="238"/>
      <c r="D25" s="238"/>
      <c r="E25" s="133"/>
    </row>
    <row r="26" spans="1:6" x14ac:dyDescent="0.25">
      <c r="C26" s="238"/>
      <c r="D26" s="238"/>
      <c r="E26" s="133"/>
    </row>
    <row r="27" spans="1:6" x14ac:dyDescent="0.25">
      <c r="C27" s="238"/>
      <c r="D27" s="238"/>
      <c r="E27" s="133"/>
    </row>
    <row r="28" spans="1:6" x14ac:dyDescent="0.25">
      <c r="C28" s="238"/>
      <c r="D28" s="238"/>
      <c r="E28" s="133"/>
    </row>
    <row r="29" spans="1:6" x14ac:dyDescent="0.25">
      <c r="C29" s="238"/>
      <c r="D29" s="238"/>
      <c r="E29" s="133"/>
    </row>
    <row r="30" spans="1:6" x14ac:dyDescent="0.25">
      <c r="C30" s="238"/>
      <c r="D30" s="238"/>
      <c r="E30" s="133"/>
    </row>
    <row r="31" spans="1:6" x14ac:dyDescent="0.25">
      <c r="C31" s="238"/>
      <c r="D31" s="238"/>
      <c r="E31" s="133"/>
    </row>
    <row r="32" spans="1:6" x14ac:dyDescent="0.25">
      <c r="C32" s="238"/>
      <c r="D32" s="238"/>
      <c r="E32" s="133"/>
    </row>
    <row r="33" spans="3:5" x14ac:dyDescent="0.25">
      <c r="C33" s="238"/>
      <c r="D33" s="238"/>
      <c r="E33" s="133"/>
    </row>
    <row r="34" spans="3:5" x14ac:dyDescent="0.25">
      <c r="C34" s="238"/>
      <c r="D34" s="238"/>
      <c r="E34" s="133"/>
    </row>
    <row r="35" spans="3:5" x14ac:dyDescent="0.25">
      <c r="C35" s="238"/>
      <c r="D35" s="238"/>
      <c r="E35" s="133"/>
    </row>
    <row r="36" spans="3:5" x14ac:dyDescent="0.25">
      <c r="C36" s="238"/>
      <c r="D36" s="238"/>
      <c r="E36" s="133"/>
    </row>
    <row r="52" spans="12:13" ht="15.75" thickBot="1" x14ac:dyDescent="0.3"/>
    <row r="53" spans="12:13" ht="16.5" thickTop="1" thickBot="1" x14ac:dyDescent="0.3">
      <c r="L53" s="93" t="s">
        <v>205</v>
      </c>
      <c r="M53" s="94" t="s">
        <v>206</v>
      </c>
    </row>
    <row r="54" spans="12:13" ht="15.75" thickTop="1" x14ac:dyDescent="0.25">
      <c r="L54" s="100" t="s">
        <v>8</v>
      </c>
      <c r="M54" s="233">
        <v>5414019435.9707146</v>
      </c>
    </row>
    <row r="55" spans="12:13" x14ac:dyDescent="0.25">
      <c r="L55" s="100" t="s">
        <v>184</v>
      </c>
      <c r="M55" s="233">
        <v>2383966537.0711303</v>
      </c>
    </row>
    <row r="56" spans="12:13" x14ac:dyDescent="0.25">
      <c r="L56" s="100" t="s">
        <v>5</v>
      </c>
      <c r="M56" s="233">
        <v>1386604408.7437649</v>
      </c>
    </row>
    <row r="57" spans="12:13" x14ac:dyDescent="0.25">
      <c r="L57" s="100" t="s">
        <v>7</v>
      </c>
      <c r="M57" s="233">
        <v>827295697.36368048</v>
      </c>
    </row>
    <row r="58" spans="12:13" x14ac:dyDescent="0.25">
      <c r="L58" s="100" t="s">
        <v>4</v>
      </c>
      <c r="M58" s="233">
        <v>2394643450.5182133</v>
      </c>
    </row>
    <row r="59" spans="12:13" x14ac:dyDescent="0.25">
      <c r="L59" s="100" t="s">
        <v>3</v>
      </c>
      <c r="M59" s="233">
        <v>4237813509.7132368</v>
      </c>
    </row>
    <row r="60" spans="12:13" x14ac:dyDescent="0.25">
      <c r="L60" s="100" t="s">
        <v>120</v>
      </c>
      <c r="M60" s="233">
        <v>893360140.380548</v>
      </c>
    </row>
    <row r="61" spans="12:13" x14ac:dyDescent="0.25">
      <c r="L61" s="100" t="s">
        <v>1</v>
      </c>
      <c r="M61" s="233">
        <v>770063163.84984326</v>
      </c>
    </row>
    <row r="62" spans="12:13" x14ac:dyDescent="0.25">
      <c r="L62" s="100" t="s">
        <v>0</v>
      </c>
      <c r="M62" s="233">
        <v>5641986203.2896013</v>
      </c>
    </row>
    <row r="63" spans="12:13" x14ac:dyDescent="0.25">
      <c r="L63" s="100" t="s">
        <v>121</v>
      </c>
      <c r="M63" s="233">
        <v>9561980617.6551991</v>
      </c>
    </row>
    <row r="64" spans="12:13" x14ac:dyDescent="0.25">
      <c r="L64" s="100" t="s">
        <v>199</v>
      </c>
      <c r="M64" s="233">
        <v>3551161334.7357073</v>
      </c>
    </row>
    <row r="65" spans="12:13" x14ac:dyDescent="0.25">
      <c r="L65" s="100" t="s">
        <v>153</v>
      </c>
      <c r="M65" s="233">
        <v>3233889368.7046385</v>
      </c>
    </row>
    <row r="66" spans="12:13" ht="15.75" thickBot="1" x14ac:dyDescent="0.3">
      <c r="L66" s="234" t="s">
        <v>170</v>
      </c>
      <c r="M66" s="233">
        <v>39219352351.492523</v>
      </c>
    </row>
    <row r="67" spans="12:13" ht="16.5" thickTop="1" thickBot="1" x14ac:dyDescent="0.3">
      <c r="L67" s="235" t="s">
        <v>67</v>
      </c>
      <c r="M67" s="236">
        <f>SUM(M54:M66)</f>
        <v>79516136219.4888</v>
      </c>
    </row>
    <row r="68" spans="12:13" ht="15.75" thickTop="1" x14ac:dyDescent="0.25"/>
  </sheetData>
  <sortState xmlns:xlrd2="http://schemas.microsoft.com/office/spreadsheetml/2017/richdata2" ref="A4:C19">
    <sortCondition ref="A4"/>
  </sortState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F257"/>
  <sheetViews>
    <sheetView showGridLines="0" tabSelected="1" topLeftCell="A221" zoomScale="80" zoomScaleNormal="80" workbookViewId="0">
      <selection activeCell="B265" sqref="B265"/>
    </sheetView>
  </sheetViews>
  <sheetFormatPr defaultColWidth="9.140625" defaultRowHeight="11.25" x14ac:dyDescent="0.2"/>
  <cols>
    <col min="1" max="1" width="9.140625" style="1"/>
    <col min="2" max="2" width="32.42578125" style="1" customWidth="1"/>
    <col min="3" max="3" width="27.140625" style="1" bestFit="1" customWidth="1"/>
    <col min="4" max="4" width="19.42578125" style="1" customWidth="1"/>
    <col min="5" max="5" width="20.7109375" style="1" bestFit="1" customWidth="1"/>
    <col min="6" max="6" width="17.7109375" style="1" customWidth="1"/>
    <col min="7" max="16384" width="9.140625" style="1"/>
  </cols>
  <sheetData>
    <row r="1" spans="2:6" ht="12.75" thickTop="1" thickBot="1" x14ac:dyDescent="0.25">
      <c r="B1" s="84" t="s">
        <v>13</v>
      </c>
      <c r="C1" s="85"/>
      <c r="D1" s="4" t="s">
        <v>221</v>
      </c>
      <c r="E1" s="4" t="s">
        <v>227</v>
      </c>
      <c r="F1" s="5" t="s">
        <v>102</v>
      </c>
    </row>
    <row r="2" spans="2:6" ht="12" thickTop="1" x14ac:dyDescent="0.2">
      <c r="B2" s="6" t="s">
        <v>103</v>
      </c>
      <c r="C2" s="7" t="s">
        <v>104</v>
      </c>
      <c r="D2" s="8">
        <v>352.55290200000002</v>
      </c>
      <c r="E2" s="8">
        <v>354.855345</v>
      </c>
      <c r="F2" s="9">
        <v>6.5307730752985895E-3</v>
      </c>
    </row>
    <row r="3" spans="2:6" x14ac:dyDescent="0.2">
      <c r="B3" s="10" t="s">
        <v>105</v>
      </c>
      <c r="C3" s="11" t="s">
        <v>222</v>
      </c>
      <c r="D3" s="12">
        <v>2026.5952701759354</v>
      </c>
      <c r="E3" s="12">
        <v>2009.0812094432454</v>
      </c>
      <c r="F3" s="13">
        <v>-8.6421107314484102E-3</v>
      </c>
    </row>
    <row r="4" spans="2:6" x14ac:dyDescent="0.2">
      <c r="B4" s="10" t="s">
        <v>107</v>
      </c>
      <c r="C4" s="11" t="s">
        <v>104</v>
      </c>
      <c r="D4" s="14">
        <v>42777.408000000003</v>
      </c>
      <c r="E4" s="14">
        <v>39523.057000000001</v>
      </c>
      <c r="F4" s="13">
        <v>-7.6076395278554559E-2</v>
      </c>
    </row>
    <row r="5" spans="2:6" ht="12" thickBot="1" x14ac:dyDescent="0.25">
      <c r="B5" s="15" t="s">
        <v>108</v>
      </c>
      <c r="C5" s="11" t="s">
        <v>222</v>
      </c>
      <c r="D5" s="14">
        <v>0.67281881221040785</v>
      </c>
      <c r="E5" s="14">
        <v>0.51696047752581487</v>
      </c>
      <c r="F5" s="13">
        <v>-0.2316497872176797</v>
      </c>
    </row>
    <row r="6" spans="2:6" ht="12" thickTop="1" x14ac:dyDescent="0.2">
      <c r="B6" s="27" t="s">
        <v>109</v>
      </c>
      <c r="C6" s="7" t="s">
        <v>110</v>
      </c>
      <c r="D6" s="16">
        <v>743.26348852000001</v>
      </c>
      <c r="E6" s="16">
        <v>733.36506412999995</v>
      </c>
      <c r="F6" s="9">
        <v>-1.3317517331182223E-2</v>
      </c>
    </row>
    <row r="7" spans="2:6" x14ac:dyDescent="0.2">
      <c r="B7" s="17" t="s">
        <v>111</v>
      </c>
      <c r="C7" s="11" t="s">
        <v>110</v>
      </c>
      <c r="D7" s="14">
        <v>450.10780513999998</v>
      </c>
      <c r="E7" s="14">
        <v>555.80241394000006</v>
      </c>
      <c r="F7" s="13">
        <v>0.23482065317024484</v>
      </c>
    </row>
    <row r="8" spans="2:6" x14ac:dyDescent="0.2">
      <c r="B8" s="18" t="s">
        <v>141</v>
      </c>
      <c r="C8" s="11" t="s">
        <v>110</v>
      </c>
      <c r="D8" s="14">
        <v>0</v>
      </c>
      <c r="E8" s="14">
        <v>0</v>
      </c>
      <c r="F8" s="13">
        <v>0</v>
      </c>
    </row>
    <row r="9" spans="2:6" x14ac:dyDescent="0.2">
      <c r="B9" s="17" t="s">
        <v>142</v>
      </c>
      <c r="C9" s="11" t="s">
        <v>110</v>
      </c>
      <c r="D9" s="14">
        <v>293.15568338000003</v>
      </c>
      <c r="E9" s="14">
        <v>177.56265018999989</v>
      </c>
      <c r="F9" s="13">
        <v>-0.39430596008662017</v>
      </c>
    </row>
    <row r="10" spans="2:6" ht="12" thickBot="1" x14ac:dyDescent="0.25">
      <c r="B10" s="19" t="s">
        <v>112</v>
      </c>
      <c r="C10" s="20" t="s">
        <v>113</v>
      </c>
      <c r="D10" s="21">
        <v>0</v>
      </c>
      <c r="E10" s="21">
        <v>0</v>
      </c>
      <c r="F10" s="22">
        <v>0</v>
      </c>
    </row>
    <row r="11" spans="2:6" ht="12.75" thickTop="1" thickBot="1" x14ac:dyDescent="0.25">
      <c r="B11" s="23" t="s">
        <v>114</v>
      </c>
      <c r="C11" s="24" t="s">
        <v>110</v>
      </c>
      <c r="D11" s="25">
        <v>0</v>
      </c>
      <c r="E11" s="25">
        <v>0</v>
      </c>
      <c r="F11" s="26">
        <v>0</v>
      </c>
    </row>
    <row r="12" spans="2:6" ht="12" customHeight="1" thickTop="1" x14ac:dyDescent="0.2">
      <c r="B12" s="37"/>
      <c r="C12" s="37"/>
      <c r="D12" s="37"/>
      <c r="E12" s="37"/>
      <c r="F12" s="37"/>
    </row>
    <row r="13" spans="2:6" x14ac:dyDescent="0.2">
      <c r="B13" s="28"/>
      <c r="C13" s="28"/>
      <c r="D13" s="28"/>
      <c r="E13" s="28"/>
      <c r="F13" s="28"/>
    </row>
    <row r="14" spans="2:6" x14ac:dyDescent="0.2">
      <c r="B14" s="28"/>
      <c r="C14" s="28"/>
      <c r="D14" s="28"/>
      <c r="E14" s="28"/>
      <c r="F14" s="28"/>
    </row>
    <row r="15" spans="2:6" ht="12" thickBot="1" x14ac:dyDescent="0.25">
      <c r="B15" s="28"/>
      <c r="C15" s="28"/>
      <c r="D15" s="28"/>
      <c r="E15" s="28"/>
      <c r="F15" s="28"/>
    </row>
    <row r="16" spans="2:6" ht="16.5" customHeight="1" thickTop="1" thickBot="1" x14ac:dyDescent="0.25">
      <c r="B16" s="86" t="s">
        <v>11</v>
      </c>
      <c r="C16" s="87"/>
      <c r="D16" s="4" t="s">
        <v>221</v>
      </c>
      <c r="E16" s="4" t="s">
        <v>227</v>
      </c>
      <c r="F16" s="5" t="s">
        <v>102</v>
      </c>
    </row>
    <row r="17" spans="2:6" ht="12" thickTop="1" x14ac:dyDescent="0.2">
      <c r="B17" s="6" t="s">
        <v>103</v>
      </c>
      <c r="C17" s="7" t="s">
        <v>104</v>
      </c>
      <c r="D17" s="8">
        <v>574.00220200000001</v>
      </c>
      <c r="E17" s="8">
        <v>520.007474</v>
      </c>
      <c r="F17" s="9">
        <v>-9.4067109519555478E-2</v>
      </c>
    </row>
    <row r="18" spans="2:6" x14ac:dyDescent="0.2">
      <c r="B18" s="10" t="s">
        <v>105</v>
      </c>
      <c r="C18" s="11" t="s">
        <v>222</v>
      </c>
      <c r="D18" s="34">
        <v>2314.1543522859165</v>
      </c>
      <c r="E18" s="12">
        <v>2179.6593298003249</v>
      </c>
      <c r="F18" s="35">
        <v>-5.8118432053911047E-2</v>
      </c>
    </row>
    <row r="19" spans="2:6" x14ac:dyDescent="0.2">
      <c r="B19" s="10" t="s">
        <v>107</v>
      </c>
      <c r="C19" s="11" t="s">
        <v>104</v>
      </c>
      <c r="D19" s="14">
        <v>56798.540999999997</v>
      </c>
      <c r="E19" s="14">
        <v>59944.675000000003</v>
      </c>
      <c r="F19" s="13">
        <v>5.5391105908864903E-2</v>
      </c>
    </row>
    <row r="20" spans="2:6" ht="12" thickBot="1" x14ac:dyDescent="0.25">
      <c r="B20" s="15" t="s">
        <v>108</v>
      </c>
      <c r="C20" s="11" t="s">
        <v>222</v>
      </c>
      <c r="D20" s="14">
        <v>1.2266575261149752</v>
      </c>
      <c r="E20" s="14">
        <v>0.8931030090662766</v>
      </c>
      <c r="F20" s="13">
        <v>-0.2719214694790324</v>
      </c>
    </row>
    <row r="21" spans="2:6" ht="12" thickTop="1" x14ac:dyDescent="0.2">
      <c r="B21" s="27" t="s">
        <v>109</v>
      </c>
      <c r="C21" s="7" t="s">
        <v>110</v>
      </c>
      <c r="D21" s="16">
        <v>1398.0020517799999</v>
      </c>
      <c r="E21" s="16">
        <v>1186.9759119100001</v>
      </c>
      <c r="F21" s="9">
        <v>-0.15094837636419176</v>
      </c>
    </row>
    <row r="22" spans="2:6" x14ac:dyDescent="0.2">
      <c r="B22" s="17" t="s">
        <v>111</v>
      </c>
      <c r="C22" s="11" t="s">
        <v>110</v>
      </c>
      <c r="D22" s="14">
        <v>774.05134133000001</v>
      </c>
      <c r="E22" s="14">
        <v>914.90031667999983</v>
      </c>
      <c r="F22" s="13">
        <v>0.1819633502707825</v>
      </c>
    </row>
    <row r="23" spans="2:6" x14ac:dyDescent="0.2">
      <c r="B23" s="18" t="s">
        <v>141</v>
      </c>
      <c r="C23" s="11" t="s">
        <v>110</v>
      </c>
      <c r="D23" s="14">
        <v>0</v>
      </c>
      <c r="E23" s="14">
        <v>0</v>
      </c>
      <c r="F23" s="13">
        <v>0</v>
      </c>
    </row>
    <row r="24" spans="2:6" x14ac:dyDescent="0.2">
      <c r="B24" s="17" t="s">
        <v>142</v>
      </c>
      <c r="C24" s="11" t="s">
        <v>110</v>
      </c>
      <c r="D24" s="14">
        <v>623.95071044999986</v>
      </c>
      <c r="E24" s="14">
        <v>272.07559523000032</v>
      </c>
      <c r="F24" s="13">
        <v>-0.56394697421888262</v>
      </c>
    </row>
    <row r="25" spans="2:6" ht="12" thickBot="1" x14ac:dyDescent="0.25">
      <c r="B25" s="19" t="s">
        <v>112</v>
      </c>
      <c r="C25" s="20" t="s">
        <v>113</v>
      </c>
      <c r="D25" s="21">
        <v>3.0016516667843968E-2</v>
      </c>
      <c r="E25" s="21">
        <v>2.4384284162704037E-2</v>
      </c>
      <c r="F25" s="22">
        <v>-0.1876377784759288</v>
      </c>
    </row>
    <row r="26" spans="2:6" ht="12.75" thickTop="1" thickBot="1" x14ac:dyDescent="0.25">
      <c r="B26" s="23" t="s">
        <v>114</v>
      </c>
      <c r="C26" s="24" t="s">
        <v>110</v>
      </c>
      <c r="D26" s="25">
        <v>18.728826900135505</v>
      </c>
      <c r="E26" s="25">
        <v>6.6343686278251708</v>
      </c>
      <c r="F26" s="26">
        <v>-0.64576699527415826</v>
      </c>
    </row>
    <row r="27" spans="2:6" ht="12" customHeight="1" thickTop="1" x14ac:dyDescent="0.2">
      <c r="B27" s="36"/>
      <c r="C27" s="36"/>
      <c r="D27" s="36"/>
      <c r="E27" s="39"/>
      <c r="F27" s="36"/>
    </row>
    <row r="28" spans="2:6" x14ac:dyDescent="0.2">
      <c r="D28" s="3"/>
      <c r="E28" s="3"/>
    </row>
    <row r="29" spans="2:6" ht="12" customHeight="1" thickBot="1" x14ac:dyDescent="0.25">
      <c r="B29" s="36"/>
      <c r="C29" s="36"/>
      <c r="D29" s="36"/>
      <c r="E29" s="36"/>
      <c r="F29" s="36"/>
    </row>
    <row r="30" spans="2:6" ht="12" customHeight="1" thickTop="1" thickBot="1" x14ac:dyDescent="0.25">
      <c r="B30" s="84" t="s">
        <v>207</v>
      </c>
      <c r="C30" s="85"/>
      <c r="D30" s="51" t="s">
        <v>221</v>
      </c>
      <c r="E30" s="51" t="s">
        <v>227</v>
      </c>
      <c r="F30" s="30" t="s">
        <v>102</v>
      </c>
    </row>
    <row r="31" spans="2:6" ht="12" customHeight="1" thickTop="1" x14ac:dyDescent="0.2">
      <c r="B31" s="52" t="s">
        <v>103</v>
      </c>
      <c r="C31" s="53" t="s">
        <v>104</v>
      </c>
      <c r="D31" s="54">
        <v>757.8941410000001</v>
      </c>
      <c r="E31" s="54">
        <v>673.17674799999998</v>
      </c>
      <c r="F31" s="55">
        <v>-0.11177998142091472</v>
      </c>
    </row>
    <row r="32" spans="2:6" ht="12" customHeight="1" x14ac:dyDescent="0.2">
      <c r="B32" s="56" t="s">
        <v>105</v>
      </c>
      <c r="C32" s="57" t="s">
        <v>222</v>
      </c>
      <c r="D32" s="58">
        <v>2377.375560025605</v>
      </c>
      <c r="E32" s="58">
        <v>2195.1815206041547</v>
      </c>
      <c r="F32" s="59">
        <v>-7.6636625060404001E-2</v>
      </c>
    </row>
    <row r="33" spans="2:6" ht="12" customHeight="1" x14ac:dyDescent="0.2">
      <c r="B33" s="56" t="s">
        <v>107</v>
      </c>
      <c r="C33" s="57" t="s">
        <v>104</v>
      </c>
      <c r="D33" s="60">
        <v>63787.8</v>
      </c>
      <c r="E33" s="60">
        <v>65677.705000000002</v>
      </c>
      <c r="F33" s="59">
        <v>2.9628000965701885E-2</v>
      </c>
    </row>
    <row r="34" spans="2:6" ht="12" customHeight="1" thickBot="1" x14ac:dyDescent="0.25">
      <c r="B34" s="61" t="s">
        <v>108</v>
      </c>
      <c r="C34" s="57" t="s">
        <v>222</v>
      </c>
      <c r="D34" s="60">
        <v>1.3113138446536798</v>
      </c>
      <c r="E34" s="60">
        <v>0.90895366532676491</v>
      </c>
      <c r="F34" s="59">
        <v>-0.30683743709971956</v>
      </c>
    </row>
    <row r="35" spans="2:6" ht="12" customHeight="1" thickTop="1" x14ac:dyDescent="0.2">
      <c r="B35" s="62" t="s">
        <v>109</v>
      </c>
      <c r="C35" s="53" t="s">
        <v>110</v>
      </c>
      <c r="D35" s="63">
        <v>1885.44483317</v>
      </c>
      <c r="E35" s="63">
        <v>1537.4431480100002</v>
      </c>
      <c r="F35" s="55">
        <v>-0.18457272206416367</v>
      </c>
    </row>
    <row r="36" spans="2:6" ht="12" customHeight="1" x14ac:dyDescent="0.2">
      <c r="B36" s="64" t="s">
        <v>111</v>
      </c>
      <c r="C36" s="57" t="s">
        <v>110</v>
      </c>
      <c r="D36" s="60">
        <v>412.94430218000008</v>
      </c>
      <c r="E36" s="60">
        <v>397.79589783</v>
      </c>
      <c r="F36" s="59">
        <v>-3.6683892403961478E-2</v>
      </c>
    </row>
    <row r="37" spans="2:6" ht="12" customHeight="1" x14ac:dyDescent="0.2">
      <c r="B37" s="65" t="s">
        <v>141</v>
      </c>
      <c r="C37" s="57" t="s">
        <v>110</v>
      </c>
      <c r="D37" s="60">
        <v>0</v>
      </c>
      <c r="E37" s="60">
        <v>0</v>
      </c>
      <c r="F37" s="59">
        <v>0</v>
      </c>
    </row>
    <row r="38" spans="2:6" ht="12" customHeight="1" x14ac:dyDescent="0.2">
      <c r="B38" s="64" t="s">
        <v>142</v>
      </c>
      <c r="C38" s="57" t="s">
        <v>110</v>
      </c>
      <c r="D38" s="60">
        <v>1472.50053099</v>
      </c>
      <c r="E38" s="60">
        <v>1139.6472501800001</v>
      </c>
      <c r="F38" s="59">
        <v>-0.22604628915564062</v>
      </c>
    </row>
    <row r="39" spans="2:6" ht="12" customHeight="1" thickBot="1" x14ac:dyDescent="0.25">
      <c r="B39" s="66" t="s">
        <v>112</v>
      </c>
      <c r="C39" s="67" t="s">
        <v>113</v>
      </c>
      <c r="D39" s="68">
        <v>4.613303754440632E-2</v>
      </c>
      <c r="E39" s="68">
        <v>4.0201809007963885E-2</v>
      </c>
      <c r="F39" s="69">
        <v>-0.1285679168802446</v>
      </c>
    </row>
    <row r="40" spans="2:6" ht="12" customHeight="1" thickTop="1" thickBot="1" x14ac:dyDescent="0.25">
      <c r="B40" s="70" t="s">
        <v>114</v>
      </c>
      <c r="C40" s="71" t="s">
        <v>110</v>
      </c>
      <c r="D40" s="72">
        <v>67.930922280319919</v>
      </c>
      <c r="E40" s="72">
        <v>45.815881088187602</v>
      </c>
      <c r="F40" s="29">
        <v>-0.32555190552063512</v>
      </c>
    </row>
    <row r="41" spans="2:6" ht="11.45" customHeight="1" thickTop="1" x14ac:dyDescent="0.2">
      <c r="B41" s="36"/>
      <c r="C41" s="36"/>
      <c r="D41" s="36"/>
      <c r="E41" s="36"/>
      <c r="F41" s="36"/>
    </row>
    <row r="42" spans="2:6" x14ac:dyDescent="0.2">
      <c r="B42" s="36"/>
      <c r="C42" s="36"/>
      <c r="D42" s="36"/>
      <c r="E42" s="36"/>
      <c r="F42" s="36"/>
    </row>
    <row r="43" spans="2:6" ht="12" thickBot="1" x14ac:dyDescent="0.25"/>
    <row r="44" spans="2:6" ht="12.75" thickTop="1" thickBot="1" x14ac:dyDescent="0.25">
      <c r="B44" s="84" t="s">
        <v>8</v>
      </c>
      <c r="C44" s="85"/>
      <c r="D44" s="4" t="s">
        <v>221</v>
      </c>
      <c r="E44" s="4" t="s">
        <v>227</v>
      </c>
      <c r="F44" s="5" t="s">
        <v>102</v>
      </c>
    </row>
    <row r="45" spans="2:6" ht="12" thickTop="1" x14ac:dyDescent="0.2">
      <c r="B45" s="6" t="s">
        <v>103</v>
      </c>
      <c r="C45" s="7" t="s">
        <v>104</v>
      </c>
      <c r="D45" s="54">
        <v>1707.6650489999997</v>
      </c>
      <c r="E45" s="8">
        <v>1775.7315019999999</v>
      </c>
      <c r="F45" s="9">
        <v>3.985936998585262E-2</v>
      </c>
    </row>
    <row r="46" spans="2:6" x14ac:dyDescent="0.2">
      <c r="B46" s="10" t="s">
        <v>105</v>
      </c>
      <c r="C46" s="11" t="s">
        <v>222</v>
      </c>
      <c r="D46" s="58">
        <v>2186.6970450655399</v>
      </c>
      <c r="E46" s="12">
        <v>2103.2112051588756</v>
      </c>
      <c r="F46" s="13">
        <v>-3.8178969553673149E-2</v>
      </c>
    </row>
    <row r="47" spans="2:6" x14ac:dyDescent="0.2">
      <c r="B47" s="10" t="s">
        <v>107</v>
      </c>
      <c r="C47" s="11" t="s">
        <v>104</v>
      </c>
      <c r="D47" s="60">
        <v>266456.69400000002</v>
      </c>
      <c r="E47" s="14">
        <v>279454.09999999998</v>
      </c>
      <c r="F47" s="13">
        <v>4.8778680711245179E-2</v>
      </c>
    </row>
    <row r="48" spans="2:6" ht="12" thickBot="1" x14ac:dyDescent="0.25">
      <c r="B48" s="15" t="s">
        <v>108</v>
      </c>
      <c r="C48" s="11" t="s">
        <v>222</v>
      </c>
      <c r="D48" s="60">
        <v>1.0379290439218614</v>
      </c>
      <c r="E48" s="14">
        <v>0.77274471503549247</v>
      </c>
      <c r="F48" s="13">
        <v>-0.25549369722265219</v>
      </c>
    </row>
    <row r="49" spans="2:6" ht="12" thickTop="1" x14ac:dyDescent="0.2">
      <c r="B49" s="27" t="s">
        <v>109</v>
      </c>
      <c r="C49" s="7" t="s">
        <v>110</v>
      </c>
      <c r="D49" s="63">
        <v>4010.7092582799996</v>
      </c>
      <c r="E49" s="16">
        <v>3950.6850712399996</v>
      </c>
      <c r="F49" s="9">
        <v>-1.4965978128701731E-2</v>
      </c>
    </row>
    <row r="50" spans="2:6" x14ac:dyDescent="0.2">
      <c r="B50" s="17" t="s">
        <v>111</v>
      </c>
      <c r="C50" s="11" t="s">
        <v>110</v>
      </c>
      <c r="D50" s="60">
        <v>1759.54709026</v>
      </c>
      <c r="E50" s="14">
        <v>1771.5174045799999</v>
      </c>
      <c r="F50" s="13">
        <v>6.8030656219784068E-3</v>
      </c>
    </row>
    <row r="51" spans="2:6" x14ac:dyDescent="0.2">
      <c r="B51" s="18" t="s">
        <v>141</v>
      </c>
      <c r="C51" s="11" t="s">
        <v>110</v>
      </c>
      <c r="D51" s="60">
        <v>0</v>
      </c>
      <c r="E51" s="14">
        <v>0</v>
      </c>
      <c r="F51" s="13">
        <v>0</v>
      </c>
    </row>
    <row r="52" spans="2:6" x14ac:dyDescent="0.2">
      <c r="B52" s="17" t="s">
        <v>142</v>
      </c>
      <c r="C52" s="11" t="s">
        <v>110</v>
      </c>
      <c r="D52" s="60">
        <v>2251.1621680199996</v>
      </c>
      <c r="E52" s="14">
        <v>2179.1676666599997</v>
      </c>
      <c r="F52" s="13">
        <v>-3.1981037342735032E-2</v>
      </c>
    </row>
    <row r="53" spans="2:6" ht="12" thickBot="1" x14ac:dyDescent="0.25">
      <c r="B53" s="19" t="s">
        <v>112</v>
      </c>
      <c r="C53" s="20" t="s">
        <v>113</v>
      </c>
      <c r="D53" s="68">
        <v>0.17089865126189058</v>
      </c>
      <c r="E53" s="21">
        <v>0.17846877562852193</v>
      </c>
      <c r="F53" s="22">
        <v>4.429598660220347E-2</v>
      </c>
    </row>
    <row r="54" spans="2:6" ht="12.75" thickTop="1" thickBot="1" x14ac:dyDescent="0.25">
      <c r="B54" s="23" t="s">
        <v>114</v>
      </c>
      <c r="C54" s="24" t="s">
        <v>110</v>
      </c>
      <c r="D54" s="72">
        <v>384.72057828641141</v>
      </c>
      <c r="E54" s="25">
        <v>388.91338535807313</v>
      </c>
      <c r="F54" s="26">
        <v>1.0898317657810122E-2</v>
      </c>
    </row>
    <row r="55" spans="2:6" ht="12" customHeight="1" thickTop="1" x14ac:dyDescent="0.2">
      <c r="B55" s="36"/>
      <c r="C55" s="36"/>
      <c r="D55" s="36"/>
      <c r="E55" s="73"/>
      <c r="F55" s="36"/>
    </row>
    <row r="56" spans="2:6" ht="12" thickBot="1" x14ac:dyDescent="0.25"/>
    <row r="57" spans="2:6" ht="12.75" thickTop="1" thickBot="1" x14ac:dyDescent="0.25">
      <c r="B57" s="84" t="s">
        <v>184</v>
      </c>
      <c r="C57" s="85"/>
      <c r="D57" s="4" t="s">
        <v>221</v>
      </c>
      <c r="E57" s="4" t="s">
        <v>227</v>
      </c>
      <c r="F57" s="5" t="s">
        <v>102</v>
      </c>
    </row>
    <row r="58" spans="2:6" ht="12" thickTop="1" x14ac:dyDescent="0.2">
      <c r="B58" s="6" t="s">
        <v>103</v>
      </c>
      <c r="C58" s="7" t="s">
        <v>104</v>
      </c>
      <c r="D58" s="54">
        <v>581.78319999999997</v>
      </c>
      <c r="E58" s="8">
        <v>670.10062000000005</v>
      </c>
      <c r="F58" s="9">
        <v>0.1518046928821597</v>
      </c>
    </row>
    <row r="59" spans="2:6" x14ac:dyDescent="0.2">
      <c r="B59" s="10" t="s">
        <v>105</v>
      </c>
      <c r="C59" s="11" t="s">
        <v>222</v>
      </c>
      <c r="D59" s="58">
        <v>2135.6452315570473</v>
      </c>
      <c r="E59" s="12">
        <v>2098.550719412855</v>
      </c>
      <c r="F59" s="13">
        <v>-1.7369229493771121E-2</v>
      </c>
    </row>
    <row r="60" spans="2:6" x14ac:dyDescent="0.2">
      <c r="B60" s="10" t="s">
        <v>107</v>
      </c>
      <c r="C60" s="11" t="s">
        <v>104</v>
      </c>
      <c r="D60" s="60">
        <v>17837.164000000001</v>
      </c>
      <c r="E60" s="14">
        <v>1603.5050000000001</v>
      </c>
      <c r="F60" s="13">
        <v>-0.91010314195687159</v>
      </c>
    </row>
    <row r="61" spans="2:6" ht="11.25" customHeight="1" thickBot="1" x14ac:dyDescent="0.25">
      <c r="B61" s="15" t="s">
        <v>108</v>
      </c>
      <c r="C61" s="11" t="s">
        <v>222</v>
      </c>
      <c r="D61" s="60">
        <v>0.7939161214193019</v>
      </c>
      <c r="E61" s="14">
        <v>0.60778704774852588</v>
      </c>
      <c r="F61" s="13">
        <v>-0.23444425506567224</v>
      </c>
    </row>
    <row r="62" spans="2:6" ht="12" thickTop="1" x14ac:dyDescent="0.2">
      <c r="B62" s="27" t="s">
        <v>109</v>
      </c>
      <c r="C62" s="7" t="s">
        <v>110</v>
      </c>
      <c r="D62" s="63">
        <v>1256.6437289299997</v>
      </c>
      <c r="E62" s="16">
        <v>1407.21472773</v>
      </c>
      <c r="F62" s="9">
        <v>0.11981995798300582</v>
      </c>
    </row>
    <row r="63" spans="2:6" x14ac:dyDescent="0.2">
      <c r="B63" s="17" t="s">
        <v>111</v>
      </c>
      <c r="C63" s="11" t="s">
        <v>110</v>
      </c>
      <c r="D63" s="60">
        <v>771.54244073999985</v>
      </c>
      <c r="E63" s="14">
        <v>746.97269038000002</v>
      </c>
      <c r="F63" s="13">
        <v>-3.1844975807726862E-2</v>
      </c>
    </row>
    <row r="64" spans="2:6" x14ac:dyDescent="0.2">
      <c r="B64" s="18" t="s">
        <v>141</v>
      </c>
      <c r="C64" s="11" t="s">
        <v>110</v>
      </c>
      <c r="D64" s="60">
        <v>0</v>
      </c>
      <c r="E64" s="14">
        <v>0</v>
      </c>
      <c r="F64" s="13">
        <v>0</v>
      </c>
    </row>
    <row r="65" spans="2:6" x14ac:dyDescent="0.2">
      <c r="B65" s="17" t="s">
        <v>142</v>
      </c>
      <c r="C65" s="11" t="s">
        <v>110</v>
      </c>
      <c r="D65" s="60">
        <v>485.10128818999988</v>
      </c>
      <c r="E65" s="14">
        <v>660.24203735000003</v>
      </c>
      <c r="F65" s="13">
        <v>0.36103954663464566</v>
      </c>
    </row>
    <row r="66" spans="2:6" ht="12" thickBot="1" x14ac:dyDescent="0.25">
      <c r="B66" s="19" t="s">
        <v>112</v>
      </c>
      <c r="C66" s="20" t="s">
        <v>113</v>
      </c>
      <c r="D66" s="68">
        <v>2.4027044980905122E-2</v>
      </c>
      <c r="E66" s="21">
        <v>3.2940662398755358E-2</v>
      </c>
      <c r="F66" s="22">
        <v>0.3709826749371013</v>
      </c>
    </row>
    <row r="67" spans="2:6" ht="12.75" thickTop="1" thickBot="1" x14ac:dyDescent="0.25">
      <c r="B67" s="23" t="s">
        <v>114</v>
      </c>
      <c r="C67" s="24" t="s">
        <v>110</v>
      </c>
      <c r="D67" s="72">
        <v>11.655550471636145</v>
      </c>
      <c r="E67" s="72">
        <v>21.748810053812775</v>
      </c>
      <c r="F67" s="26">
        <v>0.86596163834034612</v>
      </c>
    </row>
    <row r="68" spans="2:6" ht="12" customHeight="1" thickTop="1" x14ac:dyDescent="0.2">
      <c r="B68" s="36"/>
      <c r="C68" s="36"/>
      <c r="D68" s="39"/>
      <c r="E68" s="39"/>
      <c r="F68" s="36"/>
    </row>
    <row r="69" spans="2:6" ht="12" thickBot="1" x14ac:dyDescent="0.25"/>
    <row r="70" spans="2:6" ht="12.75" thickTop="1" thickBot="1" x14ac:dyDescent="0.25">
      <c r="B70" s="84" t="s">
        <v>7</v>
      </c>
      <c r="C70" s="85"/>
      <c r="D70" s="4" t="s">
        <v>221</v>
      </c>
      <c r="E70" s="4" t="s">
        <v>227</v>
      </c>
      <c r="F70" s="5" t="s">
        <v>102</v>
      </c>
    </row>
    <row r="71" spans="2:6" ht="12" thickTop="1" x14ac:dyDescent="0.2">
      <c r="B71" s="6" t="s">
        <v>103</v>
      </c>
      <c r="C71" s="7" t="s">
        <v>104</v>
      </c>
      <c r="D71" s="54">
        <v>90.930173999999994</v>
      </c>
      <c r="E71" s="8">
        <v>91.506461000000002</v>
      </c>
      <c r="F71" s="9">
        <v>6.3376872016104114E-3</v>
      </c>
    </row>
    <row r="72" spans="2:6" x14ac:dyDescent="0.2">
      <c r="B72" s="10" t="s">
        <v>105</v>
      </c>
      <c r="C72" s="11" t="s">
        <v>222</v>
      </c>
      <c r="D72" s="58">
        <v>2831.7462193572837</v>
      </c>
      <c r="E72" s="12">
        <v>2599.9199161466863</v>
      </c>
      <c r="F72" s="13">
        <v>-8.1866906584310589E-2</v>
      </c>
    </row>
    <row r="73" spans="2:6" x14ac:dyDescent="0.2">
      <c r="B73" s="10" t="s">
        <v>107</v>
      </c>
      <c r="C73" s="11" t="s">
        <v>104</v>
      </c>
      <c r="D73" s="60">
        <v>212806.41899999999</v>
      </c>
      <c r="E73" s="14">
        <v>242043.807</v>
      </c>
      <c r="F73" s="13">
        <v>0.13738959631664122</v>
      </c>
    </row>
    <row r="74" spans="2:6" ht="11.25" customHeight="1" thickBot="1" x14ac:dyDescent="0.25">
      <c r="B74" s="15" t="s">
        <v>108</v>
      </c>
      <c r="C74" s="11" t="s">
        <v>222</v>
      </c>
      <c r="D74" s="60">
        <v>1.1047368751127757</v>
      </c>
      <c r="E74" s="14">
        <v>0.76223176806998405</v>
      </c>
      <c r="F74" s="13">
        <v>-0.310033198636397</v>
      </c>
    </row>
    <row r="75" spans="2:6" ht="12" thickTop="1" x14ac:dyDescent="0.2">
      <c r="B75" s="27" t="s">
        <v>109</v>
      </c>
      <c r="C75" s="7" t="s">
        <v>110</v>
      </c>
      <c r="D75" s="63">
        <v>492.58627478999995</v>
      </c>
      <c r="E75" s="16">
        <v>422.40294936999999</v>
      </c>
      <c r="F75" s="9">
        <v>-0.14247925492832827</v>
      </c>
    </row>
    <row r="76" spans="2:6" x14ac:dyDescent="0.2">
      <c r="B76" s="17" t="s">
        <v>111</v>
      </c>
      <c r="C76" s="11" t="s">
        <v>110</v>
      </c>
      <c r="D76" s="60">
        <v>150.95534706000001</v>
      </c>
      <c r="E76" s="14">
        <v>147.23889227999999</v>
      </c>
      <c r="F76" s="13">
        <v>-2.4619563681456388E-2</v>
      </c>
    </row>
    <row r="77" spans="2:6" x14ac:dyDescent="0.2">
      <c r="B77" s="18" t="s">
        <v>141</v>
      </c>
      <c r="C77" s="11" t="s">
        <v>110</v>
      </c>
      <c r="D77" s="60">
        <v>0</v>
      </c>
      <c r="E77" s="14">
        <v>0</v>
      </c>
      <c r="F77" s="13">
        <v>0</v>
      </c>
    </row>
    <row r="78" spans="2:6" x14ac:dyDescent="0.2">
      <c r="B78" s="17" t="s">
        <v>142</v>
      </c>
      <c r="C78" s="11" t="s">
        <v>110</v>
      </c>
      <c r="D78" s="60">
        <v>341.63092772999994</v>
      </c>
      <c r="E78" s="14">
        <v>275.16405709000003</v>
      </c>
      <c r="F78" s="13">
        <v>-0.19455753342253151</v>
      </c>
    </row>
    <row r="79" spans="2:6" ht="12" thickBot="1" x14ac:dyDescent="0.25">
      <c r="B79" s="19" t="s">
        <v>112</v>
      </c>
      <c r="C79" s="20" t="s">
        <v>113</v>
      </c>
      <c r="D79" s="68">
        <v>4.7623467336103821E-2</v>
      </c>
      <c r="E79" s="21">
        <v>5.2358013142391462E-2</v>
      </c>
      <c r="F79" s="22">
        <v>9.9416234707848217E-2</v>
      </c>
    </row>
    <row r="80" spans="2:6" ht="12.75" thickTop="1" thickBot="1" x14ac:dyDescent="0.25">
      <c r="B80" s="23" t="s">
        <v>114</v>
      </c>
      <c r="C80" s="24" t="s">
        <v>110</v>
      </c>
      <c r="D80" s="72">
        <v>16.269649327752497</v>
      </c>
      <c r="E80" s="25">
        <v>14.407043317431976</v>
      </c>
      <c r="F80" s="26">
        <v>-0.11448347612159769</v>
      </c>
    </row>
    <row r="81" spans="2:6" ht="12" customHeight="1" thickTop="1" x14ac:dyDescent="0.2">
      <c r="B81" s="36"/>
      <c r="C81" s="36"/>
      <c r="D81" s="36"/>
      <c r="E81" s="39"/>
      <c r="F81" s="36"/>
    </row>
    <row r="83" spans="2:6" ht="12" thickBot="1" x14ac:dyDescent="0.25"/>
    <row r="84" spans="2:6" ht="12.75" thickTop="1" thickBot="1" x14ac:dyDescent="0.25">
      <c r="B84" s="84" t="s">
        <v>5</v>
      </c>
      <c r="C84" s="85"/>
      <c r="D84" s="4" t="s">
        <v>221</v>
      </c>
      <c r="E84" s="4" t="s">
        <v>227</v>
      </c>
      <c r="F84" s="5" t="s">
        <v>102</v>
      </c>
    </row>
    <row r="85" spans="2:6" ht="12" thickTop="1" x14ac:dyDescent="0.2">
      <c r="B85" s="6" t="s">
        <v>103</v>
      </c>
      <c r="C85" s="7" t="s">
        <v>104</v>
      </c>
      <c r="D85" s="54">
        <v>12.313576000000001</v>
      </c>
      <c r="E85" s="8">
        <v>129.49611400000001</v>
      </c>
      <c r="F85" s="9">
        <v>9.5165318344565382</v>
      </c>
    </row>
    <row r="86" spans="2:6" x14ac:dyDescent="0.2">
      <c r="B86" s="10" t="s">
        <v>105</v>
      </c>
      <c r="C86" s="11" t="s">
        <v>222</v>
      </c>
      <c r="D86" s="58">
        <v>2139.079006780808</v>
      </c>
      <c r="E86" s="12">
        <v>1971.746162050855</v>
      </c>
      <c r="F86" s="13">
        <v>-7.8226584525168785E-2</v>
      </c>
    </row>
    <row r="87" spans="2:6" x14ac:dyDescent="0.2">
      <c r="B87" s="10" t="s">
        <v>107</v>
      </c>
      <c r="C87" s="11" t="s">
        <v>104</v>
      </c>
      <c r="D87" s="60">
        <v>2486.0239999999999</v>
      </c>
      <c r="E87" s="14">
        <v>13963.927</v>
      </c>
      <c r="F87" s="13">
        <v>4.616971919820565</v>
      </c>
    </row>
    <row r="88" spans="2:6" ht="12" thickBot="1" x14ac:dyDescent="0.25">
      <c r="B88" s="15" t="s">
        <v>108</v>
      </c>
      <c r="C88" s="11" t="s">
        <v>222</v>
      </c>
      <c r="D88" s="60">
        <v>0.84425639092784299</v>
      </c>
      <c r="E88" s="14">
        <v>0.59529557050821025</v>
      </c>
      <c r="F88" s="13">
        <v>-0.29488769418259692</v>
      </c>
    </row>
    <row r="89" spans="2:6" ht="12" thickTop="1" x14ac:dyDescent="0.2">
      <c r="B89" s="27" t="s">
        <v>109</v>
      </c>
      <c r="C89" s="7" t="s">
        <v>110</v>
      </c>
      <c r="D89" s="63">
        <v>28.438553580000001</v>
      </c>
      <c r="E89" s="16">
        <v>263.64612969000001</v>
      </c>
      <c r="F89" s="9">
        <v>8.2707292214543084</v>
      </c>
    </row>
    <row r="90" spans="2:6" x14ac:dyDescent="0.2">
      <c r="B90" s="17" t="s">
        <v>111</v>
      </c>
      <c r="C90" s="11" t="s">
        <v>110</v>
      </c>
      <c r="D90" s="60">
        <v>459.70178805999996</v>
      </c>
      <c r="E90" s="14">
        <v>597.46869278999998</v>
      </c>
      <c r="F90" s="13">
        <v>0.29968755464579305</v>
      </c>
    </row>
    <row r="91" spans="2:6" x14ac:dyDescent="0.2">
      <c r="B91" s="18" t="s">
        <v>141</v>
      </c>
      <c r="C91" s="11" t="s">
        <v>110</v>
      </c>
      <c r="D91" s="60">
        <v>-370.70834658999996</v>
      </c>
      <c r="E91" s="14">
        <v>-801.97158110999999</v>
      </c>
      <c r="F91" s="13">
        <v>-1.1633491354781207</v>
      </c>
    </row>
    <row r="92" spans="2:6" x14ac:dyDescent="0.2">
      <c r="B92" s="17" t="s">
        <v>142</v>
      </c>
      <c r="C92" s="11" t="s">
        <v>110</v>
      </c>
      <c r="D92" s="60">
        <v>-801.97158106999996</v>
      </c>
      <c r="E92" s="14">
        <v>-1135.79414421</v>
      </c>
      <c r="F92" s="13">
        <v>-0.41625235983376124</v>
      </c>
    </row>
    <row r="93" spans="2:6" ht="12" thickBot="1" x14ac:dyDescent="0.25">
      <c r="B93" s="19" t="s">
        <v>112</v>
      </c>
      <c r="C93" s="20" t="s">
        <v>113</v>
      </c>
      <c r="D93" s="68">
        <v>0</v>
      </c>
      <c r="E93" s="21">
        <v>0</v>
      </c>
      <c r="F93" s="22">
        <v>0</v>
      </c>
    </row>
    <row r="94" spans="2:6" ht="12.75" thickTop="1" thickBot="1" x14ac:dyDescent="0.25">
      <c r="B94" s="23" t="s">
        <v>114</v>
      </c>
      <c r="C94" s="24" t="s">
        <v>110</v>
      </c>
      <c r="D94" s="72">
        <v>0</v>
      </c>
      <c r="E94" s="25">
        <v>0</v>
      </c>
      <c r="F94" s="26">
        <v>0</v>
      </c>
    </row>
    <row r="95" spans="2:6" ht="12" customHeight="1" thickTop="1" x14ac:dyDescent="0.2">
      <c r="B95" s="36"/>
      <c r="C95" s="36"/>
      <c r="D95" s="36"/>
      <c r="E95" s="39"/>
      <c r="F95" s="36"/>
    </row>
    <row r="96" spans="2:6" ht="12" thickBot="1" x14ac:dyDescent="0.25"/>
    <row r="97" spans="2:6" ht="12.75" thickTop="1" thickBot="1" x14ac:dyDescent="0.25">
      <c r="B97" s="84" t="s">
        <v>4</v>
      </c>
      <c r="C97" s="85"/>
      <c r="D97" s="4" t="s">
        <v>221</v>
      </c>
      <c r="E97" s="4" t="s">
        <v>227</v>
      </c>
      <c r="F97" s="5" t="s">
        <v>102</v>
      </c>
    </row>
    <row r="98" spans="2:6" ht="12" thickTop="1" x14ac:dyDescent="0.2">
      <c r="B98" s="6" t="s">
        <v>103</v>
      </c>
      <c r="C98" s="7" t="s">
        <v>104</v>
      </c>
      <c r="D98" s="54">
        <v>783.40329199999985</v>
      </c>
      <c r="E98" s="8">
        <v>846.402828</v>
      </c>
      <c r="F98" s="9">
        <v>8.0417757550092298E-2</v>
      </c>
    </row>
    <row r="99" spans="2:6" x14ac:dyDescent="0.2">
      <c r="B99" s="10" t="s">
        <v>105</v>
      </c>
      <c r="C99" s="11" t="s">
        <v>222</v>
      </c>
      <c r="D99" s="58">
        <v>2268.0942380696561</v>
      </c>
      <c r="E99" s="12">
        <v>2170.9789565117094</v>
      </c>
      <c r="F99" s="13">
        <v>-4.2818009908001074E-2</v>
      </c>
    </row>
    <row r="100" spans="2:6" x14ac:dyDescent="0.2">
      <c r="B100" s="10" t="s">
        <v>107</v>
      </c>
      <c r="C100" s="11" t="s">
        <v>104</v>
      </c>
      <c r="D100" s="60">
        <v>73740.447</v>
      </c>
      <c r="E100" s="14">
        <v>75442.53</v>
      </c>
      <c r="F100" s="13">
        <v>2.3082081398286054E-2</v>
      </c>
    </row>
    <row r="101" spans="2:6" ht="12" thickBot="1" x14ac:dyDescent="0.25">
      <c r="B101" s="15" t="s">
        <v>108</v>
      </c>
      <c r="C101" s="11" t="s">
        <v>222</v>
      </c>
      <c r="D101" s="60">
        <v>1.3747988641837228</v>
      </c>
      <c r="E101" s="14">
        <v>1.0868008142091736</v>
      </c>
      <c r="F101" s="13">
        <v>-0.20948377066455171</v>
      </c>
    </row>
    <row r="102" spans="2:6" ht="12" thickTop="1" x14ac:dyDescent="0.2">
      <c r="B102" s="27" t="s">
        <v>109</v>
      </c>
      <c r="C102" s="7" t="s">
        <v>110</v>
      </c>
      <c r="D102" s="63">
        <v>1878.2107754600001</v>
      </c>
      <c r="E102" s="16">
        <v>1919.5137313499999</v>
      </c>
      <c r="F102" s="9">
        <v>2.1990586162984885E-2</v>
      </c>
    </row>
    <row r="103" spans="2:6" x14ac:dyDescent="0.2">
      <c r="B103" s="17" t="s">
        <v>111</v>
      </c>
      <c r="C103" s="11" t="s">
        <v>110</v>
      </c>
      <c r="D103" s="60">
        <v>890.70054977999996</v>
      </c>
      <c r="E103" s="14">
        <v>1056.4677039599999</v>
      </c>
      <c r="F103" s="13">
        <v>0.18610873679256609</v>
      </c>
    </row>
    <row r="104" spans="2:6" x14ac:dyDescent="0.2">
      <c r="B104" s="18" t="s">
        <v>141</v>
      </c>
      <c r="C104" s="11" t="s">
        <v>110</v>
      </c>
      <c r="D104" s="60">
        <v>0</v>
      </c>
      <c r="E104" s="14">
        <v>0</v>
      </c>
      <c r="F104" s="13">
        <v>0</v>
      </c>
    </row>
    <row r="105" spans="2:6" x14ac:dyDescent="0.2">
      <c r="B105" s="17" t="s">
        <v>142</v>
      </c>
      <c r="C105" s="11" t="s">
        <v>110</v>
      </c>
      <c r="D105" s="60">
        <v>987.51022568000019</v>
      </c>
      <c r="E105" s="14">
        <v>863.04602739000006</v>
      </c>
      <c r="F105" s="13">
        <v>-0.12603838932836772</v>
      </c>
    </row>
    <row r="106" spans="2:6" ht="12" thickBot="1" x14ac:dyDescent="0.25">
      <c r="B106" s="19" t="s">
        <v>112</v>
      </c>
      <c r="C106" s="20" t="s">
        <v>113</v>
      </c>
      <c r="D106" s="68">
        <v>4.879766566786406E-2</v>
      </c>
      <c r="E106" s="21">
        <v>5.6913169468634492E-2</v>
      </c>
      <c r="F106" s="22">
        <v>0.16630926274235566</v>
      </c>
    </row>
    <row r="107" spans="2:6" ht="12.75" thickTop="1" thickBot="1" x14ac:dyDescent="0.25">
      <c r="B107" s="23" t="s">
        <v>114</v>
      </c>
      <c r="C107" s="24" t="s">
        <v>110</v>
      </c>
      <c r="D107" s="72">
        <v>48.188193836329631</v>
      </c>
      <c r="E107" s="25">
        <v>49.11868481607884</v>
      </c>
      <c r="F107" s="26">
        <v>1.9309521807553222E-2</v>
      </c>
    </row>
    <row r="108" spans="2:6" ht="12" customHeight="1" thickTop="1" x14ac:dyDescent="0.2">
      <c r="B108" s="36"/>
      <c r="C108" s="36"/>
      <c r="D108" s="36"/>
      <c r="E108" s="39"/>
      <c r="F108" s="36"/>
    </row>
    <row r="109" spans="2:6" ht="12" thickBot="1" x14ac:dyDescent="0.25"/>
    <row r="110" spans="2:6" ht="12.75" thickTop="1" thickBot="1" x14ac:dyDescent="0.25">
      <c r="B110" s="84" t="s">
        <v>3</v>
      </c>
      <c r="C110" s="85"/>
      <c r="D110" s="4" t="s">
        <v>221</v>
      </c>
      <c r="E110" s="4" t="s">
        <v>227</v>
      </c>
      <c r="F110" s="5" t="s">
        <v>102</v>
      </c>
    </row>
    <row r="111" spans="2:6" ht="12" thickTop="1" x14ac:dyDescent="0.2">
      <c r="B111" s="6" t="s">
        <v>103</v>
      </c>
      <c r="C111" s="7" t="s">
        <v>104</v>
      </c>
      <c r="D111" s="54">
        <v>1274.5599639999998</v>
      </c>
      <c r="E111" s="8">
        <v>895.68492500000002</v>
      </c>
      <c r="F111" s="9">
        <v>-0.2972594853920893</v>
      </c>
    </row>
    <row r="112" spans="2:6" x14ac:dyDescent="0.2">
      <c r="B112" s="10" t="s">
        <v>105</v>
      </c>
      <c r="C112" s="11" t="s">
        <v>222</v>
      </c>
      <c r="D112" s="58">
        <v>2196.5518454963803</v>
      </c>
      <c r="E112" s="12">
        <v>2158.2112424634142</v>
      </c>
      <c r="F112" s="13">
        <v>-1.7454904655028448E-2</v>
      </c>
    </row>
    <row r="113" spans="2:6" x14ac:dyDescent="0.2">
      <c r="B113" s="10" t="s">
        <v>107</v>
      </c>
      <c r="C113" s="11" t="s">
        <v>104</v>
      </c>
      <c r="D113" s="60">
        <v>144301.93400000001</v>
      </c>
      <c r="E113" s="14">
        <v>98023.967000000004</v>
      </c>
      <c r="F113" s="13">
        <v>-0.32070233376082125</v>
      </c>
    </row>
    <row r="114" spans="2:6" ht="12" thickBot="1" x14ac:dyDescent="0.25">
      <c r="B114" s="15" t="s">
        <v>108</v>
      </c>
      <c r="C114" s="11" t="s">
        <v>222</v>
      </c>
      <c r="D114" s="60">
        <v>1.274800845773834</v>
      </c>
      <c r="E114" s="14">
        <v>0.93230937766475008</v>
      </c>
      <c r="F114" s="13">
        <v>-0.26866272425571192</v>
      </c>
    </row>
    <row r="115" spans="2:6" ht="12" thickTop="1" x14ac:dyDescent="0.2">
      <c r="B115" s="27" t="s">
        <v>109</v>
      </c>
      <c r="C115" s="7" t="s">
        <v>110</v>
      </c>
      <c r="D115" s="63">
        <v>2983.59326865</v>
      </c>
      <c r="E115" s="16">
        <v>2024.46593852</v>
      </c>
      <c r="F115" s="9">
        <v>-0.32146718529231055</v>
      </c>
    </row>
    <row r="116" spans="2:6" x14ac:dyDescent="0.2">
      <c r="B116" s="17" t="s">
        <v>111</v>
      </c>
      <c r="C116" s="11" t="s">
        <v>110</v>
      </c>
      <c r="D116" s="60">
        <v>1658.1715977299998</v>
      </c>
      <c r="E116" s="14">
        <v>1457.8648121400001</v>
      </c>
      <c r="F116" s="13">
        <v>-0.12079979289490618</v>
      </c>
    </row>
    <row r="117" spans="2:6" x14ac:dyDescent="0.2">
      <c r="B117" s="18" t="s">
        <v>141</v>
      </c>
      <c r="C117" s="11" t="s">
        <v>110</v>
      </c>
      <c r="D117" s="60">
        <v>0</v>
      </c>
      <c r="E117" s="14">
        <v>0</v>
      </c>
      <c r="F117" s="13">
        <v>0</v>
      </c>
    </row>
    <row r="118" spans="2:6" x14ac:dyDescent="0.2">
      <c r="B118" s="17" t="s">
        <v>142</v>
      </c>
      <c r="C118" s="11" t="s">
        <v>110</v>
      </c>
      <c r="D118" s="60">
        <v>1325.4216709200002</v>
      </c>
      <c r="E118" s="14">
        <v>566.60112637999987</v>
      </c>
      <c r="F118" s="13">
        <v>-0.57251255293969106</v>
      </c>
    </row>
    <row r="119" spans="2:6" ht="12" thickBot="1" x14ac:dyDescent="0.25">
      <c r="B119" s="19" t="s">
        <v>112</v>
      </c>
      <c r="C119" s="20" t="s">
        <v>113</v>
      </c>
      <c r="D119" s="68">
        <v>0.11387658612246157</v>
      </c>
      <c r="E119" s="21">
        <v>6.6560960015252607E-2</v>
      </c>
      <c r="F119" s="22">
        <v>-0.4154991620167317</v>
      </c>
    </row>
    <row r="120" spans="2:6" ht="12.75" thickTop="1" thickBot="1" x14ac:dyDescent="0.25">
      <c r="B120" s="23" t="s">
        <v>114</v>
      </c>
      <c r="C120" s="24" t="s">
        <v>110</v>
      </c>
      <c r="D120" s="72">
        <v>150.93449505709833</v>
      </c>
      <c r="E120" s="25">
        <v>37.713514917576262</v>
      </c>
      <c r="F120" s="26">
        <v>-0.75013322896592138</v>
      </c>
    </row>
    <row r="121" spans="2:6" ht="12" customHeight="1" thickTop="1" x14ac:dyDescent="0.2">
      <c r="B121" s="36"/>
      <c r="C121" s="36"/>
      <c r="D121" s="36"/>
      <c r="E121" s="73"/>
      <c r="F121" s="36"/>
    </row>
    <row r="122" spans="2:6" ht="12" thickBot="1" x14ac:dyDescent="0.25">
      <c r="B122" s="28"/>
      <c r="C122" s="28"/>
      <c r="D122" s="28"/>
      <c r="E122" s="28"/>
      <c r="F122" s="28"/>
    </row>
    <row r="123" spans="2:6" ht="12.75" thickTop="1" thickBot="1" x14ac:dyDescent="0.25">
      <c r="B123" s="84" t="s">
        <v>120</v>
      </c>
      <c r="C123" s="85"/>
      <c r="D123" s="4" t="s">
        <v>221</v>
      </c>
      <c r="E123" s="4" t="s">
        <v>227</v>
      </c>
      <c r="F123" s="5" t="s">
        <v>102</v>
      </c>
    </row>
    <row r="124" spans="2:6" ht="12" thickTop="1" x14ac:dyDescent="0.2">
      <c r="B124" s="6" t="s">
        <v>103</v>
      </c>
      <c r="C124" s="7" t="s">
        <v>104</v>
      </c>
      <c r="D124" s="54">
        <v>35.662744000000004</v>
      </c>
      <c r="E124" s="8">
        <v>34.085888999999995</v>
      </c>
      <c r="F124" s="9">
        <v>-4.4215750756588131E-2</v>
      </c>
    </row>
    <row r="125" spans="2:6" x14ac:dyDescent="0.2">
      <c r="B125" s="10" t="s">
        <v>105</v>
      </c>
      <c r="C125" s="11" t="s">
        <v>222</v>
      </c>
      <c r="D125" s="58">
        <v>3262.4467514333719</v>
      </c>
      <c r="E125" s="12">
        <v>2879.1206710201982</v>
      </c>
      <c r="F125" s="13">
        <v>-0.11749650174206139</v>
      </c>
    </row>
    <row r="126" spans="2:6" x14ac:dyDescent="0.2">
      <c r="B126" s="10" t="s">
        <v>107</v>
      </c>
      <c r="C126" s="11" t="s">
        <v>104</v>
      </c>
      <c r="D126" s="60">
        <v>362390.70500000002</v>
      </c>
      <c r="E126" s="14">
        <v>347172.864</v>
      </c>
      <c r="F126" s="13">
        <v>-4.1992912042266684E-2</v>
      </c>
    </row>
    <row r="127" spans="2:6" ht="12" thickBot="1" x14ac:dyDescent="0.25">
      <c r="B127" s="15" t="s">
        <v>108</v>
      </c>
      <c r="C127" s="11" t="s">
        <v>222</v>
      </c>
      <c r="D127" s="60">
        <v>0.65861891835774322</v>
      </c>
      <c r="E127" s="14">
        <v>0.49588562169421169</v>
      </c>
      <c r="F127" s="13">
        <v>-0.2470826332612866</v>
      </c>
    </row>
    <row r="128" spans="2:6" ht="12" thickTop="1" x14ac:dyDescent="0.2">
      <c r="B128" s="27" t="s">
        <v>109</v>
      </c>
      <c r="C128" s="7" t="s">
        <v>110</v>
      </c>
      <c r="D128" s="63">
        <v>355.02517748000002</v>
      </c>
      <c r="E128" s="16">
        <v>270.29541911000001</v>
      </c>
      <c r="F128" s="9">
        <v>-0.23865844944130243</v>
      </c>
    </row>
    <row r="129" spans="2:6" x14ac:dyDescent="0.2">
      <c r="B129" s="17" t="s">
        <v>111</v>
      </c>
      <c r="C129" s="11" t="s">
        <v>110</v>
      </c>
      <c r="D129" s="60">
        <v>156.33852401000001</v>
      </c>
      <c r="E129" s="14">
        <v>144.02800865</v>
      </c>
      <c r="F129" s="13">
        <v>-7.8742686346537222E-2</v>
      </c>
    </row>
    <row r="130" spans="2:6" x14ac:dyDescent="0.2">
      <c r="B130" s="18" t="s">
        <v>141</v>
      </c>
      <c r="C130" s="11" t="s">
        <v>110</v>
      </c>
      <c r="D130" s="60">
        <v>0</v>
      </c>
      <c r="E130" s="14">
        <v>0</v>
      </c>
      <c r="F130" s="13">
        <v>0</v>
      </c>
    </row>
    <row r="131" spans="2:6" x14ac:dyDescent="0.2">
      <c r="B131" s="17" t="s">
        <v>142</v>
      </c>
      <c r="C131" s="11" t="s">
        <v>110</v>
      </c>
      <c r="D131" s="60">
        <v>198.68665347000001</v>
      </c>
      <c r="E131" s="14">
        <v>126.26741046000001</v>
      </c>
      <c r="F131" s="13">
        <v>-0.36448972160545595</v>
      </c>
    </row>
    <row r="132" spans="2:6" ht="12" thickBot="1" x14ac:dyDescent="0.25">
      <c r="B132" s="19" t="s">
        <v>112</v>
      </c>
      <c r="C132" s="20" t="s">
        <v>113</v>
      </c>
      <c r="D132" s="68">
        <v>0</v>
      </c>
      <c r="E132" s="21">
        <v>0</v>
      </c>
      <c r="F132" s="22">
        <v>0</v>
      </c>
    </row>
    <row r="133" spans="2:6" ht="12.75" thickTop="1" thickBot="1" x14ac:dyDescent="0.25">
      <c r="B133" s="23" t="s">
        <v>114</v>
      </c>
      <c r="C133" s="24" t="s">
        <v>110</v>
      </c>
      <c r="D133" s="72">
        <v>0</v>
      </c>
      <c r="E133" s="25">
        <v>0</v>
      </c>
      <c r="F133" s="26">
        <v>0</v>
      </c>
    </row>
    <row r="134" spans="2:6" ht="12" customHeight="1" thickTop="1" x14ac:dyDescent="0.2">
      <c r="B134" s="36"/>
      <c r="C134" s="36"/>
      <c r="D134" s="36"/>
      <c r="E134" s="39"/>
      <c r="F134" s="36"/>
    </row>
    <row r="135" spans="2:6" x14ac:dyDescent="0.2">
      <c r="B135" s="28"/>
      <c r="C135" s="28"/>
      <c r="D135" s="28"/>
      <c r="E135" s="28"/>
      <c r="F135" s="28"/>
    </row>
    <row r="136" spans="2:6" ht="12" thickBot="1" x14ac:dyDescent="0.25"/>
    <row r="137" spans="2:6" ht="12.75" thickTop="1" thickBot="1" x14ac:dyDescent="0.25">
      <c r="B137" s="84" t="s">
        <v>1</v>
      </c>
      <c r="C137" s="85"/>
      <c r="D137" s="4" t="s">
        <v>221</v>
      </c>
      <c r="E137" s="4" t="s">
        <v>227</v>
      </c>
      <c r="F137" s="5" t="s">
        <v>102</v>
      </c>
    </row>
    <row r="138" spans="2:6" ht="12" thickTop="1" x14ac:dyDescent="0.2">
      <c r="B138" s="6" t="s">
        <v>103</v>
      </c>
      <c r="C138" s="7" t="s">
        <v>104</v>
      </c>
      <c r="D138" s="54">
        <v>55.191793000000004</v>
      </c>
      <c r="E138" s="8">
        <v>55.534022999999998</v>
      </c>
      <c r="F138" s="9">
        <v>6.2007407514373296E-3</v>
      </c>
    </row>
    <row r="139" spans="2:6" x14ac:dyDescent="0.2">
      <c r="B139" s="10" t="s">
        <v>105</v>
      </c>
      <c r="C139" s="11" t="s">
        <v>222</v>
      </c>
      <c r="D139" s="58">
        <v>2829.2949131042001</v>
      </c>
      <c r="E139" s="12">
        <v>2601.4474244014341</v>
      </c>
      <c r="F139" s="13">
        <v>-8.0531544324865006E-2</v>
      </c>
    </row>
    <row r="140" spans="2:6" x14ac:dyDescent="0.2">
      <c r="B140" s="10" t="s">
        <v>107</v>
      </c>
      <c r="C140" s="11" t="s">
        <v>104</v>
      </c>
      <c r="D140" s="60">
        <v>259319.77900000001</v>
      </c>
      <c r="E140" s="14">
        <v>275318.78899999999</v>
      </c>
      <c r="F140" s="13">
        <v>6.1696065227635336E-2</v>
      </c>
    </row>
    <row r="141" spans="2:6" ht="12" thickBot="1" x14ac:dyDescent="0.25">
      <c r="B141" s="15" t="s">
        <v>108</v>
      </c>
      <c r="C141" s="11" t="s">
        <v>222</v>
      </c>
      <c r="D141" s="60">
        <v>1.0261643162591156</v>
      </c>
      <c r="E141" s="14">
        <v>0.75205711859352975</v>
      </c>
      <c r="F141" s="13">
        <v>-0.26711823177095489</v>
      </c>
    </row>
    <row r="142" spans="2:6" ht="12" thickTop="1" x14ac:dyDescent="0.2">
      <c r="B142" s="27" t="s">
        <v>109</v>
      </c>
      <c r="C142" s="7" t="s">
        <v>110</v>
      </c>
      <c r="D142" s="63">
        <v>422.25856290999997</v>
      </c>
      <c r="E142" s="16">
        <v>351.52429627999999</v>
      </c>
      <c r="F142" s="9">
        <v>-0.16751410828127186</v>
      </c>
    </row>
    <row r="143" spans="2:6" x14ac:dyDescent="0.2">
      <c r="B143" s="17" t="s">
        <v>111</v>
      </c>
      <c r="C143" s="11" t="s">
        <v>110</v>
      </c>
      <c r="D143" s="60">
        <v>120.74712457000003</v>
      </c>
      <c r="E143" s="14">
        <v>123.19150972</v>
      </c>
      <c r="F143" s="13">
        <v>2.0243837347720065E-2</v>
      </c>
    </row>
    <row r="144" spans="2:6" x14ac:dyDescent="0.2">
      <c r="B144" s="18" t="s">
        <v>141</v>
      </c>
      <c r="C144" s="11" t="s">
        <v>110</v>
      </c>
      <c r="D144" s="60">
        <v>0</v>
      </c>
      <c r="E144" s="14">
        <v>0</v>
      </c>
      <c r="F144" s="13">
        <v>0</v>
      </c>
    </row>
    <row r="145" spans="2:6" x14ac:dyDescent="0.2">
      <c r="B145" s="17" t="s">
        <v>142</v>
      </c>
      <c r="C145" s="11" t="s">
        <v>110</v>
      </c>
      <c r="D145" s="60">
        <v>301.51143833999993</v>
      </c>
      <c r="E145" s="14">
        <v>228.33278655999999</v>
      </c>
      <c r="F145" s="13">
        <v>-0.24270605514302213</v>
      </c>
    </row>
    <row r="146" spans="2:6" ht="12" thickBot="1" x14ac:dyDescent="0.25">
      <c r="B146" s="19" t="s">
        <v>112</v>
      </c>
      <c r="C146" s="20" t="s">
        <v>113</v>
      </c>
      <c r="D146" s="68">
        <v>5.1062356304977956E-2</v>
      </c>
      <c r="E146" s="21">
        <v>5.3250747891418607E-2</v>
      </c>
      <c r="F146" s="22">
        <v>4.285723857649925E-2</v>
      </c>
    </row>
    <row r="147" spans="2:6" ht="12.75" thickTop="1" thickBot="1" x14ac:dyDescent="0.25">
      <c r="B147" s="23" t="s">
        <v>114</v>
      </c>
      <c r="C147" s="24" t="s">
        <v>110</v>
      </c>
      <c r="D147" s="72">
        <v>15.395884494543468</v>
      </c>
      <c r="E147" s="25">
        <v>12.158891652451654</v>
      </c>
      <c r="F147" s="26">
        <v>-0.21025052787574838</v>
      </c>
    </row>
    <row r="148" spans="2:6" ht="12" customHeight="1" thickTop="1" x14ac:dyDescent="0.2">
      <c r="B148" s="36"/>
      <c r="C148" s="36"/>
      <c r="D148" s="36"/>
      <c r="E148" s="39"/>
      <c r="F148" s="36"/>
    </row>
    <row r="149" spans="2:6" ht="12" thickBot="1" x14ac:dyDescent="0.25"/>
    <row r="150" spans="2:6" ht="12.75" thickTop="1" thickBot="1" x14ac:dyDescent="0.25">
      <c r="B150" s="84" t="s">
        <v>0</v>
      </c>
      <c r="C150" s="85"/>
      <c r="D150" s="4" t="s">
        <v>221</v>
      </c>
      <c r="E150" s="4" t="s">
        <v>227</v>
      </c>
      <c r="F150" s="5" t="s">
        <v>102</v>
      </c>
    </row>
    <row r="151" spans="2:6" ht="12" thickTop="1" x14ac:dyDescent="0.2">
      <c r="B151" s="6" t="s">
        <v>103</v>
      </c>
      <c r="C151" s="7" t="s">
        <v>104</v>
      </c>
      <c r="D151" s="8">
        <v>1791.6041600000001</v>
      </c>
      <c r="E151" s="8">
        <v>1537.6530659999999</v>
      </c>
      <c r="F151" s="9">
        <v>-0.14174509061197996</v>
      </c>
    </row>
    <row r="152" spans="2:6" x14ac:dyDescent="0.2">
      <c r="B152" s="10" t="s">
        <v>105</v>
      </c>
      <c r="C152" s="11" t="s">
        <v>222</v>
      </c>
      <c r="D152" s="12">
        <v>2257.5280645474722</v>
      </c>
      <c r="E152" s="12">
        <v>2165.0741321189548</v>
      </c>
      <c r="F152" s="13">
        <v>-4.0953613769160416E-2</v>
      </c>
    </row>
    <row r="153" spans="2:6" x14ac:dyDescent="0.2">
      <c r="B153" s="10" t="s">
        <v>107</v>
      </c>
      <c r="C153" s="11" t="s">
        <v>104</v>
      </c>
      <c r="D153" s="14">
        <v>252365.23499999999</v>
      </c>
      <c r="E153" s="14">
        <v>268378.11099999998</v>
      </c>
      <c r="F153" s="13">
        <v>6.3451196041324751E-2</v>
      </c>
    </row>
    <row r="154" spans="2:6" ht="12" thickBot="1" x14ac:dyDescent="0.25">
      <c r="B154" s="15" t="s">
        <v>108</v>
      </c>
      <c r="C154" s="11" t="s">
        <v>222</v>
      </c>
      <c r="D154" s="14">
        <v>0.85227918259026436</v>
      </c>
      <c r="E154" s="14">
        <v>0.63500634010349677</v>
      </c>
      <c r="F154" s="13">
        <v>-0.25493153760535076</v>
      </c>
    </row>
    <row r="155" spans="2:6" ht="12" thickTop="1" x14ac:dyDescent="0.2">
      <c r="B155" s="27" t="s">
        <v>109</v>
      </c>
      <c r="C155" s="7" t="s">
        <v>110</v>
      </c>
      <c r="D155" s="16">
        <v>4259.6823079799997</v>
      </c>
      <c r="E155" s="16">
        <v>3499.5546794000006</v>
      </c>
      <c r="F155" s="9">
        <v>-0.17844702342143964</v>
      </c>
    </row>
    <row r="156" spans="2:6" x14ac:dyDescent="0.2">
      <c r="B156" s="17" t="s">
        <v>111</v>
      </c>
      <c r="C156" s="11" t="s">
        <v>110</v>
      </c>
      <c r="D156" s="14">
        <v>2543.7563244899998</v>
      </c>
      <c r="E156" s="14">
        <v>2446.9583851299994</v>
      </c>
      <c r="F156" s="13">
        <v>-3.8053149363434978E-2</v>
      </c>
    </row>
    <row r="157" spans="2:6" x14ac:dyDescent="0.2">
      <c r="B157" s="18" t="s">
        <v>141</v>
      </c>
      <c r="C157" s="11" t="s">
        <v>110</v>
      </c>
      <c r="D157" s="14">
        <v>0</v>
      </c>
      <c r="E157" s="14">
        <v>0</v>
      </c>
      <c r="F157" s="13">
        <v>0</v>
      </c>
    </row>
    <row r="158" spans="2:6" x14ac:dyDescent="0.2">
      <c r="B158" s="17" t="s">
        <v>142</v>
      </c>
      <c r="C158" s="11" t="s">
        <v>110</v>
      </c>
      <c r="D158" s="14">
        <v>1715.9259834899999</v>
      </c>
      <c r="E158" s="14">
        <v>1052.5962942700012</v>
      </c>
      <c r="F158" s="13">
        <v>-0.38657243704117178</v>
      </c>
    </row>
    <row r="159" spans="2:6" ht="12" thickBot="1" x14ac:dyDescent="0.25">
      <c r="B159" s="19" t="s">
        <v>112</v>
      </c>
      <c r="C159" s="20" t="s">
        <v>113</v>
      </c>
      <c r="D159" s="21">
        <v>0.17581525052152902</v>
      </c>
      <c r="E159" s="21">
        <v>0.15316980012198289</v>
      </c>
      <c r="F159" s="22">
        <v>-0.12880253750668311</v>
      </c>
    </row>
    <row r="160" spans="2:6" ht="12.75" thickTop="1" thickBot="1" x14ac:dyDescent="0.25">
      <c r="B160" s="23" t="s">
        <v>114</v>
      </c>
      <c r="C160" s="24" t="s">
        <v>110</v>
      </c>
      <c r="D160" s="25">
        <v>301.68595666369538</v>
      </c>
      <c r="E160" s="25">
        <v>161.22596400247596</v>
      </c>
      <c r="F160" s="26">
        <v>-0.46558346372680942</v>
      </c>
    </row>
    <row r="161" spans="2:6" ht="12" customHeight="1" thickTop="1" x14ac:dyDescent="0.2">
      <c r="B161" s="36"/>
      <c r="C161" s="36"/>
      <c r="D161" s="36"/>
      <c r="E161" s="39"/>
      <c r="F161" s="36"/>
    </row>
    <row r="162" spans="2:6" ht="12" thickBot="1" x14ac:dyDescent="0.25"/>
    <row r="163" spans="2:6" ht="12.75" thickTop="1" thickBot="1" x14ac:dyDescent="0.25">
      <c r="B163" s="84" t="s">
        <v>121</v>
      </c>
      <c r="C163" s="85"/>
      <c r="D163" s="4" t="s">
        <v>221</v>
      </c>
      <c r="E163" s="4" t="s">
        <v>227</v>
      </c>
      <c r="F163" s="5" t="s">
        <v>102</v>
      </c>
    </row>
    <row r="164" spans="2:6" ht="12" thickTop="1" x14ac:dyDescent="0.2">
      <c r="B164" s="6" t="s">
        <v>103</v>
      </c>
      <c r="C164" s="7" t="s">
        <v>104</v>
      </c>
      <c r="D164" s="8">
        <v>2386.8068429999998</v>
      </c>
      <c r="E164" s="8">
        <v>2542.7212060000002</v>
      </c>
      <c r="F164" s="9">
        <v>6.5323410420606173E-2</v>
      </c>
    </row>
    <row r="165" spans="2:6" x14ac:dyDescent="0.2">
      <c r="B165" s="10" t="s">
        <v>105</v>
      </c>
      <c r="C165" s="11" t="s">
        <v>222</v>
      </c>
      <c r="D165" s="12">
        <v>2376.9186034883514</v>
      </c>
      <c r="E165" s="12">
        <v>2246.7136652141485</v>
      </c>
      <c r="F165" s="13">
        <v>-5.4778879715575865E-2</v>
      </c>
    </row>
    <row r="166" spans="2:6" x14ac:dyDescent="0.2">
      <c r="B166" s="10" t="s">
        <v>107</v>
      </c>
      <c r="C166" s="11" t="s">
        <v>104</v>
      </c>
      <c r="D166" s="14">
        <v>435841.95500000002</v>
      </c>
      <c r="E166" s="14">
        <v>448840.62699999998</v>
      </c>
      <c r="F166" s="13">
        <v>2.9824278848969373E-2</v>
      </c>
    </row>
    <row r="167" spans="2:6" ht="12" thickBot="1" x14ac:dyDescent="0.25">
      <c r="B167" s="15" t="s">
        <v>108</v>
      </c>
      <c r="C167" s="11" t="s">
        <v>222</v>
      </c>
      <c r="D167" s="14">
        <v>0.917329143565355</v>
      </c>
      <c r="E167" s="14">
        <v>0.75173172126862753</v>
      </c>
      <c r="F167" s="13">
        <v>-0.18052127031863946</v>
      </c>
    </row>
    <row r="168" spans="2:6" ht="12" thickTop="1" x14ac:dyDescent="0.2">
      <c r="B168" s="27" t="s">
        <v>109</v>
      </c>
      <c r="C168" s="7" t="s">
        <v>110</v>
      </c>
      <c r="D168" s="16">
        <v>6073.0561153799999</v>
      </c>
      <c r="E168" s="16">
        <v>6050.1742174600004</v>
      </c>
      <c r="F168" s="9">
        <v>-3.7677731747037908E-3</v>
      </c>
    </row>
    <row r="169" spans="2:6" x14ac:dyDescent="0.2">
      <c r="B169" s="17" t="s">
        <v>111</v>
      </c>
      <c r="C169" s="11" t="s">
        <v>110</v>
      </c>
      <c r="D169" s="14">
        <v>2253.5984184200001</v>
      </c>
      <c r="E169" s="14">
        <v>2142.1725759200003</v>
      </c>
      <c r="F169" s="13">
        <v>-4.9443521786867679E-2</v>
      </c>
    </row>
    <row r="170" spans="2:6" x14ac:dyDescent="0.2">
      <c r="B170" s="18" t="s">
        <v>141</v>
      </c>
      <c r="C170" s="11" t="s">
        <v>110</v>
      </c>
      <c r="D170" s="14">
        <v>0</v>
      </c>
      <c r="E170" s="14">
        <v>0</v>
      </c>
      <c r="F170" s="13">
        <v>0</v>
      </c>
    </row>
    <row r="171" spans="2:6" x14ac:dyDescent="0.2">
      <c r="B171" s="17" t="s">
        <v>142</v>
      </c>
      <c r="C171" s="11" t="s">
        <v>110</v>
      </c>
      <c r="D171" s="14">
        <v>3819.4576969599998</v>
      </c>
      <c r="E171" s="14">
        <v>3908.00164154</v>
      </c>
      <c r="F171" s="13">
        <v>2.3182334144052581E-2</v>
      </c>
    </row>
    <row r="172" spans="2:6" ht="12" thickBot="1" x14ac:dyDescent="0.25">
      <c r="B172" s="19" t="s">
        <v>112</v>
      </c>
      <c r="C172" s="20" t="s">
        <v>113</v>
      </c>
      <c r="D172" s="21">
        <v>0.23720249866716578</v>
      </c>
      <c r="E172" s="21">
        <v>0.24582387395364982</v>
      </c>
      <c r="F172" s="22">
        <v>3.6346055943454698E-2</v>
      </c>
    </row>
    <row r="173" spans="2:6" ht="12.75" thickTop="1" thickBot="1" x14ac:dyDescent="0.25">
      <c r="B173" s="23" t="s">
        <v>114</v>
      </c>
      <c r="C173" s="24" t="s">
        <v>110</v>
      </c>
      <c r="D173" s="25">
        <v>905.98490927245041</v>
      </c>
      <c r="E173" s="25">
        <v>960.68010294058558</v>
      </c>
      <c r="F173" s="26">
        <v>6.0370976501206909E-2</v>
      </c>
    </row>
    <row r="174" spans="2:6" ht="12" customHeight="1" thickTop="1" x14ac:dyDescent="0.2">
      <c r="B174" s="36"/>
      <c r="C174" s="36"/>
      <c r="D174" s="36"/>
      <c r="E174" s="39"/>
      <c r="F174" s="36"/>
    </row>
    <row r="176" spans="2:6" ht="12" thickBot="1" x14ac:dyDescent="0.25"/>
    <row r="177" spans="2:6" ht="12.75" thickTop="1" thickBot="1" x14ac:dyDescent="0.25">
      <c r="B177" s="84" t="s">
        <v>153</v>
      </c>
      <c r="C177" s="85"/>
      <c r="D177" s="4" t="s">
        <v>221</v>
      </c>
      <c r="E177" s="4" t="s">
        <v>227</v>
      </c>
      <c r="F177" s="5" t="s">
        <v>102</v>
      </c>
    </row>
    <row r="178" spans="2:6" ht="12" thickTop="1" x14ac:dyDescent="0.2">
      <c r="B178" s="6" t="s">
        <v>103</v>
      </c>
      <c r="C178" s="7" t="s">
        <v>104</v>
      </c>
      <c r="D178" s="8">
        <v>823.3192150000001</v>
      </c>
      <c r="E178" s="8">
        <v>778.10009300000002</v>
      </c>
      <c r="F178" s="9">
        <v>-5.4922952332650321E-2</v>
      </c>
    </row>
    <row r="179" spans="2:6" x14ac:dyDescent="0.2">
      <c r="B179" s="10" t="s">
        <v>105</v>
      </c>
      <c r="C179" s="11" t="s">
        <v>222</v>
      </c>
      <c r="D179" s="12">
        <v>2305.9444053908055</v>
      </c>
      <c r="E179" s="12">
        <v>2196.4084784269521</v>
      </c>
      <c r="F179" s="13">
        <v>-4.750154717857976E-2</v>
      </c>
    </row>
    <row r="180" spans="2:6" x14ac:dyDescent="0.2">
      <c r="B180" s="10" t="s">
        <v>107</v>
      </c>
      <c r="C180" s="11" t="s">
        <v>104</v>
      </c>
      <c r="D180" s="14">
        <v>61063.124000000003</v>
      </c>
      <c r="E180" s="14">
        <v>58869.277999999998</v>
      </c>
      <c r="F180" s="13">
        <v>-3.5927510030440056E-2</v>
      </c>
    </row>
    <row r="181" spans="2:6" ht="12" thickBot="1" x14ac:dyDescent="0.25">
      <c r="B181" s="15" t="s">
        <v>108</v>
      </c>
      <c r="C181" s="11" t="s">
        <v>222</v>
      </c>
      <c r="D181" s="14">
        <v>0.98319671410850196</v>
      </c>
      <c r="E181" s="14">
        <v>0.80559421554312249</v>
      </c>
      <c r="F181" s="13">
        <v>-0.1806378072839856</v>
      </c>
    </row>
    <row r="182" spans="2:6" ht="12" thickTop="1" x14ac:dyDescent="0.2">
      <c r="B182" s="27" t="s">
        <v>109</v>
      </c>
      <c r="C182" s="7" t="s">
        <v>110</v>
      </c>
      <c r="D182" s="16">
        <v>1958.56540058</v>
      </c>
      <c r="E182" s="16">
        <v>1756.4503911700001</v>
      </c>
      <c r="F182" s="9">
        <v>-0.10319543547034299</v>
      </c>
    </row>
    <row r="183" spans="2:6" x14ac:dyDescent="0.2">
      <c r="B183" s="17" t="s">
        <v>111</v>
      </c>
      <c r="C183" s="11" t="s">
        <v>110</v>
      </c>
      <c r="D183" s="14">
        <v>748.41026351000016</v>
      </c>
      <c r="E183" s="14">
        <v>885.69553966000012</v>
      </c>
      <c r="F183" s="13">
        <v>0.18343585442847896</v>
      </c>
    </row>
    <row r="184" spans="2:6" x14ac:dyDescent="0.2">
      <c r="B184" s="18" t="s">
        <v>141</v>
      </c>
      <c r="C184" s="11" t="s">
        <v>110</v>
      </c>
      <c r="D184" s="14">
        <v>0</v>
      </c>
      <c r="E184" s="14">
        <v>0</v>
      </c>
      <c r="F184" s="13">
        <v>0</v>
      </c>
    </row>
    <row r="185" spans="2:6" x14ac:dyDescent="0.2">
      <c r="B185" s="17" t="s">
        <v>142</v>
      </c>
      <c r="C185" s="11" t="s">
        <v>110</v>
      </c>
      <c r="D185" s="14">
        <v>1210.1551370699999</v>
      </c>
      <c r="E185" s="14">
        <v>870.75485150999998</v>
      </c>
      <c r="F185" s="13">
        <v>-0.28046014528496582</v>
      </c>
    </row>
    <row r="186" spans="2:6" ht="12" thickBot="1" x14ac:dyDescent="0.25">
      <c r="B186" s="19" t="s">
        <v>112</v>
      </c>
      <c r="C186" s="20" t="s">
        <v>113</v>
      </c>
      <c r="D186" s="21">
        <v>5.0082607453323338E-2</v>
      </c>
      <c r="E186" s="21">
        <v>4.7249408932557684E-2</v>
      </c>
      <c r="F186" s="22">
        <v>-5.6570507504150561E-2</v>
      </c>
    </row>
    <row r="187" spans="2:6" ht="12.75" thickTop="1" thickBot="1" x14ac:dyDescent="0.25">
      <c r="B187" s="23" t="s">
        <v>114</v>
      </c>
      <c r="C187" s="24" t="s">
        <v>110</v>
      </c>
      <c r="D187" s="25">
        <v>60.607724687499505</v>
      </c>
      <c r="E187" s="25">
        <v>41.142652059004533</v>
      </c>
      <c r="F187" s="26">
        <v>-0.32116488003565813</v>
      </c>
    </row>
    <row r="188" spans="2:6" ht="12" customHeight="1" thickTop="1" x14ac:dyDescent="0.2">
      <c r="B188" s="36"/>
      <c r="C188" s="36"/>
      <c r="D188" s="36"/>
      <c r="E188" s="39"/>
      <c r="F188" s="36"/>
    </row>
    <row r="189" spans="2:6" ht="12" thickBot="1" x14ac:dyDescent="0.25"/>
    <row r="190" spans="2:6" ht="12.75" thickTop="1" thickBot="1" x14ac:dyDescent="0.25">
      <c r="B190" s="84" t="s">
        <v>170</v>
      </c>
      <c r="C190" s="85"/>
      <c r="D190" s="4" t="s">
        <v>221</v>
      </c>
      <c r="E190" s="4" t="s">
        <v>227</v>
      </c>
      <c r="F190" s="5" t="s">
        <v>102</v>
      </c>
    </row>
    <row r="191" spans="2:6" ht="12" thickTop="1" x14ac:dyDescent="0.2">
      <c r="B191" s="6" t="s">
        <v>103</v>
      </c>
      <c r="C191" s="7" t="s">
        <v>104</v>
      </c>
      <c r="D191" s="8">
        <v>11827.104778999999</v>
      </c>
      <c r="E191" s="8">
        <v>11852.15458</v>
      </c>
      <c r="F191" s="9">
        <v>2.1179994147408768E-3</v>
      </c>
    </row>
    <row r="192" spans="2:6" x14ac:dyDescent="0.2">
      <c r="B192" s="10" t="s">
        <v>105</v>
      </c>
      <c r="C192" s="11" t="s">
        <v>222</v>
      </c>
      <c r="D192" s="12">
        <v>2397.1886263484334</v>
      </c>
      <c r="E192" s="12">
        <v>2266.253601806297</v>
      </c>
      <c r="F192" s="13">
        <v>-5.4620242688864222E-2</v>
      </c>
    </row>
    <row r="193" spans="2:6" x14ac:dyDescent="0.2">
      <c r="B193" s="10" t="s">
        <v>107</v>
      </c>
      <c r="C193" s="11" t="s">
        <v>104</v>
      </c>
      <c r="D193" s="14">
        <v>2021754.68</v>
      </c>
      <c r="E193" s="14">
        <v>1921636.2760000001</v>
      </c>
      <c r="F193" s="13">
        <v>-4.9520550139149362E-2</v>
      </c>
    </row>
    <row r="194" spans="2:6" ht="12" thickBot="1" x14ac:dyDescent="0.25">
      <c r="B194" s="15" t="s">
        <v>108</v>
      </c>
      <c r="C194" s="11" t="s">
        <v>222</v>
      </c>
      <c r="D194" s="14">
        <v>0.96148733328021763</v>
      </c>
      <c r="E194" s="14">
        <v>0.76981812213145373</v>
      </c>
      <c r="F194" s="13">
        <v>-0.19934657952784851</v>
      </c>
    </row>
    <row r="195" spans="2:6" ht="12" thickTop="1" x14ac:dyDescent="0.2">
      <c r="B195" s="27" t="s">
        <v>109</v>
      </c>
      <c r="C195" s="7" t="s">
        <v>110</v>
      </c>
      <c r="D195" s="16">
        <v>30295.692574680001</v>
      </c>
      <c r="E195" s="16">
        <v>28339.298435510002</v>
      </c>
      <c r="F195" s="9">
        <v>-6.457664350624813E-2</v>
      </c>
    </row>
    <row r="196" spans="2:6" x14ac:dyDescent="0.2">
      <c r="B196" s="17" t="s">
        <v>111</v>
      </c>
      <c r="C196" s="11" t="s">
        <v>110</v>
      </c>
      <c r="D196" s="14">
        <v>8663.7203779299998</v>
      </c>
      <c r="E196" s="14">
        <v>8421.7853614699998</v>
      </c>
      <c r="F196" s="13">
        <v>-2.7925072129094376E-2</v>
      </c>
    </row>
    <row r="197" spans="2:6" x14ac:dyDescent="0.2">
      <c r="B197" s="18" t="s">
        <v>141</v>
      </c>
      <c r="C197" s="11" t="s">
        <v>110</v>
      </c>
      <c r="D197" s="14">
        <v>0</v>
      </c>
      <c r="E197" s="14">
        <v>0</v>
      </c>
      <c r="F197" s="13">
        <v>0</v>
      </c>
    </row>
    <row r="198" spans="2:6" x14ac:dyDescent="0.2">
      <c r="B198" s="17" t="s">
        <v>142</v>
      </c>
      <c r="C198" s="11" t="s">
        <v>110</v>
      </c>
      <c r="D198" s="14">
        <v>21631.972196750001</v>
      </c>
      <c r="E198" s="14">
        <v>19917.513074040002</v>
      </c>
      <c r="F198" s="13">
        <v>-7.9255793559478607E-2</v>
      </c>
    </row>
    <row r="199" spans="2:6" ht="12" thickBot="1" x14ac:dyDescent="0.25">
      <c r="B199" s="19" t="s">
        <v>112</v>
      </c>
      <c r="C199" s="20" t="s">
        <v>113</v>
      </c>
      <c r="D199" s="21">
        <v>0.36656727214329093</v>
      </c>
      <c r="E199" s="21">
        <v>0.36636388202087411</v>
      </c>
      <c r="F199" s="22">
        <v>-5.5485074056834879E-4</v>
      </c>
    </row>
    <row r="200" spans="2:6" ht="12.75" thickTop="1" thickBot="1" x14ac:dyDescent="0.25">
      <c r="B200" s="23" t="s">
        <v>114</v>
      </c>
      <c r="C200" s="24" t="s">
        <v>110</v>
      </c>
      <c r="D200" s="25">
        <v>7929.573039242161</v>
      </c>
      <c r="E200" s="25">
        <v>7297.0574100068088</v>
      </c>
      <c r="F200" s="26">
        <v>-7.97666691642962E-2</v>
      </c>
    </row>
    <row r="201" spans="2:6" ht="12" customHeight="1" thickTop="1" x14ac:dyDescent="0.2">
      <c r="B201" s="36"/>
      <c r="C201" s="36"/>
      <c r="D201" s="36"/>
      <c r="E201" s="39"/>
      <c r="F201" s="36"/>
    </row>
    <row r="203" spans="2:6" x14ac:dyDescent="0.2">
      <c r="C203" s="2"/>
    </row>
    <row r="205" spans="2:6" ht="12" thickBot="1" x14ac:dyDescent="0.25"/>
    <row r="206" spans="2:6" ht="12.75" thickTop="1" thickBot="1" x14ac:dyDescent="0.25">
      <c r="B206" s="84" t="s">
        <v>199</v>
      </c>
      <c r="C206" s="85"/>
      <c r="D206" s="4" t="s">
        <v>221</v>
      </c>
      <c r="E206" s="4" t="s">
        <v>227</v>
      </c>
      <c r="F206" s="5" t="s">
        <v>102</v>
      </c>
    </row>
    <row r="207" spans="2:6" ht="12" thickTop="1" x14ac:dyDescent="0.2">
      <c r="B207" s="6" t="s">
        <v>103</v>
      </c>
      <c r="C207" s="7" t="s">
        <v>104</v>
      </c>
      <c r="D207" s="8">
        <v>1005.918892</v>
      </c>
      <c r="E207" s="8">
        <v>836.69838700000014</v>
      </c>
      <c r="F207" s="9">
        <v>-0.16822480057368272</v>
      </c>
    </row>
    <row r="208" spans="2:6" x14ac:dyDescent="0.2">
      <c r="B208" s="10" t="s">
        <v>105</v>
      </c>
      <c r="C208" s="11" t="s">
        <v>222</v>
      </c>
      <c r="D208" s="12">
        <v>2376.7253004628924</v>
      </c>
      <c r="E208" s="12">
        <v>2179.7831377557081</v>
      </c>
      <c r="F208" s="13">
        <v>-8.2862820818555546E-2</v>
      </c>
    </row>
    <row r="209" spans="2:6" x14ac:dyDescent="0.2">
      <c r="B209" s="10" t="s">
        <v>107</v>
      </c>
      <c r="C209" s="11" t="s">
        <v>104</v>
      </c>
      <c r="D209" s="14">
        <v>220804.465</v>
      </c>
      <c r="E209" s="14">
        <v>189281.08</v>
      </c>
      <c r="F209" s="13">
        <v>-0.14276606680032494</v>
      </c>
    </row>
    <row r="210" spans="2:6" ht="12" thickBot="1" x14ac:dyDescent="0.25">
      <c r="B210" s="15" t="s">
        <v>108</v>
      </c>
      <c r="C210" s="11" t="s">
        <v>222</v>
      </c>
      <c r="D210" s="14">
        <v>1.3106990992233785</v>
      </c>
      <c r="E210" s="14">
        <v>0.89916420008803832</v>
      </c>
      <c r="F210" s="13">
        <v>-0.31398121764116932</v>
      </c>
    </row>
    <row r="211" spans="2:6" ht="12" thickTop="1" x14ac:dyDescent="0.2">
      <c r="B211" s="27" t="s">
        <v>109</v>
      </c>
      <c r="C211" s="7" t="s">
        <v>110</v>
      </c>
      <c r="D211" s="16">
        <v>2680.20109422</v>
      </c>
      <c r="E211" s="16">
        <v>1994.0158062799999</v>
      </c>
      <c r="F211" s="9">
        <v>-0.25602007603824806</v>
      </c>
    </row>
    <row r="212" spans="2:6" x14ac:dyDescent="0.2">
      <c r="B212" s="17" t="s">
        <v>111</v>
      </c>
      <c r="C212" s="11" t="s">
        <v>110</v>
      </c>
      <c r="D212" s="14">
        <v>595.10317929999997</v>
      </c>
      <c r="E212" s="14">
        <v>511.29052711999992</v>
      </c>
      <c r="F212" s="13">
        <v>-0.14083717764470033</v>
      </c>
    </row>
    <row r="213" spans="2:6" x14ac:dyDescent="0.2">
      <c r="B213" s="18" t="s">
        <v>141</v>
      </c>
      <c r="C213" s="11" t="s">
        <v>110</v>
      </c>
      <c r="D213" s="14">
        <v>0</v>
      </c>
      <c r="E213" s="14">
        <v>0</v>
      </c>
      <c r="F213" s="13">
        <v>0</v>
      </c>
    </row>
    <row r="214" spans="2:6" x14ac:dyDescent="0.2">
      <c r="B214" s="17" t="s">
        <v>142</v>
      </c>
      <c r="C214" s="11" t="s">
        <v>110</v>
      </c>
      <c r="D214" s="14">
        <v>2085.0979149200002</v>
      </c>
      <c r="E214" s="14">
        <v>1482.7252791599999</v>
      </c>
      <c r="F214" s="13">
        <v>-0.28889417204328832</v>
      </c>
    </row>
    <row r="215" spans="2:6" ht="12" thickBot="1" x14ac:dyDescent="0.25">
      <c r="B215" s="19" t="s">
        <v>112</v>
      </c>
      <c r="C215" s="20" t="s">
        <v>113</v>
      </c>
      <c r="D215" s="21">
        <v>4.6960951177099364E-2</v>
      </c>
      <c r="E215" s="21">
        <v>7.3300641689172052E-2</v>
      </c>
      <c r="F215" s="22">
        <v>0.560884944871332</v>
      </c>
    </row>
    <row r="216" spans="2:6" ht="12.75" thickTop="1" thickBot="1" x14ac:dyDescent="0.25">
      <c r="B216" s="23" t="s">
        <v>114</v>
      </c>
      <c r="C216" s="24" t="s">
        <v>110</v>
      </c>
      <c r="D216" s="25">
        <v>97.918181382029815</v>
      </c>
      <c r="E216" s="25">
        <v>108.68471441118476</v>
      </c>
      <c r="F216" s="26">
        <v>0.10995438106789474</v>
      </c>
    </row>
    <row r="217" spans="2:6" ht="12" thickTop="1" x14ac:dyDescent="0.2">
      <c r="E217" s="3"/>
    </row>
    <row r="218" spans="2:6" ht="12" thickBot="1" x14ac:dyDescent="0.25"/>
    <row r="219" spans="2:6" ht="12.75" thickTop="1" thickBot="1" x14ac:dyDescent="0.25">
      <c r="B219" s="84" t="s">
        <v>93</v>
      </c>
      <c r="C219" s="85"/>
      <c r="D219" s="4" t="s">
        <v>221</v>
      </c>
      <c r="E219" s="4" t="s">
        <v>227</v>
      </c>
      <c r="F219" s="5" t="s">
        <v>102</v>
      </c>
    </row>
    <row r="220" spans="2:6" ht="12" thickTop="1" x14ac:dyDescent="0.2">
      <c r="B220" s="6" t="s">
        <v>103</v>
      </c>
      <c r="C220" s="7" t="s">
        <v>104</v>
      </c>
      <c r="D220" s="8">
        <v>315.14009299999998</v>
      </c>
      <c r="E220" s="8">
        <v>267.606314</v>
      </c>
      <c r="F220" s="9">
        <v>-0.15083380393620682</v>
      </c>
    </row>
    <row r="221" spans="2:6" x14ac:dyDescent="0.2">
      <c r="B221" s="10" t="s">
        <v>105</v>
      </c>
      <c r="C221" s="11" t="s">
        <v>106</v>
      </c>
      <c r="D221" s="12">
        <v>2459.9430959005267</v>
      </c>
      <c r="E221" s="12">
        <v>2194.6501906528256</v>
      </c>
      <c r="F221" s="13">
        <v>-0.10784513905618769</v>
      </c>
    </row>
    <row r="222" spans="2:6" x14ac:dyDescent="0.2">
      <c r="B222" s="10" t="s">
        <v>107</v>
      </c>
      <c r="C222" s="11" t="s">
        <v>104</v>
      </c>
      <c r="D222" s="14">
        <v>9218.3349999999991</v>
      </c>
      <c r="E222" s="14">
        <v>5536.3649999999998</v>
      </c>
      <c r="F222" s="13">
        <v>-0.39941811617824691</v>
      </c>
    </row>
    <row r="223" spans="2:6" ht="12" thickBot="1" x14ac:dyDescent="0.25">
      <c r="B223" s="15" t="s">
        <v>108</v>
      </c>
      <c r="C223" s="11" t="s">
        <v>106</v>
      </c>
      <c r="D223" s="14">
        <v>1.4770470040739458</v>
      </c>
      <c r="E223" s="14">
        <v>0.91841738758192426</v>
      </c>
      <c r="F223" s="13">
        <v>-0.37820706785310587</v>
      </c>
    </row>
    <row r="224" spans="2:6" ht="12" thickTop="1" x14ac:dyDescent="0.2">
      <c r="B224" s="27" t="s">
        <v>109</v>
      </c>
      <c r="C224" s="7" t="s">
        <v>110</v>
      </c>
      <c r="D224" s="16">
        <v>788.84261011109993</v>
      </c>
      <c r="E224" s="16">
        <v>592.38694193000003</v>
      </c>
      <c r="F224" s="9">
        <v>-0.24904292144339318</v>
      </c>
    </row>
    <row r="225" spans="2:6" x14ac:dyDescent="0.2">
      <c r="B225" s="17" t="s">
        <v>111</v>
      </c>
      <c r="C225" s="11" t="s">
        <v>110</v>
      </c>
      <c r="D225" s="14">
        <v>365.21229941000001</v>
      </c>
      <c r="E225" s="14">
        <v>325.11728360000001</v>
      </c>
      <c r="F225" s="13">
        <v>-0.10978550250025383</v>
      </c>
    </row>
    <row r="226" spans="2:6" x14ac:dyDescent="0.2">
      <c r="B226" s="18" t="s">
        <v>141</v>
      </c>
      <c r="C226" s="11" t="s">
        <v>110</v>
      </c>
      <c r="D226" s="14">
        <v>0</v>
      </c>
      <c r="E226" s="14">
        <v>0</v>
      </c>
      <c r="F226" s="13">
        <v>0</v>
      </c>
    </row>
    <row r="227" spans="2:6" x14ac:dyDescent="0.2">
      <c r="B227" s="17" t="s">
        <v>142</v>
      </c>
      <c r="C227" s="11" t="s">
        <v>110</v>
      </c>
      <c r="D227" s="14">
        <v>423.63031070109992</v>
      </c>
      <c r="E227" s="14">
        <v>267.26965833000003</v>
      </c>
      <c r="F227" s="13">
        <v>-0.36909694236072499</v>
      </c>
    </row>
    <row r="228" spans="2:6" ht="12" thickBot="1" x14ac:dyDescent="0.25">
      <c r="B228" s="19" t="s">
        <v>112</v>
      </c>
      <c r="C228" s="20" t="s">
        <v>113</v>
      </c>
      <c r="D228" s="21">
        <v>8.3529048523169318E-3</v>
      </c>
      <c r="E228" s="21">
        <v>0</v>
      </c>
      <c r="F228" s="22">
        <v>-1</v>
      </c>
    </row>
    <row r="229" spans="2:6" ht="12.75" thickTop="1" thickBot="1" x14ac:dyDescent="0.25">
      <c r="B229" s="23" t="s">
        <v>114</v>
      </c>
      <c r="C229" s="24" t="s">
        <v>110</v>
      </c>
      <c r="D229" s="25">
        <v>3.5385436778437471</v>
      </c>
      <c r="E229" s="25">
        <v>0</v>
      </c>
      <c r="F229" s="26">
        <v>-1</v>
      </c>
    </row>
    <row r="230" spans="2:6" ht="12" thickTop="1" x14ac:dyDescent="0.2">
      <c r="E230" s="3"/>
    </row>
    <row r="232" spans="2:6" ht="12" thickBot="1" x14ac:dyDescent="0.25"/>
    <row r="233" spans="2:6" ht="12.75" thickTop="1" thickBot="1" x14ac:dyDescent="0.25">
      <c r="B233" s="84" t="s">
        <v>209</v>
      </c>
      <c r="C233" s="85"/>
      <c r="D233" s="51" t="s">
        <v>221</v>
      </c>
      <c r="E233" s="51" t="s">
        <v>227</v>
      </c>
      <c r="F233" s="30" t="s">
        <v>102</v>
      </c>
    </row>
    <row r="234" spans="2:6" ht="12" thickTop="1" x14ac:dyDescent="0.2">
      <c r="B234" s="52" t="s">
        <v>103</v>
      </c>
      <c r="C234" s="53" t="s">
        <v>104</v>
      </c>
      <c r="D234" s="54">
        <v>471.39499999999998</v>
      </c>
      <c r="E234" s="54">
        <v>708.27935000000002</v>
      </c>
      <c r="F234" s="55">
        <v>0.50251773989965964</v>
      </c>
    </row>
    <row r="235" spans="2:6" x14ac:dyDescent="0.2">
      <c r="B235" s="56" t="s">
        <v>105</v>
      </c>
      <c r="C235" s="57" t="s">
        <v>222</v>
      </c>
      <c r="D235" s="58">
        <v>2108.2215469192502</v>
      </c>
      <c r="E235" s="58">
        <v>2041.7652231707727</v>
      </c>
      <c r="F235" s="59">
        <v>-3.1522457326930473E-2</v>
      </c>
    </row>
    <row r="236" spans="2:6" x14ac:dyDescent="0.2">
      <c r="B236" s="56" t="s">
        <v>107</v>
      </c>
      <c r="C236" s="57" t="s">
        <v>104</v>
      </c>
      <c r="D236" s="60">
        <v>31648.445</v>
      </c>
      <c r="E236" s="60">
        <v>47657.11</v>
      </c>
      <c r="F236" s="59">
        <v>0.50582785346957804</v>
      </c>
    </row>
    <row r="237" spans="2:6" ht="12" thickBot="1" x14ac:dyDescent="0.25">
      <c r="B237" s="61" t="s">
        <v>108</v>
      </c>
      <c r="C237" s="57" t="s">
        <v>222</v>
      </c>
      <c r="D237" s="60">
        <v>0.22777931364400369</v>
      </c>
      <c r="E237" s="60">
        <v>0.24265234295575205</v>
      </c>
      <c r="F237" s="59">
        <v>6.5295785968489742E-2</v>
      </c>
    </row>
    <row r="238" spans="2:6" ht="12" thickTop="1" x14ac:dyDescent="0.2">
      <c r="B238" s="62" t="s">
        <v>109</v>
      </c>
      <c r="C238" s="53" t="s">
        <v>110</v>
      </c>
      <c r="D238" s="63">
        <v>1001.0139571899999</v>
      </c>
      <c r="E238" s="63">
        <v>1457.7042545199999</v>
      </c>
      <c r="F238" s="55">
        <v>0.45622770197130907</v>
      </c>
    </row>
    <row r="239" spans="2:6" x14ac:dyDescent="0.2">
      <c r="B239" s="64" t="s">
        <v>111</v>
      </c>
      <c r="C239" s="57" t="s">
        <v>110</v>
      </c>
      <c r="D239" s="60">
        <v>402.26074922999999</v>
      </c>
      <c r="E239" s="60">
        <v>492.37347804000001</v>
      </c>
      <c r="F239" s="59">
        <v>0.22401571364467482</v>
      </c>
    </row>
    <row r="240" spans="2:6" x14ac:dyDescent="0.2">
      <c r="B240" s="65" t="s">
        <v>141</v>
      </c>
      <c r="C240" s="57" t="s">
        <v>110</v>
      </c>
      <c r="D240" s="60">
        <v>-1892.7858259500001</v>
      </c>
      <c r="E240" s="60">
        <v>-1294.0326179900001</v>
      </c>
      <c r="F240" s="59">
        <v>0.31633436797292286</v>
      </c>
    </row>
    <row r="241" spans="2:6" x14ac:dyDescent="0.2">
      <c r="B241" s="64" t="s">
        <v>142</v>
      </c>
      <c r="C241" s="57" t="s">
        <v>110</v>
      </c>
      <c r="D241" s="60">
        <v>-1294.0326179900003</v>
      </c>
      <c r="E241" s="60">
        <v>-328.70184151000012</v>
      </c>
      <c r="F241" s="59">
        <v>0.74598643269087972</v>
      </c>
    </row>
    <row r="242" spans="2:6" ht="12" thickBot="1" x14ac:dyDescent="0.25">
      <c r="B242" s="66" t="s">
        <v>112</v>
      </c>
      <c r="C242" s="67" t="s">
        <v>113</v>
      </c>
      <c r="D242" s="68">
        <v>1.0405770141852413E-2</v>
      </c>
      <c r="E242" s="68">
        <v>4.0378673728474118E-2</v>
      </c>
      <c r="F242" s="69">
        <v>2.8804118463149129</v>
      </c>
    </row>
    <row r="243" spans="2:6" ht="12.75" thickTop="1" thickBot="1" x14ac:dyDescent="0.25">
      <c r="B243" s="70" t="s">
        <v>114</v>
      </c>
      <c r="C243" s="71" t="s">
        <v>110</v>
      </c>
      <c r="D243" s="72">
        <v>0</v>
      </c>
      <c r="E243" s="72">
        <v>0</v>
      </c>
      <c r="F243" s="29">
        <v>0</v>
      </c>
    </row>
    <row r="244" spans="2:6" ht="12" thickTop="1" x14ac:dyDescent="0.2"/>
    <row r="245" spans="2:6" ht="12" thickBot="1" x14ac:dyDescent="0.25"/>
    <row r="246" spans="2:6" ht="12.75" thickTop="1" thickBot="1" x14ac:dyDescent="0.25">
      <c r="B246" s="84" t="s">
        <v>2</v>
      </c>
      <c r="C246" s="85"/>
      <c r="D246" s="51" t="s">
        <v>221</v>
      </c>
      <c r="E246" s="51" t="s">
        <v>227</v>
      </c>
      <c r="F246" s="30" t="s">
        <v>102</v>
      </c>
    </row>
    <row r="247" spans="2:6" ht="12" thickTop="1" x14ac:dyDescent="0.2">
      <c r="B247" s="52" t="s">
        <v>103</v>
      </c>
      <c r="C247" s="53" t="s">
        <v>104</v>
      </c>
      <c r="D247" s="54">
        <v>993.07873900000004</v>
      </c>
      <c r="E247" s="54">
        <v>1266.675579</v>
      </c>
      <c r="F247" s="55">
        <v>0.2755036728260879</v>
      </c>
    </row>
    <row r="248" spans="2:6" x14ac:dyDescent="0.2">
      <c r="B248" s="56" t="s">
        <v>105</v>
      </c>
      <c r="C248" s="57" t="s">
        <v>222</v>
      </c>
      <c r="D248" s="58">
        <v>1764.4831255016929</v>
      </c>
      <c r="E248" s="58">
        <v>1779.7812936440926</v>
      </c>
      <c r="F248" s="59">
        <v>8.6700563588840845E-3</v>
      </c>
    </row>
    <row r="249" spans="2:6" x14ac:dyDescent="0.2">
      <c r="B249" s="56" t="s">
        <v>107</v>
      </c>
      <c r="C249" s="57" t="s">
        <v>104</v>
      </c>
      <c r="D249" s="60">
        <v>13121.065000000001</v>
      </c>
      <c r="E249" s="60">
        <v>19526.499</v>
      </c>
      <c r="F249" s="59">
        <v>0.48817942750836146</v>
      </c>
    </row>
    <row r="250" spans="2:6" ht="12" thickBot="1" x14ac:dyDescent="0.25">
      <c r="B250" s="61" t="s">
        <v>108</v>
      </c>
      <c r="C250" s="57" t="s">
        <v>222</v>
      </c>
      <c r="D250" s="60">
        <v>1.2555733730455569</v>
      </c>
      <c r="E250" s="60">
        <v>1.0670477508538525</v>
      </c>
      <c r="F250" s="59">
        <v>-0.15015101963687788</v>
      </c>
    </row>
    <row r="251" spans="2:6" ht="12" thickTop="1" x14ac:dyDescent="0.2">
      <c r="B251" s="62" t="s">
        <v>109</v>
      </c>
      <c r="C251" s="53" t="s">
        <v>110</v>
      </c>
      <c r="D251" s="63">
        <v>1768.7451371</v>
      </c>
      <c r="E251" s="63">
        <v>2275.2412074600002</v>
      </c>
      <c r="F251" s="55">
        <v>0.2863589896226888</v>
      </c>
    </row>
    <row r="252" spans="2:6" x14ac:dyDescent="0.2">
      <c r="B252" s="64" t="s">
        <v>111</v>
      </c>
      <c r="C252" s="57" t="s">
        <v>110</v>
      </c>
      <c r="D252" s="60">
        <v>1496.49654384</v>
      </c>
      <c r="E252" s="60">
        <v>1520.5247119400001</v>
      </c>
      <c r="F252" s="59">
        <v>1.6056280382942961E-2</v>
      </c>
    </row>
    <row r="253" spans="2:6" x14ac:dyDescent="0.2">
      <c r="B253" s="65" t="s">
        <v>141</v>
      </c>
      <c r="C253" s="57" t="s">
        <v>110</v>
      </c>
      <c r="D253" s="60">
        <v>-6295.7846653400002</v>
      </c>
      <c r="E253" s="60">
        <v>-6023.5360720899998</v>
      </c>
      <c r="F253" s="59">
        <v>4.324299634147314E-2</v>
      </c>
    </row>
    <row r="254" spans="2:6" x14ac:dyDescent="0.2">
      <c r="B254" s="64" t="s">
        <v>142</v>
      </c>
      <c r="C254" s="57" t="s">
        <v>110</v>
      </c>
      <c r="D254" s="60">
        <v>-6023.5360720799999</v>
      </c>
      <c r="E254" s="60">
        <v>-5268.8195765700002</v>
      </c>
      <c r="F254" s="59">
        <v>0.12529459215961614</v>
      </c>
    </row>
    <row r="255" spans="2:6" ht="12" thickBot="1" x14ac:dyDescent="0.25">
      <c r="B255" s="66" t="s">
        <v>112</v>
      </c>
      <c r="C255" s="67" t="s">
        <v>113</v>
      </c>
      <c r="D255" s="68">
        <v>9.5782065644265529E-2</v>
      </c>
      <c r="E255" s="68">
        <v>0.12547772340534644</v>
      </c>
      <c r="F255" s="69">
        <v>0.31003359095815014</v>
      </c>
    </row>
    <row r="256" spans="2:6" ht="12.75" thickTop="1" thickBot="1" x14ac:dyDescent="0.25">
      <c r="B256" s="70" t="s">
        <v>114</v>
      </c>
      <c r="C256" s="71" t="s">
        <v>110</v>
      </c>
      <c r="D256" s="72">
        <v>0</v>
      </c>
      <c r="E256" s="72">
        <v>0</v>
      </c>
      <c r="F256" s="29">
        <v>0</v>
      </c>
    </row>
    <row r="257" ht="12" thickTop="1" x14ac:dyDescent="0.2"/>
  </sheetData>
  <mergeCells count="19">
    <mergeCell ref="B206:C206"/>
    <mergeCell ref="B219:C219"/>
    <mergeCell ref="B137:C137"/>
    <mergeCell ref="B150:C150"/>
    <mergeCell ref="B163:C163"/>
    <mergeCell ref="B177:C177"/>
    <mergeCell ref="B190:C190"/>
    <mergeCell ref="B84:C84"/>
    <mergeCell ref="B97:C97"/>
    <mergeCell ref="B110:C110"/>
    <mergeCell ref="B123:C123"/>
    <mergeCell ref="B44:C44"/>
    <mergeCell ref="B57:C57"/>
    <mergeCell ref="B70:C70"/>
    <mergeCell ref="B233:C233"/>
    <mergeCell ref="B246:C246"/>
    <mergeCell ref="B1:C1"/>
    <mergeCell ref="B16:C16"/>
    <mergeCell ref="B30:C30"/>
  </mergeCells>
  <dataValidations count="1">
    <dataValidation allowBlank="1" showInputMessage="1" showErrorMessage="1" promptTitle="Alíquota da PE" prompt="Esta é a alíquota da participação especial a ser aplicada sobre a Receita Líquida da Produção (RLP)." sqref="E228 E53 E79 E199 E93 E106 E119 E132 E146 E159 E172 E186 E66 D10:E10 E215 D39:E39 D25:E25 D242:E242 D255:E255" xr:uid="{85E5FA6A-D63F-44E4-AE57-31A1ABA68B74}"/>
  </dataValidations>
  <pageMargins left="0.51181102362204722" right="0.51181102362204722" top="0.78740157480314965" bottom="0.78740157480314965" header="0.31496062992125984" footer="0.31496062992125984"/>
  <pageSetup paperSize="9" scale="78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90" zoomScaleNormal="90" workbookViewId="0">
      <selection activeCell="B8" sqref="B8"/>
    </sheetView>
  </sheetViews>
  <sheetFormatPr defaultColWidth="9.140625" defaultRowHeight="15" x14ac:dyDescent="0.25"/>
  <cols>
    <col min="1" max="1" width="23.140625" style="88" customWidth="1"/>
    <col min="2" max="2" width="21" style="88" customWidth="1"/>
    <col min="3" max="3" width="20.5703125" style="88" customWidth="1"/>
    <col min="4" max="4" width="18.5703125" style="88" customWidth="1"/>
    <col min="5" max="5" width="20.28515625" style="88" customWidth="1"/>
    <col min="6" max="6" width="19.5703125" style="88" customWidth="1"/>
    <col min="7" max="7" width="19.7109375" style="88" customWidth="1"/>
    <col min="8" max="11" width="15.140625" style="88" customWidth="1"/>
    <col min="12" max="12" width="20.28515625" style="88" customWidth="1"/>
    <col min="13" max="13" width="18" style="88" bestFit="1" customWidth="1"/>
    <col min="14" max="16384" width="9.140625" style="88"/>
  </cols>
  <sheetData>
    <row r="1" spans="1:13" ht="11.25" customHeight="1" thickTop="1" thickBot="1" x14ac:dyDescent="0.3">
      <c r="A1" s="89"/>
      <c r="B1" s="89"/>
      <c r="C1" s="89"/>
      <c r="D1" s="89"/>
      <c r="E1" s="89"/>
      <c r="F1" s="89"/>
      <c r="G1" s="89"/>
      <c r="H1" s="105" t="s">
        <v>157</v>
      </c>
      <c r="I1" s="106"/>
      <c r="J1" s="107" t="s">
        <v>197</v>
      </c>
      <c r="K1" s="106"/>
      <c r="L1" s="107" t="s">
        <v>171</v>
      </c>
      <c r="M1" s="106"/>
    </row>
    <row r="2" spans="1:13" ht="24" customHeight="1" thickTop="1" thickBot="1" x14ac:dyDescent="0.3">
      <c r="A2" s="89"/>
      <c r="B2" s="90" t="s">
        <v>213</v>
      </c>
      <c r="C2" s="91"/>
      <c r="D2" s="90" t="s">
        <v>223</v>
      </c>
      <c r="E2" s="91"/>
      <c r="F2" s="91" t="s">
        <v>224</v>
      </c>
      <c r="G2" s="108"/>
      <c r="H2" s="109"/>
      <c r="I2" s="110"/>
      <c r="J2" s="111"/>
      <c r="K2" s="110"/>
      <c r="L2" s="111"/>
      <c r="M2" s="110"/>
    </row>
    <row r="3" spans="1:13" ht="51" customHeight="1" thickTop="1" thickBot="1" x14ac:dyDescent="0.3">
      <c r="A3" s="93" t="s">
        <v>16</v>
      </c>
      <c r="B3" s="94" t="s">
        <v>147</v>
      </c>
      <c r="C3" s="94" t="s">
        <v>187</v>
      </c>
      <c r="D3" s="94" t="s">
        <v>148</v>
      </c>
      <c r="E3" s="94" t="s">
        <v>188</v>
      </c>
      <c r="F3" s="94" t="s">
        <v>69</v>
      </c>
      <c r="G3" s="112" t="s">
        <v>146</v>
      </c>
      <c r="H3" s="113" t="str">
        <f>J3</f>
        <v>1T/23</v>
      </c>
      <c r="I3" s="113" t="str">
        <f>K3</f>
        <v>2T/23</v>
      </c>
      <c r="J3" s="113" t="s">
        <v>214</v>
      </c>
      <c r="K3" s="113" t="s">
        <v>225</v>
      </c>
      <c r="L3" s="113" t="str">
        <f>J3</f>
        <v>1T/23</v>
      </c>
      <c r="M3" s="113" t="str">
        <f>K3</f>
        <v>2T/23</v>
      </c>
    </row>
    <row r="4" spans="1:13" ht="15.75" thickTop="1" x14ac:dyDescent="0.25">
      <c r="A4" s="96" t="s">
        <v>13</v>
      </c>
      <c r="B4" s="114">
        <v>2026.5952701759354</v>
      </c>
      <c r="C4" s="114">
        <v>62.034575911907773</v>
      </c>
      <c r="D4" s="114">
        <v>2009.0812094432454</v>
      </c>
      <c r="E4" s="114">
        <v>64.519519076135012</v>
      </c>
      <c r="F4" s="115">
        <v>-17.514060732690041</v>
      </c>
      <c r="G4" s="38">
        <v>-8.6421107314483825E-3</v>
      </c>
      <c r="H4" s="116">
        <v>394.65593110000003</v>
      </c>
      <c r="I4" s="117">
        <v>393.62428191000004</v>
      </c>
      <c r="J4" s="116">
        <v>2026.5952701759354</v>
      </c>
      <c r="K4" s="117">
        <v>2009.0812094432454</v>
      </c>
      <c r="L4" s="116">
        <v>24482313.316907596</v>
      </c>
      <c r="M4" s="117">
        <v>25396449.365522191</v>
      </c>
    </row>
    <row r="5" spans="1:13" x14ac:dyDescent="0.25">
      <c r="A5" s="100" t="s">
        <v>11</v>
      </c>
      <c r="B5" s="114">
        <v>2314.1543522859165</v>
      </c>
      <c r="C5" s="114">
        <v>70.836829608454451</v>
      </c>
      <c r="D5" s="114">
        <v>2179.6593298003249</v>
      </c>
      <c r="E5" s="114">
        <v>69.997455079229553</v>
      </c>
      <c r="F5" s="115">
        <v>-134.49502248559156</v>
      </c>
      <c r="G5" s="38">
        <v>-5.8118432053911095E-2</v>
      </c>
      <c r="H5" s="116">
        <v>643.00886233999995</v>
      </c>
      <c r="I5" s="117">
        <v>595.11438199999998</v>
      </c>
      <c r="J5" s="116">
        <v>2314.1543522859165</v>
      </c>
      <c r="K5" s="117">
        <v>2179.6593298003249</v>
      </c>
      <c r="L5" s="116">
        <v>45548709.218304724</v>
      </c>
      <c r="M5" s="117">
        <v>41656492.221048452</v>
      </c>
    </row>
    <row r="6" spans="1:13" x14ac:dyDescent="0.25">
      <c r="A6" s="100" t="s">
        <v>93</v>
      </c>
      <c r="B6" s="114">
        <v>2459.9430959005267</v>
      </c>
      <c r="C6" s="114">
        <v>75.299458637524012</v>
      </c>
      <c r="D6" s="114">
        <v>2194.6501906528256</v>
      </c>
      <c r="E6" s="114">
        <v>70.478870727434554</v>
      </c>
      <c r="F6" s="115">
        <v>-265.29290524770113</v>
      </c>
      <c r="G6" s="38">
        <v>-0.10784513905618764</v>
      </c>
      <c r="H6" s="116">
        <v>327.34261736999997</v>
      </c>
      <c r="I6" s="117">
        <v>274.93492907000001</v>
      </c>
      <c r="J6" s="116">
        <v>2459.9430959005267</v>
      </c>
      <c r="K6" s="117">
        <v>2194.6501906528256</v>
      </c>
      <c r="L6" s="116">
        <v>24648721.876951165</v>
      </c>
      <c r="M6" s="117">
        <v>19377103.324380919</v>
      </c>
    </row>
    <row r="7" spans="1:13" x14ac:dyDescent="0.25">
      <c r="A7" s="100" t="s">
        <v>207</v>
      </c>
      <c r="B7" s="114">
        <v>2377.375560025605</v>
      </c>
      <c r="C7" s="114">
        <v>72.772046209660544</v>
      </c>
      <c r="D7" s="114">
        <v>2195.1815206041547</v>
      </c>
      <c r="E7" s="114">
        <v>70.495933827108857</v>
      </c>
      <c r="F7" s="115">
        <v>-182.19403942145027</v>
      </c>
      <c r="G7" s="38">
        <v>-7.6636625060404029E-2</v>
      </c>
      <c r="H7" s="116">
        <v>835.39145236000002</v>
      </c>
      <c r="I7" s="117">
        <v>752.53112600000009</v>
      </c>
      <c r="J7" s="116">
        <v>2377.375560025605</v>
      </c>
      <c r="K7" s="117">
        <v>2195.1815206041547</v>
      </c>
      <c r="L7" s="116">
        <v>60793145.374297351</v>
      </c>
      <c r="M7" s="117">
        <v>53050384.461335726</v>
      </c>
    </row>
    <row r="8" spans="1:13" x14ac:dyDescent="0.25">
      <c r="A8" s="100" t="s">
        <v>209</v>
      </c>
      <c r="B8" s="114">
        <v>2108.2215469192502</v>
      </c>
      <c r="C8" s="114">
        <v>64.533176167991442</v>
      </c>
      <c r="D8" s="114">
        <v>2041.7652231707727</v>
      </c>
      <c r="E8" s="114">
        <v>65.569131624033091</v>
      </c>
      <c r="F8" s="115">
        <v>-66.456323748477416</v>
      </c>
      <c r="G8" s="38">
        <v>-3.1522457326930486E-2</v>
      </c>
      <c r="H8" s="116">
        <v>502.26448813999997</v>
      </c>
      <c r="I8" s="117">
        <v>754.76348504999999</v>
      </c>
      <c r="J8" s="116">
        <v>2108.2215469192502</v>
      </c>
      <c r="K8" s="117">
        <v>2041.7652231707727</v>
      </c>
      <c r="L8" s="116">
        <v>32412722.696064666</v>
      </c>
      <c r="M8" s="117">
        <v>49489186.296257384</v>
      </c>
    </row>
    <row r="9" spans="1:13" x14ac:dyDescent="0.25">
      <c r="A9" s="100" t="s">
        <v>8</v>
      </c>
      <c r="B9" s="114">
        <v>2186.6970450655399</v>
      </c>
      <c r="C9" s="114">
        <v>66.935330322115263</v>
      </c>
      <c r="D9" s="114">
        <v>2103.2112051588756</v>
      </c>
      <c r="E9" s="114">
        <v>67.542404375975195</v>
      </c>
      <c r="F9" s="115">
        <v>-83.485839906664296</v>
      </c>
      <c r="G9" s="38">
        <v>-3.817896955367317E-2</v>
      </c>
      <c r="H9" s="116">
        <v>2010.0351143999999</v>
      </c>
      <c r="I9" s="117">
        <v>2098.743254</v>
      </c>
      <c r="J9" s="116">
        <v>2186.6970450655399</v>
      </c>
      <c r="K9" s="117">
        <v>2103.2112051588756</v>
      </c>
      <c r="L9" s="116">
        <v>134542364.34141475</v>
      </c>
      <c r="M9" s="117">
        <v>141754165.54301801</v>
      </c>
    </row>
    <row r="10" spans="1:13" x14ac:dyDescent="0.25">
      <c r="A10" s="100" t="s">
        <v>184</v>
      </c>
      <c r="B10" s="114">
        <v>2135.6452315570473</v>
      </c>
      <c r="C10" s="114">
        <v>65.372621848874715</v>
      </c>
      <c r="D10" s="114">
        <v>2098.550719412855</v>
      </c>
      <c r="E10" s="114">
        <v>67.39273780322489</v>
      </c>
      <c r="F10" s="115">
        <v>-37.094512144192322</v>
      </c>
      <c r="G10" s="38">
        <v>-1.7369229493771177E-2</v>
      </c>
      <c r="H10" s="116">
        <v>592.3160417900001</v>
      </c>
      <c r="I10" s="117">
        <v>671.04748733999998</v>
      </c>
      <c r="J10" s="116">
        <v>2135.6452315570473</v>
      </c>
      <c r="K10" s="117">
        <v>2098.550719412855</v>
      </c>
      <c r="L10" s="116">
        <v>38721252.614959948</v>
      </c>
      <c r="M10" s="117">
        <v>45223727.367817499</v>
      </c>
    </row>
    <row r="11" spans="1:13" x14ac:dyDescent="0.25">
      <c r="A11" s="100" t="s">
        <v>7</v>
      </c>
      <c r="B11" s="114">
        <v>2831.7462193572837</v>
      </c>
      <c r="C11" s="114">
        <v>86.680443003662546</v>
      </c>
      <c r="D11" s="114">
        <v>2599.9199161466863</v>
      </c>
      <c r="E11" s="114">
        <v>83.493679517681102</v>
      </c>
      <c r="F11" s="115">
        <v>-231.82630321059742</v>
      </c>
      <c r="G11" s="38">
        <v>-8.1866906584310617E-2</v>
      </c>
      <c r="H11" s="116">
        <v>286.38780073999999</v>
      </c>
      <c r="I11" s="117">
        <v>314.84833000000003</v>
      </c>
      <c r="J11" s="116">
        <v>2831.7462193572837</v>
      </c>
      <c r="K11" s="117">
        <v>2599.9199161466863</v>
      </c>
      <c r="L11" s="116">
        <v>24824221.438987836</v>
      </c>
      <c r="M11" s="117">
        <v>26287845.561697103</v>
      </c>
    </row>
    <row r="12" spans="1:13" x14ac:dyDescent="0.25">
      <c r="A12" s="100" t="s">
        <v>5</v>
      </c>
      <c r="B12" s="114">
        <v>2139.079006780808</v>
      </c>
      <c r="C12" s="114">
        <v>65.477730546658421</v>
      </c>
      <c r="D12" s="114">
        <v>1971.746162050855</v>
      </c>
      <c r="E12" s="114">
        <v>63.320543499080436</v>
      </c>
      <c r="F12" s="115">
        <v>-167.33284472995297</v>
      </c>
      <c r="G12" s="38">
        <v>-7.8226584525168841E-2</v>
      </c>
      <c r="H12" s="116">
        <v>14.94925731</v>
      </c>
      <c r="I12" s="117">
        <v>144.300668</v>
      </c>
      <c r="J12" s="116">
        <v>2139.079006780808</v>
      </c>
      <c r="K12" s="117">
        <v>1971.746162050855</v>
      </c>
      <c r="L12" s="116">
        <v>978843.44201684371</v>
      </c>
      <c r="M12" s="117">
        <v>9137196.725040365</v>
      </c>
    </row>
    <row r="13" spans="1:13" x14ac:dyDescent="0.25">
      <c r="A13" s="100" t="s">
        <v>4</v>
      </c>
      <c r="B13" s="114">
        <v>2268.0942380696561</v>
      </c>
      <c r="C13" s="114">
        <v>69.426918269022721</v>
      </c>
      <c r="D13" s="114">
        <v>2170.9789565117094</v>
      </c>
      <c r="E13" s="114">
        <v>69.718694067802844</v>
      </c>
      <c r="F13" s="115">
        <v>-97.115281557946673</v>
      </c>
      <c r="G13" s="38">
        <v>-4.2818009908001109E-2</v>
      </c>
      <c r="H13" s="116">
        <v>878.86618035999993</v>
      </c>
      <c r="I13" s="117">
        <v>943.48305499999992</v>
      </c>
      <c r="J13" s="116">
        <v>2268.0942380696561</v>
      </c>
      <c r="K13" s="117">
        <v>2170.9789565117094</v>
      </c>
      <c r="L13" s="116">
        <v>61016970.4732619</v>
      </c>
      <c r="M13" s="117">
        <v>65778406.469701</v>
      </c>
    </row>
    <row r="14" spans="1:13" x14ac:dyDescent="0.25">
      <c r="A14" s="100" t="s">
        <v>3</v>
      </c>
      <c r="B14" s="114">
        <v>2196.5518454963803</v>
      </c>
      <c r="C14" s="114">
        <v>67.236988168859654</v>
      </c>
      <c r="D14" s="114">
        <v>2158.2112424634142</v>
      </c>
      <c r="E14" s="114">
        <v>69.308672428943396</v>
      </c>
      <c r="F14" s="115">
        <v>-38.340603032966101</v>
      </c>
      <c r="G14" s="38">
        <v>-1.7454904655028414E-2</v>
      </c>
      <c r="H14" s="116">
        <v>1450.65037426</v>
      </c>
      <c r="I14" s="117">
        <v>1011.6979259999999</v>
      </c>
      <c r="J14" s="116">
        <v>2196.5518454963803</v>
      </c>
      <c r="K14" s="117">
        <v>2158.2112424634142</v>
      </c>
      <c r="L14" s="116">
        <v>97537362.051271453</v>
      </c>
      <c r="M14" s="117">
        <v>70119440.150175408</v>
      </c>
    </row>
    <row r="15" spans="1:13" x14ac:dyDescent="0.25">
      <c r="A15" s="100" t="s">
        <v>120</v>
      </c>
      <c r="B15" s="114">
        <v>3262.4467514333719</v>
      </c>
      <c r="C15" s="114">
        <v>99.864291424493828</v>
      </c>
      <c r="D15" s="114">
        <v>2879.1206710201982</v>
      </c>
      <c r="E15" s="114">
        <v>92.459916594342062</v>
      </c>
      <c r="F15" s="115">
        <v>-383.32608041317371</v>
      </c>
      <c r="G15" s="38">
        <v>-0.11749650174206139</v>
      </c>
      <c r="H15" s="116">
        <v>401.74165045000001</v>
      </c>
      <c r="I15" s="117">
        <v>389.41478799999999</v>
      </c>
      <c r="J15" s="116">
        <v>3262.4467514333719</v>
      </c>
      <c r="K15" s="117">
        <v>2879.1206710201982</v>
      </c>
      <c r="L15" s="116">
        <v>40119645.257895939</v>
      </c>
      <c r="M15" s="117">
        <v>36005258.8190834</v>
      </c>
    </row>
    <row r="16" spans="1:13" x14ac:dyDescent="0.25">
      <c r="A16" s="100" t="s">
        <v>2</v>
      </c>
      <c r="B16" s="114">
        <v>1764.4831255016929</v>
      </c>
      <c r="C16" s="114">
        <v>54.011259181865434</v>
      </c>
      <c r="D16" s="114">
        <v>1779.7812936440926</v>
      </c>
      <c r="E16" s="114">
        <v>57.155794692062273</v>
      </c>
      <c r="F16" s="115">
        <v>15.298168142399618</v>
      </c>
      <c r="G16" s="38">
        <v>8.6700563588841817E-3</v>
      </c>
      <c r="H16" s="116">
        <v>1007.5041368752909</v>
      </c>
      <c r="I16" s="117">
        <v>1289.2336977851044</v>
      </c>
      <c r="J16" s="116">
        <v>1764.4831255016929</v>
      </c>
      <c r="K16" s="117">
        <v>1779.7812936440926</v>
      </c>
      <c r="L16" s="116">
        <v>54416567.063572966</v>
      </c>
      <c r="M16" s="117">
        <v>73687176.540693685</v>
      </c>
    </row>
    <row r="17" spans="1:13" x14ac:dyDescent="0.25">
      <c r="A17" s="100" t="s">
        <v>1</v>
      </c>
      <c r="B17" s="114">
        <v>2829.2949131042001</v>
      </c>
      <c r="C17" s="114">
        <v>86.605407920891892</v>
      </c>
      <c r="D17" s="114">
        <v>2601.4474244014341</v>
      </c>
      <c r="E17" s="114">
        <v>83.542733830427608</v>
      </c>
      <c r="F17" s="115">
        <v>-227.84748870276599</v>
      </c>
      <c r="G17" s="38">
        <v>-8.0531544324864979E-2</v>
      </c>
      <c r="H17" s="116">
        <v>306.51250994999998</v>
      </c>
      <c r="I17" s="117">
        <v>320.86074799999994</v>
      </c>
      <c r="J17" s="116">
        <v>2829.2949131042001</v>
      </c>
      <c r="K17" s="117">
        <v>2601.4474244014341</v>
      </c>
      <c r="L17" s="116">
        <v>26545640.957076181</v>
      </c>
      <c r="M17" s="117">
        <v>26805584.0667959</v>
      </c>
    </row>
    <row r="18" spans="1:13" x14ac:dyDescent="0.25">
      <c r="A18" s="100" t="s">
        <v>0</v>
      </c>
      <c r="B18" s="114">
        <v>2257.5280645474722</v>
      </c>
      <c r="C18" s="114">
        <v>69.103485118306153</v>
      </c>
      <c r="D18" s="114">
        <v>2165.0741321189548</v>
      </c>
      <c r="E18" s="114">
        <v>69.529066874905467</v>
      </c>
      <c r="F18" s="115">
        <v>-92.453932428517419</v>
      </c>
      <c r="G18" s="38">
        <v>-4.0953613769160402E-2</v>
      </c>
      <c r="H18" s="116">
        <v>2066.7710639299999</v>
      </c>
      <c r="I18" s="117">
        <v>1828.9876259999999</v>
      </c>
      <c r="J18" s="116">
        <v>2257.5280645474722</v>
      </c>
      <c r="K18" s="117">
        <v>2165.0741321189548</v>
      </c>
      <c r="L18" s="116">
        <v>142821083.45923254</v>
      </c>
      <c r="M18" s="117">
        <v>127167802.96152857</v>
      </c>
    </row>
    <row r="19" spans="1:13" x14ac:dyDescent="0.25">
      <c r="A19" s="100" t="s">
        <v>121</v>
      </c>
      <c r="B19" s="114">
        <v>2376.9186034883514</v>
      </c>
      <c r="C19" s="114">
        <v>72.758058658512141</v>
      </c>
      <c r="D19" s="114">
        <v>2246.7136652141485</v>
      </c>
      <c r="E19" s="114">
        <v>72.150834172386595</v>
      </c>
      <c r="F19" s="115">
        <v>-130.20493827420296</v>
      </c>
      <c r="G19" s="38">
        <v>-5.4778879715575823E-2</v>
      </c>
      <c r="H19" s="116">
        <v>2902.3786982699999</v>
      </c>
      <c r="I19" s="117">
        <v>3064.6768220000004</v>
      </c>
      <c r="J19" s="116">
        <v>2376.9186034883514</v>
      </c>
      <c r="K19" s="117">
        <v>2246.7136652141485</v>
      </c>
      <c r="L19" s="116">
        <v>211171439.57794476</v>
      </c>
      <c r="M19" s="117">
        <v>221118989.17607877</v>
      </c>
    </row>
    <row r="20" spans="1:13" x14ac:dyDescent="0.25">
      <c r="A20" s="100" t="s">
        <v>199</v>
      </c>
      <c r="B20" s="114">
        <v>2376.7253004628924</v>
      </c>
      <c r="C20" s="114">
        <v>72.752141605717568</v>
      </c>
      <c r="D20" s="114">
        <v>2179.7831377557081</v>
      </c>
      <c r="E20" s="114">
        <v>70.001431040829104</v>
      </c>
      <c r="F20" s="115">
        <v>-196.94216270718425</v>
      </c>
      <c r="G20" s="38">
        <v>-8.286282081855556E-2</v>
      </c>
      <c r="H20" s="116">
        <v>1274.1846051699999</v>
      </c>
      <c r="I20" s="117">
        <v>1065.514473</v>
      </c>
      <c r="J20" s="116">
        <v>2376.7253004628924</v>
      </c>
      <c r="K20" s="117">
        <v>2179.7831377557081</v>
      </c>
      <c r="L20" s="116">
        <v>92699658.827153161</v>
      </c>
      <c r="M20" s="117">
        <v>74587537.904714867</v>
      </c>
    </row>
    <row r="21" spans="1:13" x14ac:dyDescent="0.25">
      <c r="A21" s="100" t="s">
        <v>153</v>
      </c>
      <c r="B21" s="114">
        <v>2305.9444053908055</v>
      </c>
      <c r="C21" s="114">
        <v>70.585521129947409</v>
      </c>
      <c r="D21" s="114">
        <v>2196.4084784269521</v>
      </c>
      <c r="E21" s="114">
        <v>70.535336280469878</v>
      </c>
      <c r="F21" s="115">
        <v>-109.5359269638534</v>
      </c>
      <c r="G21" s="38">
        <v>-4.7501547178579795E-2</v>
      </c>
      <c r="H21" s="116">
        <v>900.49591782999994</v>
      </c>
      <c r="I21" s="117">
        <v>853.07101</v>
      </c>
      <c r="J21" s="116">
        <v>2305.9444053908055</v>
      </c>
      <c r="K21" s="117">
        <v>2196.4084784269521</v>
      </c>
      <c r="L21" s="116">
        <v>63561973.635420844</v>
      </c>
      <c r="M21" s="117">
        <v>60171650.561470091</v>
      </c>
    </row>
    <row r="22" spans="1:13" ht="15.75" thickBot="1" x14ac:dyDescent="0.3">
      <c r="A22" s="100" t="s">
        <v>170</v>
      </c>
      <c r="B22" s="114">
        <v>2397.1886263484334</v>
      </c>
      <c r="C22" s="114">
        <v>73.378529006170993</v>
      </c>
      <c r="D22" s="114">
        <v>2266.253601806297</v>
      </c>
      <c r="E22" s="114">
        <v>72.778338578767929</v>
      </c>
      <c r="F22" s="115">
        <v>-130.93502454213649</v>
      </c>
      <c r="G22" s="38">
        <v>-5.4620242688864229E-2</v>
      </c>
      <c r="H22" s="116">
        <v>14132.858139040001</v>
      </c>
      <c r="I22" s="117">
        <v>14047.399890000001</v>
      </c>
      <c r="J22" s="116">
        <v>2397.1886263484334</v>
      </c>
      <c r="K22" s="117">
        <v>2266.253601806297</v>
      </c>
      <c r="L22" s="116">
        <v>1037048340.8956465</v>
      </c>
      <c r="M22" s="117">
        <v>1022346425.3457674</v>
      </c>
    </row>
    <row r="23" spans="1:13" ht="16.5" thickTop="1" thickBot="1" x14ac:dyDescent="0.3">
      <c r="A23" s="101" t="s">
        <v>150</v>
      </c>
      <c r="B23" s="118">
        <v>2338.4774135291268</v>
      </c>
      <c r="C23" s="119">
        <v>71.581364450367374</v>
      </c>
      <c r="D23" s="119">
        <v>2212.2411400466985</v>
      </c>
      <c r="E23" s="119">
        <v>71.043785470378097</v>
      </c>
      <c r="F23" s="120">
        <v>-126.23627348242826</v>
      </c>
      <c r="G23" s="121">
        <v>-5.3982250481486638E-2</v>
      </c>
      <c r="H23" s="122">
        <v>30928.314841685293</v>
      </c>
      <c r="I23" s="122">
        <v>30814.247979155101</v>
      </c>
      <c r="J23" s="122">
        <v>44614.63320191118</v>
      </c>
      <c r="K23" s="122">
        <v>42037.538079803504</v>
      </c>
      <c r="L23" s="122">
        <v>2213890976.5183811</v>
      </c>
      <c r="M23" s="122">
        <v>2189160822.8621268</v>
      </c>
    </row>
    <row r="24" spans="1:13" ht="15.75" thickTop="1" x14ac:dyDescent="0.25">
      <c r="B24" s="123"/>
      <c r="H24" s="124"/>
    </row>
    <row r="25" spans="1:13" x14ac:dyDescent="0.25">
      <c r="H25" s="124"/>
    </row>
    <row r="26" spans="1:13" x14ac:dyDescent="0.25">
      <c r="H26" s="124"/>
    </row>
    <row r="27" spans="1:13" x14ac:dyDescent="0.25">
      <c r="H27" s="124"/>
    </row>
    <row r="28" spans="1:13" x14ac:dyDescent="0.25">
      <c r="H28" s="124"/>
    </row>
    <row r="29" spans="1:13" x14ac:dyDescent="0.25">
      <c r="H29" s="124"/>
    </row>
    <row r="30" spans="1:13" x14ac:dyDescent="0.25">
      <c r="H30" s="124"/>
    </row>
    <row r="31" spans="1:13" x14ac:dyDescent="0.25">
      <c r="H31" s="124"/>
    </row>
    <row r="32" spans="1:13" x14ac:dyDescent="0.25">
      <c r="H32" s="124"/>
    </row>
    <row r="33" spans="8:8" x14ac:dyDescent="0.25">
      <c r="H33" s="124"/>
    </row>
    <row r="34" spans="8:8" x14ac:dyDescent="0.25">
      <c r="H34" s="124"/>
    </row>
    <row r="35" spans="8:8" x14ac:dyDescent="0.25">
      <c r="H35" s="124"/>
    </row>
    <row r="36" spans="8:8" x14ac:dyDescent="0.25">
      <c r="H36" s="124"/>
    </row>
    <row r="37" spans="8:8" x14ac:dyDescent="0.25">
      <c r="H37" s="124"/>
    </row>
    <row r="38" spans="8:8" x14ac:dyDescent="0.25">
      <c r="H38" s="124"/>
    </row>
    <row r="39" spans="8:8" x14ac:dyDescent="0.25">
      <c r="H39" s="124"/>
    </row>
    <row r="40" spans="8:8" x14ac:dyDescent="0.25">
      <c r="H40" s="124"/>
    </row>
    <row r="41" spans="8:8" x14ac:dyDescent="0.25">
      <c r="H41" s="125"/>
    </row>
  </sheetData>
  <sortState xmlns:xlrd2="http://schemas.microsoft.com/office/spreadsheetml/2017/richdata2" ref="A5:M21">
    <sortCondition ref="A5:A21"/>
  </sortState>
  <mergeCells count="6">
    <mergeCell ref="J1:K2"/>
    <mergeCell ref="L1:M2"/>
    <mergeCell ref="F2:G2"/>
    <mergeCell ref="B2:C2"/>
    <mergeCell ref="D2:E2"/>
    <mergeCell ref="H1:I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topLeftCell="A10" zoomScale="90" zoomScaleNormal="90" workbookViewId="0">
      <selection activeCell="C12" sqref="C12"/>
    </sheetView>
  </sheetViews>
  <sheetFormatPr defaultColWidth="9.140625" defaultRowHeight="15" x14ac:dyDescent="0.25"/>
  <cols>
    <col min="1" max="1" width="20.85546875" style="88" customWidth="1"/>
    <col min="2" max="4" width="15.7109375" style="88" customWidth="1"/>
    <col min="5" max="5" width="20.28515625" style="88" bestFit="1" customWidth="1"/>
    <col min="6" max="6" width="15.85546875" style="88" hidden="1" customWidth="1"/>
    <col min="7" max="7" width="14.5703125" style="88" customWidth="1"/>
    <col min="8" max="8" width="15.7109375" style="88" customWidth="1"/>
    <col min="9" max="9" width="14.140625" style="129" bestFit="1" customWidth="1"/>
    <col min="10" max="10" width="9.140625" style="88"/>
    <col min="11" max="11" width="10.140625" style="88" bestFit="1" customWidth="1"/>
    <col min="12" max="12" width="9.140625" style="88"/>
    <col min="13" max="13" width="10.140625" style="88" bestFit="1" customWidth="1"/>
    <col min="14" max="16384" width="9.140625" style="88"/>
  </cols>
  <sheetData>
    <row r="1" spans="1:9" ht="22.15" customHeight="1" thickTop="1" thickBot="1" x14ac:dyDescent="0.3">
      <c r="A1" s="89"/>
      <c r="B1" s="126" t="str">
        <f>'Tab2 e 3_Preço óleo'!B2</f>
        <v>1º trim./23</v>
      </c>
      <c r="C1" s="127"/>
      <c r="D1" s="126" t="str">
        <f>'Tab2 e 3_Preço óleo'!D2</f>
        <v>2º trim./23</v>
      </c>
      <c r="E1" s="127"/>
      <c r="F1" s="91" t="str">
        <f>'Tab2 e 3_Preço óleo'!F2</f>
        <v>Variações: 2T2023 - 1T2023</v>
      </c>
      <c r="G1" s="92"/>
      <c r="H1" s="128"/>
    </row>
    <row r="2" spans="1:9" ht="39.75" thickTop="1" thickBot="1" x14ac:dyDescent="0.3">
      <c r="A2" s="93" t="s">
        <v>16</v>
      </c>
      <c r="B2" s="94" t="s">
        <v>147</v>
      </c>
      <c r="C2" s="94" t="s">
        <v>118</v>
      </c>
      <c r="D2" s="94" t="s">
        <v>148</v>
      </c>
      <c r="E2" s="94" t="s">
        <v>119</v>
      </c>
      <c r="F2" s="94" t="s">
        <v>69</v>
      </c>
      <c r="G2" s="112" t="s">
        <v>146</v>
      </c>
      <c r="H2" s="130"/>
    </row>
    <row r="3" spans="1:9" ht="15.75" thickTop="1" x14ac:dyDescent="0.25">
      <c r="A3" s="100" t="s">
        <v>13</v>
      </c>
      <c r="B3" s="114">
        <v>0.67281881221040785</v>
      </c>
      <c r="C3" s="114">
        <v>3.4729051574661804</v>
      </c>
      <c r="D3" s="131">
        <v>0.51696047752581487</v>
      </c>
      <c r="E3" s="114">
        <v>2.7994903573694385</v>
      </c>
      <c r="F3" s="115">
        <v>-0.15585833468459298</v>
      </c>
      <c r="G3" s="38">
        <v>-0.2316497872176797</v>
      </c>
      <c r="H3" s="130"/>
    </row>
    <row r="4" spans="1:9" x14ac:dyDescent="0.25">
      <c r="A4" s="100" t="s">
        <v>11</v>
      </c>
      <c r="B4" s="114">
        <v>1.2266575261149752</v>
      </c>
      <c r="C4" s="114">
        <v>6.3316678600198983</v>
      </c>
      <c r="D4" s="131">
        <v>0.8931030090662766</v>
      </c>
      <c r="E4" s="114">
        <v>4.8364108490166364</v>
      </c>
      <c r="F4" s="115">
        <v>-0.33355451704869865</v>
      </c>
      <c r="G4" s="38">
        <v>-0.2719214694790324</v>
      </c>
      <c r="H4" s="132"/>
      <c r="I4" s="133"/>
    </row>
    <row r="5" spans="1:9" x14ac:dyDescent="0.25">
      <c r="A5" s="100" t="s">
        <v>93</v>
      </c>
      <c r="B5" s="114">
        <v>1.4770470040739458</v>
      </c>
      <c r="C5" s="114">
        <v>7.6241092923903029</v>
      </c>
      <c r="D5" s="131">
        <v>0.91841738758192426</v>
      </c>
      <c r="E5" s="114">
        <v>4.9734955230646962</v>
      </c>
      <c r="F5" s="115">
        <v>-0.55862961649202159</v>
      </c>
      <c r="G5" s="38">
        <v>-0.37820706785310587</v>
      </c>
      <c r="H5" s="132"/>
      <c r="I5" s="133"/>
    </row>
    <row r="6" spans="1:9" x14ac:dyDescent="0.25">
      <c r="A6" s="100" t="s">
        <v>207</v>
      </c>
      <c r="B6" s="114">
        <v>1.3113138446536798</v>
      </c>
      <c r="C6" s="114">
        <v>6.7686404296471947</v>
      </c>
      <c r="D6" s="131">
        <v>0.90895366532676491</v>
      </c>
      <c r="E6" s="114">
        <v>4.922246732586669</v>
      </c>
      <c r="F6" s="115">
        <v>-0.40236017932691492</v>
      </c>
      <c r="G6" s="38">
        <v>-0.30683743709971956</v>
      </c>
      <c r="H6" s="132"/>
      <c r="I6" s="133"/>
    </row>
    <row r="7" spans="1:9" x14ac:dyDescent="0.25">
      <c r="A7" s="100" t="s">
        <v>209</v>
      </c>
      <c r="B7" s="114">
        <v>0.22777931364400369</v>
      </c>
      <c r="C7" s="114">
        <v>1.1757339996477141</v>
      </c>
      <c r="D7" s="131">
        <v>0.24265234295575205</v>
      </c>
      <c r="E7" s="114">
        <v>1.314032549545934</v>
      </c>
      <c r="F7" s="115">
        <v>1.4873029311748359E-2</v>
      </c>
      <c r="G7" s="38">
        <v>6.5295785968489728E-2</v>
      </c>
      <c r="H7" s="132"/>
      <c r="I7" s="133"/>
    </row>
    <row r="8" spans="1:9" x14ac:dyDescent="0.25">
      <c r="A8" s="100" t="s">
        <v>8</v>
      </c>
      <c r="B8" s="114">
        <v>1.0379290439218614</v>
      </c>
      <c r="C8" s="114">
        <v>5.3575034828142005</v>
      </c>
      <c r="D8" s="131">
        <v>0.77274471503549247</v>
      </c>
      <c r="E8" s="114">
        <v>4.1846359102800657</v>
      </c>
      <c r="F8" s="115">
        <v>-0.26518432888636889</v>
      </c>
      <c r="G8" s="38">
        <v>-0.25549369722265214</v>
      </c>
      <c r="H8" s="132"/>
    </row>
    <row r="9" spans="1:9" x14ac:dyDescent="0.25">
      <c r="A9" s="100" t="s">
        <v>184</v>
      </c>
      <c r="B9" s="114">
        <v>0.7939161214193019</v>
      </c>
      <c r="C9" s="114">
        <v>4.097976071172031</v>
      </c>
      <c r="D9" s="131">
        <v>0.60778704774852588</v>
      </c>
      <c r="E9" s="114">
        <v>3.2913424787315027</v>
      </c>
      <c r="F9" s="115">
        <v>-0.18612907367077602</v>
      </c>
      <c r="G9" s="38">
        <v>-0.23444425506567224</v>
      </c>
      <c r="H9" s="132"/>
    </row>
    <row r="10" spans="1:9" x14ac:dyDescent="0.25">
      <c r="A10" s="100" t="s">
        <v>7</v>
      </c>
      <c r="B10" s="114">
        <v>1.1047368751127757</v>
      </c>
      <c r="C10" s="114">
        <v>5.7023470830396628</v>
      </c>
      <c r="D10" s="131">
        <v>0.76223176806998405</v>
      </c>
      <c r="E10" s="114">
        <v>4.1277052648304675</v>
      </c>
      <c r="F10" s="115">
        <v>-0.34250510704279169</v>
      </c>
      <c r="G10" s="38">
        <v>-0.310033198636397</v>
      </c>
      <c r="H10" s="132"/>
    </row>
    <row r="11" spans="1:9" x14ac:dyDescent="0.25">
      <c r="A11" s="100" t="s">
        <v>5</v>
      </c>
      <c r="B11" s="114">
        <v>0.84425639092784299</v>
      </c>
      <c r="C11" s="114">
        <v>4.3578186594464157</v>
      </c>
      <c r="D11" s="131">
        <v>0.59529557050821025</v>
      </c>
      <c r="E11" s="114">
        <v>3.2236975201634328</v>
      </c>
      <c r="F11" s="115">
        <v>-0.24896082041963274</v>
      </c>
      <c r="G11" s="38">
        <v>-0.29488769418259686</v>
      </c>
      <c r="H11" s="132"/>
    </row>
    <row r="12" spans="1:9" x14ac:dyDescent="0.25">
      <c r="A12" s="100" t="s">
        <v>4</v>
      </c>
      <c r="B12" s="114">
        <v>1.3747988641837228</v>
      </c>
      <c r="C12" s="114">
        <v>7.0963325924501257</v>
      </c>
      <c r="D12" s="131">
        <v>1.0868008142091736</v>
      </c>
      <c r="E12" s="114">
        <v>5.8853404312864654</v>
      </c>
      <c r="F12" s="115">
        <v>-0.28799804997454914</v>
      </c>
      <c r="G12" s="38">
        <v>-0.20948377066455171</v>
      </c>
      <c r="H12" s="132"/>
    </row>
    <row r="13" spans="1:9" x14ac:dyDescent="0.25">
      <c r="A13" s="100" t="s">
        <v>3</v>
      </c>
      <c r="B13" s="114">
        <v>1.274800845773834</v>
      </c>
      <c r="C13" s="114">
        <v>6.5801703990489457</v>
      </c>
      <c r="D13" s="131">
        <v>0.93230937766475008</v>
      </c>
      <c r="E13" s="114">
        <v>5.0487246633418668</v>
      </c>
      <c r="F13" s="115">
        <v>-0.34249146810908393</v>
      </c>
      <c r="G13" s="38">
        <v>-0.26866272425571192</v>
      </c>
      <c r="H13" s="132"/>
    </row>
    <row r="14" spans="1:9" x14ac:dyDescent="0.25">
      <c r="A14" s="100" t="s">
        <v>120</v>
      </c>
      <c r="B14" s="114">
        <v>0.65861891835774322</v>
      </c>
      <c r="C14" s="114">
        <v>3.3996092214706071</v>
      </c>
      <c r="D14" s="131">
        <v>0.49588562169421169</v>
      </c>
      <c r="E14" s="114">
        <v>2.6853639236314204</v>
      </c>
      <c r="F14" s="115">
        <v>-0.16273329666353153</v>
      </c>
      <c r="G14" s="38">
        <v>-0.24708263326128665</v>
      </c>
      <c r="H14" s="132"/>
    </row>
    <row r="15" spans="1:9" x14ac:dyDescent="0.25">
      <c r="A15" s="100" t="s">
        <v>2</v>
      </c>
      <c r="B15" s="114">
        <v>1.2555733730455569</v>
      </c>
      <c r="C15" s="114">
        <v>6.4809234874120696</v>
      </c>
      <c r="D15" s="131">
        <v>1.0670477508538525</v>
      </c>
      <c r="E15" s="114">
        <v>5.7783718857288076</v>
      </c>
      <c r="F15" s="115">
        <v>-0.18852562219170443</v>
      </c>
      <c r="G15" s="38">
        <v>-0.15015101963687794</v>
      </c>
      <c r="H15" s="132"/>
    </row>
    <row r="16" spans="1:9" x14ac:dyDescent="0.25">
      <c r="A16" s="100" t="s">
        <v>1</v>
      </c>
      <c r="B16" s="114">
        <v>1.0261643162591156</v>
      </c>
      <c r="C16" s="114">
        <v>5.2967772031165437</v>
      </c>
      <c r="D16" s="131">
        <v>0.75205711859352975</v>
      </c>
      <c r="E16" s="114">
        <v>4.0726065980324329</v>
      </c>
      <c r="F16" s="115">
        <v>-0.27410719766558589</v>
      </c>
      <c r="G16" s="38">
        <v>-0.26711823177095484</v>
      </c>
      <c r="H16" s="132"/>
    </row>
    <row r="17" spans="1:8" x14ac:dyDescent="0.25">
      <c r="A17" s="100" t="s">
        <v>0</v>
      </c>
      <c r="B17" s="114">
        <v>0.85227918259026436</v>
      </c>
      <c r="C17" s="114">
        <v>4.3992300974681378</v>
      </c>
      <c r="D17" s="131">
        <v>0.63500634010349677</v>
      </c>
      <c r="E17" s="114">
        <v>3.4387428116290129</v>
      </c>
      <c r="F17" s="115">
        <v>-0.21727284248676759</v>
      </c>
      <c r="G17" s="38">
        <v>-0.25493153760535081</v>
      </c>
      <c r="H17" s="132"/>
    </row>
    <row r="18" spans="1:8" x14ac:dyDescent="0.25">
      <c r="A18" s="100" t="s">
        <v>121</v>
      </c>
      <c r="B18" s="114">
        <v>0.917329143565355</v>
      </c>
      <c r="C18" s="114">
        <v>4.7350000564280803</v>
      </c>
      <c r="D18" s="131">
        <v>0.75173172126862753</v>
      </c>
      <c r="E18" s="114">
        <v>4.0708444774971513</v>
      </c>
      <c r="F18" s="115">
        <v>-0.16559742229672747</v>
      </c>
      <c r="G18" s="38">
        <v>-0.1805212703186394</v>
      </c>
      <c r="H18" s="132"/>
    </row>
    <row r="19" spans="1:8" x14ac:dyDescent="0.25">
      <c r="A19" s="100" t="s">
        <v>199</v>
      </c>
      <c r="B19" s="114">
        <v>1.3106990992233785</v>
      </c>
      <c r="C19" s="114">
        <v>6.7654672832715628</v>
      </c>
      <c r="D19" s="131">
        <v>0.89916420008803832</v>
      </c>
      <c r="E19" s="114">
        <v>4.8692339497318136</v>
      </c>
      <c r="F19" s="115">
        <v>-0.41153489913534014</v>
      </c>
      <c r="G19" s="38">
        <v>-0.31398121764116926</v>
      </c>
      <c r="H19" s="132"/>
    </row>
    <row r="20" spans="1:8" x14ac:dyDescent="0.25">
      <c r="A20" s="100" t="s">
        <v>153</v>
      </c>
      <c r="B20" s="114">
        <v>0.98319671410850196</v>
      </c>
      <c r="C20" s="114">
        <v>5.0749902904965154</v>
      </c>
      <c r="D20" s="131">
        <v>0.80559421554312249</v>
      </c>
      <c r="E20" s="114">
        <v>4.362525447127533</v>
      </c>
      <c r="F20" s="115">
        <v>-0.17760249856537946</v>
      </c>
      <c r="G20" s="38">
        <v>-0.1806378072839856</v>
      </c>
      <c r="H20" s="132"/>
    </row>
    <row r="21" spans="1:8" ht="15.75" thickBot="1" x14ac:dyDescent="0.3">
      <c r="A21" s="100" t="s">
        <v>170</v>
      </c>
      <c r="B21" s="114">
        <v>0.96148733328021763</v>
      </c>
      <c r="C21" s="114">
        <v>4.9629324537124146</v>
      </c>
      <c r="D21" s="131">
        <v>0.76981812213145373</v>
      </c>
      <c r="E21" s="114">
        <v>4.1687875640892438</v>
      </c>
      <c r="F21" s="115">
        <v>-0.1916692111487639</v>
      </c>
      <c r="G21" s="38">
        <v>-0.19934657952784851</v>
      </c>
      <c r="H21" s="132"/>
    </row>
    <row r="22" spans="1:8" ht="16.5" thickTop="1" thickBot="1" x14ac:dyDescent="0.3">
      <c r="A22" s="101" t="s">
        <v>68</v>
      </c>
      <c r="B22" s="134">
        <v>1.1033204264265977</v>
      </c>
      <c r="C22" s="135">
        <v>5.6950357655523405</v>
      </c>
      <c r="D22" s="136">
        <v>0.81272170852111503</v>
      </c>
      <c r="E22" s="137">
        <v>4.4011228810350644</v>
      </c>
      <c r="F22" s="138">
        <v>-0.26344350676738276</v>
      </c>
      <c r="G22" s="103">
        <v>-0.26338560489328144</v>
      </c>
      <c r="H22" s="139"/>
    </row>
    <row r="23" spans="1:8" ht="15.75" thickTop="1" x14ac:dyDescent="0.25"/>
  </sheetData>
  <sortState xmlns:xlrd2="http://schemas.microsoft.com/office/spreadsheetml/2017/richdata2" ref="A4:M21">
    <sortCondition ref="A4:A21"/>
  </sortState>
  <mergeCells count="3">
    <mergeCell ref="B1:C1"/>
    <mergeCell ref="D1:E1"/>
    <mergeCell ref="F1:G1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1" zoomScaleNormal="100" workbookViewId="0">
      <selection activeCell="F6" sqref="F6"/>
    </sheetView>
  </sheetViews>
  <sheetFormatPr defaultColWidth="9.140625" defaultRowHeight="15" x14ac:dyDescent="0.25"/>
  <cols>
    <col min="1" max="1" width="20.85546875" style="88" customWidth="1"/>
    <col min="2" max="3" width="15.7109375" style="88" customWidth="1"/>
    <col min="4" max="4" width="16.85546875" style="88" customWidth="1"/>
    <col min="5" max="5" width="15.7109375" style="88" customWidth="1"/>
    <col min="6" max="6" width="14.140625" style="88" customWidth="1"/>
    <col min="7" max="14" width="9.140625" style="88"/>
    <col min="15" max="15" width="11.140625" style="88" customWidth="1"/>
    <col min="16" max="16384" width="9.140625" style="88"/>
  </cols>
  <sheetData>
    <row r="1" spans="1:6" ht="14.45" thickBot="1" x14ac:dyDescent="0.3"/>
    <row r="2" spans="1:6" ht="22.5" customHeight="1" thickTop="1" thickBot="1" x14ac:dyDescent="0.3">
      <c r="A2" s="89"/>
      <c r="B2" s="140" t="s">
        <v>213</v>
      </c>
      <c r="C2" s="140" t="s">
        <v>223</v>
      </c>
      <c r="D2" s="91" t="s">
        <v>224</v>
      </c>
      <c r="E2" s="92"/>
    </row>
    <row r="3" spans="1:6" ht="27" thickTop="1" thickBot="1" x14ac:dyDescent="0.3">
      <c r="A3" s="93" t="s">
        <v>16</v>
      </c>
      <c r="B3" s="94" t="s">
        <v>70</v>
      </c>
      <c r="C3" s="94" t="s">
        <v>71</v>
      </c>
      <c r="D3" s="94" t="s">
        <v>72</v>
      </c>
      <c r="E3" s="95" t="s">
        <v>149</v>
      </c>
    </row>
    <row r="4" spans="1:6" ht="14.45" thickTop="1" x14ac:dyDescent="0.25">
      <c r="A4" s="96" t="s">
        <v>13</v>
      </c>
      <c r="B4" s="141">
        <v>0</v>
      </c>
      <c r="C4" s="141">
        <v>0</v>
      </c>
      <c r="D4" s="32">
        <v>0</v>
      </c>
      <c r="E4" s="33">
        <v>0</v>
      </c>
      <c r="F4" s="142"/>
    </row>
    <row r="5" spans="1:6" ht="13.9" x14ac:dyDescent="0.25">
      <c r="A5" s="100" t="s">
        <v>11</v>
      </c>
      <c r="B5" s="141">
        <v>3.0016516667843968E-2</v>
      </c>
      <c r="C5" s="141">
        <v>2.4384284162704037E-2</v>
      </c>
      <c r="D5" s="32">
        <v>-5.6322325051399308E-3</v>
      </c>
      <c r="E5" s="33">
        <v>-0.18763777847592877</v>
      </c>
      <c r="F5" s="142"/>
    </row>
    <row r="6" spans="1:6" x14ac:dyDescent="0.25">
      <c r="A6" s="100" t="s">
        <v>93</v>
      </c>
      <c r="B6" s="141">
        <v>8.3529048523169318E-3</v>
      </c>
      <c r="C6" s="141">
        <v>0</v>
      </c>
      <c r="D6" s="32">
        <v>-8.3529048523169318E-3</v>
      </c>
      <c r="E6" s="33">
        <v>-1</v>
      </c>
      <c r="F6" s="142"/>
    </row>
    <row r="7" spans="1:6" x14ac:dyDescent="0.25">
      <c r="A7" s="100" t="s">
        <v>207</v>
      </c>
      <c r="B7" s="141">
        <v>4.613303754440632E-2</v>
      </c>
      <c r="C7" s="141">
        <v>4.0201809007963885E-2</v>
      </c>
      <c r="D7" s="32">
        <v>-5.9312285364424358E-3</v>
      </c>
      <c r="E7" s="33">
        <v>-0.1285679168802446</v>
      </c>
      <c r="F7" s="142"/>
    </row>
    <row r="8" spans="1:6" ht="13.9" x14ac:dyDescent="0.25">
      <c r="A8" s="100" t="s">
        <v>209</v>
      </c>
      <c r="B8" s="141">
        <v>1.0405770141852413E-2</v>
      </c>
      <c r="C8" s="141">
        <v>4.0378673728474118E-2</v>
      </c>
      <c r="D8" s="32">
        <v>2.9972903586621705E-2</v>
      </c>
      <c r="E8" s="33">
        <v>2.8804118463149129</v>
      </c>
      <c r="F8" s="142"/>
    </row>
    <row r="9" spans="1:6" ht="13.9" x14ac:dyDescent="0.25">
      <c r="A9" s="100" t="s">
        <v>8</v>
      </c>
      <c r="B9" s="141">
        <v>0.17089865126189058</v>
      </c>
      <c r="C9" s="141">
        <v>0.17846877562852193</v>
      </c>
      <c r="D9" s="32">
        <v>7.5701243666313478E-3</v>
      </c>
      <c r="E9" s="33">
        <v>4.4295986602203463E-2</v>
      </c>
      <c r="F9" s="142"/>
    </row>
    <row r="10" spans="1:6" ht="13.9" x14ac:dyDescent="0.25">
      <c r="A10" s="100" t="s">
        <v>184</v>
      </c>
      <c r="B10" s="141">
        <v>2.4027044980905122E-2</v>
      </c>
      <c r="C10" s="141">
        <v>3.2940662398755358E-2</v>
      </c>
      <c r="D10" s="32">
        <v>8.9136174178502357E-3</v>
      </c>
      <c r="E10" s="33">
        <v>0.37098267493710124</v>
      </c>
      <c r="F10" s="142"/>
    </row>
    <row r="11" spans="1:6" x14ac:dyDescent="0.25">
      <c r="A11" s="100" t="s">
        <v>7</v>
      </c>
      <c r="B11" s="141">
        <v>4.7623467336103821E-2</v>
      </c>
      <c r="C11" s="141">
        <v>5.2358013142391462E-2</v>
      </c>
      <c r="D11" s="32">
        <v>4.7345458062876405E-3</v>
      </c>
      <c r="E11" s="33">
        <v>9.9416234707848217E-2</v>
      </c>
      <c r="F11" s="142"/>
    </row>
    <row r="12" spans="1:6" x14ac:dyDescent="0.25">
      <c r="A12" s="100" t="s">
        <v>5</v>
      </c>
      <c r="B12" s="141">
        <v>0</v>
      </c>
      <c r="C12" s="141">
        <v>0</v>
      </c>
      <c r="D12" s="32">
        <v>0</v>
      </c>
      <c r="E12" s="33">
        <v>0</v>
      </c>
      <c r="F12" s="142"/>
    </row>
    <row r="13" spans="1:6" x14ac:dyDescent="0.25">
      <c r="A13" s="100" t="s">
        <v>4</v>
      </c>
      <c r="B13" s="141">
        <v>4.879766566786406E-2</v>
      </c>
      <c r="C13" s="141">
        <v>5.6913169468634492E-2</v>
      </c>
      <c r="D13" s="32">
        <v>8.1155038007704322E-3</v>
      </c>
      <c r="E13" s="33">
        <v>0.16630926274235569</v>
      </c>
      <c r="F13" s="142"/>
    </row>
    <row r="14" spans="1:6" x14ac:dyDescent="0.25">
      <c r="A14" s="100" t="s">
        <v>3</v>
      </c>
      <c r="B14" s="141">
        <v>0.11387658612246157</v>
      </c>
      <c r="C14" s="141">
        <v>6.6560960015252607E-2</v>
      </c>
      <c r="D14" s="32">
        <v>-4.7315626107208963E-2</v>
      </c>
      <c r="E14" s="33">
        <v>-0.41549916201673176</v>
      </c>
      <c r="F14" s="142"/>
    </row>
    <row r="15" spans="1:6" x14ac:dyDescent="0.25">
      <c r="A15" s="100" t="s">
        <v>120</v>
      </c>
      <c r="B15" s="141">
        <v>0</v>
      </c>
      <c r="C15" s="141">
        <v>0</v>
      </c>
      <c r="D15" s="32">
        <v>0</v>
      </c>
      <c r="E15" s="33">
        <v>0</v>
      </c>
      <c r="F15" s="142"/>
    </row>
    <row r="16" spans="1:6" x14ac:dyDescent="0.25">
      <c r="A16" s="100" t="s">
        <v>2</v>
      </c>
      <c r="B16" s="141">
        <v>9.5782065644265529E-2</v>
      </c>
      <c r="C16" s="141">
        <v>0.12547772340534644</v>
      </c>
      <c r="D16" s="32">
        <v>2.9695657761080907E-2</v>
      </c>
      <c r="E16" s="33">
        <v>0.3100335909581502</v>
      </c>
      <c r="F16" s="142"/>
    </row>
    <row r="17" spans="1:6" x14ac:dyDescent="0.25">
      <c r="A17" s="100" t="s">
        <v>1</v>
      </c>
      <c r="B17" s="141">
        <v>5.1062356304977956E-2</v>
      </c>
      <c r="C17" s="141">
        <v>5.3250747891418607E-2</v>
      </c>
      <c r="D17" s="32">
        <v>2.1883915864406508E-3</v>
      </c>
      <c r="E17" s="33">
        <v>4.2857238576499146E-2</v>
      </c>
      <c r="F17" s="142"/>
    </row>
    <row r="18" spans="1:6" x14ac:dyDescent="0.25">
      <c r="A18" s="100" t="s">
        <v>0</v>
      </c>
      <c r="B18" s="141">
        <v>0.17581525052152902</v>
      </c>
      <c r="C18" s="141">
        <v>0.15316980012198289</v>
      </c>
      <c r="D18" s="32">
        <v>-2.264545039954613E-2</v>
      </c>
      <c r="E18" s="33">
        <v>-0.12880253750668313</v>
      </c>
      <c r="F18" s="142"/>
    </row>
    <row r="19" spans="1:6" x14ac:dyDescent="0.25">
      <c r="A19" s="100" t="s">
        <v>121</v>
      </c>
      <c r="B19" s="141">
        <v>0.23720249866716578</v>
      </c>
      <c r="C19" s="141">
        <v>0.24582387395364982</v>
      </c>
      <c r="D19" s="32">
        <v>8.6213752864840454E-3</v>
      </c>
      <c r="E19" s="33">
        <v>3.6346055943454747E-2</v>
      </c>
      <c r="F19" s="142"/>
    </row>
    <row r="20" spans="1:6" x14ac:dyDescent="0.25">
      <c r="A20" s="100" t="s">
        <v>199</v>
      </c>
      <c r="B20" s="141">
        <v>4.6960951177099364E-2</v>
      </c>
      <c r="C20" s="141">
        <v>7.3300641689172052E-2</v>
      </c>
      <c r="D20" s="32">
        <v>2.6339690512072689E-2</v>
      </c>
      <c r="E20" s="33">
        <v>0.560884944871332</v>
      </c>
      <c r="F20" s="142"/>
    </row>
    <row r="21" spans="1:6" x14ac:dyDescent="0.25">
      <c r="A21" s="100" t="s">
        <v>153</v>
      </c>
      <c r="B21" s="141">
        <v>5.0082607453323338E-2</v>
      </c>
      <c r="C21" s="141">
        <v>4.7249408932557684E-2</v>
      </c>
      <c r="D21" s="32">
        <v>-2.8331985207656549E-3</v>
      </c>
      <c r="E21" s="33">
        <v>-5.6570507504150602E-2</v>
      </c>
      <c r="F21" s="142"/>
    </row>
    <row r="22" spans="1:6" x14ac:dyDescent="0.25">
      <c r="A22" s="100" t="s">
        <v>170</v>
      </c>
      <c r="B22" s="141">
        <v>0.36656727214329093</v>
      </c>
      <c r="C22" s="141">
        <v>0.36636388202087411</v>
      </c>
      <c r="D22" s="32">
        <v>-2.0339012241682441E-4</v>
      </c>
      <c r="E22" s="33">
        <v>-5.5485074056838002E-4</v>
      </c>
      <c r="F22" s="142"/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2"/>
  <sheetViews>
    <sheetView zoomScale="90" zoomScaleNormal="90" workbookViewId="0">
      <selection activeCell="I11" sqref="I11"/>
    </sheetView>
  </sheetViews>
  <sheetFormatPr defaultColWidth="9.140625" defaultRowHeight="15" x14ac:dyDescent="0.25"/>
  <cols>
    <col min="1" max="1" width="20.85546875" style="88" customWidth="1"/>
    <col min="2" max="4" width="17.7109375" style="88" customWidth="1"/>
    <col min="5" max="16384" width="9.140625" style="88"/>
  </cols>
  <sheetData>
    <row r="1" spans="1:4" ht="15.75" thickBot="1" x14ac:dyDescent="0.3"/>
    <row r="2" spans="1:4" ht="23.25" customHeight="1" thickTop="1" thickBot="1" x14ac:dyDescent="0.3">
      <c r="A2" s="89"/>
      <c r="B2" s="140" t="s">
        <v>213</v>
      </c>
      <c r="C2" s="140" t="s">
        <v>223</v>
      </c>
      <c r="D2" s="143" t="s">
        <v>224</v>
      </c>
    </row>
    <row r="3" spans="1:4" ht="27" thickTop="1" thickBot="1" x14ac:dyDescent="0.3">
      <c r="A3" s="93" t="s">
        <v>16</v>
      </c>
      <c r="B3" s="94" t="s">
        <v>70</v>
      </c>
      <c r="C3" s="94" t="s">
        <v>71</v>
      </c>
      <c r="D3" s="95" t="s">
        <v>149</v>
      </c>
    </row>
    <row r="4" spans="1:4" ht="15.75" thickTop="1" x14ac:dyDescent="0.25">
      <c r="A4" s="96" t="s">
        <v>13</v>
      </c>
      <c r="B4" s="31">
        <v>0</v>
      </c>
      <c r="C4" s="31">
        <v>0</v>
      </c>
      <c r="D4" s="33">
        <v>0</v>
      </c>
    </row>
    <row r="5" spans="1:4" x14ac:dyDescent="0.25">
      <c r="A5" s="100" t="s">
        <v>11</v>
      </c>
      <c r="B5" s="31">
        <v>11110868.560000001</v>
      </c>
      <c r="C5" s="74">
        <v>6634368.6799999997</v>
      </c>
      <c r="D5" s="33">
        <v>-0.40289378421015187</v>
      </c>
    </row>
    <row r="6" spans="1:4" x14ac:dyDescent="0.25">
      <c r="A6" s="100" t="s">
        <v>207</v>
      </c>
      <c r="B6" s="31">
        <v>67930922.280000001</v>
      </c>
      <c r="C6" s="74">
        <v>45815881.259999998</v>
      </c>
      <c r="D6" s="33">
        <v>-0.32555190298823666</v>
      </c>
    </row>
    <row r="7" spans="1:4" x14ac:dyDescent="0.25">
      <c r="A7" s="100" t="s">
        <v>93</v>
      </c>
      <c r="B7" s="31">
        <v>3538543.68</v>
      </c>
      <c r="C7" s="31">
        <v>0</v>
      </c>
      <c r="D7" s="33">
        <v>-1</v>
      </c>
    </row>
    <row r="8" spans="1:4" x14ac:dyDescent="0.25">
      <c r="A8" s="100" t="s">
        <v>8</v>
      </c>
      <c r="B8" s="31">
        <v>236502735.00999999</v>
      </c>
      <c r="C8" s="74">
        <v>388913385.49000001</v>
      </c>
      <c r="D8" s="33">
        <v>0.64443504415944997</v>
      </c>
    </row>
    <row r="9" spans="1:4" x14ac:dyDescent="0.25">
      <c r="A9" s="100" t="s">
        <v>184</v>
      </c>
      <c r="B9" s="31">
        <v>11655550.470000001</v>
      </c>
      <c r="C9" s="74">
        <v>21748810.050000001</v>
      </c>
      <c r="D9" s="33">
        <v>0.86596163827515893</v>
      </c>
    </row>
    <row r="10" spans="1:4" x14ac:dyDescent="0.25">
      <c r="A10" s="100" t="s">
        <v>7</v>
      </c>
      <c r="B10" s="31">
        <v>16269649.33</v>
      </c>
      <c r="C10" s="74">
        <v>14407043.380000001</v>
      </c>
      <c r="D10" s="33">
        <v>-0.11448347239823387</v>
      </c>
    </row>
    <row r="11" spans="1:4" x14ac:dyDescent="0.25">
      <c r="A11" s="100" t="s">
        <v>5</v>
      </c>
      <c r="B11" s="31">
        <v>0</v>
      </c>
      <c r="C11" s="31">
        <v>0</v>
      </c>
      <c r="D11" s="33">
        <v>0</v>
      </c>
    </row>
    <row r="12" spans="1:4" x14ac:dyDescent="0.25">
      <c r="A12" s="100" t="s">
        <v>4</v>
      </c>
      <c r="B12" s="31">
        <v>39949503.32</v>
      </c>
      <c r="C12" s="74">
        <v>48884679.18</v>
      </c>
      <c r="D12" s="33">
        <v>0.22366175089658169</v>
      </c>
    </row>
    <row r="13" spans="1:4" x14ac:dyDescent="0.25">
      <c r="A13" s="100" t="s">
        <v>3</v>
      </c>
      <c r="B13" s="31">
        <v>118318773.81999999</v>
      </c>
      <c r="C13" s="74">
        <v>37713515.020000003</v>
      </c>
      <c r="D13" s="33">
        <v>-0.68125502147804462</v>
      </c>
    </row>
    <row r="14" spans="1:4" x14ac:dyDescent="0.25">
      <c r="A14" s="100" t="s">
        <v>120</v>
      </c>
      <c r="B14" s="31">
        <v>0</v>
      </c>
      <c r="C14" s="31">
        <v>0</v>
      </c>
      <c r="D14" s="33">
        <v>0</v>
      </c>
    </row>
    <row r="15" spans="1:4" x14ac:dyDescent="0.25">
      <c r="A15" s="100" t="s">
        <v>1</v>
      </c>
      <c r="B15" s="31">
        <v>15395884.48</v>
      </c>
      <c r="C15" s="74">
        <v>12158891.68</v>
      </c>
      <c r="D15" s="33">
        <v>-0.21025052534039279</v>
      </c>
    </row>
    <row r="16" spans="1:4" x14ac:dyDescent="0.25">
      <c r="A16" s="100" t="s">
        <v>0</v>
      </c>
      <c r="B16" s="31">
        <v>301685956.69</v>
      </c>
      <c r="C16" s="74">
        <v>161225964.18000001</v>
      </c>
      <c r="D16" s="33">
        <v>-0.46558346318496646</v>
      </c>
    </row>
    <row r="17" spans="1:4" x14ac:dyDescent="0.25">
      <c r="A17" s="100" t="s">
        <v>121</v>
      </c>
      <c r="B17" s="31">
        <v>905984909.25999999</v>
      </c>
      <c r="C17" s="74">
        <v>960680103</v>
      </c>
      <c r="D17" s="33">
        <v>6.0370976581358926E-2</v>
      </c>
    </row>
    <row r="18" spans="1:4" x14ac:dyDescent="0.25">
      <c r="A18" s="100" t="s">
        <v>199</v>
      </c>
      <c r="B18" s="31">
        <v>196109959.77000001</v>
      </c>
      <c r="C18" s="74">
        <v>108684714.78</v>
      </c>
      <c r="D18" s="33">
        <v>-0.44579706758664028</v>
      </c>
    </row>
    <row r="19" spans="1:4" x14ac:dyDescent="0.25">
      <c r="A19" s="100" t="s">
        <v>153</v>
      </c>
      <c r="B19" s="31">
        <v>60607724.68</v>
      </c>
      <c r="C19" s="74">
        <v>41142652.119999997</v>
      </c>
      <c r="D19" s="33">
        <v>-0.32116487894526258</v>
      </c>
    </row>
    <row r="20" spans="1:4" ht="15.75" thickBot="1" x14ac:dyDescent="0.3">
      <c r="A20" s="96" t="s">
        <v>170</v>
      </c>
      <c r="B20" s="31">
        <v>7929573039.21</v>
      </c>
      <c r="C20" s="74">
        <v>7297057410.0699997</v>
      </c>
      <c r="D20" s="33">
        <v>-7.9766669152594893E-2</v>
      </c>
    </row>
    <row r="21" spans="1:4" ht="16.5" thickTop="1" thickBot="1" x14ac:dyDescent="0.3">
      <c r="A21" s="101" t="s">
        <v>67</v>
      </c>
      <c r="B21" s="147">
        <v>9914634020.5599995</v>
      </c>
      <c r="C21" s="147">
        <v>9145067418.8899994</v>
      </c>
      <c r="D21" s="148">
        <v>-7.7619264621785145E-2</v>
      </c>
    </row>
    <row r="22" spans="1:4" ht="22.5" customHeight="1" thickTop="1" x14ac:dyDescent="0.25">
      <c r="C22" s="149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9"/>
  <sheetViews>
    <sheetView zoomScaleNormal="100" workbookViewId="0">
      <selection activeCell="F8" sqref="F8"/>
    </sheetView>
  </sheetViews>
  <sheetFormatPr defaultColWidth="9.140625" defaultRowHeight="15" x14ac:dyDescent="0.25"/>
  <cols>
    <col min="1" max="1" width="20.85546875" style="88" customWidth="1"/>
    <col min="2" max="4" width="17.7109375" style="88" customWidth="1"/>
    <col min="5" max="6" width="15.7109375" style="88" customWidth="1"/>
    <col min="7" max="7" width="17.42578125" style="88" bestFit="1" customWidth="1"/>
    <col min="8" max="8" width="9.140625" style="88"/>
    <col min="9" max="9" width="13.140625" style="88" bestFit="1" customWidth="1"/>
    <col min="10" max="16384" width="9.140625" style="88"/>
  </cols>
  <sheetData>
    <row r="1" spans="1:7" ht="14.45" thickBot="1" x14ac:dyDescent="0.3"/>
    <row r="2" spans="1:7" ht="23.25" customHeight="1" thickTop="1" thickBot="1" x14ac:dyDescent="0.3">
      <c r="A2" s="93" t="s">
        <v>16</v>
      </c>
      <c r="B2" s="93" t="s">
        <v>223</v>
      </c>
      <c r="C2" s="94" t="s">
        <v>18</v>
      </c>
      <c r="D2" s="95" t="s">
        <v>73</v>
      </c>
      <c r="E2" s="150"/>
      <c r="F2" s="150"/>
      <c r="G2" s="150"/>
    </row>
    <row r="3" spans="1:7" thickTop="1" x14ac:dyDescent="0.3">
      <c r="A3" s="100" t="s">
        <v>170</v>
      </c>
      <c r="B3" s="151">
        <v>7297057410.0699997</v>
      </c>
      <c r="C3" s="32">
        <v>0.79792275724476758</v>
      </c>
      <c r="D3" s="33">
        <v>0.79792275724476758</v>
      </c>
      <c r="E3" s="150"/>
      <c r="F3" s="150"/>
      <c r="G3" s="152"/>
    </row>
    <row r="4" spans="1:7" x14ac:dyDescent="0.25">
      <c r="A4" s="100" t="s">
        <v>121</v>
      </c>
      <c r="B4" s="151">
        <v>960680103</v>
      </c>
      <c r="C4" s="32">
        <v>0.10504899078334015</v>
      </c>
      <c r="D4" s="33">
        <v>0.90297174802810776</v>
      </c>
      <c r="E4" s="150"/>
      <c r="F4" s="150"/>
      <c r="G4" s="152"/>
    </row>
    <row r="5" spans="1:7" ht="14.45" x14ac:dyDescent="0.3">
      <c r="A5" s="100" t="s">
        <v>0</v>
      </c>
      <c r="B5" s="151">
        <v>161225964.18000001</v>
      </c>
      <c r="C5" s="32">
        <v>1.762982783997552E-2</v>
      </c>
      <c r="D5" s="33">
        <v>0.92060157586808322</v>
      </c>
      <c r="E5" s="150"/>
      <c r="F5" s="150"/>
      <c r="G5" s="152"/>
    </row>
    <row r="6" spans="1:7" ht="14.45" x14ac:dyDescent="0.3">
      <c r="A6" s="100" t="s">
        <v>8</v>
      </c>
      <c r="B6" s="151">
        <v>388913385.49000001</v>
      </c>
      <c r="C6" s="32">
        <v>4.2527120651583455E-2</v>
      </c>
      <c r="D6" s="33">
        <v>0.9631286965196667</v>
      </c>
      <c r="E6" s="153"/>
      <c r="F6" s="150"/>
      <c r="G6" s="152"/>
    </row>
    <row r="7" spans="1:7" ht="14.45" x14ac:dyDescent="0.3">
      <c r="A7" s="100" t="s">
        <v>199</v>
      </c>
      <c r="B7" s="151">
        <v>108684714.78</v>
      </c>
      <c r="C7" s="32">
        <v>1.1884517609514988E-2</v>
      </c>
      <c r="D7" s="33">
        <v>0.97501321412918174</v>
      </c>
      <c r="E7" s="153"/>
      <c r="F7" s="150"/>
      <c r="G7" s="152"/>
    </row>
    <row r="8" spans="1:7" ht="14.45" x14ac:dyDescent="0.3">
      <c r="A8" s="100" t="s">
        <v>3</v>
      </c>
      <c r="B8" s="151">
        <v>37713515.020000003</v>
      </c>
      <c r="C8" s="32">
        <v>4.1239187523209693E-3</v>
      </c>
      <c r="D8" s="33">
        <v>0.97913713288150273</v>
      </c>
      <c r="E8" s="153"/>
      <c r="F8" s="150"/>
      <c r="G8" s="152"/>
    </row>
    <row r="9" spans="1:7" x14ac:dyDescent="0.25">
      <c r="A9" s="100" t="s">
        <v>207</v>
      </c>
      <c r="B9" s="151">
        <v>45815881.259999998</v>
      </c>
      <c r="C9" s="32">
        <v>5.0099008745810841E-3</v>
      </c>
      <c r="D9" s="33">
        <v>0.98414703375608381</v>
      </c>
      <c r="E9" s="150"/>
      <c r="F9" s="150"/>
      <c r="G9" s="152"/>
    </row>
    <row r="10" spans="1:7" ht="14.45" x14ac:dyDescent="0.3">
      <c r="A10" s="100" t="s">
        <v>153</v>
      </c>
      <c r="B10" s="151">
        <v>41142652.119999997</v>
      </c>
      <c r="C10" s="32">
        <v>4.4988899737377509E-3</v>
      </c>
      <c r="D10" s="33">
        <v>0.98864592372982152</v>
      </c>
      <c r="E10" s="150"/>
      <c r="F10" s="150"/>
      <c r="G10" s="152"/>
    </row>
    <row r="11" spans="1:7" ht="14.45" x14ac:dyDescent="0.3">
      <c r="A11" s="100" t="s">
        <v>4</v>
      </c>
      <c r="B11" s="151">
        <v>48884679.18</v>
      </c>
      <c r="C11" s="32">
        <v>5.3454695237154922E-3</v>
      </c>
      <c r="D11" s="33">
        <v>0.99399139325353703</v>
      </c>
      <c r="E11" s="150"/>
      <c r="F11" s="150"/>
      <c r="G11" s="152"/>
    </row>
    <row r="12" spans="1:7" x14ac:dyDescent="0.25">
      <c r="A12" s="100" t="s">
        <v>7</v>
      </c>
      <c r="B12" s="151">
        <v>14407043.380000001</v>
      </c>
      <c r="C12" s="32">
        <v>1.5753895209390026E-3</v>
      </c>
      <c r="D12" s="33">
        <v>0.99556678277447608</v>
      </c>
      <c r="E12" s="150"/>
      <c r="F12" s="150"/>
      <c r="G12" s="152"/>
    </row>
    <row r="13" spans="1:7" x14ac:dyDescent="0.25">
      <c r="A13" s="100" t="s">
        <v>1</v>
      </c>
      <c r="B13" s="151">
        <v>12158891.68</v>
      </c>
      <c r="C13" s="32">
        <v>1.3295573584164791E-3</v>
      </c>
      <c r="D13" s="33">
        <v>0.99689634013289252</v>
      </c>
      <c r="E13" s="150"/>
      <c r="F13" s="150"/>
      <c r="G13" s="152"/>
    </row>
    <row r="14" spans="1:7" x14ac:dyDescent="0.25">
      <c r="A14" s="100" t="s">
        <v>184</v>
      </c>
      <c r="B14" s="151">
        <v>21748810.050000001</v>
      </c>
      <c r="C14" s="32">
        <v>2.3782011716038066E-3</v>
      </c>
      <c r="D14" s="33">
        <v>0.99927454130449633</v>
      </c>
      <c r="E14" s="150"/>
      <c r="F14" s="150"/>
      <c r="G14" s="152"/>
    </row>
    <row r="15" spans="1:7" ht="15.75" thickBot="1" x14ac:dyDescent="0.3">
      <c r="A15" s="100" t="s">
        <v>11</v>
      </c>
      <c r="B15" s="151">
        <v>6634368.6799999997</v>
      </c>
      <c r="C15" s="32">
        <v>7.254586955035546E-4</v>
      </c>
      <c r="D15" s="33">
        <v>0.99999999999999989</v>
      </c>
      <c r="E15" s="150"/>
      <c r="F15" s="150"/>
      <c r="G15" s="152"/>
    </row>
    <row r="16" spans="1:7" ht="16.5" thickTop="1" thickBot="1" x14ac:dyDescent="0.3">
      <c r="A16" s="93" t="s">
        <v>67</v>
      </c>
      <c r="B16" s="154">
        <v>9145067418.8900013</v>
      </c>
      <c r="C16" s="155">
        <v>0.99999999999999989</v>
      </c>
      <c r="D16" s="95" t="s">
        <v>15</v>
      </c>
    </row>
    <row r="17" spans="2:9" ht="15.75" thickTop="1" x14ac:dyDescent="0.25">
      <c r="D17" s="145"/>
    </row>
    <row r="18" spans="2:9" x14ac:dyDescent="0.25">
      <c r="B18" s="149"/>
      <c r="C18" s="149"/>
    </row>
    <row r="19" spans="2:9" x14ac:dyDescent="0.25">
      <c r="B19" s="144"/>
      <c r="H19" s="156"/>
      <c r="I19" s="157"/>
    </row>
    <row r="20" spans="2:9" x14ac:dyDescent="0.25">
      <c r="B20" s="149"/>
      <c r="H20" s="156"/>
      <c r="I20" s="157"/>
    </row>
    <row r="21" spans="2:9" x14ac:dyDescent="0.25">
      <c r="B21" s="149"/>
      <c r="H21" s="156"/>
      <c r="I21" s="157"/>
    </row>
    <row r="22" spans="2:9" x14ac:dyDescent="0.25">
      <c r="B22" s="149"/>
      <c r="H22" s="156"/>
      <c r="I22" s="157"/>
    </row>
    <row r="23" spans="2:9" x14ac:dyDescent="0.25">
      <c r="B23" s="149"/>
      <c r="H23" s="156"/>
      <c r="I23" s="157"/>
    </row>
    <row r="24" spans="2:9" x14ac:dyDescent="0.25">
      <c r="B24" s="149"/>
      <c r="H24" s="156"/>
      <c r="I24" s="157"/>
    </row>
    <row r="25" spans="2:9" x14ac:dyDescent="0.25">
      <c r="B25" s="149"/>
      <c r="H25" s="156"/>
      <c r="I25" s="157"/>
    </row>
    <row r="26" spans="2:9" x14ac:dyDescent="0.25">
      <c r="B26" s="149"/>
      <c r="H26" s="156"/>
      <c r="I26" s="157"/>
    </row>
    <row r="27" spans="2:9" x14ac:dyDescent="0.25">
      <c r="B27" s="149"/>
      <c r="H27" s="156"/>
      <c r="I27" s="157"/>
    </row>
    <row r="28" spans="2:9" x14ac:dyDescent="0.25">
      <c r="B28" s="149"/>
      <c r="H28" s="156"/>
      <c r="I28" s="157"/>
    </row>
    <row r="29" spans="2:9" x14ac:dyDescent="0.25">
      <c r="B29" s="149"/>
      <c r="H29" s="156"/>
      <c r="I29" s="157"/>
    </row>
    <row r="30" spans="2:9" x14ac:dyDescent="0.25">
      <c r="B30" s="149"/>
      <c r="H30" s="156"/>
      <c r="I30" s="157"/>
    </row>
    <row r="31" spans="2:9" x14ac:dyDescent="0.25">
      <c r="B31" s="149"/>
      <c r="H31" s="156"/>
      <c r="I31" s="157"/>
    </row>
    <row r="32" spans="2:9" x14ac:dyDescent="0.25">
      <c r="B32" s="149"/>
      <c r="H32" s="156"/>
      <c r="I32" s="157"/>
    </row>
    <row r="33" spans="2:9" x14ac:dyDescent="0.25">
      <c r="B33" s="149"/>
      <c r="H33" s="156"/>
      <c r="I33" s="157"/>
    </row>
    <row r="34" spans="2:9" x14ac:dyDescent="0.25">
      <c r="B34" s="149"/>
    </row>
    <row r="35" spans="2:9" x14ac:dyDescent="0.25">
      <c r="B35" s="149"/>
    </row>
    <row r="36" spans="2:9" x14ac:dyDescent="0.25">
      <c r="B36" s="149"/>
    </row>
    <row r="37" spans="2:9" x14ac:dyDescent="0.25">
      <c r="B37" s="149"/>
    </row>
    <row r="38" spans="2:9" x14ac:dyDescent="0.25">
      <c r="B38" s="149"/>
    </row>
    <row r="39" spans="2:9" x14ac:dyDescent="0.25">
      <c r="B39" s="149"/>
    </row>
  </sheetData>
  <sortState xmlns:xlrd2="http://schemas.microsoft.com/office/spreadsheetml/2017/richdata2" ref="A2:D15">
    <sortCondition descending="1" ref="B3:B15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6"/>
  <sheetViews>
    <sheetView zoomScaleNormal="100" workbookViewId="0">
      <selection activeCell="B3" sqref="B3:D14"/>
    </sheetView>
  </sheetViews>
  <sheetFormatPr defaultColWidth="9.140625" defaultRowHeight="15" x14ac:dyDescent="0.25"/>
  <cols>
    <col min="1" max="1" width="38" style="88" customWidth="1"/>
    <col min="2" max="2" width="23.140625" style="88" customWidth="1"/>
    <col min="3" max="3" width="17.7109375" style="88" customWidth="1"/>
    <col min="4" max="4" width="27.42578125" style="88" bestFit="1" customWidth="1"/>
    <col min="5" max="5" width="15.7109375" style="88" customWidth="1"/>
    <col min="6" max="6" width="25.28515625" style="88" bestFit="1" customWidth="1"/>
    <col min="7" max="7" width="20.140625" style="88" customWidth="1"/>
    <col min="8" max="8" width="16.28515625" style="88" bestFit="1" customWidth="1"/>
    <col min="9" max="16384" width="9.140625" style="88"/>
  </cols>
  <sheetData>
    <row r="1" spans="1:8" ht="15.75" thickBot="1" x14ac:dyDescent="0.3">
      <c r="A1" s="158" t="s">
        <v>186</v>
      </c>
      <c r="C1" s="145"/>
      <c r="D1" s="144"/>
    </row>
    <row r="2" spans="1:8" ht="15.75" thickTop="1" x14ac:dyDescent="0.25">
      <c r="A2" s="159" t="s">
        <v>16</v>
      </c>
      <c r="B2" s="160" t="str">
        <f>'Tab8_PE Arrecadada'!B2</f>
        <v>2º trim./23</v>
      </c>
      <c r="C2" s="160" t="s">
        <v>128</v>
      </c>
      <c r="D2" s="161" t="s">
        <v>182</v>
      </c>
      <c r="E2" s="162"/>
      <c r="F2" s="162"/>
      <c r="G2" s="162"/>
    </row>
    <row r="3" spans="1:8" x14ac:dyDescent="0.25">
      <c r="A3" s="163" t="s">
        <v>93</v>
      </c>
      <c r="B3" s="164">
        <v>0</v>
      </c>
      <c r="C3" s="164">
        <v>269506175.71999997</v>
      </c>
      <c r="D3" s="165">
        <v>269506175.71999997</v>
      </c>
      <c r="E3" s="166"/>
      <c r="F3" s="166"/>
      <c r="G3" s="166"/>
    </row>
    <row r="4" spans="1:8" x14ac:dyDescent="0.25">
      <c r="A4" s="163" t="s">
        <v>170</v>
      </c>
      <c r="B4" s="164">
        <v>646515763.36000001</v>
      </c>
      <c r="C4" s="164">
        <v>11155168210.91</v>
      </c>
      <c r="D4" s="165">
        <v>10508652447.549999</v>
      </c>
      <c r="E4" s="167"/>
      <c r="F4" s="162"/>
      <c r="G4" s="162"/>
    </row>
    <row r="5" spans="1:8" ht="15.75" thickBot="1" x14ac:dyDescent="0.3">
      <c r="A5" s="163" t="s">
        <v>153</v>
      </c>
      <c r="B5" s="164">
        <v>22454811.219999999</v>
      </c>
      <c r="C5" s="164">
        <v>1236260505.6200001</v>
      </c>
      <c r="D5" s="165">
        <v>1213805694.4000001</v>
      </c>
      <c r="E5" s="167"/>
      <c r="F5" s="162"/>
      <c r="G5" s="162"/>
    </row>
    <row r="6" spans="1:8" thickTop="1" thickBot="1" x14ac:dyDescent="0.3">
      <c r="A6" s="168" t="s">
        <v>67</v>
      </c>
      <c r="B6" s="102">
        <v>668970574.58000004</v>
      </c>
      <c r="C6" s="102">
        <v>12660934892.25</v>
      </c>
      <c r="D6" s="147">
        <v>11991964317.669998</v>
      </c>
      <c r="E6" s="167"/>
      <c r="F6" s="162"/>
      <c r="G6" s="162"/>
    </row>
    <row r="7" spans="1:8" ht="15.75" thickTop="1" x14ac:dyDescent="0.25">
      <c r="C7" s="169"/>
      <c r="D7" s="144"/>
    </row>
    <row r="8" spans="1:8" ht="15.75" thickBot="1" x14ac:dyDescent="0.3">
      <c r="A8" s="158" t="s">
        <v>198</v>
      </c>
    </row>
    <row r="9" spans="1:8" ht="15.75" thickTop="1" x14ac:dyDescent="0.25">
      <c r="A9" s="159" t="s">
        <v>16</v>
      </c>
      <c r="B9" s="160" t="s">
        <v>223</v>
      </c>
      <c r="C9" s="160" t="s">
        <v>128</v>
      </c>
      <c r="D9" s="161" t="s">
        <v>182</v>
      </c>
    </row>
    <row r="10" spans="1:8" x14ac:dyDescent="0.25">
      <c r="A10" s="163" t="s">
        <v>179</v>
      </c>
      <c r="B10" s="164">
        <v>47948504.619999997</v>
      </c>
      <c r="C10" s="164">
        <v>634394980.79138923</v>
      </c>
      <c r="D10" s="164">
        <v>586446476.17138922</v>
      </c>
      <c r="E10" s="162"/>
    </row>
    <row r="11" spans="1:8" x14ac:dyDescent="0.25">
      <c r="A11" s="163" t="s">
        <v>181</v>
      </c>
      <c r="B11" s="164">
        <v>0</v>
      </c>
      <c r="C11" s="164">
        <v>119488.76079281826</v>
      </c>
      <c r="D11" s="164">
        <v>119488.76079281826</v>
      </c>
      <c r="E11" s="166"/>
    </row>
    <row r="12" spans="1:8" x14ac:dyDescent="0.25">
      <c r="A12" s="163" t="s">
        <v>180</v>
      </c>
      <c r="B12" s="164">
        <v>0</v>
      </c>
      <c r="C12" s="164">
        <v>85216.769207181758</v>
      </c>
      <c r="D12" s="164">
        <v>85216.769207181758</v>
      </c>
      <c r="E12" s="167"/>
    </row>
    <row r="13" spans="1:8" ht="15.75" thickBot="1" x14ac:dyDescent="0.3">
      <c r="A13" s="163" t="s">
        <v>185</v>
      </c>
      <c r="B13" s="164">
        <v>1087440.5</v>
      </c>
      <c r="C13" s="164">
        <v>16569684.057</v>
      </c>
      <c r="D13" s="164">
        <v>15482243.557</v>
      </c>
      <c r="E13" s="167"/>
    </row>
    <row r="14" spans="1:8" ht="16.5" thickTop="1" thickBot="1" x14ac:dyDescent="0.3">
      <c r="A14" s="168" t="s">
        <v>67</v>
      </c>
      <c r="B14" s="102">
        <v>49035945.119999997</v>
      </c>
      <c r="C14" s="102">
        <v>651169370.37838936</v>
      </c>
      <c r="D14" s="102">
        <v>602133425.25838935</v>
      </c>
      <c r="E14" s="167"/>
      <c r="F14" s="162"/>
      <c r="G14" s="133"/>
    </row>
    <row r="15" spans="1:8" ht="15.75" thickTop="1" x14ac:dyDescent="0.25">
      <c r="C15" s="169"/>
      <c r="G15" s="144"/>
    </row>
    <row r="16" spans="1:8" x14ac:dyDescent="0.25">
      <c r="G16" s="149"/>
      <c r="H16" s="149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6"/>
  <sheetViews>
    <sheetView topLeftCell="A33" zoomScaleNormal="100" workbookViewId="0">
      <selection activeCell="A42" sqref="A1:XFD1048576"/>
    </sheetView>
  </sheetViews>
  <sheetFormatPr defaultColWidth="9.140625" defaultRowHeight="15" x14ac:dyDescent="0.25"/>
  <cols>
    <col min="1" max="1" width="20.85546875" style="88" customWidth="1"/>
    <col min="2" max="3" width="17.7109375" style="88" customWidth="1"/>
    <col min="4" max="4" width="26.28515625" style="88" bestFit="1" customWidth="1"/>
    <col min="5" max="5" width="17.7109375" style="88" customWidth="1"/>
    <col min="6" max="6" width="15.7109375" style="88" customWidth="1"/>
    <col min="7" max="7" width="13.42578125" style="88" bestFit="1" customWidth="1"/>
    <col min="8" max="8" width="11.7109375" style="88" bestFit="1" customWidth="1"/>
    <col min="9" max="9" width="14.140625" style="88" bestFit="1" customWidth="1"/>
    <col min="10" max="10" width="23.7109375" style="88" bestFit="1" customWidth="1"/>
    <col min="11" max="11" width="14.140625" style="88" bestFit="1" customWidth="1"/>
    <col min="12" max="16384" width="9.140625" style="88"/>
  </cols>
  <sheetData>
    <row r="1" spans="1:11" ht="15.75" thickBot="1" x14ac:dyDescent="0.3">
      <c r="A1" s="88" t="s">
        <v>208</v>
      </c>
      <c r="G1" s="88" t="s">
        <v>178</v>
      </c>
    </row>
    <row r="2" spans="1:11" ht="23.25" customHeight="1" thickTop="1" thickBot="1" x14ac:dyDescent="0.3">
      <c r="A2" s="93" t="s">
        <v>16</v>
      </c>
      <c r="B2" s="94" t="s">
        <v>95</v>
      </c>
      <c r="C2" s="94" t="s">
        <v>96</v>
      </c>
      <c r="D2" s="94" t="s">
        <v>62</v>
      </c>
      <c r="E2" s="95" t="s">
        <v>96</v>
      </c>
      <c r="G2" s="93" t="s">
        <v>16</v>
      </c>
      <c r="H2" s="94" t="s">
        <v>95</v>
      </c>
      <c r="I2" s="94" t="s">
        <v>96</v>
      </c>
      <c r="J2" s="94" t="s">
        <v>62</v>
      </c>
      <c r="K2" s="95" t="s">
        <v>96</v>
      </c>
    </row>
    <row r="3" spans="1:11" ht="15.75" thickTop="1" x14ac:dyDescent="0.25">
      <c r="A3" s="170" t="s">
        <v>14</v>
      </c>
      <c r="B3" s="171" t="s">
        <v>64</v>
      </c>
      <c r="C3" s="78">
        <v>1</v>
      </c>
      <c r="D3" s="40" t="s">
        <v>74</v>
      </c>
      <c r="E3" s="41">
        <v>0.64980000000000004</v>
      </c>
      <c r="F3" s="142"/>
      <c r="G3" s="170" t="s">
        <v>14</v>
      </c>
      <c r="H3" s="171" t="s">
        <v>64</v>
      </c>
      <c r="I3" s="78">
        <v>1</v>
      </c>
      <c r="J3" s="40" t="s">
        <v>74</v>
      </c>
      <c r="K3" s="41">
        <v>0.64980000000000004</v>
      </c>
    </row>
    <row r="4" spans="1:11" x14ac:dyDescent="0.25">
      <c r="A4" s="172"/>
      <c r="B4" s="173"/>
      <c r="C4" s="79"/>
      <c r="D4" s="42" t="s">
        <v>75</v>
      </c>
      <c r="E4" s="43">
        <v>3.15E-2</v>
      </c>
      <c r="F4" s="142"/>
      <c r="G4" s="172"/>
      <c r="H4" s="173"/>
      <c r="I4" s="79"/>
      <c r="J4" s="42" t="s">
        <v>75</v>
      </c>
      <c r="K4" s="43">
        <v>3.15E-2</v>
      </c>
    </row>
    <row r="5" spans="1:11" ht="15.75" thickBot="1" x14ac:dyDescent="0.3">
      <c r="A5" s="174"/>
      <c r="B5" s="175"/>
      <c r="C5" s="80"/>
      <c r="D5" s="176" t="s">
        <v>76</v>
      </c>
      <c r="E5" s="177">
        <v>0.31869999999999998</v>
      </c>
      <c r="F5" s="142"/>
      <c r="G5" s="174"/>
      <c r="H5" s="175"/>
      <c r="I5" s="80"/>
      <c r="J5" s="176" t="s">
        <v>76</v>
      </c>
      <c r="K5" s="177">
        <v>0.31869999999999998</v>
      </c>
    </row>
    <row r="6" spans="1:11" ht="15.75" thickTop="1" x14ac:dyDescent="0.25">
      <c r="A6" s="178" t="s">
        <v>13</v>
      </c>
      <c r="B6" s="171" t="s">
        <v>64</v>
      </c>
      <c r="C6" s="78">
        <v>1</v>
      </c>
      <c r="D6" s="40" t="s">
        <v>74</v>
      </c>
      <c r="E6" s="41">
        <v>0.69430000000000003</v>
      </c>
      <c r="F6" s="142"/>
      <c r="G6" s="178" t="s">
        <v>13</v>
      </c>
      <c r="H6" s="171" t="s">
        <v>64</v>
      </c>
      <c r="I6" s="78">
        <v>1</v>
      </c>
      <c r="J6" s="40" t="s">
        <v>74</v>
      </c>
      <c r="K6" s="41">
        <v>0.69430000000000003</v>
      </c>
    </row>
    <row r="7" spans="1:11" ht="15.75" thickBot="1" x14ac:dyDescent="0.3">
      <c r="A7" s="179"/>
      <c r="B7" s="175"/>
      <c r="C7" s="80"/>
      <c r="D7" s="44" t="s">
        <v>76</v>
      </c>
      <c r="E7" s="45">
        <v>0.30570000000000003</v>
      </c>
      <c r="F7" s="142"/>
      <c r="G7" s="179"/>
      <c r="H7" s="175"/>
      <c r="I7" s="80"/>
      <c r="J7" s="44" t="s">
        <v>76</v>
      </c>
      <c r="K7" s="45">
        <v>0.30570000000000003</v>
      </c>
    </row>
    <row r="8" spans="1:11" ht="15.75" thickTop="1" x14ac:dyDescent="0.25">
      <c r="A8" s="180" t="s">
        <v>11</v>
      </c>
      <c r="B8" s="181" t="s">
        <v>64</v>
      </c>
      <c r="C8" s="182">
        <v>1</v>
      </c>
      <c r="D8" s="183" t="s">
        <v>27</v>
      </c>
      <c r="E8" s="184">
        <v>8.6599999999999996E-2</v>
      </c>
      <c r="F8" s="142"/>
      <c r="G8" s="180" t="s">
        <v>11</v>
      </c>
      <c r="H8" s="181" t="s">
        <v>64</v>
      </c>
      <c r="I8" s="182">
        <v>1</v>
      </c>
      <c r="J8" s="183" t="s">
        <v>27</v>
      </c>
      <c r="K8" s="184">
        <v>8.6599999999999996E-2</v>
      </c>
    </row>
    <row r="9" spans="1:11" x14ac:dyDescent="0.25">
      <c r="A9" s="185"/>
      <c r="B9" s="186"/>
      <c r="C9" s="187"/>
      <c r="D9" s="188" t="s">
        <v>74</v>
      </c>
      <c r="E9" s="189">
        <v>0.5</v>
      </c>
      <c r="F9" s="142"/>
      <c r="G9" s="185"/>
      <c r="H9" s="186"/>
      <c r="I9" s="187"/>
      <c r="J9" s="188" t="s">
        <v>74</v>
      </c>
      <c r="K9" s="189">
        <v>0.5</v>
      </c>
    </row>
    <row r="10" spans="1:11" x14ac:dyDescent="0.25">
      <c r="A10" s="185"/>
      <c r="B10" s="186"/>
      <c r="C10" s="187"/>
      <c r="D10" s="188" t="s">
        <v>77</v>
      </c>
      <c r="E10" s="189">
        <v>0.1817</v>
      </c>
      <c r="F10" s="142"/>
      <c r="G10" s="185"/>
      <c r="H10" s="186"/>
      <c r="I10" s="187"/>
      <c r="J10" s="188" t="s">
        <v>77</v>
      </c>
      <c r="K10" s="189">
        <v>0.1817</v>
      </c>
    </row>
    <row r="11" spans="1:11" ht="15.75" thickBot="1" x14ac:dyDescent="0.3">
      <c r="A11" s="190"/>
      <c r="B11" s="191"/>
      <c r="C11" s="192"/>
      <c r="D11" s="193" t="s">
        <v>78</v>
      </c>
      <c r="E11" s="194">
        <v>0.23169999999999999</v>
      </c>
      <c r="F11" s="142"/>
      <c r="G11" s="190"/>
      <c r="H11" s="191"/>
      <c r="I11" s="192"/>
      <c r="J11" s="193" t="s">
        <v>78</v>
      </c>
      <c r="K11" s="194">
        <v>0.23169999999999999</v>
      </c>
    </row>
    <row r="12" spans="1:11" ht="15.75" thickTop="1" x14ac:dyDescent="0.25">
      <c r="A12" s="170" t="s">
        <v>12</v>
      </c>
      <c r="B12" s="81" t="s">
        <v>97</v>
      </c>
      <c r="C12" s="78">
        <v>1</v>
      </c>
      <c r="D12" s="40" t="s">
        <v>92</v>
      </c>
      <c r="E12" s="41">
        <v>7.1199999999999999E-2</v>
      </c>
      <c r="F12" s="142"/>
      <c r="G12" s="170" t="s">
        <v>12</v>
      </c>
      <c r="H12" s="81" t="s">
        <v>97</v>
      </c>
      <c r="I12" s="78">
        <v>1</v>
      </c>
      <c r="J12" s="40" t="s">
        <v>92</v>
      </c>
      <c r="K12" s="41">
        <v>7.1199999999999999E-2</v>
      </c>
    </row>
    <row r="13" spans="1:11" ht="15.75" thickBot="1" x14ac:dyDescent="0.3">
      <c r="A13" s="174"/>
      <c r="B13" s="83"/>
      <c r="C13" s="80"/>
      <c r="D13" s="44" t="s">
        <v>94</v>
      </c>
      <c r="E13" s="45">
        <v>0.92879999999999996</v>
      </c>
      <c r="F13" s="142"/>
      <c r="G13" s="174"/>
      <c r="H13" s="83"/>
      <c r="I13" s="80"/>
      <c r="J13" s="44" t="s">
        <v>94</v>
      </c>
      <c r="K13" s="45">
        <v>0.92879999999999996</v>
      </c>
    </row>
    <row r="14" spans="1:11" ht="16.5" thickTop="1" thickBot="1" x14ac:dyDescent="0.3">
      <c r="A14" s="170" t="s">
        <v>9</v>
      </c>
      <c r="B14" s="81" t="s">
        <v>64</v>
      </c>
      <c r="C14" s="78">
        <v>1</v>
      </c>
      <c r="D14" s="40" t="s">
        <v>80</v>
      </c>
      <c r="E14" s="41">
        <v>3.3000000000000002E-2</v>
      </c>
      <c r="F14" s="142"/>
      <c r="G14" s="195" t="s">
        <v>207</v>
      </c>
      <c r="H14" s="77" t="s">
        <v>64</v>
      </c>
      <c r="I14" s="76">
        <v>1</v>
      </c>
      <c r="J14" s="47" t="s">
        <v>84</v>
      </c>
      <c r="K14" s="48">
        <v>1</v>
      </c>
    </row>
    <row r="15" spans="1:11" ht="15.75" thickTop="1" x14ac:dyDescent="0.25">
      <c r="A15" s="172"/>
      <c r="B15" s="82"/>
      <c r="C15" s="79"/>
      <c r="D15" s="31" t="s">
        <v>81</v>
      </c>
      <c r="E15" s="33">
        <v>0.45689999999999997</v>
      </c>
      <c r="F15" s="142"/>
      <c r="G15" s="170" t="s">
        <v>9</v>
      </c>
      <c r="H15" s="81" t="s">
        <v>64</v>
      </c>
      <c r="I15" s="78">
        <v>1</v>
      </c>
      <c r="J15" s="40" t="s">
        <v>80</v>
      </c>
      <c r="K15" s="41">
        <v>3.3000000000000002E-2</v>
      </c>
    </row>
    <row r="16" spans="1:11" x14ac:dyDescent="0.25">
      <c r="A16" s="172"/>
      <c r="B16" s="82"/>
      <c r="C16" s="79"/>
      <c r="D16" s="42" t="s">
        <v>74</v>
      </c>
      <c r="E16" s="43">
        <v>0.5</v>
      </c>
      <c r="F16" s="142"/>
      <c r="G16" s="172"/>
      <c r="H16" s="82"/>
      <c r="I16" s="79"/>
      <c r="J16" s="31" t="s">
        <v>81</v>
      </c>
      <c r="K16" s="33">
        <v>0.45689999999999997</v>
      </c>
    </row>
    <row r="17" spans="1:11" ht="15.75" thickBot="1" x14ac:dyDescent="0.3">
      <c r="A17" s="174"/>
      <c r="B17" s="83"/>
      <c r="C17" s="80"/>
      <c r="D17" s="44" t="s">
        <v>77</v>
      </c>
      <c r="E17" s="45">
        <v>1.01E-2</v>
      </c>
      <c r="F17" s="142"/>
      <c r="G17" s="172"/>
      <c r="H17" s="82"/>
      <c r="I17" s="79"/>
      <c r="J17" s="42" t="s">
        <v>74</v>
      </c>
      <c r="K17" s="43">
        <v>0.5</v>
      </c>
    </row>
    <row r="18" spans="1:11" ht="16.5" thickTop="1" thickBot="1" x14ac:dyDescent="0.3">
      <c r="A18" s="170" t="s">
        <v>8</v>
      </c>
      <c r="B18" s="196" t="s">
        <v>65</v>
      </c>
      <c r="C18" s="78">
        <v>1</v>
      </c>
      <c r="D18" s="40" t="s">
        <v>21</v>
      </c>
      <c r="E18" s="41">
        <v>0.32304500000000003</v>
      </c>
      <c r="F18" s="142"/>
      <c r="G18" s="174"/>
      <c r="H18" s="83"/>
      <c r="I18" s="80"/>
      <c r="J18" s="44" t="s">
        <v>77</v>
      </c>
      <c r="K18" s="45">
        <v>1.01E-2</v>
      </c>
    </row>
    <row r="19" spans="1:11" ht="16.5" thickTop="1" thickBot="1" x14ac:dyDescent="0.3">
      <c r="A19" s="172"/>
      <c r="B19" s="197"/>
      <c r="C19" s="79"/>
      <c r="D19" s="31" t="s">
        <v>79</v>
      </c>
      <c r="E19" s="33">
        <v>0.37770199999999998</v>
      </c>
      <c r="F19" s="142"/>
      <c r="G19" s="170" t="s">
        <v>8</v>
      </c>
      <c r="H19" s="196" t="s">
        <v>65</v>
      </c>
      <c r="I19" s="78">
        <v>1</v>
      </c>
      <c r="J19" s="40" t="s">
        <v>21</v>
      </c>
      <c r="K19" s="41">
        <v>0.32304500000000003</v>
      </c>
    </row>
    <row r="20" spans="1:11" ht="16.5" thickTop="1" thickBot="1" x14ac:dyDescent="0.3">
      <c r="A20" s="172"/>
      <c r="B20" s="197"/>
      <c r="C20" s="79"/>
      <c r="D20" s="40" t="s">
        <v>158</v>
      </c>
      <c r="E20" s="41">
        <v>3.2299999999999998E-3</v>
      </c>
      <c r="F20" s="142"/>
      <c r="G20" s="172"/>
      <c r="H20" s="197"/>
      <c r="I20" s="79"/>
      <c r="J20" s="31" t="s">
        <v>79</v>
      </c>
      <c r="K20" s="33">
        <v>0.37770199999999998</v>
      </c>
    </row>
    <row r="21" spans="1:11" ht="16.5" thickTop="1" thickBot="1" x14ac:dyDescent="0.3">
      <c r="A21" s="174"/>
      <c r="B21" s="198"/>
      <c r="C21" s="80"/>
      <c r="D21" s="31" t="s">
        <v>24</v>
      </c>
      <c r="E21" s="33">
        <v>0.29602299999999998</v>
      </c>
      <c r="F21" s="142"/>
      <c r="G21" s="172"/>
      <c r="H21" s="197"/>
      <c r="I21" s="79"/>
      <c r="J21" s="40" t="s">
        <v>158</v>
      </c>
      <c r="K21" s="41">
        <v>3.2299999999999998E-3</v>
      </c>
    </row>
    <row r="22" spans="1:11" ht="16.5" thickTop="1" thickBot="1" x14ac:dyDescent="0.3">
      <c r="A22" s="40" t="s">
        <v>184</v>
      </c>
      <c r="B22" s="40" t="s">
        <v>97</v>
      </c>
      <c r="C22" s="46">
        <v>1</v>
      </c>
      <c r="D22" s="40" t="s">
        <v>125</v>
      </c>
      <c r="E22" s="41">
        <v>1</v>
      </c>
      <c r="F22" s="142"/>
      <c r="G22" s="174"/>
      <c r="H22" s="198"/>
      <c r="I22" s="80"/>
      <c r="J22" s="31" t="s">
        <v>24</v>
      </c>
      <c r="K22" s="33">
        <v>0.29602299999999998</v>
      </c>
    </row>
    <row r="23" spans="1:11" ht="16.5" thickTop="1" thickBot="1" x14ac:dyDescent="0.3">
      <c r="A23" s="199" t="s">
        <v>6</v>
      </c>
      <c r="B23" s="200" t="s">
        <v>17</v>
      </c>
      <c r="C23" s="201">
        <v>1</v>
      </c>
      <c r="D23" s="200" t="s">
        <v>85</v>
      </c>
      <c r="E23" s="202">
        <v>1</v>
      </c>
      <c r="F23" s="142"/>
      <c r="G23" s="40" t="s">
        <v>189</v>
      </c>
      <c r="H23" s="40" t="s">
        <v>97</v>
      </c>
      <c r="I23" s="46">
        <v>1</v>
      </c>
      <c r="J23" s="40" t="s">
        <v>175</v>
      </c>
      <c r="K23" s="41">
        <v>0.5</v>
      </c>
    </row>
    <row r="24" spans="1:11" ht="16.5" thickTop="1" thickBot="1" x14ac:dyDescent="0.3">
      <c r="A24" s="170" t="s">
        <v>5</v>
      </c>
      <c r="B24" s="196" t="s">
        <v>64</v>
      </c>
      <c r="C24" s="78">
        <v>1</v>
      </c>
      <c r="D24" s="40" t="s">
        <v>74</v>
      </c>
      <c r="E24" s="41">
        <v>0.5</v>
      </c>
      <c r="F24" s="142"/>
      <c r="G24" s="199" t="s">
        <v>6</v>
      </c>
      <c r="H24" s="200" t="s">
        <v>17</v>
      </c>
      <c r="I24" s="201">
        <v>1</v>
      </c>
      <c r="J24" s="200" t="s">
        <v>85</v>
      </c>
      <c r="K24" s="202">
        <v>1</v>
      </c>
    </row>
    <row r="25" spans="1:11" ht="15.75" thickTop="1" x14ac:dyDescent="0.25">
      <c r="A25" s="172"/>
      <c r="B25" s="197"/>
      <c r="C25" s="79"/>
      <c r="D25" s="31" t="s">
        <v>86</v>
      </c>
      <c r="E25" s="33">
        <v>0.20399999999999999</v>
      </c>
      <c r="F25" s="142"/>
      <c r="G25" s="170" t="s">
        <v>5</v>
      </c>
      <c r="H25" s="196" t="s">
        <v>64</v>
      </c>
      <c r="I25" s="78">
        <v>1</v>
      </c>
      <c r="J25" s="40" t="s">
        <v>74</v>
      </c>
      <c r="K25" s="41">
        <v>0.5</v>
      </c>
    </row>
    <row r="26" spans="1:11" ht="15.75" thickBot="1" x14ac:dyDescent="0.3">
      <c r="A26" s="174"/>
      <c r="B26" s="198"/>
      <c r="C26" s="80"/>
      <c r="D26" s="44" t="s">
        <v>78</v>
      </c>
      <c r="E26" s="45">
        <v>0.29599999999999999</v>
      </c>
      <c r="F26" s="142"/>
      <c r="G26" s="172"/>
      <c r="H26" s="197"/>
      <c r="I26" s="79"/>
      <c r="J26" s="31" t="s">
        <v>86</v>
      </c>
      <c r="K26" s="33">
        <v>0.20399999999999999</v>
      </c>
    </row>
    <row r="27" spans="1:11" ht="16.5" thickTop="1" thickBot="1" x14ac:dyDescent="0.3">
      <c r="A27" s="170" t="s">
        <v>4</v>
      </c>
      <c r="B27" s="81" t="s">
        <v>64</v>
      </c>
      <c r="C27" s="78">
        <v>1</v>
      </c>
      <c r="D27" s="40" t="s">
        <v>74</v>
      </c>
      <c r="E27" s="41">
        <v>0.5</v>
      </c>
      <c r="F27" s="142"/>
      <c r="G27" s="174"/>
      <c r="H27" s="198"/>
      <c r="I27" s="80"/>
      <c r="J27" s="44" t="s">
        <v>78</v>
      </c>
      <c r="K27" s="45">
        <v>0.29599999999999999</v>
      </c>
    </row>
    <row r="28" spans="1:11" ht="15.75" thickTop="1" x14ac:dyDescent="0.25">
      <c r="A28" s="172"/>
      <c r="B28" s="82"/>
      <c r="C28" s="79"/>
      <c r="D28" s="31" t="s">
        <v>77</v>
      </c>
      <c r="E28" s="33">
        <v>1.2699999999999999E-2</v>
      </c>
      <c r="F28" s="142"/>
      <c r="G28" s="170" t="s">
        <v>4</v>
      </c>
      <c r="H28" s="81" t="s">
        <v>64</v>
      </c>
      <c r="I28" s="78">
        <v>1</v>
      </c>
      <c r="J28" s="40" t="s">
        <v>74</v>
      </c>
      <c r="K28" s="41">
        <v>0.5</v>
      </c>
    </row>
    <row r="29" spans="1:11" x14ac:dyDescent="0.25">
      <c r="A29" s="172"/>
      <c r="B29" s="82"/>
      <c r="C29" s="79"/>
      <c r="D29" s="31" t="s">
        <v>75</v>
      </c>
      <c r="E29" s="33">
        <v>1.6299999999999999E-2</v>
      </c>
      <c r="F29" s="142"/>
      <c r="G29" s="172"/>
      <c r="H29" s="82"/>
      <c r="I29" s="79"/>
      <c r="J29" s="31" t="s">
        <v>77</v>
      </c>
      <c r="K29" s="33">
        <v>1.2699999999999999E-2</v>
      </c>
    </row>
    <row r="30" spans="1:11" x14ac:dyDescent="0.25">
      <c r="A30" s="172"/>
      <c r="B30" s="82"/>
      <c r="C30" s="79"/>
      <c r="D30" s="203" t="s">
        <v>86</v>
      </c>
      <c r="E30" s="33">
        <v>0.20660000000000001</v>
      </c>
      <c r="F30" s="142"/>
      <c r="G30" s="172"/>
      <c r="H30" s="82"/>
      <c r="I30" s="79"/>
      <c r="J30" s="31" t="s">
        <v>75</v>
      </c>
      <c r="K30" s="33">
        <v>1.6299999999999999E-2</v>
      </c>
    </row>
    <row r="31" spans="1:11" ht="15.75" thickBot="1" x14ac:dyDescent="0.3">
      <c r="A31" s="174"/>
      <c r="B31" s="83"/>
      <c r="C31" s="80"/>
      <c r="D31" s="44" t="s">
        <v>87</v>
      </c>
      <c r="E31" s="45">
        <v>0.26440000000000002</v>
      </c>
      <c r="F31" s="142"/>
      <c r="G31" s="172"/>
      <c r="H31" s="82"/>
      <c r="I31" s="79"/>
      <c r="J31" s="203" t="s">
        <v>86</v>
      </c>
      <c r="K31" s="33">
        <v>0.20660000000000001</v>
      </c>
    </row>
    <row r="32" spans="1:11" ht="16.5" thickTop="1" thickBot="1" x14ac:dyDescent="0.3">
      <c r="A32" s="170" t="s">
        <v>3</v>
      </c>
      <c r="B32" s="81" t="s">
        <v>64</v>
      </c>
      <c r="C32" s="78">
        <v>1</v>
      </c>
      <c r="D32" s="40" t="s">
        <v>80</v>
      </c>
      <c r="E32" s="41">
        <v>4.4200000000000003E-2</v>
      </c>
      <c r="F32" s="142"/>
      <c r="G32" s="174"/>
      <c r="H32" s="83"/>
      <c r="I32" s="80"/>
      <c r="J32" s="44" t="s">
        <v>87</v>
      </c>
      <c r="K32" s="45">
        <v>0.26440000000000002</v>
      </c>
    </row>
    <row r="33" spans="1:12" ht="15.75" thickTop="1" x14ac:dyDescent="0.25">
      <c r="A33" s="172"/>
      <c r="B33" s="82"/>
      <c r="C33" s="79"/>
      <c r="D33" s="31" t="s">
        <v>88</v>
      </c>
      <c r="E33" s="33">
        <v>0.28100000000000003</v>
      </c>
      <c r="F33" s="142"/>
      <c r="G33" s="170" t="s">
        <v>3</v>
      </c>
      <c r="H33" s="81" t="s">
        <v>64</v>
      </c>
      <c r="I33" s="78">
        <v>1</v>
      </c>
      <c r="J33" s="40" t="s">
        <v>80</v>
      </c>
      <c r="K33" s="41">
        <v>4.4200000000000003E-2</v>
      </c>
    </row>
    <row r="34" spans="1:12" x14ac:dyDescent="0.25">
      <c r="A34" s="172"/>
      <c r="B34" s="82"/>
      <c r="C34" s="79"/>
      <c r="D34" s="31" t="s">
        <v>74</v>
      </c>
      <c r="E34" s="33">
        <v>0.5</v>
      </c>
      <c r="F34" s="142"/>
      <c r="G34" s="172"/>
      <c r="H34" s="82"/>
      <c r="I34" s="79"/>
      <c r="J34" s="31" t="s">
        <v>88</v>
      </c>
      <c r="K34" s="33">
        <v>0.28100000000000003</v>
      </c>
    </row>
    <row r="35" spans="1:12" x14ac:dyDescent="0.25">
      <c r="A35" s="172"/>
      <c r="B35" s="82"/>
      <c r="C35" s="79"/>
      <c r="D35" s="31" t="s">
        <v>77</v>
      </c>
      <c r="E35" s="33">
        <v>6.3299999999999995E-2</v>
      </c>
      <c r="F35" s="142"/>
      <c r="G35" s="172"/>
      <c r="H35" s="82"/>
      <c r="I35" s="79"/>
      <c r="J35" s="31" t="s">
        <v>74</v>
      </c>
      <c r="K35" s="33">
        <v>0.5</v>
      </c>
    </row>
    <row r="36" spans="1:12" ht="15.75" thickBot="1" x14ac:dyDescent="0.3">
      <c r="A36" s="174"/>
      <c r="B36" s="83"/>
      <c r="C36" s="80"/>
      <c r="D36" s="44" t="s">
        <v>78</v>
      </c>
      <c r="E36" s="45">
        <v>0.1115</v>
      </c>
      <c r="F36" s="142"/>
      <c r="G36" s="172"/>
      <c r="H36" s="82"/>
      <c r="I36" s="79"/>
      <c r="J36" s="31" t="s">
        <v>77</v>
      </c>
      <c r="K36" s="33">
        <v>6.3299999999999995E-2</v>
      </c>
    </row>
    <row r="37" spans="1:12" ht="16.5" thickTop="1" thickBot="1" x14ac:dyDescent="0.3">
      <c r="A37" s="170" t="s">
        <v>120</v>
      </c>
      <c r="B37" s="81" t="s">
        <v>97</v>
      </c>
      <c r="C37" s="78">
        <v>1</v>
      </c>
      <c r="D37" s="40" t="s">
        <v>133</v>
      </c>
      <c r="E37" s="41">
        <v>8.4557999999999994E-2</v>
      </c>
      <c r="F37" s="146"/>
      <c r="G37" s="174"/>
      <c r="H37" s="83"/>
      <c r="I37" s="80"/>
      <c r="J37" s="44" t="s">
        <v>78</v>
      </c>
      <c r="K37" s="45">
        <v>0.1115</v>
      </c>
    </row>
    <row r="38" spans="1:12" ht="15.75" thickTop="1" x14ac:dyDescent="0.25">
      <c r="A38" s="172"/>
      <c r="B38" s="82"/>
      <c r="C38" s="79"/>
      <c r="D38" s="31" t="s">
        <v>134</v>
      </c>
      <c r="E38" s="33">
        <v>0.262847</v>
      </c>
      <c r="G38" s="170" t="s">
        <v>174</v>
      </c>
      <c r="H38" s="81" t="s">
        <v>97</v>
      </c>
      <c r="I38" s="78">
        <v>1</v>
      </c>
      <c r="J38" s="40" t="s">
        <v>133</v>
      </c>
      <c r="K38" s="41">
        <v>8.4557999999999994E-2</v>
      </c>
    </row>
    <row r="39" spans="1:12" x14ac:dyDescent="0.25">
      <c r="A39" s="172"/>
      <c r="B39" s="82"/>
      <c r="C39" s="79"/>
      <c r="D39" s="31" t="s">
        <v>125</v>
      </c>
      <c r="E39" s="33">
        <v>0.15259500000000001</v>
      </c>
      <c r="G39" s="172"/>
      <c r="H39" s="82"/>
      <c r="I39" s="79"/>
      <c r="J39" s="31" t="s">
        <v>134</v>
      </c>
      <c r="K39" s="33">
        <v>0.262847</v>
      </c>
    </row>
    <row r="40" spans="1:12" x14ac:dyDescent="0.25">
      <c r="A40" s="172"/>
      <c r="B40" s="82"/>
      <c r="C40" s="79"/>
      <c r="D40" s="31" t="s">
        <v>135</v>
      </c>
      <c r="E40" s="33">
        <v>0.15400900000000001</v>
      </c>
      <c r="G40" s="172"/>
      <c r="H40" s="82"/>
      <c r="I40" s="79"/>
      <c r="J40" s="31" t="s">
        <v>175</v>
      </c>
      <c r="K40" s="33">
        <v>7.6297500000000004E-2</v>
      </c>
      <c r="L40" s="142"/>
    </row>
    <row r="41" spans="1:12" ht="15.75" thickBot="1" x14ac:dyDescent="0.3">
      <c r="A41" s="174"/>
      <c r="B41" s="83"/>
      <c r="C41" s="80"/>
      <c r="D41" s="44" t="s">
        <v>92</v>
      </c>
      <c r="E41" s="45">
        <v>0.34599099999999999</v>
      </c>
      <c r="G41" s="172"/>
      <c r="H41" s="82"/>
      <c r="I41" s="79"/>
      <c r="J41" s="31" t="s">
        <v>135</v>
      </c>
      <c r="K41" s="33">
        <v>0.15400900000000001</v>
      </c>
    </row>
    <row r="42" spans="1:12" ht="16.5" thickTop="1" thickBot="1" x14ac:dyDescent="0.3">
      <c r="A42" s="170" t="s">
        <v>2</v>
      </c>
      <c r="B42" s="81" t="s">
        <v>64</v>
      </c>
      <c r="C42" s="78">
        <v>1</v>
      </c>
      <c r="D42" s="47" t="s">
        <v>86</v>
      </c>
      <c r="E42" s="41">
        <v>6.9840000000000006E-3</v>
      </c>
      <c r="G42" s="174"/>
      <c r="H42" s="83"/>
      <c r="I42" s="80"/>
      <c r="J42" s="44" t="s">
        <v>92</v>
      </c>
      <c r="K42" s="45">
        <v>0.34599099999999999</v>
      </c>
    </row>
    <row r="43" spans="1:12" ht="15.75" thickTop="1" x14ac:dyDescent="0.25">
      <c r="A43" s="172"/>
      <c r="B43" s="82"/>
      <c r="C43" s="79"/>
      <c r="D43" s="31" t="s">
        <v>78</v>
      </c>
      <c r="E43" s="33">
        <v>5.4626000000000001E-2</v>
      </c>
      <c r="G43" s="170" t="s">
        <v>2</v>
      </c>
      <c r="H43" s="81" t="s">
        <v>64</v>
      </c>
      <c r="I43" s="78">
        <v>1</v>
      </c>
      <c r="J43" s="47" t="s">
        <v>86</v>
      </c>
      <c r="K43" s="41">
        <v>6.9840000000000006E-3</v>
      </c>
    </row>
    <row r="44" spans="1:12" x14ac:dyDescent="0.25">
      <c r="A44" s="172"/>
      <c r="B44" s="82"/>
      <c r="C44" s="79"/>
      <c r="D44" s="31" t="s">
        <v>77</v>
      </c>
      <c r="E44" s="33">
        <v>5.8634000000000006E-2</v>
      </c>
      <c r="G44" s="172"/>
      <c r="H44" s="82"/>
      <c r="I44" s="79"/>
      <c r="J44" s="31" t="s">
        <v>78</v>
      </c>
      <c r="K44" s="33">
        <v>5.4626000000000001E-2</v>
      </c>
    </row>
    <row r="45" spans="1:12" x14ac:dyDescent="0.25">
      <c r="A45" s="172"/>
      <c r="B45" s="82"/>
      <c r="C45" s="79"/>
      <c r="D45" s="31" t="s">
        <v>88</v>
      </c>
      <c r="E45" s="33">
        <v>0.30845</v>
      </c>
      <c r="G45" s="172"/>
      <c r="H45" s="82"/>
      <c r="I45" s="79"/>
      <c r="J45" s="31" t="s">
        <v>77</v>
      </c>
      <c r="K45" s="33">
        <v>5.8634000000000006E-2</v>
      </c>
    </row>
    <row r="46" spans="1:12" x14ac:dyDescent="0.25">
      <c r="A46" s="172"/>
      <c r="B46" s="82"/>
      <c r="C46" s="79"/>
      <c r="D46" s="31" t="s">
        <v>80</v>
      </c>
      <c r="E46" s="33">
        <v>9.9223999999999993E-2</v>
      </c>
      <c r="G46" s="172"/>
      <c r="H46" s="82"/>
      <c r="I46" s="79"/>
      <c r="J46" s="31" t="s">
        <v>88</v>
      </c>
      <c r="K46" s="33">
        <v>0.30845</v>
      </c>
    </row>
    <row r="47" spans="1:12" x14ac:dyDescent="0.25">
      <c r="A47" s="172"/>
      <c r="B47" s="82"/>
      <c r="C47" s="79"/>
      <c r="D47" s="31" t="s">
        <v>26</v>
      </c>
      <c r="E47" s="33">
        <v>6.6644000000000009E-2</v>
      </c>
      <c r="G47" s="172"/>
      <c r="H47" s="82"/>
      <c r="I47" s="79"/>
      <c r="J47" s="31" t="s">
        <v>80</v>
      </c>
      <c r="K47" s="33">
        <v>9.9223999999999993E-2</v>
      </c>
    </row>
    <row r="48" spans="1:12" ht="15.75" thickBot="1" x14ac:dyDescent="0.3">
      <c r="A48" s="174"/>
      <c r="B48" s="83"/>
      <c r="C48" s="80"/>
      <c r="D48" s="47" t="s">
        <v>34</v>
      </c>
      <c r="E48" s="48">
        <v>0.40543800000000002</v>
      </c>
      <c r="G48" s="172"/>
      <c r="H48" s="82"/>
      <c r="I48" s="79"/>
      <c r="J48" s="31" t="s">
        <v>26</v>
      </c>
      <c r="K48" s="33">
        <v>6.6644000000000009E-2</v>
      </c>
    </row>
    <row r="49" spans="1:11" ht="16.5" thickTop="1" thickBot="1" x14ac:dyDescent="0.3">
      <c r="A49" s="170" t="s">
        <v>0</v>
      </c>
      <c r="B49" s="40" t="s">
        <v>65</v>
      </c>
      <c r="C49" s="46">
        <v>0.13372600000000001</v>
      </c>
      <c r="D49" s="40" t="s">
        <v>89</v>
      </c>
      <c r="E49" s="41">
        <v>1</v>
      </c>
      <c r="F49" s="142"/>
      <c r="G49" s="174"/>
      <c r="H49" s="83"/>
      <c r="I49" s="80"/>
      <c r="J49" s="47" t="s">
        <v>34</v>
      </c>
      <c r="K49" s="48">
        <v>0.40543800000000002</v>
      </c>
    </row>
    <row r="50" spans="1:11" ht="15.75" thickTop="1" x14ac:dyDescent="0.25">
      <c r="A50" s="172"/>
      <c r="B50" s="204" t="s">
        <v>64</v>
      </c>
      <c r="C50" s="205">
        <v>0.86627399999999999</v>
      </c>
      <c r="D50" s="31" t="s">
        <v>90</v>
      </c>
      <c r="E50" s="33">
        <v>0.68220000000000003</v>
      </c>
      <c r="F50" s="142"/>
      <c r="G50" s="170" t="s">
        <v>0</v>
      </c>
      <c r="H50" s="40" t="s">
        <v>65</v>
      </c>
      <c r="I50" s="46">
        <v>0.13372600000000001</v>
      </c>
      <c r="J50" s="40" t="s">
        <v>89</v>
      </c>
      <c r="K50" s="41">
        <v>1</v>
      </c>
    </row>
    <row r="51" spans="1:11" ht="15.75" thickBot="1" x14ac:dyDescent="0.3">
      <c r="A51" s="174"/>
      <c r="B51" s="83"/>
      <c r="C51" s="80"/>
      <c r="D51" s="44" t="s">
        <v>91</v>
      </c>
      <c r="E51" s="45">
        <v>0.31780000000000003</v>
      </c>
      <c r="F51" s="142"/>
      <c r="G51" s="172"/>
      <c r="H51" s="204" t="s">
        <v>64</v>
      </c>
      <c r="I51" s="205">
        <v>0.86627399999999999</v>
      </c>
      <c r="J51" s="31" t="s">
        <v>90</v>
      </c>
      <c r="K51" s="33">
        <v>0.68220000000000003</v>
      </c>
    </row>
    <row r="52" spans="1:11" ht="16.5" thickTop="1" thickBot="1" x14ac:dyDescent="0.3">
      <c r="A52" s="170" t="s">
        <v>121</v>
      </c>
      <c r="B52" s="40" t="s">
        <v>97</v>
      </c>
      <c r="C52" s="46">
        <v>0.99822</v>
      </c>
      <c r="D52" s="40" t="s">
        <v>125</v>
      </c>
      <c r="E52" s="41">
        <v>1</v>
      </c>
      <c r="G52" s="174"/>
      <c r="H52" s="83"/>
      <c r="I52" s="80"/>
      <c r="J52" s="44" t="s">
        <v>91</v>
      </c>
      <c r="K52" s="45">
        <v>0.31780000000000003</v>
      </c>
    </row>
    <row r="53" spans="1:11" ht="16.5" thickTop="1" thickBot="1" x14ac:dyDescent="0.3">
      <c r="A53" s="174"/>
      <c r="B53" s="49" t="s">
        <v>64</v>
      </c>
      <c r="C53" s="50">
        <v>1.7799999999999999E-3</v>
      </c>
      <c r="D53" s="44" t="s">
        <v>82</v>
      </c>
      <c r="E53" s="45">
        <v>1</v>
      </c>
      <c r="G53" s="170" t="s">
        <v>176</v>
      </c>
      <c r="H53" s="40" t="s">
        <v>97</v>
      </c>
      <c r="I53" s="46">
        <v>0.99822</v>
      </c>
      <c r="J53" s="40" t="s">
        <v>177</v>
      </c>
      <c r="K53" s="41">
        <f>E52/2</f>
        <v>0.5</v>
      </c>
    </row>
    <row r="54" spans="1:11" ht="16.5" thickTop="1" thickBot="1" x14ac:dyDescent="0.3">
      <c r="A54" s="206" t="s">
        <v>199</v>
      </c>
      <c r="B54" s="207" t="s">
        <v>64</v>
      </c>
      <c r="C54" s="75">
        <v>1</v>
      </c>
      <c r="D54" s="44" t="s">
        <v>84</v>
      </c>
      <c r="E54" s="41">
        <v>1</v>
      </c>
      <c r="G54" s="174"/>
      <c r="H54" s="49" t="s">
        <v>64</v>
      </c>
      <c r="I54" s="50">
        <v>1.7799999999999999E-3</v>
      </c>
      <c r="J54" s="44" t="s">
        <v>82</v>
      </c>
      <c r="K54" s="45">
        <v>1</v>
      </c>
    </row>
    <row r="55" spans="1:11" ht="15.75" thickTop="1" x14ac:dyDescent="0.25">
      <c r="A55" s="170" t="s">
        <v>153</v>
      </c>
      <c r="B55" s="81" t="s">
        <v>64</v>
      </c>
      <c r="C55" s="78">
        <v>1</v>
      </c>
      <c r="D55" s="47" t="s">
        <v>26</v>
      </c>
      <c r="E55" s="41">
        <v>2.249703903301321E-2</v>
      </c>
      <c r="G55" s="170" t="s">
        <v>153</v>
      </c>
      <c r="H55" s="81" t="s">
        <v>64</v>
      </c>
      <c r="I55" s="78">
        <v>1</v>
      </c>
      <c r="J55" s="47" t="s">
        <v>26</v>
      </c>
      <c r="K55" s="41">
        <v>2.249703903301321E-2</v>
      </c>
    </row>
    <row r="56" spans="1:11" x14ac:dyDescent="0.25">
      <c r="A56" s="172"/>
      <c r="B56" s="82"/>
      <c r="C56" s="79"/>
      <c r="D56" s="31" t="s">
        <v>154</v>
      </c>
      <c r="E56" s="33">
        <v>1.4615130616472755E-2</v>
      </c>
      <c r="G56" s="172"/>
      <c r="H56" s="82"/>
      <c r="I56" s="79"/>
      <c r="J56" s="31" t="s">
        <v>154</v>
      </c>
      <c r="K56" s="33">
        <v>1.4615130616472755E-2</v>
      </c>
    </row>
    <row r="57" spans="1:11" x14ac:dyDescent="0.25">
      <c r="A57" s="172"/>
      <c r="B57" s="82"/>
      <c r="C57" s="79"/>
      <c r="D57" s="31" t="s">
        <v>88</v>
      </c>
      <c r="E57" s="33">
        <v>5.6347539495405573E-2</v>
      </c>
      <c r="G57" s="172"/>
      <c r="H57" s="82"/>
      <c r="I57" s="79"/>
      <c r="J57" s="31" t="s">
        <v>88</v>
      </c>
      <c r="K57" s="33">
        <v>5.6347539495405573E-2</v>
      </c>
    </row>
    <row r="58" spans="1:11" x14ac:dyDescent="0.25">
      <c r="A58" s="172"/>
      <c r="B58" s="82"/>
      <c r="C58" s="79"/>
      <c r="D58" s="31" t="s">
        <v>84</v>
      </c>
      <c r="E58" s="33">
        <v>0.20643183817364144</v>
      </c>
      <c r="G58" s="172"/>
      <c r="H58" s="82"/>
      <c r="I58" s="79"/>
      <c r="J58" s="31" t="s">
        <v>84</v>
      </c>
      <c r="K58" s="33">
        <v>0.20643183817364144</v>
      </c>
    </row>
    <row r="59" spans="1:11" x14ac:dyDescent="0.25">
      <c r="A59" s="172"/>
      <c r="B59" s="82"/>
      <c r="C59" s="79"/>
      <c r="D59" s="31" t="s">
        <v>163</v>
      </c>
      <c r="E59" s="33">
        <v>0.11288781129326592</v>
      </c>
      <c r="G59" s="172"/>
      <c r="H59" s="82"/>
      <c r="I59" s="79"/>
      <c r="J59" s="31" t="s">
        <v>163</v>
      </c>
      <c r="K59" s="33">
        <v>0.11288781129326592</v>
      </c>
    </row>
    <row r="60" spans="1:11" x14ac:dyDescent="0.25">
      <c r="A60" s="172"/>
      <c r="B60" s="82"/>
      <c r="C60" s="79"/>
      <c r="D60" s="31" t="s">
        <v>76</v>
      </c>
      <c r="E60" s="33">
        <v>0.37249703691554115</v>
      </c>
      <c r="G60" s="172"/>
      <c r="H60" s="82"/>
      <c r="I60" s="79"/>
      <c r="J60" s="31" t="s">
        <v>76</v>
      </c>
      <c r="K60" s="33">
        <v>0.37249703691554115</v>
      </c>
    </row>
    <row r="61" spans="1:11" x14ac:dyDescent="0.25">
      <c r="A61" s="172"/>
      <c r="B61" s="82"/>
      <c r="C61" s="79"/>
      <c r="D61" s="31" t="s">
        <v>82</v>
      </c>
      <c r="E61" s="33">
        <v>0.20863392436635603</v>
      </c>
      <c r="G61" s="172"/>
      <c r="H61" s="82"/>
      <c r="I61" s="79"/>
      <c r="J61" s="31" t="s">
        <v>82</v>
      </c>
      <c r="K61" s="33">
        <v>0.20863392436635603</v>
      </c>
    </row>
    <row r="62" spans="1:11" ht="15.75" thickBot="1" x14ac:dyDescent="0.3">
      <c r="A62" s="174"/>
      <c r="B62" s="83"/>
      <c r="C62" s="80"/>
      <c r="D62" s="44" t="s">
        <v>159</v>
      </c>
      <c r="E62" s="45">
        <v>6.0896801063038712E-3</v>
      </c>
      <c r="G62" s="174"/>
      <c r="H62" s="83"/>
      <c r="I62" s="80"/>
      <c r="J62" s="44" t="s">
        <v>159</v>
      </c>
      <c r="K62" s="45">
        <v>6.0896801063038712E-3</v>
      </c>
    </row>
    <row r="63" spans="1:11" ht="15.75" thickTop="1" x14ac:dyDescent="0.25">
      <c r="A63" s="170" t="s">
        <v>170</v>
      </c>
      <c r="B63" s="196" t="s">
        <v>64</v>
      </c>
      <c r="C63" s="78">
        <v>1</v>
      </c>
      <c r="D63" s="40" t="s">
        <v>82</v>
      </c>
      <c r="E63" s="41">
        <v>7.9899999999999999E-2</v>
      </c>
      <c r="G63" s="170" t="s">
        <v>170</v>
      </c>
      <c r="H63" s="196" t="s">
        <v>64</v>
      </c>
      <c r="I63" s="78">
        <v>1</v>
      </c>
      <c r="J63" s="40" t="s">
        <v>82</v>
      </c>
      <c r="K63" s="41">
        <v>7.9899999999999999E-2</v>
      </c>
    </row>
    <row r="64" spans="1:11" x14ac:dyDescent="0.25">
      <c r="A64" s="172"/>
      <c r="B64" s="197"/>
      <c r="C64" s="79"/>
      <c r="D64" s="31" t="s">
        <v>83</v>
      </c>
      <c r="E64" s="33">
        <v>0.43080000000000002</v>
      </c>
      <c r="G64" s="172"/>
      <c r="H64" s="197"/>
      <c r="I64" s="79"/>
      <c r="J64" s="31" t="s">
        <v>83</v>
      </c>
      <c r="K64" s="33">
        <v>0.43080000000000002</v>
      </c>
    </row>
    <row r="65" spans="1:11" ht="15.75" thickBot="1" x14ac:dyDescent="0.3">
      <c r="A65" s="174"/>
      <c r="B65" s="198"/>
      <c r="C65" s="80"/>
      <c r="D65" s="44" t="s">
        <v>84</v>
      </c>
      <c r="E65" s="45">
        <v>0.48930000000000001</v>
      </c>
      <c r="G65" s="174"/>
      <c r="H65" s="198"/>
      <c r="I65" s="80"/>
      <c r="J65" s="44" t="s">
        <v>84</v>
      </c>
      <c r="K65" s="45">
        <v>0.48930000000000001</v>
      </c>
    </row>
    <row r="66" spans="1:11" ht="15.75" thickTop="1" x14ac:dyDescent="0.25"/>
  </sheetData>
  <mergeCells count="86">
    <mergeCell ref="I25:I27"/>
    <mergeCell ref="G55:G62"/>
    <mergeCell ref="H55:H62"/>
    <mergeCell ref="I55:I62"/>
    <mergeCell ref="I33:I37"/>
    <mergeCell ref="G25:G27"/>
    <mergeCell ref="H25:H27"/>
    <mergeCell ref="G38:G42"/>
    <mergeCell ref="H38:H42"/>
    <mergeCell ref="G43:G49"/>
    <mergeCell ref="H43:H49"/>
    <mergeCell ref="G33:G37"/>
    <mergeCell ref="H33:H37"/>
    <mergeCell ref="H51:H52"/>
    <mergeCell ref="A12:A13"/>
    <mergeCell ref="B12:B13"/>
    <mergeCell ref="C12:C13"/>
    <mergeCell ref="G15:G18"/>
    <mergeCell ref="H15:H18"/>
    <mergeCell ref="A14:A17"/>
    <mergeCell ref="B14:B17"/>
    <mergeCell ref="C14:C17"/>
    <mergeCell ref="A27:A31"/>
    <mergeCell ref="B27:B31"/>
    <mergeCell ref="C27:C31"/>
    <mergeCell ref="A24:A26"/>
    <mergeCell ref="A18:A21"/>
    <mergeCell ref="B18:B21"/>
    <mergeCell ref="C18:C21"/>
    <mergeCell ref="B24:B26"/>
    <mergeCell ref="C24:C26"/>
    <mergeCell ref="A8:A11"/>
    <mergeCell ref="G3:G5"/>
    <mergeCell ref="H3:H5"/>
    <mergeCell ref="I3:I5"/>
    <mergeCell ref="G6:G7"/>
    <mergeCell ref="H6:H7"/>
    <mergeCell ref="I6:I7"/>
    <mergeCell ref="G8:G11"/>
    <mergeCell ref="H8:H11"/>
    <mergeCell ref="I8:I11"/>
    <mergeCell ref="B8:B11"/>
    <mergeCell ref="C8:C11"/>
    <mergeCell ref="A3:A5"/>
    <mergeCell ref="B3:B5"/>
    <mergeCell ref="C3:C5"/>
    <mergeCell ref="A6:A7"/>
    <mergeCell ref="B6:B7"/>
    <mergeCell ref="C6:C7"/>
    <mergeCell ref="H63:H65"/>
    <mergeCell ref="I63:I65"/>
    <mergeCell ref="I51:I52"/>
    <mergeCell ref="G53:G54"/>
    <mergeCell ref="G12:G13"/>
    <mergeCell ref="H12:H13"/>
    <mergeCell ref="I12:I13"/>
    <mergeCell ref="I15:I18"/>
    <mergeCell ref="G19:G22"/>
    <mergeCell ref="H19:H22"/>
    <mergeCell ref="I19:I22"/>
    <mergeCell ref="G28:G32"/>
    <mergeCell ref="H28:H32"/>
    <mergeCell ref="I28:I32"/>
    <mergeCell ref="C50:C51"/>
    <mergeCell ref="A32:A36"/>
    <mergeCell ref="B32:B36"/>
    <mergeCell ref="C32:C36"/>
    <mergeCell ref="A37:A41"/>
    <mergeCell ref="B37:B41"/>
    <mergeCell ref="C37:C41"/>
    <mergeCell ref="G63:G65"/>
    <mergeCell ref="G50:G52"/>
    <mergeCell ref="I38:I42"/>
    <mergeCell ref="I43:I49"/>
    <mergeCell ref="A42:A48"/>
    <mergeCell ref="B42:B48"/>
    <mergeCell ref="C42:C48"/>
    <mergeCell ref="A63:A65"/>
    <mergeCell ref="B63:B65"/>
    <mergeCell ref="C63:C65"/>
    <mergeCell ref="A55:A62"/>
    <mergeCell ref="B55:B62"/>
    <mergeCell ref="C55:C62"/>
    <mergeCell ref="A52:A53"/>
    <mergeCell ref="A49:A51"/>
    <mergeCell ref="B50:B51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zoomScale="80" zoomScaleNormal="80" workbookViewId="0">
      <selection activeCell="A14" sqref="A14:XFD14"/>
    </sheetView>
  </sheetViews>
  <sheetFormatPr defaultColWidth="9.140625" defaultRowHeight="15" x14ac:dyDescent="0.25"/>
  <cols>
    <col min="1" max="1" width="20.85546875" style="88" customWidth="1"/>
    <col min="2" max="3" width="17.7109375" style="88" customWidth="1"/>
    <col min="4" max="4" width="26.28515625" style="88" bestFit="1" customWidth="1"/>
    <col min="5" max="5" width="17.7109375" style="88" customWidth="1"/>
    <col min="6" max="6" width="24.140625" style="88" bestFit="1" customWidth="1"/>
    <col min="7" max="7" width="15.7109375" style="88" customWidth="1"/>
    <col min="8" max="16384" width="9.140625" style="88"/>
  </cols>
  <sheetData>
    <row r="1" spans="1:6" ht="14.45" thickBot="1" x14ac:dyDescent="0.3"/>
    <row r="2" spans="1:6" ht="23.25" customHeight="1" thickTop="1" thickBot="1" x14ac:dyDescent="0.3">
      <c r="A2" s="93" t="s">
        <v>16</v>
      </c>
      <c r="B2" s="94" t="s">
        <v>95</v>
      </c>
      <c r="C2" s="94" t="s">
        <v>115</v>
      </c>
      <c r="D2" s="94" t="s">
        <v>62</v>
      </c>
      <c r="E2" s="95" t="s">
        <v>115</v>
      </c>
    </row>
    <row r="3" spans="1:6" ht="15.75" customHeight="1" thickTop="1" x14ac:dyDescent="0.25">
      <c r="A3" s="170" t="s">
        <v>10</v>
      </c>
      <c r="B3" s="208" t="s">
        <v>63</v>
      </c>
      <c r="C3" s="78">
        <v>1</v>
      </c>
      <c r="D3" s="40" t="s">
        <v>39</v>
      </c>
      <c r="E3" s="41">
        <v>0</v>
      </c>
      <c r="F3" s="142"/>
    </row>
    <row r="4" spans="1:6" x14ac:dyDescent="0.25">
      <c r="A4" s="172"/>
      <c r="B4" s="209"/>
      <c r="C4" s="79"/>
      <c r="D4" s="42" t="s">
        <v>116</v>
      </c>
      <c r="E4" s="43">
        <v>0</v>
      </c>
      <c r="F4" s="142"/>
    </row>
    <row r="5" spans="1:6" ht="15.75" thickBot="1" x14ac:dyDescent="0.3">
      <c r="A5" s="172"/>
      <c r="B5" s="209"/>
      <c r="C5" s="79"/>
      <c r="D5" s="31" t="s">
        <v>41</v>
      </c>
      <c r="E5" s="33">
        <v>0</v>
      </c>
      <c r="F5" s="142"/>
    </row>
    <row r="6" spans="1:6" ht="16.5" thickTop="1" thickBot="1" x14ac:dyDescent="0.3">
      <c r="A6" s="199" t="s">
        <v>127</v>
      </c>
      <c r="B6" s="200" t="s">
        <v>129</v>
      </c>
      <c r="C6" s="201">
        <v>1</v>
      </c>
      <c r="D6" s="200" t="s">
        <v>130</v>
      </c>
      <c r="E6" s="202">
        <v>1</v>
      </c>
      <c r="F6" s="142"/>
    </row>
    <row r="7" spans="1:6" thickTop="1" thickBot="1" x14ac:dyDescent="0.3">
      <c r="A7" s="199" t="s">
        <v>7</v>
      </c>
      <c r="B7" s="200" t="s">
        <v>66</v>
      </c>
      <c r="C7" s="201">
        <v>1</v>
      </c>
      <c r="D7" s="200" t="s">
        <v>19</v>
      </c>
      <c r="E7" s="202">
        <v>1</v>
      </c>
      <c r="F7" s="142"/>
    </row>
    <row r="8" spans="1:6" ht="16.5" thickTop="1" thickBot="1" x14ac:dyDescent="0.3">
      <c r="A8" s="170" t="s">
        <v>1</v>
      </c>
      <c r="B8" s="81" t="s">
        <v>66</v>
      </c>
      <c r="C8" s="78">
        <v>1</v>
      </c>
      <c r="D8" s="200" t="s">
        <v>19</v>
      </c>
      <c r="E8" s="201">
        <v>0.95891516387079934</v>
      </c>
      <c r="F8" s="142"/>
    </row>
    <row r="9" spans="1:6" ht="15.6" customHeight="1" thickTop="1" thickBot="1" x14ac:dyDescent="0.3">
      <c r="A9" s="174"/>
      <c r="B9" s="83"/>
      <c r="C9" s="80"/>
      <c r="D9" s="200" t="s">
        <v>152</v>
      </c>
      <c r="E9" s="201">
        <v>4.1084836129200671E-2</v>
      </c>
      <c r="F9" s="142"/>
    </row>
    <row r="10" spans="1:6" ht="16.5" thickTop="1" thickBot="1" x14ac:dyDescent="0.3">
      <c r="A10" s="199" t="s">
        <v>192</v>
      </c>
      <c r="B10" s="200" t="s">
        <v>129</v>
      </c>
      <c r="C10" s="201">
        <v>1</v>
      </c>
      <c r="D10" s="200" t="s">
        <v>196</v>
      </c>
      <c r="E10" s="202">
        <v>1</v>
      </c>
    </row>
    <row r="11" spans="1:6" ht="14.45" thickTop="1" x14ac:dyDescent="0.25"/>
  </sheetData>
  <mergeCells count="6">
    <mergeCell ref="A3:A5"/>
    <mergeCell ref="B3:B5"/>
    <mergeCell ref="C3:C5"/>
    <mergeCell ref="A8:A9"/>
    <mergeCell ref="B8:B9"/>
    <mergeCell ref="C8:C9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13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Tab1_Produção</vt:lpstr>
      <vt:lpstr>Tab2 e 3_Preço óleo</vt:lpstr>
      <vt:lpstr>Tab4 e 5_Preço gás</vt:lpstr>
      <vt:lpstr>Tab6_aliq efetiva</vt:lpstr>
      <vt:lpstr>Tab7_PE Arecadada</vt:lpstr>
      <vt:lpstr>Tab8_PE Arrecadada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Gráf1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Mariana Lima Santana Lopes</cp:lastModifiedBy>
  <cp:lastPrinted>2019-08-14T20:48:18Z</cp:lastPrinted>
  <dcterms:created xsi:type="dcterms:W3CDTF">2014-06-03T16:39:54Z</dcterms:created>
  <dcterms:modified xsi:type="dcterms:W3CDTF">2023-11-30T12:56:59Z</dcterms:modified>
</cp:coreProperties>
</file>